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caldeira/Downloads/rstudio-export-2/"/>
    </mc:Choice>
  </mc:AlternateContent>
  <xr:revisionPtr revIDLastSave="0" documentId="13_ncr:1_{6D2AB1D7-8BF5-154B-95B7-15162DC93632}" xr6:coauthVersionLast="47" xr6:coauthVersionMax="47" xr10:uidLastSave="{00000000-0000-0000-0000-000000000000}"/>
  <bookViews>
    <workbookView xWindow="1480" yWindow="1800" windowWidth="30080" windowHeight="17740" xr2:uid="{00000000-000D-0000-FFFF-FFFF00000000}"/>
  </bookViews>
  <sheets>
    <sheet name="SLR - Phase 4" sheetId="2" r:id="rId1"/>
  </sheets>
  <definedNames>
    <definedName name="ExternalData_1" localSheetId="0" hidden="1">'SLR - Phase 4'!$C$1:$G$43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 i="2" l="1" a="1"/>
  <c r="U2" i="2" s="1"/>
  <c r="U3" i="2" a="1"/>
  <c r="U3" i="2" s="1"/>
  <c r="U4" i="2" a="1"/>
  <c r="U4" i="2" s="1"/>
  <c r="U5" i="2" a="1"/>
  <c r="U5" i="2" s="1"/>
  <c r="U6" i="2" a="1"/>
  <c r="U6" i="2" s="1"/>
  <c r="U7" i="2" a="1"/>
  <c r="U7" i="2" s="1"/>
  <c r="U8" i="2" a="1"/>
  <c r="U8" i="2" s="1"/>
  <c r="U9" i="2" a="1"/>
  <c r="U9" i="2" s="1"/>
  <c r="U10" i="2" a="1"/>
  <c r="U10" i="2" s="1"/>
  <c r="U11" i="2" a="1"/>
  <c r="U11" i="2" s="1"/>
  <c r="U12" i="2" a="1"/>
  <c r="U12" i="2" s="1"/>
  <c r="U13" i="2" a="1"/>
  <c r="U13" i="2" s="1"/>
  <c r="U14" i="2" a="1"/>
  <c r="U14" i="2" s="1"/>
  <c r="U15" i="2" a="1"/>
  <c r="U15" i="2" s="1"/>
  <c r="U16" i="2" a="1"/>
  <c r="U16" i="2" s="1"/>
  <c r="U17" i="2" a="1"/>
  <c r="U17" i="2" s="1"/>
  <c r="U18" i="2" a="1"/>
  <c r="U18" i="2" s="1"/>
  <c r="U19" i="2" a="1"/>
  <c r="U19" i="2" s="1"/>
  <c r="U20" i="2" a="1"/>
  <c r="U20" i="2" s="1"/>
  <c r="U21" i="2" a="1"/>
  <c r="U21" i="2" s="1"/>
  <c r="U22" i="2" a="1"/>
  <c r="U22" i="2" s="1"/>
  <c r="U23" i="2" a="1"/>
  <c r="U23" i="2" s="1"/>
  <c r="U24" i="2" a="1"/>
  <c r="U24" i="2" s="1"/>
  <c r="U25" i="2" a="1"/>
  <c r="U25" i="2" s="1"/>
  <c r="U26" i="2" a="1"/>
  <c r="U26" i="2" s="1"/>
  <c r="U27" i="2" a="1"/>
  <c r="U27" i="2" s="1"/>
  <c r="U28" i="2" a="1"/>
  <c r="U28" i="2" s="1"/>
  <c r="U29" i="2" a="1"/>
  <c r="U29" i="2" s="1"/>
  <c r="U30" i="2" a="1"/>
  <c r="U30" i="2" s="1"/>
  <c r="U31" i="2" a="1"/>
  <c r="U31" i="2" s="1"/>
  <c r="U32" i="2" a="1"/>
  <c r="U32" i="2" s="1"/>
  <c r="U33" i="2" a="1"/>
  <c r="U33" i="2" s="1"/>
  <c r="U34" i="2" a="1"/>
  <c r="U34" i="2" s="1"/>
  <c r="U35" i="2" a="1"/>
  <c r="U35" i="2" s="1"/>
  <c r="U36" i="2" a="1"/>
  <c r="U36" i="2" s="1"/>
  <c r="U37" i="2" a="1"/>
  <c r="U37" i="2" s="1"/>
  <c r="U38" i="2" a="1"/>
  <c r="U38" i="2" s="1"/>
  <c r="U39" i="2" a="1"/>
  <c r="U39" i="2" s="1"/>
  <c r="U40" i="2" a="1"/>
  <c r="U40" i="2" s="1"/>
  <c r="U41" i="2" a="1"/>
  <c r="U41" i="2" s="1"/>
  <c r="U42" i="2" a="1"/>
  <c r="U42" i="2" s="1"/>
  <c r="U43" i="2" a="1"/>
  <c r="U43" i="2" s="1"/>
  <c r="AJ34" i="2" l="1"/>
  <c r="AK34" i="2" s="1"/>
  <c r="AJ35" i="2"/>
  <c r="AK35" i="2" s="1"/>
  <c r="AJ36" i="2"/>
  <c r="AK36" i="2" s="1"/>
  <c r="AJ37" i="2"/>
  <c r="AK37" i="2" s="1"/>
  <c r="AJ38" i="2"/>
  <c r="AK38" i="2" s="1"/>
  <c r="AJ39" i="2"/>
  <c r="AK39" i="2" s="1"/>
  <c r="AJ40" i="2"/>
  <c r="AK40" i="2" s="1"/>
  <c r="AJ41" i="2"/>
  <c r="AK41" i="2" s="1"/>
  <c r="AJ42" i="2"/>
  <c r="AK42" i="2" s="1"/>
  <c r="AJ43" i="2"/>
  <c r="AK43" i="2" s="1"/>
  <c r="AJ2" i="2" l="1"/>
  <c r="AK2" i="2" s="1"/>
  <c r="AJ3" i="2"/>
  <c r="AK3" i="2" s="1"/>
  <c r="AJ4" i="2"/>
  <c r="AK4" i="2" s="1"/>
  <c r="AJ5" i="2"/>
  <c r="AK5" i="2" s="1"/>
  <c r="AJ6" i="2"/>
  <c r="AK6" i="2" s="1"/>
  <c r="AJ7" i="2"/>
  <c r="AK7" i="2" s="1"/>
  <c r="AJ8" i="2"/>
  <c r="AK8" i="2" s="1"/>
  <c r="AJ9" i="2"/>
  <c r="AK9" i="2" s="1"/>
  <c r="AJ10" i="2"/>
  <c r="AK10" i="2" s="1"/>
  <c r="AJ11" i="2"/>
  <c r="AK11" i="2" s="1"/>
  <c r="AJ12" i="2"/>
  <c r="AK12" i="2" s="1"/>
  <c r="AJ13" i="2"/>
  <c r="AK13" i="2" s="1"/>
  <c r="AJ14" i="2"/>
  <c r="AK14" i="2" s="1"/>
  <c r="AJ15" i="2"/>
  <c r="AK15" i="2" s="1"/>
  <c r="AJ16" i="2"/>
  <c r="AK16" i="2" s="1"/>
  <c r="AJ17" i="2"/>
  <c r="AK17" i="2" s="1"/>
  <c r="AJ18" i="2"/>
  <c r="AK18" i="2" s="1"/>
  <c r="AJ19" i="2"/>
  <c r="AK19" i="2" s="1"/>
  <c r="AJ20" i="2"/>
  <c r="AK20" i="2" s="1"/>
  <c r="AJ21" i="2"/>
  <c r="AK21" i="2" s="1"/>
  <c r="AJ22" i="2"/>
  <c r="AK22" i="2" s="1"/>
  <c r="AJ23" i="2"/>
  <c r="AK23" i="2" s="1"/>
  <c r="AJ24" i="2"/>
  <c r="AK24" i="2" s="1"/>
  <c r="AJ25" i="2"/>
  <c r="AK25" i="2" s="1"/>
  <c r="AJ26" i="2"/>
  <c r="AK26" i="2" s="1"/>
  <c r="AJ27" i="2"/>
  <c r="AK27" i="2" s="1"/>
  <c r="AJ28" i="2"/>
  <c r="AK28" i="2" s="1"/>
  <c r="AJ29" i="2"/>
  <c r="AK29" i="2" s="1"/>
  <c r="AJ30" i="2"/>
  <c r="AK30" i="2" s="1"/>
  <c r="AJ31" i="2"/>
  <c r="AK31" i="2" s="1"/>
  <c r="AJ32" i="2"/>
  <c r="AK32" i="2" s="1"/>
  <c r="AJ33" i="2"/>
  <c r="AK3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tc={564F3F11-CA90-4AD7-B7BE-74CEDA24645B}</author>
    <author>tc={4117027D-CEBB-413C-9903-92BD53D8748B}</author>
  </authors>
  <commentList>
    <comment ref="I36" authorId="0" shapeId="0" xr:uid="{564F3F11-CA90-4AD7-B7BE-74CEDA24645B}">
      <text>
        <t>[Threaded comment]
Your version of Excel allows you to read this threaded comment; however, any edits to it will get removed if the file is opened in a newer version of Excel. Learn more: https://go.microsoft.com/fwlink/?linkid=870924
Comment:
    analyze and compare various methodologies</t>
      </text>
    </comment>
    <comment ref="I39" authorId="1" shapeId="0" xr:uid="{4117027D-CEBB-413C-9903-92BD53D8748B}">
      <text>
        <t>[Threaded comment]
Your version of Excel allows you to read this threaded comment; however, any edits to it will get removed if the file is opened in a newer version of Excel. Learn more: https://go.microsoft.com/fwlink/?linkid=870924
Comment:
    controlled experiment</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LR - Phase 3" description="Connection to the 'SLR - Phase 3' query in the workbook." type="5" refreshedVersion="6" background="1" saveData="1">
    <dbPr connection="Provider=Microsoft.Mashup.OleDb.1;Data Source=$Workbook$;Location=SLR - Phase 3;Extended Properties=&quot;&quot;" command="SELECT * FROM [SLR - Phase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<sst xmlns="http://schemas.openxmlformats.org/spreadsheetml/2006/main" count="1381" uniqueCount="353">
  <si>
    <t>Year</t>
  </si>
  <si>
    <t>Title</t>
  </si>
  <si>
    <t>Publication</t>
  </si>
  <si>
    <t>Journal of Systems and Software</t>
  </si>
  <si>
    <t>Empirical Software Engineering</t>
  </si>
  <si>
    <t>A study examining relationships between micro patterns and security vulnerabilities</t>
  </si>
  <si>
    <t>Software Quality Journal</t>
  </si>
  <si>
    <t>An empirical study of configuration changes and adoption in Android apps</t>
  </si>
  <si>
    <t>An empirical study of emergency updates for top android mobile apps</t>
  </si>
  <si>
    <t>An exploratory study of api changes and usages based on apache and eclipse ecosystems</t>
  </si>
  <si>
    <t>An exploratory study on the usage of common interface elements in android applications</t>
  </si>
  <si>
    <t>Categorizing the Content of GitHub README Files</t>
  </si>
  <si>
    <t>ChangeLocator: locate crash-inducing changes based on crash reports</t>
  </si>
  <si>
    <t>Characterizing and identifying reverted commits</t>
  </si>
  <si>
    <t>Journal of Computer Science and Technology</t>
  </si>
  <si>
    <t>Do developers update third-party libraries in mobile apps?</t>
  </si>
  <si>
    <t>DroidLeaks: a comprehensive database of resource leaks in Android apps</t>
  </si>
  <si>
    <t>Early prediction of merged code changes to prioritize reviewing tasks</t>
  </si>
  <si>
    <t>Fresh apps: an empirical study of frequently-updated mobile apps in the Google play store</t>
  </si>
  <si>
    <t>Getting the most from map data structures in Android</t>
  </si>
  <si>
    <t>Investigating the relation between lexical smells and change- and fault-proneness: an empirical study</t>
  </si>
  <si>
    <t>On the role of tests in test-driven development: a differentiated and partial replication</t>
  </si>
  <si>
    <t>Process mining software repositories from student projects in an undergraduate software engineering course</t>
  </si>
  <si>
    <t>Revisiting the performance of automated approaches for the retrieval of duplicate reports in issue tracking systems that perform just-in-time duplicate retrieval</t>
  </si>
  <si>
    <t>Speech-acts based analysis for requirements discovery from online discussions</t>
  </si>
  <si>
    <t>Studying software logging using topic models</t>
  </si>
  <si>
    <t>Studying the dialogue between users and developers of free apps in the Google Play Store</t>
  </si>
  <si>
    <t>Studying the needed effort for identifying duplicate issues</t>
  </si>
  <si>
    <t>To react, or not to react: Patterns of reaction to API deprecation</t>
  </si>
  <si>
    <t>To the attention of mobile software developers: guess what, test your app!</t>
  </si>
  <si>
    <t>Towards just-in-time suggestions for log changes</t>
  </si>
  <si>
    <t>Using Metrics to track code review performance</t>
  </si>
  <si>
    <t>Vulnerability severity scoring and bounties: Why the disconnect?</t>
  </si>
  <si>
    <t>What are the characteristics of high-rated apps? A case study on free Android Applications</t>
  </si>
  <si>
    <t>What security questions do developers ask? a large-scale study of stack overflow posts</t>
  </si>
  <si>
    <t>Why and how developers fork what from whom in GitHub</t>
  </si>
  <si>
    <t>Will this clone be short-lived? Towards a better understanding of the characteristics of short-lived clones</t>
  </si>
  <si>
    <t>Research</t>
  </si>
  <si>
    <t>Aims</t>
  </si>
  <si>
    <t>Context</t>
  </si>
  <si>
    <t>Design</t>
  </si>
  <si>
    <t>Recruitment</t>
  </si>
  <si>
    <t>Group</t>
  </si>
  <si>
    <t>Collection</t>
  </si>
  <si>
    <t>Analysys</t>
  </si>
  <si>
    <t>Relationship</t>
  </si>
  <si>
    <t>Public</t>
  </si>
  <si>
    <t>Findings</t>
  </si>
  <si>
    <t>Valuable</t>
  </si>
  <si>
    <t>Benefits</t>
  </si>
  <si>
    <t>Total</t>
  </si>
  <si>
    <t>Partially</t>
  </si>
  <si>
    <t>Yes</t>
  </si>
  <si>
    <t>Rank</t>
  </si>
  <si>
    <t>No</t>
  </si>
  <si>
    <t>yes</t>
  </si>
  <si>
    <t>Author</t>
  </si>
  <si>
    <t>Venue</t>
  </si>
  <si>
    <t>Journal</t>
  </si>
  <si>
    <t>Conference</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</si>
  <si>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</si>
  <si>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</si>
  <si>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</si>
  <si>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</si>
  <si>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</si>
  <si>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</si>
  <si>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</si>
  <si>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</si>
  <si>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</si>
  <si>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</si>
  <si>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</si>
  <si>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</si>
  <si>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</si>
  <si>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</si>
  <si>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</si>
  <si>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</si>
  <si>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</si>
  <si>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</si>
  <si>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</si>
  <si>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</si>
  <si>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</si>
  <si>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</si>
  <si>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</si>
  <si>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Workshop</t>
  </si>
  <si>
    <t>Type</t>
  </si>
  <si>
    <t>Source</t>
  </si>
  <si>
    <t>Perspective</t>
  </si>
  <si>
    <t>Activity</t>
  </si>
  <si>
    <t>Stakeholder</t>
  </si>
  <si>
    <t>Method</t>
  </si>
  <si>
    <t>Analytics</t>
  </si>
  <si>
    <t>Debt</t>
  </si>
  <si>
    <t>Time</t>
  </si>
  <si>
    <t>Cost</t>
  </si>
  <si>
    <t>Risk</t>
  </si>
  <si>
    <t>Security</t>
  </si>
  <si>
    <t>Balance</t>
  </si>
  <si>
    <t>Absent</t>
  </si>
  <si>
    <t>Weak</t>
  </si>
  <si>
    <t>Moderate</t>
  </si>
  <si>
    <t>Strong</t>
  </si>
  <si>
    <t>Citation</t>
  </si>
  <si>
    <t>Sultana et al.</t>
  </si>
  <si>
    <t>Liu et al.</t>
  </si>
  <si>
    <t>Jha et al.</t>
  </si>
  <si>
    <t>Hassan et al.</t>
  </si>
  <si>
    <t>Taba et al.</t>
  </si>
  <si>
    <t>Prana et al.</t>
  </si>
  <si>
    <t>Yan et al.</t>
  </si>
  <si>
    <t>Salza et al.</t>
  </si>
  <si>
    <t>Fan et al.</t>
  </si>
  <si>
    <t>McIlroy et al.</t>
  </si>
  <si>
    <t>Saborido et al.</t>
  </si>
  <si>
    <t>Guerrouj et al.</t>
  </si>
  <si>
    <t>Fucci et al.</t>
  </si>
  <si>
    <t>Rakha et al.</t>
  </si>
  <si>
    <t>Mittal et al.</t>
  </si>
  <si>
    <t>Morales-Ramirez et al.</t>
  </si>
  <si>
    <t>Li et al.</t>
  </si>
  <si>
    <t>Ye et al.</t>
  </si>
  <si>
    <t>Sawant et al.</t>
  </si>
  <si>
    <t>Cruz et al.</t>
  </si>
  <si>
    <t>Izquierdo-Cortazar et al.</t>
  </si>
  <si>
    <t>Munaiah et al.</t>
  </si>
  <si>
    <t>Yang et al.</t>
  </si>
  <si>
    <t>Chen et al.</t>
  </si>
  <si>
    <t>Jiang et al.</t>
  </si>
  <si>
    <t>Thongtanunam et al.</t>
  </si>
  <si>
    <t>Tian et al.</t>
  </si>
  <si>
    <t>Sultana2019AVulnerabilities</t>
  </si>
  <si>
    <t>Jha2019AnApps</t>
  </si>
  <si>
    <t>Hassan2017AnApps</t>
  </si>
  <si>
    <t>Wu2016AnEcosystems</t>
  </si>
  <si>
    <t>Taba2017AnApplications</t>
  </si>
  <si>
    <t>Prana2019CategorizingFiles</t>
  </si>
  <si>
    <t>Wu2018ChangeLocator:Reports</t>
  </si>
  <si>
    <t>Yan2019CharacterizingCommits</t>
  </si>
  <si>
    <t>SalzaDoApps</t>
  </si>
  <si>
    <t>Liu2019DroidLeaks:Apps</t>
  </si>
  <si>
    <t>Fan2018EarlyTasks</t>
  </si>
  <si>
    <t>McIlroy2016FreshStore</t>
  </si>
  <si>
    <t>Saborido2018GettingAndroid</t>
  </si>
  <si>
    <t>Guerrouj2017InvestigatingStudy</t>
  </si>
  <si>
    <t>Fucci2014OnReplication</t>
  </si>
  <si>
    <t>Mittal2014ProcessCourse</t>
  </si>
  <si>
    <t>Rakha2018RevisitingRetrieval</t>
  </si>
  <si>
    <t>Morales-Ramirez2018Speech-actsDiscussions</t>
  </si>
  <si>
    <t>Li2018StudyingModels</t>
  </si>
  <si>
    <t>Hassan2018StudyingStore</t>
  </si>
  <si>
    <t>Rakha2016StudyingIssues</t>
  </si>
  <si>
    <t>Ye2017TheOverflow</t>
  </si>
  <si>
    <t>Sawant2019ToDeprecation</t>
  </si>
  <si>
    <t>Cruz2019ToApp</t>
  </si>
  <si>
    <t>Li2017TowardsChanges</t>
  </si>
  <si>
    <t>Izquierdo-Cortazar2017UsingPerformance</t>
  </si>
  <si>
    <t>Munaiah2016VulnerabilityDisconnect</t>
  </si>
  <si>
    <t>YangWhatPosts</t>
  </si>
  <si>
    <t>Chen2019WhatsDiscussions</t>
  </si>
  <si>
    <t>Jiang2017WhyGitHub</t>
  </si>
  <si>
    <t>Thongtanunam2019WillClones</t>
  </si>
  <si>
    <t>Tian2015WhatApplications</t>
  </si>
  <si>
    <t>The structure and dynamics of knowledge network in domain-specific Q\&amp;A sites: a case study of stack overflow</t>
  </si>
  <si>
    <t>Comments</t>
  </si>
  <si>
    <t>Remarks</t>
  </si>
  <si>
    <t>Post-Mortem</t>
  </si>
  <si>
    <t>Google Play Store</t>
  </si>
  <si>
    <t>Gerrit</t>
  </si>
  <si>
    <t>BugZilla</t>
  </si>
  <si>
    <t>QE</t>
  </si>
  <si>
    <t>CS</t>
  </si>
  <si>
    <t>ECS</t>
  </si>
  <si>
    <t>QE,S</t>
  </si>
  <si>
    <t>ECS,QE,S</t>
  </si>
  <si>
    <t>D,T</t>
  </si>
  <si>
    <t>D</t>
  </si>
  <si>
    <t>D,PM</t>
  </si>
  <si>
    <t>D,R</t>
  </si>
  <si>
    <t>D,PM,RE</t>
  </si>
  <si>
    <t>D,EU,PM,R</t>
  </si>
  <si>
    <t>Des,Dia</t>
  </si>
  <si>
    <t>O</t>
  </si>
  <si>
    <t>StackOverflow</t>
  </si>
  <si>
    <t>ECS,S</t>
  </si>
  <si>
    <t>Version Control Repositories</t>
  </si>
  <si>
    <t>D,PjM</t>
  </si>
  <si>
    <t>Android Issue Tracker,Chrome Releases Blog,Chromium Issue Tracker,HackerOne Bug Bounty Platform</t>
  </si>
  <si>
    <t>D,R,PjM,E</t>
  </si>
  <si>
    <t>Des,Dia,Pres</t>
  </si>
  <si>
    <t>Des,Dia,Pred</t>
  </si>
  <si>
    <t>Git Repositories</t>
  </si>
  <si>
    <t>Descriptive Statistics</t>
  </si>
  <si>
    <t>Descriptive Statistics,Process Mining</t>
  </si>
  <si>
    <t>Descriptive Statistics,Correlation Analysis,Topic Modeling,Regression Models</t>
  </si>
  <si>
    <t>Descriptive Statistics,Correlation Analysis,Mixed-Effect Models,Cluster Analysis,Regression Models</t>
  </si>
  <si>
    <t>Descriptive Statistics,Correlation Analysis,Classifier Learning</t>
  </si>
  <si>
    <t>Descriptive Statistics,Correlation Analysis,Topic Modeling,Cluster Analysis</t>
  </si>
  <si>
    <t>Descriptive Statistics,Pattern Extraction</t>
  </si>
  <si>
    <t>Descriptive Statistics,Correlation Analysis</t>
  </si>
  <si>
    <t>Descriptive Statistics,Pattern Extraction,Classifier Learning</t>
  </si>
  <si>
    <t>Descriptive Statistics,Pattern Extraction,Heuristic Features,Classifier Learning</t>
  </si>
  <si>
    <t>Descriptive Statistics,Feature Extraction,Correlation Analysis,Redundancy Analysis,Classifier Learning</t>
  </si>
  <si>
    <t>Descriptive Statistics,Topic Modeling,Genetic Algorithms</t>
  </si>
  <si>
    <t>Descriptive Statistics,Association Rules,Natural Language Processing</t>
  </si>
  <si>
    <t>Descriptive Statistics,Generalized Suffix Trees,Correlation Analysis,Cluster Analysis,Classifier Learning</t>
  </si>
  <si>
    <t>F-Droid Repository,GitHub Repositories</t>
  </si>
  <si>
    <t>F-Droid Repository,Google Play Store</t>
  </si>
  <si>
    <t>GitHub Repositories</t>
  </si>
  <si>
    <t>NetBeans Source Code Repository,BugZilla,Exception Reports</t>
  </si>
  <si>
    <t>F-Droid Repository,SVN Repositories,GitHub Repositories,BinTray,JCenter,Maven Repositories,Google</t>
  </si>
  <si>
    <t>F-Droid Repository,GitHub Repositories,Google Play Store</t>
  </si>
  <si>
    <t>GitHub Repositories,Google Forms</t>
  </si>
  <si>
    <t>Git Repositories,SVN Repositories,BugZilla,JIRA</t>
  </si>
  <si>
    <t>Online Survey,Lab Computers</t>
  </si>
  <si>
    <t>Team Wiki (BitBucket),Mercurial Repositories,Git Repositories,BugZilla</t>
  </si>
  <si>
    <t>Apache OpenOffice Issue Tracking System,SEnerCON Feedback Gathering System</t>
  </si>
  <si>
    <t>GitHub Repositories,Online Survey</t>
  </si>
  <si>
    <t>F-Droid Repository,GitHub Repositories,Google Play Store,Online Survey</t>
  </si>
  <si>
    <t>Mailing List,Git Repositories</t>
  </si>
  <si>
    <t>I,T</t>
  </si>
  <si>
    <t>I</t>
  </si>
  <si>
    <t>I,D,M</t>
  </si>
  <si>
    <t>I,M</t>
  </si>
  <si>
    <t>I,M,O</t>
  </si>
  <si>
    <t>I,M,T</t>
  </si>
  <si>
    <t>Descriptive Statistics,Pattern Extraction,Correlation Analysis</t>
  </si>
  <si>
    <t>Maven Repositories</t>
  </si>
  <si>
    <t>Vulnerability Reports,Apache Tomcat Archive,SecuriBench Archive</t>
  </si>
  <si>
    <t>What's Spain's Paris ? Mining analogical libraries from Q\&amp;A discussions</t>
  </si>
  <si>
    <t>Information Systems Journal</t>
  </si>
  <si>
    <t>International Conference on Evaluation and Assessment in Software Engineering</t>
  </si>
  <si>
    <t>explores the correlation between software vulnerabilities and code-level constructs called micro patterns. The authors analyzed the correlation between vulnerabilities and micro patterns from different viewpoints and explored whether they are related. The conclusion shows that certain micro patterns are frequently present in vulnerable classes and that there is a high correlation between certain patterns that coexist in a vulnerable class.</t>
  </si>
  <si>
    <t>presents an empirical study to analyze commit histories of Android manifest files of hundreds of apps to understand their evolution through configuration changes. The results is a contribution to help developers in identifying change-proneness attributes, including the reasons behind the changes and associated patterns and understanding the usage of different attributes introduced in different versions of the Android platform. In summary, the results show that most of the apps extend core functionalities and improve user interface over time.  It detected that significant effort is wasted in changing configuration and then reverting back the change, and that very few apps adopt new attributes introduced by the platform and when they do, they are slow in adopting new attributes. Configuration changes are mostly influenced by functionalities extension, platform evolution and bug reports.</t>
  </si>
  <si>
    <t>studied updates in the Google Play Store by examining more than 44,000 updates of over 10,000 mobile apps, from where 1,000 were identified as emergency updates. After studying the characterirstics of the updates, the authors found that the emergency updates often have a long lifetime (i.e., they are rarely followed by another emergency update) and that updates preceding emergency updates often receive a higher ratio of negative reviews than the emergency updates.</t>
  </si>
  <si>
    <t>analyzed and classified API changes and usages together in 22 framework releases from the Apache and Eclipse ecosystems and their client programs. The authors conclude that missing classes and methods happen more often in frameworks and affect client programs more often than the other API change types do, and that missing interfaces occur rarely in frameworks but affect client programs often. In summary, framework APIs are used on average in 35% of client classes and interfaces and most of such usages could be encapsulated locally and reduced in number. Around 11% of APIs usages could cause ripple effects in client programs when these APIs change. Some suggestions for developers and researchers were made to mitigate the impact of API evolution through language mechanisms and design strategies.</t>
  </si>
  <si>
    <t>extracted commonly used UI elements, denoted as Common Element Sets (CESs), from user interfaces of applications. The highlight the characteristics of CESs that can result in a high user-perceived quality by proposing various metrics. From an empirical study on 1292 mobile applications, the authors observed that CESs of mobile applications widely occur among and across different categories, whilst certain characteristics of CESs can provide a high user-perceived quality. A recommendation is made, aiming  to improve the quality of mobile applications, consisting on the adoption of reusable UI templates that are extracted and summarized from CESs for developers.</t>
  </si>
  <si>
    <t>conducted an empirical study on characterizing the bug inducing changes for crashing bugs (denoted as crash-inducing changes). ChangeLocator was also proposed as a method to automatically locate crash-inducing changes for a given bucket of crash reports. The study approach is based on a learning model that uses features originated from the empirical study itself and a model was trained using the data from the historical fixed crashes. ChangeLocator was evaluated with six release versions of the Netbeans project. The analysis and results show that it can locate the crash-inducing changes for 44.7%, 68.5%, and 74.5% of the bugs by examining only top 1, 5 and 10 changes in the recommended list, respectively, which is said to outperform other approaches.</t>
  </si>
  <si>
    <t>performed a qualitative study involving the manual annotation of 4,226 README file sections from 393 randomly sampled GitHub repositories and design and evaluate a classifier and a set of features that can categorize these sections automatically. The findings show that information discussing the 'What' and 'How' of a repository hapens very often, while at the same time, many README files lack information regarding the purpose and status of a repository. A classifier was built to predict multiple categories and the F1 score obtained encourages its usage by software repositories owners. The approach presented is said to improve the quality of software repositories documentation and it has the potential to make it easier for the software development community to discover relevant information in GitHub README files.</t>
  </si>
  <si>
    <t>extracted real resource leak bugs from a bug database named DROIDLEAKS. It consisted in mining  34 popular open-source Android apps, which resulted in a dataset having a total of 124,215 code revisions. After filtering and validating the data, the authors found, on 32 analyzed apps, 292 fixed resource leak bugs, which cover a diverse set of resource classes. To fully comprehend these bugs, they performed an empirical study, which revealed the characteristics of resource leaks in Android apps and common patterns of resource management mistakes made by developers.</t>
  </si>
  <si>
    <t>explored if one can characterize and identify which commits will be reverted. The authors characterized commits using 27 commit features and build an identification model to identify commits that will be reverted. Reverted commits were identified by analyzing commit messages and comparing the changed content, and extracted 27 commit features that were divided into three dimensions: change, developer and message. An identification model (e.g., random forest) was built and evaluated on an empirical study on ten open source projects including a total of 125,241 commits. The findings show that the 'developer' is the most discriminative dimension among the three dimensions of features for the identification of reverted commits. However, using all the three dimensions of commit features leads to better performance of the created models.</t>
  </si>
  <si>
    <t>built a merged code change prediction tool leveraging machine learning techniques, and extracted 34 features from code changes, which were grouped into 5 dimensions: code, file history, owner experience, collaboration network, and text. Experiments were executed on three open source projects (i.e., Eclipse, LibreOffice, and OpenStack), containing a total of 166,215 code changes. Across three datasets, the results show statistically significantly improvements in detecting merged code changes and in distinguishing important features on merged code changes from abandoned ones.</t>
  </si>
  <si>
    <t>conducted an empirical study on the evolution history of almost three hundred mobile apps, by investigating whether mobile developers actually update third-party libraries, checking which are the categories of libraries with respect to the developers' proneness to update their apps, looking for what are the common patterns followed by developers when updating a software library, and whether high- and low-rated apps present any particular update patterns. Results showed that mobile developers rarely update their apps with respect to the used libraries, and when they do, they mainly tend to update the libraries related to the Graphical User Interface, with the aim of keeping the mobile apps updated with the latest design trends. In some cases developers ignore updates because of a poor awareness of the benefits, or a too high cost/benefit ratio.</t>
  </si>
  <si>
    <t>studied the frequency of updates of 10,713 mobile apps (the top free 400 apps at the start of 2014 in each of the 30 categories in the Google Play store). It was found that only ~1% of the studied apps are updated at a very frequent rate - more than one update per week and 14% of the studied apps are updated on a bi-weekly basis (or more frequently). Results also show that 45% of the frequently-updated apps do not provide the users with any information about the rationale for the new updates and updates exhibit a median growth in size of 6%. The authors conclude that developers should not shy away from updating their apps very frequently, however the frequency should vary across store categories. It was observed that developers do not need to be too concerned about detailing the content of new updates as it appears that users are not too concerned about such information and, that users highly rank frequently-updated apps instead of being annoyed about the high update frequency.</t>
  </si>
  <si>
    <t>studied the use of map data structure implementations by Android developers and how that relates with saving CPU, memory, and energy as these are major concerns of users wanting to increase battery life. The authors initially performed an observational study of 5713 Android apps in GitHub and then conducted a survey to assess developers' perspective on Java and Android map implementations. Finally, they performed an experimental study comparing HashMap, ArrayMap, and SparseArray variants map implementations in terms of CPU time, memory usage, and energy consumption. The conclusions provide guidelines for choosing among the map implementations: HashMap is preferable over ArrayMap to improve energy efficiency of apps, and SparseArray variants should be used instead of HashMap and ArrayMap when keys are primitive types.</t>
  </si>
  <si>
    <t>examined the nature of the relationship between tests and external code quality as well as programmers' productivity in order to verify/refute the results of a previous study. With the focus on the role of tests, a differentiated and partial replication of the original study and related analysis was conducted. The replication involved 30 students, working in pairs or as individuals, in the context of a graduate course, and resulted in 16 software artifacts developed. Significant correlation was found between the number of tests and productivity. No significant correlation found between the number of tests and external code quality. For both cases we observed no statistically significant interaction caused by the subject units being individuals or pairs. Results obtained are consistent with the original study although, as the authors admit, there were changes in the timing constraints for finishing the task and the enforced development processes.</t>
  </si>
  <si>
    <t>detected 29 smells consisting of 13 design smells and 16 lexical smells in 30 releases of three projects: ANT, ArgoUML, and Hibernate. Further, the authors analyzed to what extent classes containing lexical smells have higher (or lower) odds to change or to be subject to fault fixing than other classes containing design smells. The results obtained bring empirical evidence on the fact that lexical smells can make, in some cases, classes with design smells more fault-prone. In addition, it was empirically demonstrated that classes containing design smells only are more change- and fault-prone than classes with lexical smells only.</t>
  </si>
  <si>
    <t>presented an application of mining three software repositories: team wiki (used during requirement engineering), version control system (development and maintenance) and issue tracking system (corrective and adaptive maintenance) in the context of an undergraduate Software Engineering course. Visualizations, metrics and algorithms to provide an insight into practices and procedures followed during various phases of a software development life-cycle were proposed and these provided a multi-faceted view to the instructor serving as a feedback tool on development process and quality by students. Event logs produced by software repositories were mined and derived insights such as degree of individual contributions in a team, quality of commit messages, intensity and consistency of commit activities, bug fixing process trend and quality, component and developer entropy, process compliance and verification. Experimentation revealed that not only product but process quality varies signicantly between student teams and mining process aspects can help the instructor in giving directed and specific feedback. Authors, observed that commit patterns characterizing equal and un-equal distribution of workload between team members, patterns indicating consistent activity in contrast to spike in activity just before the deadline, varying quality of commit messages, developer and component entropy, variation in degree of process compliance and bug fixing quality.</t>
  </si>
  <si>
    <t>investigated the impact of the just-in-time duplicate retrieval on the duplicate reports that end up in the ITS of several open source projects, namelly Mozilla-Firefox, Mozilla-Core and Eclipse-Platform. The differences between duplicate reports for open source projects before and after the activation of this new feature were studied. Findings showed that duplicate issue reports after the activation of the just-in-time duplicate retrieval feature are less textually similar, have a greater identification delay and require more discussion to be retrieved as duplicate reports than duplicates before the activation of the feature.</t>
  </si>
  <si>
    <t>exploited a linguistic technique based on speech-acts for the analysis of online discussions with the ultimate goal of discovering requirements-relevant information. The datasets used in the experimental evaluation, which are publicly available, were taken from a widely used open source software project (161120 textual comments), as well as from an industrial project in the home energy management domain. The approach used was able to successfully classify messages into Feature/Enhancement and Other, with significant accuracy. Evidence was found to support the rationale, that there is an association between types of speech-acts and categories of issues, and that there is correlation between some of the speechacts and issue priority, which could open other streams of research.</t>
  </si>
  <si>
    <t>studied the relationship between the topics of a code snippet and the likelihood of a code snippet being logged (i.e., to contain a logging statement). The intuition driving this research, was that certain topics in the source code are more likely to be logged than others. To validate the assumptions a case study was conducted on six open source systems. The analysis gathered evidences that i) there exists a small number of "log-intensive" topics that are more likely to be logged than other topics; ii) each pair of the studied systems share 12% to 62% common topics, and the likelihood of logging such common topics has a statistically significant correlation of 0.35 to 0.62 among all the studied systems. In summary, the findings highlight the topics containing valuable information that can help guide and drive developers' logging decisions.</t>
  </si>
  <si>
    <t>revisits a previous work in more depth by studying 4.5 million reviews with 126,686 responses for 2,328 top free-to-download apps in the Google Play Store. One of the major findings is that the assumption that reviews are static is incorrect. In particular, it is found that developers and users in some cases use this response mechanism as a rudimentary user support tool, where dialogues emerge between users and developers through updated reviews and responses. In addition, four patterns of developers were identified: 1) developers who primarily respond to only negative reviews, 2) developers who primarily respond to negative reviews or to reviews based on their contents, 3) developers who primarily respond to reviews which are posted shortly after the latest release of their app, and 4) developers who primarily respond to reviews which are posted long after the latest release of their app. To perform a qualitative analysis of developer responses to understand what drives developers to respond to a review, the authors analyzed a statistically representative random sample of 347 reviews with responses for the top ten apps with the highest number of developer responses. Seven drivers that make a developer respond to a review were identified, of which the most important ones are to thank the users for using the app and to ask the user for more details about the reported issue. In summary, there were significant evidences found, that it can be worthwhile for app owners to respond to reviews, as responding may lead to an increase in the given rating and that studying the dialogue between user and developer can provide valuable insights which may lead to improvements in the app store and the user support process.</t>
  </si>
  <si>
    <t>questioned if there was really a strong argument for the Java 9 language designers to change the implementation of the deprecation warnings feature after they notice no one was taking seriously those and continued using outdated features. The goal was to start by identifying the various ways in which an API consumer can react to deprecation and then to create a dataset of reaction patterns frequency consisting of data mined from 50 API consumers totalling 297,254 GitHub based projects and 1,322,612,567 type-checked method invocations. Findings show that predominantly consumers do not react to deprecation and a survey on API consumers was done to try to explain this behavior and by analyzing if the APIs deprecation policy had an impact on the consumers' decision to react. The manual inspection of usages of deprecated API artifacts lead to the discovery of six reaction patterns. Only 13% of API consumers update their API versions and 88% of reactions to deprecation is doing nothing. However the survey got a different result, where 69% of respondents say they replace it with the recommended repalcement. Over 75% of the API barelly affect consumers with deprecation and 15% of the consumers are affected only by 2 APIs(hibernate-core and mongo-java-driver).</t>
  </si>
  <si>
    <t>analyzed URL sharing activities in Stack Overflow. The approach was to use open coding method to analyze why users share URLs in Stack Overflow, and develop a set of quantitative analysis methods to study the structural and dynamic properties of the emergent knowledge network in Stack Overflow. The findings show: i) Users share URLs for diverse categories of purposes. ii) These URL sharing behaviors create a complex knowledge network with high modularity, assortative mixing of semantic topics, and a structure skeleton consisting of highly recognized knowledge units. iii) The structure of the knowledge network with respect to indegree distribution is scale-free (i.e., stable), in spite of the ad-hoc and opportunistic nature of URL sharing activities, while the outdegree distribution of the knowledge network is not scale-free. iv) The indegree distributions of the knowledge network converge quickly, with small changes over time after the convergence to the stable distribution. The conclusions highlight the fact that the knowledge network is a natural product of URL sharing behavior that Stack Overflow supports and encourages, and proposed an explanatory model based on information value and preferential attachment theories to explain the underlying factors that drive the formation and evolution of the knowledge network in Stack Overflow.</t>
  </si>
  <si>
    <t>empirically examined the effort that is needed for manually identifying duplicate reports in four open source projects, i.e., Firefox, SeaMonkey, Bugzilla and Eclipse-Platform. Results showed that: (i) More than 50% of the duplicate reports are identified within half a day. Most of the duplicate reports are identified without any discussion and with the involvement of very few people; (ii) A classification model built using a set of factors that are extracted from duplicate issue reports classifies duplicates according to the effort that is needed to identify them with significant values for precision, recall and ROC area; and (iii) Factors that capture the developer awareness of the duplicate issues' peers (i.e., other duplicates of that issue) and textual similarity of a new report to prior reports are the most influential factors found. The results highlight the need for effort-aware evaluation of approaches that identify duplicate issue reports, since the identification of a considerable amount of duplicate reports (over 50%) appear to be a relatively trivial task for developers. As a conclusion, the authors highlight the fact that, to better assist developers, research on identifying duplicate issue reports should put greater emphasis on assisting developers in identifying effort-consuming duplicate issues.</t>
  </si>
  <si>
    <t>designed and conducted, with the continuous feedback of the Xen Project Advisory Board, a detailed analysis focused on finding problems associated with the large increase over time in the number of messages related to code review. The increase was being perceived as a potential signal of problems with their code review process and the usage of metrics was suggested to track the performance of it. As a result, it was learned how in fact the Xen Project had some problems, but at the moment of the analysis those were already under control. It was found as well how diferent the Xen and Netdev projects were behaving with respect to code review performance, despite being so similar from many points of view. A comprehensive methodology, fully automated, to study Linux-style code review was proposed.</t>
  </si>
  <si>
    <t>conducted a large-scale study on security-related questions on Stack Overflow. Two heuristics were used to extract from the dataset the questions that are related to security based on the tags of the posts. Later, to cluster different security-related questions based on their texts, an advanced topic model, Latent Dirichlet Allocation (LDA) tuned using Genetic Algorithm (GA) was used. Results show that security-related questions on Stack Overflow cover a wide range of topics, which belong to five main categories: web security, mobile security,  cryptography, software security, and system security. Among them, most questions are about web security. In addition, it was found that the top four most popular topics in the security area are "Password", "Hash", "Signature" and "SQL Injection", and the top eight most difficulty security-related topics are "JAVA Security", "Asymetric Encryption", "Bug", "Browser Security", "Windows Authority", "Signature", "ASP.NET" and "Password", suggesting these are the ones in need for more attention.</t>
  </si>
  <si>
    <t>investigated working habits and challenges of mobile software developers with respect to testing. A key finding of this exhaustive study, using 1000 Android apps, demonstrates that mobile apps are still tested in a very ad hoc way, if tested at all. However, it is shown that, as in other types of software, testing increases the quality of apps (demonstrated in user ratings and number of code issues). Furthermore, there is evidence that tests are essential when it comes to engaging the community to contribute to mobile open source software. The authors discuss reasons and potential directions to address the findings. Yet another relevant finding of this study is that Continuous Integration and Continuous Deployment (CI/CD) pipelines are rare in the mobile apps world (only 26% of the apps are developed in projects employing CI/CD) - authors argue that one of the main reasons is due to the lack of exhaustive and automatic testing.</t>
  </si>
  <si>
    <t>analyzed the Common Vulnerability Scoring System (CVSS) scores and bounty awarded for 703 vulnerabilities across 24 products. CVSS is the de facto standard for vulnerability severity measurement today and is crucial in the analytics driving software fortification. It was found a weak correlation between CVSS scores and bounties, with CVSS being more likely to underestimate bounty. Such a negative result is suggested to be a cause for concern. The authors, investigated why the measurements were so discordant by i) analyzing the individual questions of CVSS with respect to bounties and ii) conducting a qualitative study to find the similarities and diferences between CVSS and the publicly-available criteria for awarding bounties. It was found that the bounty criteria were more explicit about code execution and privilege escalation whereas CVSS makes no explicit mention of those. Another lesson learnt was that bounty valuations are evaluated solely by project maintainers, whereas CVSS has little provenance in practice.</t>
  </si>
  <si>
    <t>present an approach to recommend analogical libraries based on a knowledge base of analogical libraries mined from tags of millions of Stack Overflow questions. The approach was implemented in a proof-of-concept web application and more than 34.8 thousands of users visited the website from November 2015 to August 2017. Results show evidences that accurate recommendation of analogical libraries is not only possible but also a desirable solution. Authors validated the usefulness of their analogical-library recommendations by using them to answer analogical-library questions in Stack Overflow.</t>
  </si>
  <si>
    <t>explored why and how developers fork what from whom in GitHub. This approach was supported by collecting a dataset containing 236,344 developers and 1,841,324 forks. It was also validated by a survey in order to analyze the programming languages and owners of forked repositories. Among the main findings we have: i) Developers fork repositories to submit pull requests, fix bugs, add new features and keep copies etc. Developers find repositories to fork from various sources: search engines, external sites (e.g., Twitter, Reddit), social relationships, etc. More than 42% of developers that were surveyed agree that an automated recommendation tool is useful to help them pick repositories to fork, while more than 44.4% of developers do not value a recommendation tool. Developers care about repository owners when they fork repositories. ii) A repository written in a developers' preferred programming language is more likely to be forked. iii) Developers mostly fork repositories from creators. In comparison with unattractive repository owners, attractive repository owners have higher percentage of organizations, more followers and earlier registration in GitHub. The results show that forking is mainly used for making contributions of original repositories, and it is beneficial for OSS community. In summary, there is evidence of the value of recommendation and provide important insights for GitHub to recommend repositories.</t>
  </si>
  <si>
    <t>designed and executed an empirical study on six open source Java systems to better understand the life expectancy of clones. A random forest classifier was built with the aim of determining the life expectancy of a newly-introduced clone (i.e., whether a clone will be short-lived or longlived) and it was confimed to have good accuracy on that task. Results show that a large number of clones (i.e., 30% to 87%) lived in the systems for a short duration. Moreover, it finds that although short-lived clones were changed more frequently than long-lived clones throughout their lifetime, short-lived clones were consistently changed with their siblings less often than long-lived clones.  Findings show that the churn made to the methods containing a newly-introduced clone, the complexity and size of the methods containing the newly- introduced clone are highly influential in determining whether the newly-introduced clone will be short-lived. Furthermore, the size of a newly-introduced clone shares a positive relationship with the likelihood that the newly introduced clone will be short-lived. Results suggest that, to improve the efficiency of clone management efforts, such as the planning of the most effective use of their clone management resources in advance, practitioners can leverage the presented classifiers and insights in order to determine the life expectancy of clones.</t>
  </si>
  <si>
    <t>tries to understand the reasons for log changes and, proposes an approach that can provide developers with log change suggestions as soon as they commit a code change, which is referred to as "just-in-time" suggestions for log changes. A set of measures is derived based on manually examining the reasons for log changes and individual experiences. Those measures were used as explanatory variables in random forest classifiers to model whether a code commit requires log changes. These classifiers can provide just-in-time suggestions for log changes and was evaluated with a case study on four open source projects: Hadoop, Directory Server, Commons HttpClient, and Qpid. Findings show that: i) the reasons for log changes can be grouped along four categories: block change, log improvement, dependence-driven change, and logging issue; ii) the random forest classifiers can effectively suggest whether a log change is needed; iii) the characteristics of code changes in a particular commit and the current snapshot of the source code are the most influential factors for determining the likelihood of a log change in a commit.</t>
  </si>
  <si>
    <t>through a case study on 1,492 high-rated and low-rated free apps mined from the Google Play store, investigated 28 factors along eight dimensions to understand how high-rated apps are different from low-rated apps. The search for the most influential factors was also addressed by applying a random-forest classifier to identify high-rated apps. The results show that high-rated apps are statistically significantly different in 17 out of the 28 factors that we considered. The experiment also presents eveidences for the fact that the size of an app, the number of promotional images that the app displays on its web store page, and the target SDK version of an app are the most influential factors.</t>
  </si>
  <si>
    <t>W. Wu et al.</t>
  </si>
  <si>
    <t>R. Wu et al.</t>
  </si>
  <si>
    <t>Descriptive Statistics,Correlation Analysis,Classifier Learning,Cluster Analysis</t>
  </si>
  <si>
    <t>S01</t>
  </si>
  <si>
    <t>S02</t>
  </si>
  <si>
    <t>S03</t>
  </si>
  <si>
    <t>S04</t>
  </si>
  <si>
    <t>S05</t>
  </si>
  <si>
    <t>S06</t>
  </si>
  <si>
    <t>S07</t>
  </si>
  <si>
    <t>S08</t>
  </si>
  <si>
    <t>S09</t>
  </si>
  <si>
    <t>International Conference on Program Comprehension</t>
  </si>
  <si>
    <t>International Conference on Software Engineering</t>
  </si>
  <si>
    <t>International Workshop on Software Analytics</t>
  </si>
  <si>
    <t>International Conference on Software Maintenance and Evolution</t>
  </si>
  <si>
    <t>A Data Driven Platform for Improving Performance Assessment of Software Defined Storage Solutions</t>
  </si>
  <si>
    <t>A Generic Analogy-Centered Software Cost Estimation Based on Differential Evolution Exploration Process</t>
  </si>
  <si>
    <t>A Study of Hyper-Parameter Tuning in the Field of Software Analytics</t>
  </si>
  <si>
    <t>An empirical study of heterogeneous cross-project defect prediction using various statistical techniques</t>
  </si>
  <si>
    <t>Anomaly Detection in DevOps Toolchain</t>
  </si>
  <si>
    <t>Effects of contextual information on maintenance effort: A controlled experiment</t>
  </si>
  <si>
    <t>Evaluating network embedding techniques’ performances in software bug prediction</t>
  </si>
  <si>
    <t>Learning actionable analytics from multiple software projects</t>
  </si>
  <si>
    <t>On the time-based conclusion stability of cross-project defect prediction models</t>
  </si>
  <si>
    <t>Toward the automatic classification of Self-Affirmed Refactoring</t>
  </si>
  <si>
    <t>S33</t>
  </si>
  <si>
    <t>S34</t>
  </si>
  <si>
    <t>Qu2021BugPrediction</t>
  </si>
  <si>
    <t>S35</t>
  </si>
  <si>
    <t>Vashisht2021StatisticalTechnique</t>
  </si>
  <si>
    <t>S36</t>
  </si>
  <si>
    <t>Bangash2020DefectPrediction</t>
  </si>
  <si>
    <t>Bangash et al.</t>
  </si>
  <si>
    <t>International Journal of e-Collaboration</t>
  </si>
  <si>
    <t>Vashisht et al.</t>
  </si>
  <si>
    <t>Qu et al.</t>
  </si>
  <si>
    <t>S38</t>
  </si>
  <si>
    <t>S39</t>
  </si>
  <si>
    <t>Advances in Intelligent Systems and Computing</t>
  </si>
  <si>
    <t>Avila et al.</t>
  </si>
  <si>
    <t>S42</t>
  </si>
  <si>
    <t>Computer Journal</t>
  </si>
  <si>
    <t>Wani et al.</t>
  </si>
  <si>
    <t>International Conference on Electronics, Communication and Aerospace Technology</t>
  </si>
  <si>
    <t>Rana et al.</t>
  </si>
  <si>
    <t>International Workshop on Software Engineering Aspects of Continuous Development and New Paradigms of Software Production and Deployment</t>
  </si>
  <si>
    <t>Capizza et al.</t>
  </si>
  <si>
    <t>Krishna et al.</t>
  </si>
  <si>
    <t>AIOmar et al.</t>
  </si>
  <si>
    <t>Avila2020DataDrivenPlataform</t>
  </si>
  <si>
    <t xml:space="preserve">This paper introduces DDP (Data Driven Plataform) platform, a scalable platform to analyze and exploit performance data. This platform centralizes, analyzes and
visualizes the performance data produced during the software development cycle. DDP employs big data and analytics technology to collect, store and process performance data in an efficient and integrated way. They have demonstrated the successful application of DDP for Spectrum Scale, a software defined storage solution, where they have been able to implement performance regression data analysis to validate the performance consistency of new produced builds. </t>
  </si>
  <si>
    <t>D,T,PM</t>
  </si>
  <si>
    <t>Des</t>
  </si>
  <si>
    <t>Descriptive Statistics,Analysis</t>
  </si>
  <si>
    <t>Wani2020DevOps</t>
  </si>
  <si>
    <t>This paper evaluates empirically and theoretically heterogeneous Cross-project defect prediction (HCPDP) modeling, which comprises of three main phases: Feature ranking and feature selection, metric matching, and finally, predicting defects in the target application. The research work has been experimented on 13 benchmarked datasets of three open source projects. Results show that performance of HCPDP is very much comparable to baseline within project defect prediction.</t>
  </si>
  <si>
    <t>S37</t>
  </si>
  <si>
    <t>Capizzi2020DevOps</t>
  </si>
  <si>
    <t xml:space="preserve">An anomaly detection system can operate in the staging environment to compare the current incoming release with previous ones according to predefined metrics. The analysis is conducted before going into production to identify anomalies. In this paper, they describe a prototypical implementation of the aforementione idea in the form of a “proof of concept”. </t>
  </si>
  <si>
    <t>D,T,PM,PjM</t>
  </si>
  <si>
    <t>Rana2020SoftwareAnalytics</t>
  </si>
  <si>
    <t>The paper attempts to analyze and compare various methodologies to tune the defect predictors. The research papers which are analyzed here have used data-set from the PROMISE repository, open-source</t>
  </si>
  <si>
    <t>ACM</t>
  </si>
  <si>
    <t>Promise Repositories,JAVA,SEACRAFT Repositories</t>
  </si>
  <si>
    <t>Pre-Mortem</t>
  </si>
  <si>
    <t>I,M,O,T</t>
  </si>
  <si>
    <t>Analysis</t>
  </si>
  <si>
    <t>Avila2020Maintenance</t>
  </si>
  <si>
    <t xml:space="preserve">This article reports a controlled experiment that compares the effort to implement changes, the correctness and the maintainability of
an existing application between two projects; one that uses qualitative dashboards depicting contextual information, and one that does not. </t>
  </si>
  <si>
    <t>CE</t>
  </si>
  <si>
    <t>JAVA,Eclise API,Mylyn</t>
  </si>
  <si>
    <t>M,T</t>
  </si>
  <si>
    <t xml:space="preserve">In this paper conducts an extensive empirical study to evaluate network embedding algorithms in bugprediction by utilizing and extending node2defect, a newly proposed bug prediction modelthat combines the embedded vectors with traditional software engineering metrics throughconcatenation. Experiments are conducted based on seven network embedding algorithms,two effort-aware models, and 13 open-source Java systems. </t>
  </si>
  <si>
    <t>Promise Repositories</t>
  </si>
  <si>
    <t>D,M,T</t>
  </si>
  <si>
    <t>S40</t>
  </si>
  <si>
    <t>Krishna2020PredictingSoftwareDefect</t>
  </si>
  <si>
    <t>This paper presents “planning”: a technology for prescriptive software analytics. Their planner offers users a guidance onwhat action to take in order to improve the quality of a software project. Our preferred plan-ning tool is BELLTREE, which performs cross-project planning with encouraging results.With our BELLTREE planner, we show that it is possible to reduce several hundred defectsin software projects.</t>
  </si>
  <si>
    <t>S41</t>
  </si>
  <si>
    <t xml:space="preserve">In this paper they investigate whether conclusions in the area of defect prediction, if the claims of the researchers—are stable throughout time.This case study provides evidence that in the field of defect prediction the context of evaluation (in our case, time) plays an important role. </t>
  </si>
  <si>
    <t>AlOmar2021Refactoring</t>
  </si>
  <si>
    <t>In this paper, they propose a two-step approach to first identify whether a commit describes developer-related refactoring events, then to classify it according to the refactoring common quality improvement categories.</t>
  </si>
  <si>
    <t>To help the industry practitioners in these situations, a analogy-centered model based on differential evolution exploration process is proposed in this research study. The proposed model has been assessed on 676 projects from 5 different data sets and the results achieved are significantly better when compared with other benchmark analogy-based estimation studies.</t>
  </si>
  <si>
    <t>Unknown</t>
  </si>
  <si>
    <t>MongoDB,Python, Spark,Cassandra</t>
  </si>
  <si>
    <t>GitHub Repositories,Jenkins, CodeClimate,Docker, Slack,Node</t>
  </si>
  <si>
    <t>Descriptive Statistics,Hypothesis Testing,Correlation Analysis</t>
  </si>
  <si>
    <t>Descriptive Statistics,Hypothesis Testing,Redundancy Analysis,Feature Extraction,Correlation Analysis,Classifier Learning</t>
  </si>
  <si>
    <t>Descriptive Statistics,Hypothesis Testing,Correlation Analysis,Classifier Learning</t>
  </si>
  <si>
    <t>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</si>
</sst>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6"/>
      <color theme="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0" fillId="0" borderId="0" xfId="0" applyAlignment="1">
      <alignment horizontal="center"/>
    </xf>
    <xf numFmtId="0" fontId="18" fillId="0" borderId="0" xfId="0" applyFont="1" applyAlignment="1">
      <alignment horizontal="center"/>
    </xf>
    <xf numFmtId="0" fontId="19" fillId="0" borderId="0" xfId="0" applyFont="1"/>
    <xf numFmtId="164" fontId="19" fillId="0" borderId="0" xfId="0" applyNumberFormat="1" applyFont="1"/>
    <xf numFmtId="0" fontId="18" fillId="0" borderId="0" xfId="0" applyFont="1" applyProtection="1">
      <protection locked="0"/>
    </xf>
    <xf numFmtId="0" fontId="0" fillId="0" borderId="0" xfId="0" applyProtection="1">
      <protection locked="0"/>
    </xf>
    <xf numFmtId="0" fontId="18" fillId="0" borderId="0" xfId="0" applyFont="1" applyAlignment="1" applyProtection="1">
      <alignment horizontal="center"/>
      <protection locked="0"/>
    </xf>
    <xf numFmtId="0" fontId="0" fillId="0" borderId="0" xfId="0" applyAlignment="1" applyProtection="1">
      <alignment horizontal="center"/>
      <protection locked="0"/>
    </xf>
    <xf numFmtId="0" fontId="0" fillId="0" borderId="0" xfId="0" applyAlignment="1" applyProtection="1">
      <alignment wrapText="1"/>
      <protection locked="0"/>
    </xf>
    <xf numFmtId="0" fontId="0" fillId="0" borderId="0" xfId="0" applyAlignment="1" applyProtection="1">
      <alignment horizontal="center" wrapText="1"/>
      <protection locked="0"/>
    </xf>
    <xf numFmtId="0" fontId="20" fillId="0" borderId="0" xfId="0" applyFont="1" applyAlignment="1" applyProtection="1">
      <alignment vertical="center" wrapText="1"/>
      <protection locked="0"/>
    </xf>
    <xf numFmtId="0" fontId="0" fillId="33" borderId="0" xfId="0" applyFill="1" applyAlignment="1" applyProtection="1">
      <alignment horizontal="center"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fill>
        <patternFill>
          <bgColor theme="9"/>
        </patternFill>
      </fill>
    </dxf>
    <dxf>
      <fill>
        <patternFill>
          <bgColor rgb="FFFF0000"/>
        </patternFill>
      </fill>
    </dxf>
    <dxf>
      <fill>
        <patternFill patternType="none">
          <bgColor auto="1"/>
        </patternFill>
      </fill>
    </dxf>
    <dxf>
      <font>
        <b val="0"/>
        <i val="0"/>
        <strike val="0"/>
        <condense val="0"/>
        <extend val="0"/>
        <outline val="0"/>
        <shadow val="0"/>
        <u val="none"/>
        <vertAlign val="baseline"/>
        <sz val="16"/>
        <color theme="1"/>
        <name val="Calibri"/>
        <family val="2"/>
        <scheme val="minor"/>
      </font>
      <numFmt numFmtId="164" formatCode="0.000"/>
    </dxf>
    <dxf>
      <font>
        <strike val="0"/>
        <outline val="0"/>
        <shadow val="0"/>
        <u val="none"/>
        <vertAlign val="baseline"/>
        <sz val="16"/>
        <color theme="1"/>
        <name val="Calibri"/>
        <family val="2"/>
        <scheme val="minor"/>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protection locked="0" hidden="0"/>
    </dxf>
    <dxf>
      <numFmt numFmtId="0" formatCode="General"/>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center" vertical="bottom" textRotation="0" wrapText="1" indent="0" justifyLastLine="0" shrinkToFit="0" readingOrder="0"/>
      <protection locked="0" hidden="0"/>
    </dxf>
    <dxf>
      <numFmt numFmtId="0" formatCode="General"/>
      <alignment horizontal="general" vertical="bottom" textRotation="0" wrapText="1" indent="0" justifyLastLine="0" shrinkToFit="0" readingOrder="0"/>
      <protection locked="0" hidden="0"/>
    </dxf>
    <dxf>
      <numFmt numFmtId="0" formatCode="General"/>
      <alignment horizontal="center" vertical="bottom" textRotation="0" wrapText="1" indent="0" justifyLastLine="0" shrinkToFit="0" readingOrder="0"/>
      <protection locked="0" hidden="0"/>
    </dxf>
    <dxf>
      <numFmt numFmtId="0" formatCode="General"/>
      <alignment horizontal="center" vertical="bottom" textRotation="0" wrapText="1" indent="0" justifyLastLine="0" shrinkToFit="0" readingOrder="0"/>
      <protection locked="0" hidden="0"/>
    </dxf>
    <dxf>
      <numFmt numFmtId="0" formatCode="General"/>
      <alignment horizontal="center" vertical="bottom" textRotation="0" wrapText="1" indent="0" justifyLastLine="0" shrinkToFit="0" readingOrder="0"/>
      <protection locked="0" hidden="0"/>
    </dxf>
    <dxf>
      <numFmt numFmtId="0" formatCode="General"/>
      <alignment horizontal="general" vertical="bottom" textRotation="0" wrapText="1" indent="0" justifyLastLine="0" shrinkToFit="0" readingOrder="0"/>
      <protection locked="0" hidden="0"/>
    </dxf>
    <dxf>
      <numFmt numFmtId="0" formatCode="General"/>
      <alignment horizontal="center" vertical="bottom" textRotation="0" wrapText="1" indent="0" justifyLastLine="0" shrinkToFit="0" readingOrder="0"/>
      <protection locked="0" hidden="0"/>
    </dxf>
    <dxf>
      <numFmt numFmtId="0" formatCode="General"/>
      <alignment horizontal="center" vertical="bottom" textRotation="0" indent="0" justifyLastLine="0" shrinkToFit="0" readingOrder="0"/>
      <protection locked="1" hidden="0"/>
    </dxf>
    <dxf>
      <numFmt numFmtId="0" formatCode="General"/>
    </dxf>
    <dxf>
      <numFmt numFmtId="0" formatCode="General"/>
      <protection locked="0" hidden="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connections" Target="connections.xml"/><Relationship Id="rId7"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Rachel Vital Simões" id="{836BC78F-BD69-4FD6-96A4-DCB3E1AB694F}" userId="909d7438dcd91c16"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58" unboundColumnsLeft="2" unboundColumnsRight="30">
    <queryTableFields count="37">
      <queryTableField id="31" dataBound="0" tableColumnId="21"/>
      <queryTableField id="56" dataBound="0" tableColumnId="20"/>
      <queryTableField id="4" name="Year" tableColumnId="4"/>
      <queryTableField id="36" dataBound="0" tableColumnId="22"/>
      <queryTableField id="6" name="Title" tableColumnId="6"/>
      <queryTableField id="57" dataBound="0" tableColumnId="23"/>
      <queryTableField id="7" name="Publication" tableColumnId="7"/>
      <queryTableField id="33" dataBound="0" tableColumnId="18"/>
      <queryTableField id="51" dataBound="0" tableColumnId="36"/>
      <queryTableField id="50" dataBound="0" tableColumnId="35"/>
      <queryTableField id="49" dataBound="0" tableColumnId="34"/>
      <queryTableField id="48" dataBound="0" tableColumnId="33"/>
      <queryTableField id="47" dataBound="0" tableColumnId="32"/>
      <queryTableField id="46" dataBound="0" tableColumnId="31"/>
      <queryTableField id="45" dataBound="0" tableColumnId="30"/>
      <queryTableField id="44" dataBound="0" tableColumnId="29"/>
      <queryTableField id="43" dataBound="0" tableColumnId="28"/>
      <queryTableField id="42" dataBound="0" tableColumnId="27"/>
      <queryTableField id="41" dataBound="0" tableColumnId="26"/>
      <queryTableField id="40" dataBound="0" tableColumnId="25"/>
      <queryTableField id="39" dataBound="0" tableColumnId="24"/>
      <queryTableField id="54" dataBound="0" tableColumnId="38"/>
      <queryTableField id="26" dataBound="0" tableColumnId="12"/>
      <queryTableField id="25" dataBound="0" tableColumnId="13"/>
      <queryTableField id="24" dataBound="0" tableColumnId="14"/>
      <queryTableField id="23" dataBound="0" tableColumnId="15"/>
      <queryTableField id="22" dataBound="0" tableColumnId="16"/>
      <queryTableField id="21" dataBound="0" tableColumnId="8"/>
      <queryTableField id="20" dataBound="0" tableColumnId="9"/>
      <queryTableField id="19" dataBound="0" tableColumnId="10"/>
      <queryTableField id="18" dataBound="0" tableColumnId="11"/>
      <queryTableField id="17" dataBound="0" tableColumnId="3"/>
      <queryTableField id="16" dataBound="0" tableColumnId="5"/>
      <queryTableField id="15" dataBound="0" tableColumnId="2"/>
      <queryTableField id="14" dataBound="0" tableColumnId="1"/>
      <queryTableField id="27" dataBound="0" tableColumnId="17"/>
      <queryTableField id="29" dataBound="0" tableColumnId="19"/>
    </queryTableFields>
    <queryTableDeletedFields count="5">
      <deletedField name=" "/>
      <deletedField name="Reason"/>
      <deletedField name="Stage"/>
      <deletedField name="Authors"/>
      <deletedField name="Publishe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LR___Phase_3" displayName="SLR___Phase_3" ref="A1:AK43" tableType="queryTable" totalsRowShown="0" headerRowDxfId="40">
  <autoFilter ref="A1:AK43" xr:uid="{173BAF78-AFB3-4C1E-B826-908AE14303E9}"/>
  <sortState xmlns:xlrd2="http://schemas.microsoft.com/office/spreadsheetml/2017/richdata2" ref="A2:AK43">
    <sortCondition ref="A1:A43"/>
  </sortState>
  <tableColumns count="37">
    <tableColumn id="21" xr3:uid="{3E43F6C2-9B79-4130-A3C0-8D22F5704E5D}" uniqueName="21" name="Study" queryTableFieldId="31" dataDxfId="39"/>
    <tableColumn id="20" xr3:uid="{A84145DC-C8DD-40A8-AE16-2B46AB8994A0}" uniqueName="20" name="Citation" queryTableFieldId="56" dataDxfId="38"/>
    <tableColumn id="4" xr3:uid="{00000000-0010-0000-0000-000004000000}" uniqueName="4" name="Year" queryTableFieldId="4" dataDxfId="37"/>
    <tableColumn id="22" xr3:uid="{B7C8BD4A-3E3D-4680-A02D-B5AEAA3F115B}" uniqueName="22" name="Venue" queryTableFieldId="36" dataDxfId="36"/>
    <tableColumn id="6" xr3:uid="{00000000-0010-0000-0000-000006000000}" uniqueName="6" name="Title" queryTableFieldId="6" dataDxfId="35"/>
    <tableColumn id="23" xr3:uid="{855B0DB5-02D6-4FF4-A9DD-CB7467A6C2AF}" uniqueName="23" name="Comments" queryTableFieldId="57" dataDxfId="34"/>
    <tableColumn id="7" xr3:uid="{00000000-0010-0000-0000-000007000000}" uniqueName="7" name="Publication" queryTableFieldId="7" dataDxfId="33"/>
    <tableColumn id="18" xr3:uid="{CCC73B8F-4DF7-4481-9F77-F7A602550335}" uniqueName="18" name="Author" queryTableFieldId="33" dataDxfId="32"/>
    <tableColumn id="36" xr3:uid="{AC7F9DE4-9925-4C3E-8F2D-10E63B1FD900}" uniqueName="36" name="Type" queryTableFieldId="51" dataDxfId="31"/>
    <tableColumn id="35" xr3:uid="{B1BAD119-4033-4CF7-A628-8EB99377A089}" uniqueName="35" name="Source" queryTableFieldId="50" dataDxfId="30"/>
    <tableColumn id="34" xr3:uid="{7B4F2E34-ABF9-4ABD-9DC7-CDD50F18E1C0}" uniqueName="34" name="Perspective" queryTableFieldId="49" dataDxfId="29"/>
    <tableColumn id="33" xr3:uid="{F72ED200-CE79-40D1-AAD9-D42632114C52}" uniqueName="33" name="Activity" queryTableFieldId="48" dataDxfId="28"/>
    <tableColumn id="32" xr3:uid="{F7E98064-A115-4DFF-83D1-AF14EA783A8F}" uniqueName="32" name="Stakeholder" queryTableFieldId="47" dataDxfId="27"/>
    <tableColumn id="31" xr3:uid="{45141128-C51C-42FF-BBC4-F1B6C3D294C6}" uniqueName="31" name="Method" queryTableFieldId="46" dataDxfId="26"/>
    <tableColumn id="30" xr3:uid="{7ED56931-AA21-4D87-BBA8-60C878D3C96E}" uniqueName="30" name="Analytics" queryTableFieldId="45" dataDxfId="25"/>
    <tableColumn id="29" xr3:uid="{D16ACA6A-5AC4-4E89-90BE-6C7C926606C5}" uniqueName="29" name="Debt" queryTableFieldId="44" dataDxfId="24"/>
    <tableColumn id="28" xr3:uid="{943BD1D1-D6B2-412F-A7E2-48F8C78B7242}" uniqueName="28" name="Time" queryTableFieldId="43" dataDxfId="23"/>
    <tableColumn id="27" xr3:uid="{3EAEECA7-215A-4F71-B5F5-99580F86652F}" uniqueName="27" name="Cost" queryTableFieldId="42" dataDxfId="22"/>
    <tableColumn id="26" xr3:uid="{972FD4E6-A018-484C-A8D6-A07F60357DA7}" uniqueName="26" name="Risk" queryTableFieldId="41" dataDxfId="21"/>
    <tableColumn id="25" xr3:uid="{6B1FC59E-38AF-47DC-87DB-A1D0648E5D4B}" uniqueName="25" name="Security" queryTableFieldId="40" dataDxfId="20"/>
    <tableColumn id="24" xr3:uid="{C8817A63-4E93-4782-A3E3-21A5B9D91E5E}" uniqueName="24" name="Balance" queryTableFieldId="39" dataDxfId="19">
      <calculatedColumnFormula array="1">SUM(COUNTIF(P2:T2,{"Absent","Weak","Moderate","Strong","Complete"})*{0,0.25,0.5,0.75,1})</calculatedColumnFormula>
    </tableColumn>
    <tableColumn id="38" xr3:uid="{AA6B7D00-A4BE-4790-9FE3-330140E087CA}" uniqueName="38" name="Remarks" queryTableFieldId="54" dataDxfId="18"/>
    <tableColumn id="12" xr3:uid="{B1DD1957-E37D-4282-9702-7CB56F8C76AF}" uniqueName="12" name="Research" queryTableFieldId="26" dataDxfId="17"/>
    <tableColumn id="13" xr3:uid="{1F4C5C7E-3A30-41D0-8FA7-A754A66CEE2A}" uniqueName="13" name="Aims" queryTableFieldId="25" dataDxfId="16"/>
    <tableColumn id="14" xr3:uid="{F1820528-5D01-4B5A-B702-146FD8578726}" uniqueName="14" name="Context" queryTableFieldId="24" dataDxfId="15"/>
    <tableColumn id="15" xr3:uid="{14A4B82A-422A-4E9C-BDCE-E6047B362256}" uniqueName="15" name="Design" queryTableFieldId="23" dataDxfId="14"/>
    <tableColumn id="16" xr3:uid="{7F5D8865-C4A7-443D-ADA3-1575CA3569B8}" uniqueName="16" name="Recruitment" queryTableFieldId="22" dataDxfId="13"/>
    <tableColumn id="8" xr3:uid="{F61D912B-9DCA-46FF-8DA3-5FB6A1A6618E}" uniqueName="8" name="Group" queryTableFieldId="21" dataDxfId="12"/>
    <tableColumn id="9" xr3:uid="{8723C954-00E9-4707-8D2D-2F08DE841E2A}" uniqueName="9" name="Collection" queryTableFieldId="20" dataDxfId="11"/>
    <tableColumn id="10" xr3:uid="{1B72BDC3-0B21-412F-9922-44FCBB6030EB}" uniqueName="10" name="Analysys" queryTableFieldId="19" dataDxfId="10"/>
    <tableColumn id="11" xr3:uid="{2A929C5C-8642-45F4-ABB1-5C85D8D148DA}" uniqueName="11" name="Relationship" queryTableFieldId="18" dataDxfId="9"/>
    <tableColumn id="3" xr3:uid="{877B2079-E2A7-43AE-8A49-31304907A200}" uniqueName="3" name="Public" queryTableFieldId="17" dataDxfId="8"/>
    <tableColumn id="5" xr3:uid="{AD3DAA12-65F8-4F63-8B40-E1C91B5E2A27}" uniqueName="5" name="Findings" queryTableFieldId="16" dataDxfId="7"/>
    <tableColumn id="2" xr3:uid="{201D0D85-A870-4F35-9E68-2DFE6D8B0308}" uniqueName="2" name="Valuable" queryTableFieldId="15" dataDxfId="6"/>
    <tableColumn id="1" xr3:uid="{A2278D5A-33B8-4013-A2CB-354174AED2C6}" uniqueName="1" name="Benefits" queryTableFieldId="14" dataDxfId="5"/>
    <tableColumn id="17" xr3:uid="{CDD4AD51-0A78-4925-AB06-0B0D04ADBC51}" uniqueName="17" name="Total" queryTableFieldId="27" dataDxfId="4">
      <calculatedColumnFormula>SUM(COUNTIF(W2:AI2,{"No","Partially","Yes"})*{0,0.5,1})</calculatedColumnFormula>
    </tableColumn>
    <tableColumn id="19" xr3:uid="{08180459-98C2-4EB6-834C-AF1DE89BB8C0}" uniqueName="19" name="Rank" queryTableFieldId="29" dataDxfId="3">
      <calculatedColumnFormula>AJ2/13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6" dT="2022-01-06T02:55:01.01" personId="{836BC78F-BD69-4FD6-96A4-DCB3E1AB694F}" id="{564F3F11-CA90-4AD7-B7BE-74CEDA24645B}">
    <text>analyze and compare various methodologies</text>
  </threadedComment>
  <threadedComment ref="I39" dT="2022-01-08T04:42:13.13" personId="{836BC78F-BD69-4FD6-96A4-DCB3E1AB694F}" id="{4117027D-CEBB-413C-9903-92BD53D8748B}">
    <text>controlled experiment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3"/>
  <sheetViews>
    <sheetView tabSelected="1" zoomScale="90" zoomScaleNormal="90" workbookViewId="0">
      <pane ySplit="1" topLeftCell="A2" activePane="bottomLeft" state="frozen"/>
      <selection activeCell="K1" sqref="K1"/>
      <selection pane="bottomLeft" activeCell="A2" sqref="A2"/>
    </sheetView>
  </sheetViews>
  <sheetFormatPr baseColWidth="10" defaultColWidth="8.83203125" defaultRowHeight="21" x14ac:dyDescent="0.25"/>
  <cols>
    <col min="1" max="1" width="16" customWidth="1"/>
    <col min="2" max="2" width="40.5" bestFit="1" customWidth="1"/>
    <col min="3" max="3" width="13.6640625" style="2" bestFit="1" customWidth="1"/>
    <col min="4" max="4" width="15.83203125" style="2" bestFit="1" customWidth="1"/>
    <col min="5" max="5" width="90.5" style="2" customWidth="1"/>
    <col min="6" max="6" width="89.33203125" style="9" customWidth="1"/>
    <col min="7" max="7" width="60.83203125" customWidth="1"/>
    <col min="8" max="8" width="21.5" style="2" bestFit="1" customWidth="1"/>
    <col min="9" max="9" width="14" style="9" bestFit="1" customWidth="1"/>
    <col min="10" max="10" width="87.5" style="7" customWidth="1"/>
    <col min="11" max="11" width="21.5" style="9" bestFit="1" customWidth="1"/>
    <col min="12" max="12" width="16.83203125" style="9" bestFit="1" customWidth="1"/>
    <col min="13" max="13" width="21.83203125" style="9" bestFit="1" customWidth="1"/>
    <col min="14" max="14" width="103.1640625" style="7" customWidth="1"/>
    <col min="15" max="15" width="18.5" style="9" bestFit="1" customWidth="1"/>
    <col min="16" max="17" width="10.33203125" style="7" bestFit="1" customWidth="1"/>
    <col min="18" max="18" width="9.83203125" style="7" bestFit="1" customWidth="1"/>
    <col min="19" max="19" width="9.5" style="7" bestFit="1" customWidth="1"/>
    <col min="20" max="20" width="13.6640625" style="7" bestFit="1" customWidth="1"/>
    <col min="21" max="21" width="13.5" bestFit="1" customWidth="1"/>
    <col min="22" max="22" width="12.83203125" style="7" customWidth="1"/>
    <col min="23" max="23" width="14.1640625" bestFit="1" customWidth="1"/>
    <col min="24" max="24" width="12" bestFit="1" customWidth="1"/>
    <col min="25" max="25" width="13.1640625" bestFit="1" customWidth="1"/>
    <col min="26" max="26" width="8.83203125" bestFit="1" customWidth="1"/>
    <col min="27" max="27" width="11.83203125" bestFit="1" customWidth="1"/>
    <col min="28" max="28" width="10.6640625" bestFit="1" customWidth="1"/>
    <col min="29" max="29" width="16.6640625" bestFit="1" customWidth="1"/>
    <col min="30" max="30" width="10.1640625" bestFit="1" customWidth="1"/>
    <col min="31" max="31" width="13.83203125" bestFit="1" customWidth="1"/>
    <col min="32" max="32" width="12.6640625" bestFit="1" customWidth="1"/>
    <col min="33" max="33" width="16.6640625" bestFit="1" customWidth="1"/>
    <col min="34" max="34" width="9.83203125" bestFit="1" customWidth="1"/>
    <col min="35" max="35" width="12.1640625" bestFit="1" customWidth="1"/>
    <col min="36" max="36" width="12.6640625" bestFit="1" customWidth="1"/>
    <col min="37" max="37" width="12.33203125" bestFit="1" customWidth="1"/>
    <col min="38" max="38" width="10.83203125" style="4" customWidth="1"/>
    <col min="39" max="39" width="9.6640625" style="4" bestFit="1" customWidth="1"/>
    <col min="42" max="42" width="80.6640625" bestFit="1" customWidth="1"/>
  </cols>
  <sheetData>
    <row r="1" spans="1:39" s="1" customFormat="1" x14ac:dyDescent="0.25">
      <c r="A1" s="3" t="s">
        <v>352</v>
      </c>
      <c r="B1" s="3" t="s">
        <v>101</v>
      </c>
      <c r="C1" s="3" t="s">
        <v>0</v>
      </c>
      <c r="D1" s="3" t="s">
        <v>57</v>
      </c>
      <c r="E1" s="1" t="s">
        <v>1</v>
      </c>
      <c r="F1" s="6" t="s">
        <v>162</v>
      </c>
      <c r="G1" s="1" t="s">
        <v>2</v>
      </c>
      <c r="H1" s="3" t="s">
        <v>56</v>
      </c>
      <c r="I1" s="8" t="s">
        <v>84</v>
      </c>
      <c r="J1" s="6" t="s">
        <v>85</v>
      </c>
      <c r="K1" s="8" t="s">
        <v>86</v>
      </c>
      <c r="L1" s="8" t="s">
        <v>87</v>
      </c>
      <c r="M1" s="8" t="s">
        <v>88</v>
      </c>
      <c r="N1" s="6" t="s">
        <v>89</v>
      </c>
      <c r="O1" s="8" t="s">
        <v>90</v>
      </c>
      <c r="P1" s="6" t="s">
        <v>91</v>
      </c>
      <c r="Q1" s="6" t="s">
        <v>92</v>
      </c>
      <c r="R1" s="6" t="s">
        <v>93</v>
      </c>
      <c r="S1" s="6" t="s">
        <v>94</v>
      </c>
      <c r="T1" s="6" t="s">
        <v>95</v>
      </c>
      <c r="U1" s="1" t="s">
        <v>96</v>
      </c>
      <c r="V1" s="6" t="s">
        <v>163</v>
      </c>
      <c r="W1" s="1" t="s">
        <v>37</v>
      </c>
      <c r="X1" s="1" t="s">
        <v>38</v>
      </c>
      <c r="Y1" s="1" t="s">
        <v>39</v>
      </c>
      <c r="Z1" s="1" t="s">
        <v>40</v>
      </c>
      <c r="AA1" s="1" t="s">
        <v>41</v>
      </c>
      <c r="AB1" s="1" t="s">
        <v>42</v>
      </c>
      <c r="AC1" s="1" t="s">
        <v>43</v>
      </c>
      <c r="AD1" s="1" t="s">
        <v>44</v>
      </c>
      <c r="AE1" s="1" t="s">
        <v>45</v>
      </c>
      <c r="AF1" s="1" t="s">
        <v>46</v>
      </c>
      <c r="AG1" s="1" t="s">
        <v>47</v>
      </c>
      <c r="AH1" s="1" t="s">
        <v>48</v>
      </c>
      <c r="AI1" s="1" t="s">
        <v>49</v>
      </c>
      <c r="AJ1" s="4" t="s">
        <v>50</v>
      </c>
      <c r="AK1" s="4" t="s">
        <v>53</v>
      </c>
    </row>
    <row r="2" spans="1:39" ht="36" x14ac:dyDescent="0.25">
      <c r="A2" s="2" t="s">
        <v>265</v>
      </c>
      <c r="B2" s="2" t="s">
        <v>129</v>
      </c>
      <c r="C2" s="2">
        <v>2019</v>
      </c>
      <c r="D2" s="2" t="s">
        <v>58</v>
      </c>
      <c r="E2" t="s">
        <v>5</v>
      </c>
      <c r="F2" s="12" t="s">
        <v>230</v>
      </c>
      <c r="G2" t="s">
        <v>6</v>
      </c>
      <c r="H2" s="2" t="s">
        <v>102</v>
      </c>
      <c r="I2" s="11" t="s">
        <v>169</v>
      </c>
      <c r="J2" s="10" t="s">
        <v>226</v>
      </c>
      <c r="K2" s="11" t="s">
        <v>164</v>
      </c>
      <c r="L2" s="11" t="s">
        <v>218</v>
      </c>
      <c r="M2" s="11" t="s">
        <v>173</v>
      </c>
      <c r="N2" s="10" t="s">
        <v>224</v>
      </c>
      <c r="O2" s="11" t="s">
        <v>179</v>
      </c>
      <c r="P2" s="7" t="s">
        <v>100</v>
      </c>
      <c r="Q2" s="7" t="s">
        <v>98</v>
      </c>
      <c r="R2" s="7" t="s">
        <v>98</v>
      </c>
      <c r="S2" s="7" t="s">
        <v>98</v>
      </c>
      <c r="T2" s="7" t="s">
        <v>100</v>
      </c>
      <c r="U2" cm="1">
        <f t="array" ref="U2">SUM(COUNTIF(P2:T2,{"Absent","Weak","Moderate","Strong","Complete"})*{0,0.25,0.5,0.75,1})</f>
        <v>2.25</v>
      </c>
      <c r="W2" t="s">
        <v>52</v>
      </c>
      <c r="X2" t="s">
        <v>52</v>
      </c>
      <c r="Y2" t="s">
        <v>52</v>
      </c>
      <c r="Z2" t="s">
        <v>52</v>
      </c>
      <c r="AA2" t="s">
        <v>52</v>
      </c>
      <c r="AB2" t="s">
        <v>54</v>
      </c>
      <c r="AC2" t="s">
        <v>52</v>
      </c>
      <c r="AD2" t="s">
        <v>52</v>
      </c>
      <c r="AE2" t="s">
        <v>52</v>
      </c>
      <c r="AF2" t="s">
        <v>52</v>
      </c>
      <c r="AG2" t="s">
        <v>52</v>
      </c>
      <c r="AH2" t="s">
        <v>52</v>
      </c>
      <c r="AI2" t="s">
        <v>52</v>
      </c>
      <c r="AJ2" s="4">
        <f>SUM(COUNTIF(W2:AI2,{"No","Partially","Yes"})*{0,0.5,1})</f>
        <v>12</v>
      </c>
      <c r="AK2" s="5">
        <f t="shared" ref="AK2:AK43" si="0">AJ2/13</f>
        <v>0.92307692307692313</v>
      </c>
      <c r="AL2"/>
      <c r="AM2"/>
    </row>
    <row r="3" spans="1:39" ht="72" x14ac:dyDescent="0.25">
      <c r="A3" s="2" t="s">
        <v>266</v>
      </c>
      <c r="B3" s="2" t="s">
        <v>130</v>
      </c>
      <c r="C3" s="2">
        <v>2019</v>
      </c>
      <c r="D3" s="2" t="s">
        <v>58</v>
      </c>
      <c r="E3" t="s">
        <v>7</v>
      </c>
      <c r="F3" s="12" t="s">
        <v>231</v>
      </c>
      <c r="G3" t="s">
        <v>3</v>
      </c>
      <c r="H3" s="2" t="s">
        <v>104</v>
      </c>
      <c r="I3" s="11" t="s">
        <v>169</v>
      </c>
      <c r="J3" s="10" t="s">
        <v>204</v>
      </c>
      <c r="K3" s="11" t="s">
        <v>164</v>
      </c>
      <c r="L3" s="11" t="s">
        <v>219</v>
      </c>
      <c r="M3" s="11" t="s">
        <v>174</v>
      </c>
      <c r="N3" s="10" t="s">
        <v>224</v>
      </c>
      <c r="O3" s="11" t="s">
        <v>179</v>
      </c>
      <c r="P3" s="7" t="s">
        <v>100</v>
      </c>
      <c r="Q3" s="7" t="s">
        <v>98</v>
      </c>
      <c r="R3" s="7" t="s">
        <v>98</v>
      </c>
      <c r="S3" s="7" t="s">
        <v>97</v>
      </c>
      <c r="T3" s="7" t="s">
        <v>97</v>
      </c>
      <c r="U3" cm="1">
        <f t="array" ref="U3">SUM(COUNTIF(P3:T3,{"Absent","Weak","Moderate","Strong","Complete"})*{0,0.25,0.5,0.75,1})</f>
        <v>1.25</v>
      </c>
      <c r="W3" t="s">
        <v>52</v>
      </c>
      <c r="X3" t="s">
        <v>52</v>
      </c>
      <c r="Y3" t="s">
        <v>52</v>
      </c>
      <c r="Z3" t="s">
        <v>52</v>
      </c>
      <c r="AA3" t="s">
        <v>51</v>
      </c>
      <c r="AB3" t="s">
        <v>54</v>
      </c>
      <c r="AC3" t="s">
        <v>51</v>
      </c>
      <c r="AD3" t="s">
        <v>52</v>
      </c>
      <c r="AE3" t="s">
        <v>51</v>
      </c>
      <c r="AF3" t="s">
        <v>52</v>
      </c>
      <c r="AG3" t="s">
        <v>52</v>
      </c>
      <c r="AH3" t="s">
        <v>52</v>
      </c>
      <c r="AI3" t="s">
        <v>52</v>
      </c>
      <c r="AJ3" s="4">
        <f>SUM(COUNTIF(W3:AI3,{"No","Partially","Yes"})*{0,0.5,1})</f>
        <v>10.5</v>
      </c>
      <c r="AK3" s="5">
        <f t="shared" si="0"/>
        <v>0.80769230769230771</v>
      </c>
      <c r="AL3"/>
      <c r="AM3"/>
    </row>
    <row r="4" spans="1:39" ht="48" x14ac:dyDescent="0.25">
      <c r="A4" s="2" t="s">
        <v>267</v>
      </c>
      <c r="B4" s="2" t="s">
        <v>131</v>
      </c>
      <c r="C4" s="2">
        <v>2017</v>
      </c>
      <c r="D4" s="2" t="s">
        <v>58</v>
      </c>
      <c r="E4" t="s">
        <v>8</v>
      </c>
      <c r="F4" s="12" t="s">
        <v>232</v>
      </c>
      <c r="G4" t="s">
        <v>4</v>
      </c>
      <c r="H4" s="2" t="s">
        <v>105</v>
      </c>
      <c r="I4" s="11" t="s">
        <v>169</v>
      </c>
      <c r="J4" s="10" t="s">
        <v>205</v>
      </c>
      <c r="K4" s="11" t="s">
        <v>164</v>
      </c>
      <c r="L4" s="11" t="s">
        <v>180</v>
      </c>
      <c r="M4" s="11" t="s">
        <v>175</v>
      </c>
      <c r="N4" s="10" t="s">
        <v>196</v>
      </c>
      <c r="O4" s="11" t="s">
        <v>179</v>
      </c>
      <c r="P4" s="7" t="s">
        <v>99</v>
      </c>
      <c r="Q4" s="7" t="s">
        <v>97</v>
      </c>
      <c r="R4" s="7" t="s">
        <v>97</v>
      </c>
      <c r="S4" s="7" t="s">
        <v>97</v>
      </c>
      <c r="T4" s="7" t="s">
        <v>97</v>
      </c>
      <c r="U4" cm="1">
        <f t="array" ref="U4">SUM(COUNTIF(P4:T4,{"Absent","Weak","Moderate","Strong","Complete"})*{0,0.25,0.5,0.75,1})</f>
        <v>0.5</v>
      </c>
      <c r="W4" t="s">
        <v>52</v>
      </c>
      <c r="X4" t="s">
        <v>52</v>
      </c>
      <c r="Y4" t="s">
        <v>52</v>
      </c>
      <c r="Z4" t="s">
        <v>51</v>
      </c>
      <c r="AA4" t="s">
        <v>51</v>
      </c>
      <c r="AB4" t="s">
        <v>54</v>
      </c>
      <c r="AC4" t="s">
        <v>51</v>
      </c>
      <c r="AD4" t="s">
        <v>52</v>
      </c>
      <c r="AE4" t="s">
        <v>52</v>
      </c>
      <c r="AF4" t="s">
        <v>52</v>
      </c>
      <c r="AG4" t="s">
        <v>52</v>
      </c>
      <c r="AH4" t="s">
        <v>52</v>
      </c>
      <c r="AI4" t="s">
        <v>51</v>
      </c>
      <c r="AJ4" s="4">
        <f>SUM(COUNTIF(W4:AI4,{"No","Partially","Yes"})*{0,0.5,1})</f>
        <v>10</v>
      </c>
      <c r="AK4" s="5">
        <f t="shared" si="0"/>
        <v>0.76923076923076927</v>
      </c>
      <c r="AL4"/>
      <c r="AM4"/>
    </row>
    <row r="5" spans="1:39" ht="72" x14ac:dyDescent="0.25">
      <c r="A5" s="2" t="s">
        <v>268</v>
      </c>
      <c r="B5" s="2" t="s">
        <v>132</v>
      </c>
      <c r="C5" s="2">
        <v>2016</v>
      </c>
      <c r="D5" s="2" t="s">
        <v>58</v>
      </c>
      <c r="E5" t="s">
        <v>9</v>
      </c>
      <c r="F5" s="12" t="s">
        <v>233</v>
      </c>
      <c r="G5" t="s">
        <v>4</v>
      </c>
      <c r="H5" s="2" t="s">
        <v>262</v>
      </c>
      <c r="I5" s="11" t="s">
        <v>170</v>
      </c>
      <c r="J5" s="10" t="s">
        <v>225</v>
      </c>
      <c r="K5" s="11" t="s">
        <v>164</v>
      </c>
      <c r="L5" s="11" t="s">
        <v>219</v>
      </c>
      <c r="M5" s="11" t="s">
        <v>174</v>
      </c>
      <c r="N5" s="10" t="s">
        <v>349</v>
      </c>
      <c r="O5" s="11" t="s">
        <v>179</v>
      </c>
      <c r="P5" s="7" t="s">
        <v>100</v>
      </c>
      <c r="Q5" s="7" t="s">
        <v>97</v>
      </c>
      <c r="R5" s="7" t="s">
        <v>98</v>
      </c>
      <c r="S5" s="7" t="s">
        <v>97</v>
      </c>
      <c r="T5" s="7" t="s">
        <v>97</v>
      </c>
      <c r="U5" cm="1">
        <f t="array" ref="U5">SUM(COUNTIF(P5:T5,{"Absent","Weak","Moderate","Strong","Complete"})*{0,0.25,0.5,0.75,1})</f>
        <v>1</v>
      </c>
      <c r="W5" t="s">
        <v>52</v>
      </c>
      <c r="X5" t="s">
        <v>52</v>
      </c>
      <c r="Y5" t="s">
        <v>52</v>
      </c>
      <c r="Z5" t="s">
        <v>51</v>
      </c>
      <c r="AA5" t="s">
        <v>51</v>
      </c>
      <c r="AB5" t="s">
        <v>54</v>
      </c>
      <c r="AC5" t="s">
        <v>51</v>
      </c>
      <c r="AD5" t="s">
        <v>52</v>
      </c>
      <c r="AE5" t="s">
        <v>52</v>
      </c>
      <c r="AF5" t="s">
        <v>52</v>
      </c>
      <c r="AG5" t="s">
        <v>51</v>
      </c>
      <c r="AH5" t="s">
        <v>52</v>
      </c>
      <c r="AI5" t="s">
        <v>52</v>
      </c>
      <c r="AJ5" s="4">
        <f>SUM(COUNTIF(W5:AI5,{"No","Partially","Yes"})*{0,0.5,1})</f>
        <v>10</v>
      </c>
      <c r="AK5" s="5">
        <f t="shared" si="0"/>
        <v>0.76923076923076927</v>
      </c>
      <c r="AL5"/>
      <c r="AM5"/>
    </row>
    <row r="6" spans="1:39" ht="60" x14ac:dyDescent="0.25">
      <c r="A6" s="2" t="s">
        <v>269</v>
      </c>
      <c r="B6" s="2" t="s">
        <v>133</v>
      </c>
      <c r="C6" s="2">
        <v>2017</v>
      </c>
      <c r="D6" s="2" t="s">
        <v>58</v>
      </c>
      <c r="E6" t="s">
        <v>10</v>
      </c>
      <c r="F6" s="12" t="s">
        <v>234</v>
      </c>
      <c r="G6" t="s">
        <v>3</v>
      </c>
      <c r="H6" s="2" t="s">
        <v>106</v>
      </c>
      <c r="I6" s="11" t="s">
        <v>170</v>
      </c>
      <c r="J6" s="10" t="s">
        <v>165</v>
      </c>
      <c r="K6" s="11" t="s">
        <v>164</v>
      </c>
      <c r="L6" s="11" t="s">
        <v>180</v>
      </c>
      <c r="M6" s="11" t="s">
        <v>174</v>
      </c>
      <c r="N6" s="10" t="s">
        <v>349</v>
      </c>
      <c r="O6" s="11" t="s">
        <v>179</v>
      </c>
      <c r="P6" s="7" t="s">
        <v>100</v>
      </c>
      <c r="Q6" s="7" t="s">
        <v>97</v>
      </c>
      <c r="R6" s="7" t="s">
        <v>97</v>
      </c>
      <c r="S6" s="7" t="s">
        <v>97</v>
      </c>
      <c r="T6" s="7" t="s">
        <v>97</v>
      </c>
      <c r="U6" cm="1">
        <f t="array" ref="U6">SUM(COUNTIF(P6:T6,{"Absent","Weak","Moderate","Strong","Complete"})*{0,0.25,0.5,0.75,1})</f>
        <v>0.75</v>
      </c>
      <c r="W6" t="s">
        <v>52</v>
      </c>
      <c r="X6" t="s">
        <v>52</v>
      </c>
      <c r="Y6" t="s">
        <v>52</v>
      </c>
      <c r="Z6" t="s">
        <v>51</v>
      </c>
      <c r="AA6" t="s">
        <v>51</v>
      </c>
      <c r="AB6" t="s">
        <v>54</v>
      </c>
      <c r="AC6" t="s">
        <v>52</v>
      </c>
      <c r="AD6" t="s">
        <v>52</v>
      </c>
      <c r="AE6" t="s">
        <v>52</v>
      </c>
      <c r="AF6" t="s">
        <v>52</v>
      </c>
      <c r="AG6" t="s">
        <v>52</v>
      </c>
      <c r="AH6" t="s">
        <v>52</v>
      </c>
      <c r="AI6" t="s">
        <v>51</v>
      </c>
      <c r="AJ6" s="4">
        <f>SUM(COUNTIF(W6:AI6,{"No","Partially","Yes"})*{0,0.5,1})</f>
        <v>10.5</v>
      </c>
      <c r="AK6" s="5">
        <f t="shared" si="0"/>
        <v>0.80769230769230771</v>
      </c>
      <c r="AL6"/>
      <c r="AM6"/>
    </row>
    <row r="7" spans="1:39" ht="72" x14ac:dyDescent="0.25">
      <c r="A7" s="2" t="s">
        <v>270</v>
      </c>
      <c r="B7" s="2" t="s">
        <v>134</v>
      </c>
      <c r="C7" s="2">
        <v>2019</v>
      </c>
      <c r="D7" s="2" t="s">
        <v>58</v>
      </c>
      <c r="E7" t="s">
        <v>11</v>
      </c>
      <c r="F7" s="12" t="s">
        <v>236</v>
      </c>
      <c r="G7" t="s">
        <v>4</v>
      </c>
      <c r="H7" s="2" t="s">
        <v>107</v>
      </c>
      <c r="I7" s="11" t="s">
        <v>171</v>
      </c>
      <c r="J7" s="10" t="s">
        <v>206</v>
      </c>
      <c r="K7" s="11" t="s">
        <v>164</v>
      </c>
      <c r="L7" s="11" t="s">
        <v>219</v>
      </c>
      <c r="M7" s="11" t="s">
        <v>175</v>
      </c>
      <c r="N7" s="10" t="s">
        <v>198</v>
      </c>
      <c r="O7" s="11" t="s">
        <v>188</v>
      </c>
      <c r="P7" s="7" t="s">
        <v>100</v>
      </c>
      <c r="Q7" s="7" t="s">
        <v>97</v>
      </c>
      <c r="R7" s="7" t="s">
        <v>97</v>
      </c>
      <c r="S7" s="7" t="s">
        <v>97</v>
      </c>
      <c r="T7" s="7" t="s">
        <v>97</v>
      </c>
      <c r="U7" cm="1">
        <f t="array" ref="U7">SUM(COUNTIF(P7:T7,{"Absent","Weak","Moderate","Strong","Complete"})*{0,0.25,0.5,0.75,1})</f>
        <v>0.75</v>
      </c>
      <c r="W7" t="s">
        <v>52</v>
      </c>
      <c r="X7" t="s">
        <v>52</v>
      </c>
      <c r="Y7" t="s">
        <v>52</v>
      </c>
      <c r="Z7" t="s">
        <v>51</v>
      </c>
      <c r="AA7" t="s">
        <v>52</v>
      </c>
      <c r="AB7" t="s">
        <v>54</v>
      </c>
      <c r="AC7" t="s">
        <v>51</v>
      </c>
      <c r="AD7" t="s">
        <v>51</v>
      </c>
      <c r="AE7" t="s">
        <v>52</v>
      </c>
      <c r="AF7" t="s">
        <v>52</v>
      </c>
      <c r="AG7" t="s">
        <v>51</v>
      </c>
      <c r="AH7" t="s">
        <v>52</v>
      </c>
      <c r="AI7" t="s">
        <v>52</v>
      </c>
      <c r="AJ7" s="4">
        <f>SUM(COUNTIF(W7:AI7,{"No","Partially","Yes"})*{0,0.5,1})</f>
        <v>10</v>
      </c>
      <c r="AK7" s="5">
        <f t="shared" si="0"/>
        <v>0.76923076923076927</v>
      </c>
      <c r="AL7"/>
      <c r="AM7"/>
    </row>
    <row r="8" spans="1:39" ht="60" x14ac:dyDescent="0.25">
      <c r="A8" s="2" t="s">
        <v>271</v>
      </c>
      <c r="B8" s="2" t="s">
        <v>135</v>
      </c>
      <c r="C8" s="2">
        <v>2018</v>
      </c>
      <c r="D8" s="2" t="s">
        <v>58</v>
      </c>
      <c r="E8" t="s">
        <v>12</v>
      </c>
      <c r="F8" s="12" t="s">
        <v>235</v>
      </c>
      <c r="G8" t="s">
        <v>4</v>
      </c>
      <c r="H8" s="2" t="s">
        <v>263</v>
      </c>
      <c r="I8" s="11" t="s">
        <v>168</v>
      </c>
      <c r="J8" s="10" t="s">
        <v>207</v>
      </c>
      <c r="K8" s="11" t="s">
        <v>164</v>
      </c>
      <c r="L8" s="11" t="s">
        <v>220</v>
      </c>
      <c r="M8" s="11" t="s">
        <v>174</v>
      </c>
      <c r="N8" s="10" t="s">
        <v>199</v>
      </c>
      <c r="O8" s="11" t="s">
        <v>179</v>
      </c>
      <c r="P8" s="7" t="s">
        <v>100</v>
      </c>
      <c r="Q8" s="7" t="s">
        <v>97</v>
      </c>
      <c r="R8" s="7" t="s">
        <v>97</v>
      </c>
      <c r="S8" s="7" t="s">
        <v>97</v>
      </c>
      <c r="T8" s="7" t="s">
        <v>97</v>
      </c>
      <c r="U8" cm="1">
        <f t="array" ref="U8">SUM(COUNTIF(P8:T8,{"Absent","Weak","Moderate","Strong","Complete"})*{0,0.25,0.5,0.75,1})</f>
        <v>0.75</v>
      </c>
      <c r="W8" t="s">
        <v>52</v>
      </c>
      <c r="X8" t="s">
        <v>52</v>
      </c>
      <c r="Y8" t="s">
        <v>52</v>
      </c>
      <c r="Z8" t="s">
        <v>51</v>
      </c>
      <c r="AA8" t="s">
        <v>52</v>
      </c>
      <c r="AB8" t="s">
        <v>54</v>
      </c>
      <c r="AC8" t="s">
        <v>51</v>
      </c>
      <c r="AD8" t="s">
        <v>52</v>
      </c>
      <c r="AE8" t="s">
        <v>51</v>
      </c>
      <c r="AF8" t="s">
        <v>52</v>
      </c>
      <c r="AG8" t="s">
        <v>52</v>
      </c>
      <c r="AH8" t="s">
        <v>52</v>
      </c>
      <c r="AI8" t="s">
        <v>51</v>
      </c>
      <c r="AJ8" s="4">
        <f>SUM(COUNTIF(W8:AI8,{"No","Partially","Yes"})*{0,0.5,1})</f>
        <v>10</v>
      </c>
      <c r="AK8" s="5">
        <f t="shared" si="0"/>
        <v>0.76923076923076927</v>
      </c>
      <c r="AL8"/>
      <c r="AM8"/>
    </row>
    <row r="9" spans="1:39" ht="72" x14ac:dyDescent="0.25">
      <c r="A9" s="2" t="s">
        <v>272</v>
      </c>
      <c r="B9" s="2" t="s">
        <v>136</v>
      </c>
      <c r="C9" s="2">
        <v>2019</v>
      </c>
      <c r="D9" s="2" t="s">
        <v>58</v>
      </c>
      <c r="E9" t="s">
        <v>13</v>
      </c>
      <c r="F9" s="12" t="s">
        <v>238</v>
      </c>
      <c r="G9" t="s">
        <v>4</v>
      </c>
      <c r="H9" s="2" t="s">
        <v>108</v>
      </c>
      <c r="I9" s="11" t="s">
        <v>169</v>
      </c>
      <c r="J9" s="10" t="s">
        <v>189</v>
      </c>
      <c r="K9" s="11" t="s">
        <v>164</v>
      </c>
      <c r="L9" s="11" t="s">
        <v>220</v>
      </c>
      <c r="M9" s="11" t="s">
        <v>174</v>
      </c>
      <c r="N9" s="10" t="s">
        <v>200</v>
      </c>
      <c r="O9" s="11" t="s">
        <v>188</v>
      </c>
      <c r="P9" s="7" t="s">
        <v>100</v>
      </c>
      <c r="Q9" s="7" t="s">
        <v>98</v>
      </c>
      <c r="R9" s="7" t="s">
        <v>98</v>
      </c>
      <c r="S9" s="7" t="s">
        <v>97</v>
      </c>
      <c r="T9" s="7" t="s">
        <v>97</v>
      </c>
      <c r="U9" cm="1">
        <f t="array" ref="U9">SUM(COUNTIF(P9:T9,{"Absent","Weak","Moderate","Strong","Complete"})*{0,0.25,0.5,0.75,1})</f>
        <v>1.25</v>
      </c>
      <c r="W9" t="s">
        <v>52</v>
      </c>
      <c r="X9" t="s">
        <v>52</v>
      </c>
      <c r="Y9" t="s">
        <v>52</v>
      </c>
      <c r="Z9" t="s">
        <v>52</v>
      </c>
      <c r="AA9" t="s">
        <v>51</v>
      </c>
      <c r="AB9" t="s">
        <v>54</v>
      </c>
      <c r="AC9" t="s">
        <v>51</v>
      </c>
      <c r="AD9" t="s">
        <v>51</v>
      </c>
      <c r="AE9" t="s">
        <v>52</v>
      </c>
      <c r="AF9" t="s">
        <v>52</v>
      </c>
      <c r="AG9" t="s">
        <v>52</v>
      </c>
      <c r="AH9" t="s">
        <v>52</v>
      </c>
      <c r="AI9" t="s">
        <v>55</v>
      </c>
      <c r="AJ9" s="4">
        <f>SUM(COUNTIF(W9:AI9,{"No","Partially","Yes"})*{0,0.5,1})</f>
        <v>10.5</v>
      </c>
      <c r="AK9" s="5">
        <f t="shared" si="0"/>
        <v>0.80769230769230771</v>
      </c>
      <c r="AL9"/>
      <c r="AM9"/>
    </row>
    <row r="10" spans="1:39" ht="72" x14ac:dyDescent="0.25">
      <c r="A10" s="2" t="s">
        <v>273</v>
      </c>
      <c r="B10" s="2" t="s">
        <v>137</v>
      </c>
      <c r="C10" s="2">
        <v>2018</v>
      </c>
      <c r="D10" s="2" t="s">
        <v>59</v>
      </c>
      <c r="E10" t="s">
        <v>15</v>
      </c>
      <c r="F10" s="12" t="s">
        <v>240</v>
      </c>
      <c r="G10" t="s">
        <v>274</v>
      </c>
      <c r="H10" s="2" t="s">
        <v>109</v>
      </c>
      <c r="I10" s="11" t="s">
        <v>170</v>
      </c>
      <c r="J10" s="10" t="s">
        <v>208</v>
      </c>
      <c r="K10" s="11" t="s">
        <v>164</v>
      </c>
      <c r="L10" s="11" t="s">
        <v>220</v>
      </c>
      <c r="M10" s="11" t="s">
        <v>174</v>
      </c>
      <c r="N10" s="10" t="s">
        <v>196</v>
      </c>
      <c r="O10" s="11" t="s">
        <v>179</v>
      </c>
      <c r="P10" s="7" t="s">
        <v>100</v>
      </c>
      <c r="Q10" s="7" t="s">
        <v>97</v>
      </c>
      <c r="R10" s="7" t="s">
        <v>97</v>
      </c>
      <c r="S10" s="7" t="s">
        <v>97</v>
      </c>
      <c r="T10" s="7" t="s">
        <v>97</v>
      </c>
      <c r="U10" cm="1">
        <f t="array" ref="U10">SUM(COUNTIF(P10:T10,{"Absent","Weak","Moderate","Strong","Complete"})*{0,0.25,0.5,0.75,1})</f>
        <v>0.75</v>
      </c>
      <c r="W10" t="s">
        <v>52</v>
      </c>
      <c r="X10" t="s">
        <v>52</v>
      </c>
      <c r="Y10" t="s">
        <v>51</v>
      </c>
      <c r="Z10" t="s">
        <v>51</v>
      </c>
      <c r="AA10" t="s">
        <v>52</v>
      </c>
      <c r="AB10" t="s">
        <v>54</v>
      </c>
      <c r="AC10" t="s">
        <v>51</v>
      </c>
      <c r="AD10" t="s">
        <v>51</v>
      </c>
      <c r="AE10" t="s">
        <v>52</v>
      </c>
      <c r="AF10" t="s">
        <v>52</v>
      </c>
      <c r="AG10" t="s">
        <v>52</v>
      </c>
      <c r="AH10" t="s">
        <v>52</v>
      </c>
      <c r="AI10" t="s">
        <v>52</v>
      </c>
      <c r="AJ10" s="4">
        <f>SUM(COUNTIF(W10:AI10,{"No","Partially","Yes"})*{0,0.5,1})</f>
        <v>10</v>
      </c>
      <c r="AK10" s="5">
        <f t="shared" si="0"/>
        <v>0.76923076923076927</v>
      </c>
      <c r="AL10"/>
      <c r="AM10"/>
    </row>
    <row r="11" spans="1:39" ht="48" x14ac:dyDescent="0.25">
      <c r="A11" s="2" t="s">
        <v>60</v>
      </c>
      <c r="B11" s="2" t="s">
        <v>138</v>
      </c>
      <c r="C11" s="2">
        <v>2019</v>
      </c>
      <c r="D11" s="2" t="s">
        <v>58</v>
      </c>
      <c r="E11" t="s">
        <v>16</v>
      </c>
      <c r="F11" s="12" t="s">
        <v>237</v>
      </c>
      <c r="G11" t="s">
        <v>4</v>
      </c>
      <c r="H11" s="2" t="s">
        <v>103</v>
      </c>
      <c r="I11" s="11" t="s">
        <v>170</v>
      </c>
      <c r="J11" s="10" t="s">
        <v>209</v>
      </c>
      <c r="K11" s="11" t="s">
        <v>164</v>
      </c>
      <c r="L11" s="11" t="s">
        <v>220</v>
      </c>
      <c r="M11" s="11" t="s">
        <v>174</v>
      </c>
      <c r="N11" s="10" t="s">
        <v>196</v>
      </c>
      <c r="O11" s="11" t="s">
        <v>179</v>
      </c>
      <c r="P11" s="7" t="s">
        <v>100</v>
      </c>
      <c r="Q11" s="7" t="s">
        <v>97</v>
      </c>
      <c r="R11" s="7" t="s">
        <v>97</v>
      </c>
      <c r="S11" s="7" t="s">
        <v>97</v>
      </c>
      <c r="T11" s="7" t="s">
        <v>97</v>
      </c>
      <c r="U11" cm="1">
        <f t="array" ref="U11">SUM(COUNTIF(P11:T11,{"Absent","Weak","Moderate","Strong","Complete"})*{0,0.25,0.5,0.75,1})</f>
        <v>0.75</v>
      </c>
      <c r="W11" t="s">
        <v>52</v>
      </c>
      <c r="X11" t="s">
        <v>52</v>
      </c>
      <c r="Y11" t="s">
        <v>52</v>
      </c>
      <c r="Z11" t="s">
        <v>51</v>
      </c>
      <c r="AA11" t="s">
        <v>51</v>
      </c>
      <c r="AB11" t="s">
        <v>54</v>
      </c>
      <c r="AC11" t="s">
        <v>51</v>
      </c>
      <c r="AD11" t="s">
        <v>52</v>
      </c>
      <c r="AE11" t="s">
        <v>52</v>
      </c>
      <c r="AF11" t="s">
        <v>52</v>
      </c>
      <c r="AG11" t="s">
        <v>52</v>
      </c>
      <c r="AH11" t="s">
        <v>52</v>
      </c>
      <c r="AI11" t="s">
        <v>51</v>
      </c>
      <c r="AJ11" s="4">
        <f>SUM(COUNTIF(W11:AI11,{"No","Partially","Yes"})*{0,0.5,1})</f>
        <v>10</v>
      </c>
      <c r="AK11" s="5">
        <f t="shared" si="0"/>
        <v>0.76923076923076927</v>
      </c>
      <c r="AL11"/>
      <c r="AM11"/>
    </row>
    <row r="12" spans="1:39" ht="48" x14ac:dyDescent="0.25">
      <c r="A12" s="2" t="s">
        <v>61</v>
      </c>
      <c r="B12" s="2" t="s">
        <v>139</v>
      </c>
      <c r="C12" s="2">
        <v>2018</v>
      </c>
      <c r="D12" s="2" t="s">
        <v>58</v>
      </c>
      <c r="E12" t="s">
        <v>17</v>
      </c>
      <c r="F12" s="12" t="s">
        <v>239</v>
      </c>
      <c r="G12" t="s">
        <v>4</v>
      </c>
      <c r="H12" s="2" t="s">
        <v>110</v>
      </c>
      <c r="I12" s="11" t="s">
        <v>168</v>
      </c>
      <c r="J12" s="10" t="s">
        <v>166</v>
      </c>
      <c r="K12" s="11" t="s">
        <v>164</v>
      </c>
      <c r="L12" s="11" t="s">
        <v>220</v>
      </c>
      <c r="M12" s="11" t="s">
        <v>174</v>
      </c>
      <c r="N12" s="10" t="s">
        <v>350</v>
      </c>
      <c r="O12" s="11" t="s">
        <v>188</v>
      </c>
      <c r="P12" s="7" t="s">
        <v>100</v>
      </c>
      <c r="Q12" s="7" t="s">
        <v>98</v>
      </c>
      <c r="R12" s="7" t="s">
        <v>98</v>
      </c>
      <c r="S12" s="7" t="s">
        <v>97</v>
      </c>
      <c r="T12" s="7" t="s">
        <v>97</v>
      </c>
      <c r="U12" cm="1">
        <f t="array" ref="U12">SUM(COUNTIF(P12:T12,{"Absent","Weak","Moderate","Strong","Complete"})*{0,0.25,0.5,0.75,1})</f>
        <v>1.25</v>
      </c>
      <c r="W12" t="s">
        <v>52</v>
      </c>
      <c r="X12" t="s">
        <v>52</v>
      </c>
      <c r="Y12" t="s">
        <v>52</v>
      </c>
      <c r="Z12" t="s">
        <v>52</v>
      </c>
      <c r="AA12" t="s">
        <v>51</v>
      </c>
      <c r="AB12" t="s">
        <v>54</v>
      </c>
      <c r="AC12" t="s">
        <v>52</v>
      </c>
      <c r="AD12" t="s">
        <v>52</v>
      </c>
      <c r="AE12" t="s">
        <v>51</v>
      </c>
      <c r="AF12" t="s">
        <v>52</v>
      </c>
      <c r="AG12" t="s">
        <v>52</v>
      </c>
      <c r="AH12" t="s">
        <v>52</v>
      </c>
      <c r="AI12" t="s">
        <v>52</v>
      </c>
      <c r="AJ12" s="4">
        <f>SUM(COUNTIF(W12:AI12,{"No","Partially","Yes"})*{0,0.5,1})</f>
        <v>11</v>
      </c>
      <c r="AK12" s="5">
        <f t="shared" si="0"/>
        <v>0.84615384615384615</v>
      </c>
      <c r="AL12"/>
      <c r="AM12"/>
    </row>
    <row r="13" spans="1:39" ht="84" x14ac:dyDescent="0.25">
      <c r="A13" s="2" t="s">
        <v>62</v>
      </c>
      <c r="B13" s="2" t="s">
        <v>140</v>
      </c>
      <c r="C13" s="2">
        <v>2016</v>
      </c>
      <c r="D13" s="2" t="s">
        <v>58</v>
      </c>
      <c r="E13" t="s">
        <v>18</v>
      </c>
      <c r="F13" s="12" t="s">
        <v>241</v>
      </c>
      <c r="G13" t="s">
        <v>4</v>
      </c>
      <c r="H13" s="2" t="s">
        <v>111</v>
      </c>
      <c r="I13" s="11" t="s">
        <v>168</v>
      </c>
      <c r="J13" s="10" t="s">
        <v>165</v>
      </c>
      <c r="K13" s="11" t="s">
        <v>164</v>
      </c>
      <c r="L13" s="11" t="s">
        <v>220</v>
      </c>
      <c r="M13" s="11" t="s">
        <v>175</v>
      </c>
      <c r="N13" s="10" t="s">
        <v>190</v>
      </c>
      <c r="O13" s="11" t="s">
        <v>179</v>
      </c>
      <c r="P13" s="7" t="s">
        <v>100</v>
      </c>
      <c r="Q13" s="7" t="s">
        <v>97</v>
      </c>
      <c r="R13" s="7" t="s">
        <v>97</v>
      </c>
      <c r="S13" s="7" t="s">
        <v>97</v>
      </c>
      <c r="T13" s="7" t="s">
        <v>97</v>
      </c>
      <c r="U13" cm="1">
        <f t="array" ref="U13">SUM(COUNTIF(P13:T13,{"Absent","Weak","Moderate","Strong","Complete"})*{0,0.25,0.5,0.75,1})</f>
        <v>0.75</v>
      </c>
      <c r="W13" t="s">
        <v>52</v>
      </c>
      <c r="X13" t="s">
        <v>52</v>
      </c>
      <c r="Y13" t="s">
        <v>52</v>
      </c>
      <c r="Z13" t="s">
        <v>52</v>
      </c>
      <c r="AA13" t="s">
        <v>51</v>
      </c>
      <c r="AB13" t="s">
        <v>54</v>
      </c>
      <c r="AC13" t="s">
        <v>52</v>
      </c>
      <c r="AD13" t="s">
        <v>52</v>
      </c>
      <c r="AE13" t="s">
        <v>51</v>
      </c>
      <c r="AF13" t="s">
        <v>52</v>
      </c>
      <c r="AG13" t="s">
        <v>51</v>
      </c>
      <c r="AH13" t="s">
        <v>52</v>
      </c>
      <c r="AI13" t="s">
        <v>51</v>
      </c>
      <c r="AJ13" s="4">
        <f>SUM(COUNTIF(W13:AI13,{"No","Partially","Yes"})*{0,0.5,1})</f>
        <v>10</v>
      </c>
      <c r="AK13" s="5">
        <f t="shared" si="0"/>
        <v>0.76923076923076927</v>
      </c>
      <c r="AL13"/>
      <c r="AM13"/>
    </row>
    <row r="14" spans="1:39" ht="72" x14ac:dyDescent="0.25">
      <c r="A14" s="2" t="s">
        <v>63</v>
      </c>
      <c r="B14" s="2" t="s">
        <v>141</v>
      </c>
      <c r="C14" s="2">
        <v>2018</v>
      </c>
      <c r="D14" s="2" t="s">
        <v>58</v>
      </c>
      <c r="E14" t="s">
        <v>19</v>
      </c>
      <c r="F14" s="12" t="s">
        <v>242</v>
      </c>
      <c r="G14" t="s">
        <v>4</v>
      </c>
      <c r="H14" s="2" t="s">
        <v>112</v>
      </c>
      <c r="I14" s="11" t="s">
        <v>172</v>
      </c>
      <c r="J14" s="10" t="s">
        <v>210</v>
      </c>
      <c r="K14" s="11" t="s">
        <v>164</v>
      </c>
      <c r="L14" s="11" t="s">
        <v>221</v>
      </c>
      <c r="M14" s="11" t="s">
        <v>174</v>
      </c>
      <c r="N14" s="10" t="s">
        <v>196</v>
      </c>
      <c r="O14" s="11" t="s">
        <v>179</v>
      </c>
      <c r="P14" s="7" t="s">
        <v>100</v>
      </c>
      <c r="Q14" s="7" t="s">
        <v>97</v>
      </c>
      <c r="R14" s="7" t="s">
        <v>97</v>
      </c>
      <c r="S14" s="7" t="s">
        <v>97</v>
      </c>
      <c r="T14" s="7" t="s">
        <v>97</v>
      </c>
      <c r="U14" cm="1">
        <f t="array" ref="U14">SUM(COUNTIF(P14:T14,{"Absent","Weak","Moderate","Strong","Complete"})*{0,0.25,0.5,0.75,1})</f>
        <v>0.75</v>
      </c>
      <c r="W14" t="s">
        <v>52</v>
      </c>
      <c r="X14" t="s">
        <v>52</v>
      </c>
      <c r="Y14" t="s">
        <v>52</v>
      </c>
      <c r="Z14" t="s">
        <v>51</v>
      </c>
      <c r="AA14" t="s">
        <v>52</v>
      </c>
      <c r="AB14" t="s">
        <v>54</v>
      </c>
      <c r="AC14" t="s">
        <v>52</v>
      </c>
      <c r="AD14" t="s">
        <v>52</v>
      </c>
      <c r="AE14" t="s">
        <v>52</v>
      </c>
      <c r="AF14" t="s">
        <v>52</v>
      </c>
      <c r="AG14" t="s">
        <v>52</v>
      </c>
      <c r="AH14" t="s">
        <v>52</v>
      </c>
      <c r="AI14" t="s">
        <v>51</v>
      </c>
      <c r="AJ14" s="4">
        <f>SUM(COUNTIF(W14:AI14,{"No","Partially","Yes"})*{0,0.5,1})</f>
        <v>11</v>
      </c>
      <c r="AK14" s="5">
        <f t="shared" si="0"/>
        <v>0.84615384615384615</v>
      </c>
      <c r="AL14"/>
      <c r="AM14"/>
    </row>
    <row r="15" spans="1:39" ht="60" x14ac:dyDescent="0.25">
      <c r="A15" s="2" t="s">
        <v>64</v>
      </c>
      <c r="B15" s="2" t="s">
        <v>142</v>
      </c>
      <c r="C15" s="2">
        <v>2017</v>
      </c>
      <c r="D15" s="2" t="s">
        <v>58</v>
      </c>
      <c r="E15" t="s">
        <v>20</v>
      </c>
      <c r="F15" s="12" t="s">
        <v>244</v>
      </c>
      <c r="G15" t="s">
        <v>6</v>
      </c>
      <c r="H15" s="2" t="s">
        <v>113</v>
      </c>
      <c r="I15" s="11" t="s">
        <v>168</v>
      </c>
      <c r="J15" s="10" t="s">
        <v>211</v>
      </c>
      <c r="K15" s="11" t="s">
        <v>164</v>
      </c>
      <c r="L15" s="11" t="s">
        <v>221</v>
      </c>
      <c r="M15" s="11" t="s">
        <v>174</v>
      </c>
      <c r="N15" s="10" t="s">
        <v>349</v>
      </c>
      <c r="O15" s="11" t="s">
        <v>179</v>
      </c>
      <c r="P15" s="7" t="s">
        <v>100</v>
      </c>
      <c r="Q15" s="7" t="s">
        <v>97</v>
      </c>
      <c r="R15" s="7" t="s">
        <v>97</v>
      </c>
      <c r="S15" s="7" t="s">
        <v>97</v>
      </c>
      <c r="T15" s="7" t="s">
        <v>97</v>
      </c>
      <c r="U15" cm="1">
        <f t="array" ref="U15">SUM(COUNTIF(P15:T15,{"Absent","Weak","Moderate","Strong","Complete"})*{0,0.25,0.5,0.75,1})</f>
        <v>0.75</v>
      </c>
      <c r="W15" t="s">
        <v>52</v>
      </c>
      <c r="X15" t="s">
        <v>52</v>
      </c>
      <c r="Y15" t="s">
        <v>52</v>
      </c>
      <c r="Z15" t="s">
        <v>52</v>
      </c>
      <c r="AA15" t="s">
        <v>51</v>
      </c>
      <c r="AB15" t="s">
        <v>54</v>
      </c>
      <c r="AC15" t="s">
        <v>51</v>
      </c>
      <c r="AD15" t="s">
        <v>52</v>
      </c>
      <c r="AE15" t="s">
        <v>52</v>
      </c>
      <c r="AF15" t="s">
        <v>52</v>
      </c>
      <c r="AG15" t="s">
        <v>51</v>
      </c>
      <c r="AH15" t="s">
        <v>52</v>
      </c>
      <c r="AI15" t="s">
        <v>51</v>
      </c>
      <c r="AJ15" s="4">
        <f>SUM(COUNTIF(W15:AI15,{"No","Partially","Yes"})*{0,0.5,1})</f>
        <v>10</v>
      </c>
      <c r="AK15" s="5">
        <f t="shared" si="0"/>
        <v>0.76923076923076927</v>
      </c>
      <c r="AL15"/>
      <c r="AM15"/>
    </row>
    <row r="16" spans="1:39" ht="84" x14ac:dyDescent="0.25">
      <c r="A16" s="2" t="s">
        <v>65</v>
      </c>
      <c r="B16" s="2" t="s">
        <v>143</v>
      </c>
      <c r="C16" s="2">
        <v>2014</v>
      </c>
      <c r="D16" s="2" t="s">
        <v>58</v>
      </c>
      <c r="E16" t="s">
        <v>21</v>
      </c>
      <c r="F16" s="12" t="s">
        <v>243</v>
      </c>
      <c r="G16" t="s">
        <v>4</v>
      </c>
      <c r="H16" s="2" t="s">
        <v>114</v>
      </c>
      <c r="I16" s="11" t="s">
        <v>168</v>
      </c>
      <c r="J16" s="10" t="s">
        <v>212</v>
      </c>
      <c r="K16" s="11" t="s">
        <v>164</v>
      </c>
      <c r="L16" s="11" t="s">
        <v>219</v>
      </c>
      <c r="M16" s="11" t="s">
        <v>174</v>
      </c>
      <c r="N16" s="10" t="s">
        <v>349</v>
      </c>
      <c r="O16" s="11" t="s">
        <v>179</v>
      </c>
      <c r="P16" s="7" t="s">
        <v>100</v>
      </c>
      <c r="Q16" s="7" t="s">
        <v>99</v>
      </c>
      <c r="R16" s="7" t="s">
        <v>97</v>
      </c>
      <c r="S16" s="7" t="s">
        <v>97</v>
      </c>
      <c r="T16" s="7" t="s">
        <v>97</v>
      </c>
      <c r="U16" cm="1">
        <f t="array" ref="U16">SUM(COUNTIF(P16:T16,{"Absent","Weak","Moderate","Strong","Complete"})*{0,0.25,0.5,0.75,1})</f>
        <v>1.25</v>
      </c>
      <c r="W16" t="s">
        <v>52</v>
      </c>
      <c r="X16" t="s">
        <v>52</v>
      </c>
      <c r="Y16" t="s">
        <v>52</v>
      </c>
      <c r="Z16" t="s">
        <v>51</v>
      </c>
      <c r="AA16" t="s">
        <v>51</v>
      </c>
      <c r="AB16" t="s">
        <v>54</v>
      </c>
      <c r="AC16" t="s">
        <v>52</v>
      </c>
      <c r="AD16" t="s">
        <v>52</v>
      </c>
      <c r="AE16" t="s">
        <v>52</v>
      </c>
      <c r="AF16" t="s">
        <v>51</v>
      </c>
      <c r="AG16" t="s">
        <v>52</v>
      </c>
      <c r="AH16" t="s">
        <v>52</v>
      </c>
      <c r="AI16" t="s">
        <v>51</v>
      </c>
      <c r="AJ16" s="4">
        <f>SUM(COUNTIF(W16:AI16,{"No","Partially","Yes"})*{0,0.5,1})</f>
        <v>10</v>
      </c>
      <c r="AK16" s="5">
        <f t="shared" si="0"/>
        <v>0.76923076923076927</v>
      </c>
      <c r="AL16"/>
      <c r="AM16"/>
    </row>
    <row r="17" spans="1:39" ht="120" x14ac:dyDescent="0.25">
      <c r="A17" s="2" t="s">
        <v>66</v>
      </c>
      <c r="B17" s="2" t="s">
        <v>144</v>
      </c>
      <c r="C17" s="2">
        <v>2014</v>
      </c>
      <c r="D17" s="2" t="s">
        <v>59</v>
      </c>
      <c r="E17" t="s">
        <v>22</v>
      </c>
      <c r="F17" s="12" t="s">
        <v>245</v>
      </c>
      <c r="G17" t="s">
        <v>275</v>
      </c>
      <c r="H17" s="2" t="s">
        <v>116</v>
      </c>
      <c r="I17" s="11" t="s">
        <v>170</v>
      </c>
      <c r="J17" s="10" t="s">
        <v>213</v>
      </c>
      <c r="K17" s="11" t="s">
        <v>164</v>
      </c>
      <c r="L17" s="11" t="s">
        <v>219</v>
      </c>
      <c r="M17" s="11" t="s">
        <v>174</v>
      </c>
      <c r="N17" s="10" t="s">
        <v>191</v>
      </c>
      <c r="O17" s="11" t="s">
        <v>179</v>
      </c>
      <c r="P17" s="7" t="s">
        <v>100</v>
      </c>
      <c r="Q17" s="7" t="s">
        <v>97</v>
      </c>
      <c r="R17" s="7" t="s">
        <v>97</v>
      </c>
      <c r="S17" s="7" t="s">
        <v>97</v>
      </c>
      <c r="T17" s="7" t="s">
        <v>97</v>
      </c>
      <c r="U17" cm="1">
        <f t="array" ref="U17">SUM(COUNTIF(P17:T17,{"Absent","Weak","Moderate","Strong","Complete"})*{0,0.25,0.5,0.75,1})</f>
        <v>0.75</v>
      </c>
      <c r="W17" t="s">
        <v>52</v>
      </c>
      <c r="X17" t="s">
        <v>52</v>
      </c>
      <c r="Y17" t="s">
        <v>52</v>
      </c>
      <c r="Z17" t="s">
        <v>51</v>
      </c>
      <c r="AA17" t="s">
        <v>52</v>
      </c>
      <c r="AB17" t="s">
        <v>54</v>
      </c>
      <c r="AC17" t="s">
        <v>52</v>
      </c>
      <c r="AD17" t="s">
        <v>51</v>
      </c>
      <c r="AE17" t="s">
        <v>52</v>
      </c>
      <c r="AF17" t="s">
        <v>52</v>
      </c>
      <c r="AG17" t="s">
        <v>51</v>
      </c>
      <c r="AH17" t="s">
        <v>52</v>
      </c>
      <c r="AI17" t="s">
        <v>51</v>
      </c>
      <c r="AJ17" s="4">
        <f>SUM(COUNTIF(W17:AI17,{"No","Partially","Yes"})*{0,0.5,1})</f>
        <v>10</v>
      </c>
      <c r="AK17" s="5">
        <f t="shared" si="0"/>
        <v>0.76923076923076927</v>
      </c>
      <c r="AL17"/>
      <c r="AM17"/>
    </row>
    <row r="18" spans="1:39" ht="60" x14ac:dyDescent="0.25">
      <c r="A18" s="2" t="s">
        <v>67</v>
      </c>
      <c r="B18" s="2" t="s">
        <v>145</v>
      </c>
      <c r="C18" s="2">
        <v>2018</v>
      </c>
      <c r="D18" s="2" t="s">
        <v>58</v>
      </c>
      <c r="E18" t="s">
        <v>23</v>
      </c>
      <c r="F18" s="12" t="s">
        <v>246</v>
      </c>
      <c r="G18" t="s">
        <v>4</v>
      </c>
      <c r="H18" s="2" t="s">
        <v>115</v>
      </c>
      <c r="I18" s="11" t="s">
        <v>168</v>
      </c>
      <c r="J18" s="10" t="s">
        <v>167</v>
      </c>
      <c r="K18" s="11" t="s">
        <v>164</v>
      </c>
      <c r="L18" s="11" t="s">
        <v>221</v>
      </c>
      <c r="M18" s="11" t="s">
        <v>176</v>
      </c>
      <c r="N18" s="10" t="s">
        <v>349</v>
      </c>
      <c r="O18" s="11" t="s">
        <v>179</v>
      </c>
      <c r="P18" s="7" t="s">
        <v>100</v>
      </c>
      <c r="Q18" s="7" t="s">
        <v>97</v>
      </c>
      <c r="R18" s="7" t="s">
        <v>97</v>
      </c>
      <c r="S18" s="7" t="s">
        <v>97</v>
      </c>
      <c r="T18" s="7" t="s">
        <v>97</v>
      </c>
      <c r="U18" cm="1">
        <f t="array" ref="U18">SUM(COUNTIF(P18:T18,{"Absent","Weak","Moderate","Strong","Complete"})*{0,0.25,0.5,0.75,1})</f>
        <v>0.75</v>
      </c>
      <c r="W18" t="s">
        <v>52</v>
      </c>
      <c r="X18" t="s">
        <v>52</v>
      </c>
      <c r="Y18" t="s">
        <v>52</v>
      </c>
      <c r="Z18" t="s">
        <v>52</v>
      </c>
      <c r="AA18" t="s">
        <v>52</v>
      </c>
      <c r="AB18" t="s">
        <v>54</v>
      </c>
      <c r="AC18" t="s">
        <v>52</v>
      </c>
      <c r="AD18" t="s">
        <v>52</v>
      </c>
      <c r="AE18" t="s">
        <v>51</v>
      </c>
      <c r="AF18" t="s">
        <v>52</v>
      </c>
      <c r="AG18" t="s">
        <v>51</v>
      </c>
      <c r="AH18" t="s">
        <v>52</v>
      </c>
      <c r="AI18" t="s">
        <v>51</v>
      </c>
      <c r="AJ18" s="4">
        <f>SUM(COUNTIF(W18:AI18,{"No","Partially","Yes"})*{0,0.5,1})</f>
        <v>10.5</v>
      </c>
      <c r="AK18" s="5">
        <f t="shared" si="0"/>
        <v>0.80769230769230771</v>
      </c>
      <c r="AL18"/>
      <c r="AM18"/>
    </row>
    <row r="19" spans="1:39" ht="72" x14ac:dyDescent="0.25">
      <c r="A19" s="2" t="s">
        <v>68</v>
      </c>
      <c r="B19" s="2" t="s">
        <v>146</v>
      </c>
      <c r="C19" s="2">
        <v>2018</v>
      </c>
      <c r="D19" s="2" t="s">
        <v>58</v>
      </c>
      <c r="E19" t="s">
        <v>24</v>
      </c>
      <c r="F19" s="12" t="s">
        <v>247</v>
      </c>
      <c r="G19" t="s">
        <v>228</v>
      </c>
      <c r="H19" s="2" t="s">
        <v>117</v>
      </c>
      <c r="I19" s="11" t="s">
        <v>168</v>
      </c>
      <c r="J19" s="10" t="s">
        <v>214</v>
      </c>
      <c r="K19" s="11" t="s">
        <v>164</v>
      </c>
      <c r="L19" s="11" t="s">
        <v>222</v>
      </c>
      <c r="M19" s="11" t="s">
        <v>177</v>
      </c>
      <c r="N19" s="10" t="s">
        <v>351</v>
      </c>
      <c r="O19" s="11" t="s">
        <v>188</v>
      </c>
      <c r="P19" s="7" t="s">
        <v>100</v>
      </c>
      <c r="Q19" s="7" t="s">
        <v>98</v>
      </c>
      <c r="R19" s="7" t="s">
        <v>97</v>
      </c>
      <c r="S19" s="7" t="s">
        <v>97</v>
      </c>
      <c r="T19" s="7" t="s">
        <v>97</v>
      </c>
      <c r="U19" cm="1">
        <f t="array" ref="U19">SUM(COUNTIF(P19:T19,{"Absent","Weak","Moderate","Strong","Complete"})*{0,0.25,0.5,0.75,1})</f>
        <v>1</v>
      </c>
      <c r="W19" t="s">
        <v>52</v>
      </c>
      <c r="X19" t="s">
        <v>52</v>
      </c>
      <c r="Y19" t="s">
        <v>52</v>
      </c>
      <c r="Z19" t="s">
        <v>51</v>
      </c>
      <c r="AA19" t="s">
        <v>51</v>
      </c>
      <c r="AB19" t="s">
        <v>54</v>
      </c>
      <c r="AC19" t="s">
        <v>52</v>
      </c>
      <c r="AD19" t="s">
        <v>52</v>
      </c>
      <c r="AE19" t="s">
        <v>51</v>
      </c>
      <c r="AF19" t="s">
        <v>52</v>
      </c>
      <c r="AG19" t="s">
        <v>52</v>
      </c>
      <c r="AH19" t="s">
        <v>52</v>
      </c>
      <c r="AI19" t="s">
        <v>51</v>
      </c>
      <c r="AJ19" s="4">
        <f>SUM(COUNTIF(W19:AI19,{"No","Partially","Yes"})*{0,0.5,1})</f>
        <v>10</v>
      </c>
      <c r="AK19" s="5">
        <f t="shared" si="0"/>
        <v>0.76923076923076927</v>
      </c>
      <c r="AL19"/>
      <c r="AM19"/>
    </row>
    <row r="20" spans="1:39" ht="72" x14ac:dyDescent="0.25">
      <c r="A20" s="2" t="s">
        <v>69</v>
      </c>
      <c r="B20" s="2" t="s">
        <v>147</v>
      </c>
      <c r="C20" s="2">
        <v>2018</v>
      </c>
      <c r="D20" s="2" t="s">
        <v>58</v>
      </c>
      <c r="E20" t="s">
        <v>25</v>
      </c>
      <c r="F20" s="12" t="s">
        <v>248</v>
      </c>
      <c r="G20" t="s">
        <v>4</v>
      </c>
      <c r="H20" s="2" t="s">
        <v>118</v>
      </c>
      <c r="I20" s="11" t="s">
        <v>168</v>
      </c>
      <c r="J20" s="10" t="s">
        <v>189</v>
      </c>
      <c r="K20" s="11" t="s">
        <v>164</v>
      </c>
      <c r="L20" s="11" t="s">
        <v>219</v>
      </c>
      <c r="M20" s="11" t="s">
        <v>174</v>
      </c>
      <c r="N20" s="10" t="s">
        <v>192</v>
      </c>
      <c r="O20" s="11" t="s">
        <v>188</v>
      </c>
      <c r="P20" s="7" t="s">
        <v>100</v>
      </c>
      <c r="Q20" s="7" t="s">
        <v>98</v>
      </c>
      <c r="R20" s="7" t="s">
        <v>97</v>
      </c>
      <c r="S20" s="7" t="s">
        <v>97</v>
      </c>
      <c r="T20" s="7" t="s">
        <v>97</v>
      </c>
      <c r="U20" cm="1">
        <f t="array" ref="U20">SUM(COUNTIF(P20:T20,{"Absent","Weak","Moderate","Strong","Complete"})*{0,0.25,0.5,0.75,1})</f>
        <v>1</v>
      </c>
      <c r="W20" t="s">
        <v>52</v>
      </c>
      <c r="X20" t="s">
        <v>52</v>
      </c>
      <c r="Y20" t="s">
        <v>52</v>
      </c>
      <c r="Z20" t="s">
        <v>52</v>
      </c>
      <c r="AA20" t="s">
        <v>51</v>
      </c>
      <c r="AB20" t="s">
        <v>54</v>
      </c>
      <c r="AC20" t="s">
        <v>52</v>
      </c>
      <c r="AD20" t="s">
        <v>52</v>
      </c>
      <c r="AE20" t="s">
        <v>51</v>
      </c>
      <c r="AF20" t="s">
        <v>52</v>
      </c>
      <c r="AG20" t="s">
        <v>52</v>
      </c>
      <c r="AH20" t="s">
        <v>52</v>
      </c>
      <c r="AI20" t="s">
        <v>51</v>
      </c>
      <c r="AJ20" s="4">
        <f>SUM(COUNTIF(W20:AI20,{"No","Partially","Yes"})*{0,0.5,1})</f>
        <v>10.5</v>
      </c>
      <c r="AK20" s="5">
        <f t="shared" si="0"/>
        <v>0.80769230769230771</v>
      </c>
      <c r="AL20"/>
      <c r="AM20"/>
    </row>
    <row r="21" spans="1:39" ht="144" x14ac:dyDescent="0.25">
      <c r="A21" s="2" t="s">
        <v>70</v>
      </c>
      <c r="B21" s="2" t="s">
        <v>148</v>
      </c>
      <c r="C21" s="2">
        <v>2018</v>
      </c>
      <c r="D21" s="2" t="s">
        <v>58</v>
      </c>
      <c r="E21" t="s">
        <v>26</v>
      </c>
      <c r="F21" s="12" t="s">
        <v>249</v>
      </c>
      <c r="G21" t="s">
        <v>4</v>
      </c>
      <c r="H21" s="2" t="s">
        <v>105</v>
      </c>
      <c r="I21" s="11" t="s">
        <v>170</v>
      </c>
      <c r="J21" s="10" t="s">
        <v>165</v>
      </c>
      <c r="K21" s="11" t="s">
        <v>164</v>
      </c>
      <c r="L21" s="11" t="s">
        <v>222</v>
      </c>
      <c r="M21" s="11" t="s">
        <v>178</v>
      </c>
      <c r="N21" s="10" t="s">
        <v>193</v>
      </c>
      <c r="O21" s="11" t="s">
        <v>188</v>
      </c>
      <c r="P21" s="7" t="s">
        <v>100</v>
      </c>
      <c r="Q21" s="7" t="s">
        <v>97</v>
      </c>
      <c r="R21" s="7" t="s">
        <v>97</v>
      </c>
      <c r="S21" s="7" t="s">
        <v>97</v>
      </c>
      <c r="T21" s="7" t="s">
        <v>97</v>
      </c>
      <c r="U21" cm="1">
        <f t="array" ref="U21">SUM(COUNTIF(P21:T21,{"Absent","Weak","Moderate","Strong","Complete"})*{0,0.25,0.5,0.75,1})</f>
        <v>0.75</v>
      </c>
      <c r="W21" t="s">
        <v>52</v>
      </c>
      <c r="X21" t="s">
        <v>52</v>
      </c>
      <c r="Y21" t="s">
        <v>52</v>
      </c>
      <c r="Z21" t="s">
        <v>52</v>
      </c>
      <c r="AA21" t="s">
        <v>51</v>
      </c>
      <c r="AB21" t="s">
        <v>54</v>
      </c>
      <c r="AC21" t="s">
        <v>52</v>
      </c>
      <c r="AD21" t="s">
        <v>52</v>
      </c>
      <c r="AE21" t="s">
        <v>52</v>
      </c>
      <c r="AF21" t="s">
        <v>52</v>
      </c>
      <c r="AG21" t="s">
        <v>52</v>
      </c>
      <c r="AH21" t="s">
        <v>52</v>
      </c>
      <c r="AI21" t="s">
        <v>51</v>
      </c>
      <c r="AJ21" s="4">
        <f>SUM(COUNTIF(W21:AI21,{"No","Partially","Yes"})*{0,0.5,1})</f>
        <v>11</v>
      </c>
      <c r="AK21" s="5">
        <f t="shared" si="0"/>
        <v>0.84615384615384615</v>
      </c>
      <c r="AL21"/>
      <c r="AM21"/>
    </row>
    <row r="22" spans="1:39" ht="108" x14ac:dyDescent="0.25">
      <c r="A22" s="2" t="s">
        <v>71</v>
      </c>
      <c r="B22" s="2" t="s">
        <v>149</v>
      </c>
      <c r="C22" s="2">
        <v>2016</v>
      </c>
      <c r="D22" s="2" t="s">
        <v>58</v>
      </c>
      <c r="E22" t="s">
        <v>27</v>
      </c>
      <c r="F22" s="12" t="s">
        <v>252</v>
      </c>
      <c r="G22" t="s">
        <v>4</v>
      </c>
      <c r="H22" s="2" t="s">
        <v>115</v>
      </c>
      <c r="I22" s="11" t="s">
        <v>168</v>
      </c>
      <c r="J22" s="10" t="s">
        <v>167</v>
      </c>
      <c r="K22" s="11" t="s">
        <v>164</v>
      </c>
      <c r="L22" s="11" t="s">
        <v>221</v>
      </c>
      <c r="M22" s="11" t="s">
        <v>174</v>
      </c>
      <c r="N22" s="10" t="s">
        <v>194</v>
      </c>
      <c r="O22" s="11" t="s">
        <v>188</v>
      </c>
      <c r="P22" s="7" t="s">
        <v>98</v>
      </c>
      <c r="Q22" s="7" t="s">
        <v>99</v>
      </c>
      <c r="R22" s="7" t="s">
        <v>98</v>
      </c>
      <c r="S22" s="7" t="s">
        <v>97</v>
      </c>
      <c r="T22" s="7" t="s">
        <v>97</v>
      </c>
      <c r="U22" cm="1">
        <f t="array" ref="U22">SUM(COUNTIF(P22:T22,{"Absent","Weak","Moderate","Strong","Complete"})*{0,0.25,0.5,0.75,1})</f>
        <v>1</v>
      </c>
      <c r="W22" t="s">
        <v>52</v>
      </c>
      <c r="X22" t="s">
        <v>52</v>
      </c>
      <c r="Y22" t="s">
        <v>52</v>
      </c>
      <c r="Z22" t="s">
        <v>51</v>
      </c>
      <c r="AA22" t="s">
        <v>51</v>
      </c>
      <c r="AB22" t="s">
        <v>54</v>
      </c>
      <c r="AC22" t="s">
        <v>52</v>
      </c>
      <c r="AD22" t="s">
        <v>52</v>
      </c>
      <c r="AE22" t="s">
        <v>51</v>
      </c>
      <c r="AF22" t="s">
        <v>52</v>
      </c>
      <c r="AG22" t="s">
        <v>52</v>
      </c>
      <c r="AH22" t="s">
        <v>52</v>
      </c>
      <c r="AI22" t="s">
        <v>51</v>
      </c>
      <c r="AJ22" s="4">
        <f>SUM(COUNTIF(W22:AI22,{"No","Partially","Yes"})*{0,0.5,1})</f>
        <v>10</v>
      </c>
      <c r="AK22" s="5">
        <f t="shared" si="0"/>
        <v>0.76923076923076927</v>
      </c>
      <c r="AL22"/>
      <c r="AM22"/>
    </row>
    <row r="23" spans="1:39" ht="108" x14ac:dyDescent="0.25">
      <c r="A23" s="2" t="s">
        <v>72</v>
      </c>
      <c r="B23" s="2" t="s">
        <v>150</v>
      </c>
      <c r="C23" s="2">
        <v>2017</v>
      </c>
      <c r="D23" s="2" t="s">
        <v>58</v>
      </c>
      <c r="E23" t="s">
        <v>161</v>
      </c>
      <c r="F23" s="12" t="s">
        <v>251</v>
      </c>
      <c r="G23" t="s">
        <v>4</v>
      </c>
      <c r="H23" s="2" t="s">
        <v>119</v>
      </c>
      <c r="I23" s="11" t="s">
        <v>170</v>
      </c>
      <c r="J23" s="10" t="s">
        <v>181</v>
      </c>
      <c r="K23" s="11" t="s">
        <v>164</v>
      </c>
      <c r="L23" s="11" t="s">
        <v>221</v>
      </c>
      <c r="M23" s="11" t="s">
        <v>174</v>
      </c>
      <c r="N23" s="10" t="s">
        <v>195</v>
      </c>
      <c r="O23" s="11" t="s">
        <v>179</v>
      </c>
      <c r="P23" s="7" t="s">
        <v>99</v>
      </c>
      <c r="Q23" s="7" t="s">
        <v>97</v>
      </c>
      <c r="R23" s="7" t="s">
        <v>97</v>
      </c>
      <c r="S23" s="7" t="s">
        <v>97</v>
      </c>
      <c r="T23" s="7" t="s">
        <v>97</v>
      </c>
      <c r="U23" cm="1">
        <f t="array" ref="U23">SUM(COUNTIF(P23:T23,{"Absent","Weak","Moderate","Strong","Complete"})*{0,0.25,0.5,0.75,1})</f>
        <v>0.5</v>
      </c>
      <c r="W23" t="s">
        <v>52</v>
      </c>
      <c r="X23" t="s">
        <v>52</v>
      </c>
      <c r="Y23" t="s">
        <v>52</v>
      </c>
      <c r="Z23" t="s">
        <v>51</v>
      </c>
      <c r="AA23" t="s">
        <v>51</v>
      </c>
      <c r="AB23" t="s">
        <v>54</v>
      </c>
      <c r="AC23" t="s">
        <v>52</v>
      </c>
      <c r="AD23" t="s">
        <v>52</v>
      </c>
      <c r="AE23" t="s">
        <v>52</v>
      </c>
      <c r="AF23" t="s">
        <v>52</v>
      </c>
      <c r="AG23" t="s">
        <v>52</v>
      </c>
      <c r="AH23" t="s">
        <v>52</v>
      </c>
      <c r="AI23" t="s">
        <v>51</v>
      </c>
      <c r="AJ23" s="4">
        <f>SUM(COUNTIF(W23:AI23,{"No","Partially","Yes"})*{0,0.5,1})</f>
        <v>10.5</v>
      </c>
      <c r="AK23" s="5">
        <f t="shared" si="0"/>
        <v>0.80769230769230771</v>
      </c>
      <c r="AL23"/>
      <c r="AM23"/>
    </row>
    <row r="24" spans="1:39" ht="108" x14ac:dyDescent="0.25">
      <c r="A24" s="2" t="s">
        <v>73</v>
      </c>
      <c r="B24" s="2" t="s">
        <v>151</v>
      </c>
      <c r="C24" s="2">
        <v>2019</v>
      </c>
      <c r="D24" s="2" t="s">
        <v>58</v>
      </c>
      <c r="E24" t="s">
        <v>28</v>
      </c>
      <c r="F24" s="12" t="s">
        <v>250</v>
      </c>
      <c r="G24" t="s">
        <v>4</v>
      </c>
      <c r="H24" s="2" t="s">
        <v>120</v>
      </c>
      <c r="I24" s="11" t="s">
        <v>182</v>
      </c>
      <c r="J24" s="10" t="s">
        <v>215</v>
      </c>
      <c r="K24" s="11" t="s">
        <v>164</v>
      </c>
      <c r="L24" s="11" t="s">
        <v>221</v>
      </c>
      <c r="M24" s="11" t="s">
        <v>174</v>
      </c>
      <c r="N24" s="10" t="s">
        <v>196</v>
      </c>
      <c r="O24" s="11" t="s">
        <v>179</v>
      </c>
      <c r="P24" s="7" t="s">
        <v>99</v>
      </c>
      <c r="Q24" s="7" t="s">
        <v>98</v>
      </c>
      <c r="R24" s="7" t="s">
        <v>97</v>
      </c>
      <c r="S24" s="7" t="s">
        <v>97</v>
      </c>
      <c r="T24" s="7" t="s">
        <v>97</v>
      </c>
      <c r="U24" cm="1">
        <f t="array" ref="U24">SUM(COUNTIF(P24:T24,{"Absent","Weak","Moderate","Strong","Complete"})*{0,0.25,0.5,0.75,1})</f>
        <v>0.75</v>
      </c>
      <c r="W24" t="s">
        <v>52</v>
      </c>
      <c r="X24" t="s">
        <v>52</v>
      </c>
      <c r="Y24" t="s">
        <v>52</v>
      </c>
      <c r="Z24" t="s">
        <v>51</v>
      </c>
      <c r="AA24" t="s">
        <v>51</v>
      </c>
      <c r="AB24" t="s">
        <v>54</v>
      </c>
      <c r="AC24" t="s">
        <v>52</v>
      </c>
      <c r="AD24" t="s">
        <v>52</v>
      </c>
      <c r="AE24" t="s">
        <v>51</v>
      </c>
      <c r="AF24" t="s">
        <v>52</v>
      </c>
      <c r="AG24" t="s">
        <v>52</v>
      </c>
      <c r="AH24" t="s">
        <v>52</v>
      </c>
      <c r="AI24" t="s">
        <v>52</v>
      </c>
      <c r="AJ24" s="4">
        <f>SUM(COUNTIF(W24:AI24,{"No","Partially","Yes"})*{0,0.5,1})</f>
        <v>10.5</v>
      </c>
      <c r="AK24" s="5">
        <f t="shared" si="0"/>
        <v>0.80769230769230771</v>
      </c>
      <c r="AL24"/>
      <c r="AM24"/>
    </row>
    <row r="25" spans="1:39" ht="84" x14ac:dyDescent="0.25">
      <c r="A25" s="2" t="s">
        <v>74</v>
      </c>
      <c r="B25" s="2" t="s">
        <v>152</v>
      </c>
      <c r="C25" s="2">
        <v>2019</v>
      </c>
      <c r="D25" s="2" t="s">
        <v>58</v>
      </c>
      <c r="E25" t="s">
        <v>29</v>
      </c>
      <c r="F25" s="12" t="s">
        <v>255</v>
      </c>
      <c r="G25" t="s">
        <v>4</v>
      </c>
      <c r="H25" s="2" t="s">
        <v>121</v>
      </c>
      <c r="I25" s="11" t="s">
        <v>171</v>
      </c>
      <c r="J25" s="10" t="s">
        <v>216</v>
      </c>
      <c r="K25" s="11" t="s">
        <v>164</v>
      </c>
      <c r="L25" s="11" t="s">
        <v>223</v>
      </c>
      <c r="M25" s="11" t="s">
        <v>173</v>
      </c>
      <c r="N25" s="10" t="s">
        <v>197</v>
      </c>
      <c r="O25" s="11" t="s">
        <v>179</v>
      </c>
      <c r="P25" s="7" t="s">
        <v>100</v>
      </c>
      <c r="Q25" s="7" t="s">
        <v>97</v>
      </c>
      <c r="R25" s="7" t="s">
        <v>97</v>
      </c>
      <c r="S25" s="7" t="s">
        <v>97</v>
      </c>
      <c r="T25" s="7" t="s">
        <v>97</v>
      </c>
      <c r="U25" cm="1">
        <f t="array" ref="U25">SUM(COUNTIF(P25:T25,{"Absent","Weak","Moderate","Strong","Complete"})*{0,0.25,0.5,0.75,1})</f>
        <v>0.75</v>
      </c>
      <c r="W25" t="s">
        <v>52</v>
      </c>
      <c r="X25" t="s">
        <v>52</v>
      </c>
      <c r="Y25" t="s">
        <v>52</v>
      </c>
      <c r="Z25" t="s">
        <v>51</v>
      </c>
      <c r="AA25" t="s">
        <v>51</v>
      </c>
      <c r="AB25" t="s">
        <v>54</v>
      </c>
      <c r="AC25" t="s">
        <v>52</v>
      </c>
      <c r="AD25" t="s">
        <v>52</v>
      </c>
      <c r="AE25" t="s">
        <v>51</v>
      </c>
      <c r="AF25" t="s">
        <v>52</v>
      </c>
      <c r="AG25" t="s">
        <v>52</v>
      </c>
      <c r="AH25" t="s">
        <v>52</v>
      </c>
      <c r="AI25" t="s">
        <v>51</v>
      </c>
      <c r="AJ25" s="4">
        <f>SUM(COUNTIF(W25:AI25,{"No","Partially","Yes"})*{0,0.5,1})</f>
        <v>10</v>
      </c>
      <c r="AK25" s="5">
        <f t="shared" si="0"/>
        <v>0.76923076923076927</v>
      </c>
      <c r="AL25"/>
      <c r="AM25"/>
    </row>
    <row r="26" spans="1:39" ht="96" x14ac:dyDescent="0.25">
      <c r="A26" s="2" t="s">
        <v>75</v>
      </c>
      <c r="B26" s="2" t="s">
        <v>153</v>
      </c>
      <c r="C26" s="2">
        <v>2017</v>
      </c>
      <c r="D26" s="2" t="s">
        <v>58</v>
      </c>
      <c r="E26" t="s">
        <v>30</v>
      </c>
      <c r="F26" s="12" t="s">
        <v>260</v>
      </c>
      <c r="G26" t="s">
        <v>4</v>
      </c>
      <c r="H26" s="2" t="s">
        <v>118</v>
      </c>
      <c r="I26" s="11" t="s">
        <v>170</v>
      </c>
      <c r="J26" s="10" t="s">
        <v>183</v>
      </c>
      <c r="K26" s="11" t="s">
        <v>164</v>
      </c>
      <c r="L26" s="11" t="s">
        <v>221</v>
      </c>
      <c r="M26" s="11" t="s">
        <v>174</v>
      </c>
      <c r="N26" s="10" t="s">
        <v>264</v>
      </c>
      <c r="O26" s="11" t="s">
        <v>188</v>
      </c>
      <c r="P26" s="7" t="s">
        <v>100</v>
      </c>
      <c r="Q26" s="7" t="s">
        <v>97</v>
      </c>
      <c r="R26" s="7" t="s">
        <v>97</v>
      </c>
      <c r="S26" s="7" t="s">
        <v>97</v>
      </c>
      <c r="T26" s="7" t="s">
        <v>97</v>
      </c>
      <c r="U26" cm="1">
        <f t="array" ref="U26">SUM(COUNTIF(P26:T26,{"Absent","Weak","Moderate","Strong","Complete"})*{0,0.25,0.5,0.75,1})</f>
        <v>0.75</v>
      </c>
      <c r="W26" t="s">
        <v>52</v>
      </c>
      <c r="X26" t="s">
        <v>52</v>
      </c>
      <c r="Y26" t="s">
        <v>52</v>
      </c>
      <c r="Z26" t="s">
        <v>52</v>
      </c>
      <c r="AA26" t="s">
        <v>51</v>
      </c>
      <c r="AB26" t="s">
        <v>54</v>
      </c>
      <c r="AC26" t="s">
        <v>52</v>
      </c>
      <c r="AD26" t="s">
        <v>52</v>
      </c>
      <c r="AE26" t="s">
        <v>51</v>
      </c>
      <c r="AF26" t="s">
        <v>52</v>
      </c>
      <c r="AG26" t="s">
        <v>51</v>
      </c>
      <c r="AH26" t="s">
        <v>52</v>
      </c>
      <c r="AI26" t="s">
        <v>51</v>
      </c>
      <c r="AJ26" s="4">
        <f>SUM(COUNTIF(W26:AI26,{"No","Partially","Yes"})*{0,0.5,1})</f>
        <v>10</v>
      </c>
      <c r="AK26" s="5">
        <f t="shared" si="0"/>
        <v>0.76923076923076927</v>
      </c>
      <c r="AL26"/>
      <c r="AM26"/>
    </row>
    <row r="27" spans="1:39" ht="72" x14ac:dyDescent="0.25">
      <c r="A27" s="2" t="s">
        <v>76</v>
      </c>
      <c r="B27" s="2" t="s">
        <v>154</v>
      </c>
      <c r="C27" s="2">
        <v>2017</v>
      </c>
      <c r="D27" s="2" t="s">
        <v>59</v>
      </c>
      <c r="E27" t="s">
        <v>31</v>
      </c>
      <c r="F27" s="12" t="s">
        <v>253</v>
      </c>
      <c r="G27" t="s">
        <v>229</v>
      </c>
      <c r="H27" s="2" t="s">
        <v>122</v>
      </c>
      <c r="I27" s="11" t="s">
        <v>170</v>
      </c>
      <c r="J27" s="10" t="s">
        <v>217</v>
      </c>
      <c r="K27" s="11" t="s">
        <v>164</v>
      </c>
      <c r="L27" s="11" t="s">
        <v>221</v>
      </c>
      <c r="M27" s="11" t="s">
        <v>184</v>
      </c>
      <c r="N27" s="10" t="s">
        <v>190</v>
      </c>
      <c r="O27" s="11" t="s">
        <v>179</v>
      </c>
      <c r="P27" s="7" t="s">
        <v>99</v>
      </c>
      <c r="Q27" s="7" t="s">
        <v>99</v>
      </c>
      <c r="R27" s="7" t="s">
        <v>97</v>
      </c>
      <c r="S27" s="7" t="s">
        <v>97</v>
      </c>
      <c r="T27" s="7" t="s">
        <v>97</v>
      </c>
      <c r="U27" cm="1">
        <f t="array" ref="U27">SUM(COUNTIF(P27:T27,{"Absent","Weak","Moderate","Strong","Complete"})*{0,0.25,0.5,0.75,1})</f>
        <v>1</v>
      </c>
      <c r="W27" t="s">
        <v>52</v>
      </c>
      <c r="X27" t="s">
        <v>52</v>
      </c>
      <c r="Y27" t="s">
        <v>52</v>
      </c>
      <c r="Z27" t="s">
        <v>52</v>
      </c>
      <c r="AA27" t="s">
        <v>51</v>
      </c>
      <c r="AB27" t="s">
        <v>54</v>
      </c>
      <c r="AC27" t="s">
        <v>52</v>
      </c>
      <c r="AD27" t="s">
        <v>51</v>
      </c>
      <c r="AE27" t="s">
        <v>52</v>
      </c>
      <c r="AF27" t="s">
        <v>52</v>
      </c>
      <c r="AG27" t="s">
        <v>51</v>
      </c>
      <c r="AH27" t="s">
        <v>52</v>
      </c>
      <c r="AI27" t="s">
        <v>51</v>
      </c>
      <c r="AJ27" s="4">
        <f>SUM(COUNTIF(W27:AI27,{"No","Partially","Yes"})*{0,0.5,1})</f>
        <v>10</v>
      </c>
      <c r="AK27" s="5">
        <f t="shared" si="0"/>
        <v>0.76923076923076927</v>
      </c>
      <c r="AL27"/>
      <c r="AM27"/>
    </row>
    <row r="28" spans="1:39" ht="84" x14ac:dyDescent="0.25">
      <c r="A28" s="2" t="s">
        <v>77</v>
      </c>
      <c r="B28" s="2" t="s">
        <v>155</v>
      </c>
      <c r="C28" s="2">
        <v>2016</v>
      </c>
      <c r="D28" s="2" t="s">
        <v>83</v>
      </c>
      <c r="E28" t="s">
        <v>32</v>
      </c>
      <c r="F28" s="12" t="s">
        <v>256</v>
      </c>
      <c r="G28" t="s">
        <v>276</v>
      </c>
      <c r="H28" s="2" t="s">
        <v>123</v>
      </c>
      <c r="I28" s="11" t="s">
        <v>170</v>
      </c>
      <c r="J28" s="10" t="s">
        <v>185</v>
      </c>
      <c r="K28" s="11" t="s">
        <v>164</v>
      </c>
      <c r="L28" s="11" t="s">
        <v>221</v>
      </c>
      <c r="M28" s="11" t="s">
        <v>175</v>
      </c>
      <c r="N28" s="10" t="s">
        <v>197</v>
      </c>
      <c r="O28" s="11" t="s">
        <v>179</v>
      </c>
      <c r="P28" s="7" t="s">
        <v>98</v>
      </c>
      <c r="Q28" s="7" t="s">
        <v>97</v>
      </c>
      <c r="R28" s="7" t="s">
        <v>97</v>
      </c>
      <c r="S28" s="7" t="s">
        <v>97</v>
      </c>
      <c r="T28" s="7" t="s">
        <v>99</v>
      </c>
      <c r="U28" cm="1">
        <f t="array" ref="U28">SUM(COUNTIF(P28:T28,{"Absent","Weak","Moderate","Strong","Complete"})*{0,0.25,0.5,0.75,1})</f>
        <v>0.75</v>
      </c>
      <c r="W28" t="s">
        <v>52</v>
      </c>
      <c r="X28" t="s">
        <v>52</v>
      </c>
      <c r="Y28" t="s">
        <v>52</v>
      </c>
      <c r="Z28" t="s">
        <v>51</v>
      </c>
      <c r="AA28" t="s">
        <v>51</v>
      </c>
      <c r="AB28" t="s">
        <v>54</v>
      </c>
      <c r="AC28" t="s">
        <v>52</v>
      </c>
      <c r="AD28" t="s">
        <v>52</v>
      </c>
      <c r="AE28" t="s">
        <v>51</v>
      </c>
      <c r="AF28" t="s">
        <v>52</v>
      </c>
      <c r="AG28" t="s">
        <v>52</v>
      </c>
      <c r="AH28" t="s">
        <v>52</v>
      </c>
      <c r="AI28" t="s">
        <v>51</v>
      </c>
      <c r="AJ28" s="4">
        <f>SUM(COUNTIF(W28:AI28,{"No","Partially","Yes"})*{0,0.5,1})</f>
        <v>10</v>
      </c>
      <c r="AK28" s="5">
        <f t="shared" si="0"/>
        <v>0.76923076923076927</v>
      </c>
      <c r="AL28"/>
      <c r="AM28"/>
    </row>
    <row r="29" spans="1:39" ht="60" x14ac:dyDescent="0.25">
      <c r="A29" s="2" t="s">
        <v>78</v>
      </c>
      <c r="B29" s="2" t="s">
        <v>160</v>
      </c>
      <c r="C29" s="2">
        <v>2015</v>
      </c>
      <c r="D29" s="2" t="s">
        <v>59</v>
      </c>
      <c r="E29" t="s">
        <v>33</v>
      </c>
      <c r="F29" s="12" t="s">
        <v>261</v>
      </c>
      <c r="G29" t="s">
        <v>277</v>
      </c>
      <c r="H29" s="2" t="s">
        <v>128</v>
      </c>
      <c r="I29" s="11" t="s">
        <v>170</v>
      </c>
      <c r="J29" s="10" t="s">
        <v>165</v>
      </c>
      <c r="K29" s="11" t="s">
        <v>164</v>
      </c>
      <c r="L29" s="11" t="s">
        <v>222</v>
      </c>
      <c r="M29" s="11" t="s">
        <v>175</v>
      </c>
      <c r="N29" s="10" t="s">
        <v>197</v>
      </c>
      <c r="O29" s="11" t="s">
        <v>179</v>
      </c>
      <c r="P29" s="7" t="s">
        <v>99</v>
      </c>
      <c r="Q29" s="7" t="s">
        <v>97</v>
      </c>
      <c r="R29" s="7" t="s">
        <v>97</v>
      </c>
      <c r="S29" s="7" t="s">
        <v>97</v>
      </c>
      <c r="T29" s="7" t="s">
        <v>97</v>
      </c>
      <c r="U29" cm="1">
        <f t="array" ref="U29">SUM(COUNTIF(P29:T29,{"Absent","Weak","Moderate","Strong","Complete"})*{0,0.25,0.5,0.75,1})</f>
        <v>0.5</v>
      </c>
      <c r="W29" t="s">
        <v>52</v>
      </c>
      <c r="X29" t="s">
        <v>52</v>
      </c>
      <c r="Y29" t="s">
        <v>52</v>
      </c>
      <c r="Z29" t="s">
        <v>51</v>
      </c>
      <c r="AA29" t="s">
        <v>52</v>
      </c>
      <c r="AB29" t="s">
        <v>54</v>
      </c>
      <c r="AC29" t="s">
        <v>52</v>
      </c>
      <c r="AD29" t="s">
        <v>52</v>
      </c>
      <c r="AE29" t="s">
        <v>51</v>
      </c>
      <c r="AF29" t="s">
        <v>52</v>
      </c>
      <c r="AG29" t="s">
        <v>51</v>
      </c>
      <c r="AH29" t="s">
        <v>52</v>
      </c>
      <c r="AI29" t="s">
        <v>51</v>
      </c>
      <c r="AJ29" s="4">
        <f>SUM(COUNTIF(W29:AI29,{"No","Partially","Yes"})*{0,0.5,1})</f>
        <v>10</v>
      </c>
      <c r="AK29" s="5">
        <f t="shared" si="0"/>
        <v>0.76923076923076927</v>
      </c>
      <c r="AL29"/>
      <c r="AM29"/>
    </row>
    <row r="30" spans="1:39" ht="84" x14ac:dyDescent="0.25">
      <c r="A30" s="2" t="s">
        <v>79</v>
      </c>
      <c r="B30" s="2" t="s">
        <v>156</v>
      </c>
      <c r="C30" s="2">
        <v>2016</v>
      </c>
      <c r="D30" s="2" t="s">
        <v>58</v>
      </c>
      <c r="E30" t="s">
        <v>34</v>
      </c>
      <c r="F30" s="12" t="s">
        <v>254</v>
      </c>
      <c r="G30" t="s">
        <v>14</v>
      </c>
      <c r="H30" s="2" t="s">
        <v>124</v>
      </c>
      <c r="I30" s="11" t="s">
        <v>170</v>
      </c>
      <c r="J30" s="10" t="s">
        <v>181</v>
      </c>
      <c r="K30" s="11" t="s">
        <v>164</v>
      </c>
      <c r="L30" s="11" t="s">
        <v>221</v>
      </c>
      <c r="M30" s="11" t="s">
        <v>186</v>
      </c>
      <c r="N30" s="10" t="s">
        <v>201</v>
      </c>
      <c r="O30" s="11" t="s">
        <v>179</v>
      </c>
      <c r="P30" s="7" t="s">
        <v>98</v>
      </c>
      <c r="Q30" s="7" t="s">
        <v>97</v>
      </c>
      <c r="R30" s="7" t="s">
        <v>97</v>
      </c>
      <c r="S30" s="7" t="s">
        <v>97</v>
      </c>
      <c r="T30" s="7" t="s">
        <v>99</v>
      </c>
      <c r="U30" cm="1">
        <f t="array" ref="U30">SUM(COUNTIF(P30:T30,{"Absent","Weak","Moderate","Strong","Complete"})*{0,0.25,0.5,0.75,1})</f>
        <v>0.75</v>
      </c>
      <c r="W30" t="s">
        <v>52</v>
      </c>
      <c r="X30" t="s">
        <v>52</v>
      </c>
      <c r="Y30" t="s">
        <v>52</v>
      </c>
      <c r="Z30" t="s">
        <v>52</v>
      </c>
      <c r="AA30" t="s">
        <v>51</v>
      </c>
      <c r="AB30" t="s">
        <v>54</v>
      </c>
      <c r="AC30" t="s">
        <v>52</v>
      </c>
      <c r="AD30" t="s">
        <v>52</v>
      </c>
      <c r="AE30" t="s">
        <v>52</v>
      </c>
      <c r="AF30" t="s">
        <v>52</v>
      </c>
      <c r="AG30" t="s">
        <v>52</v>
      </c>
      <c r="AH30" t="s">
        <v>52</v>
      </c>
      <c r="AI30" t="s">
        <v>51</v>
      </c>
      <c r="AJ30" s="4">
        <f>SUM(COUNTIF(W30:AI30,{"No","Partially","Yes"})*{0,0.5,1})</f>
        <v>11</v>
      </c>
      <c r="AK30" s="5">
        <f t="shared" si="0"/>
        <v>0.84615384615384615</v>
      </c>
      <c r="AL30"/>
      <c r="AM30"/>
    </row>
    <row r="31" spans="1:39" ht="48" x14ac:dyDescent="0.25">
      <c r="A31" s="2" t="s">
        <v>80</v>
      </c>
      <c r="B31" s="2" t="s">
        <v>157</v>
      </c>
      <c r="C31" s="2">
        <v>2019</v>
      </c>
      <c r="D31" s="2" t="s">
        <v>58</v>
      </c>
      <c r="E31" t="s">
        <v>227</v>
      </c>
      <c r="F31" s="12" t="s">
        <v>257</v>
      </c>
      <c r="G31" t="s">
        <v>4</v>
      </c>
      <c r="H31" s="2" t="s">
        <v>125</v>
      </c>
      <c r="I31" s="11" t="s">
        <v>170</v>
      </c>
      <c r="J31" s="10" t="s">
        <v>181</v>
      </c>
      <c r="K31" s="11" t="s">
        <v>164</v>
      </c>
      <c r="L31" s="11" t="s">
        <v>223</v>
      </c>
      <c r="M31" s="11" t="s">
        <v>174</v>
      </c>
      <c r="N31" s="10" t="s">
        <v>202</v>
      </c>
      <c r="O31" s="11" t="s">
        <v>187</v>
      </c>
      <c r="P31" s="7" t="s">
        <v>100</v>
      </c>
      <c r="Q31" s="7" t="s">
        <v>98</v>
      </c>
      <c r="R31" s="7" t="s">
        <v>97</v>
      </c>
      <c r="S31" s="7" t="s">
        <v>97</v>
      </c>
      <c r="T31" s="7" t="s">
        <v>98</v>
      </c>
      <c r="U31" cm="1">
        <f t="array" ref="U31">SUM(COUNTIF(P31:T31,{"Absent","Weak","Moderate","Strong","Complete"})*{0,0.25,0.5,0.75,1})</f>
        <v>1.25</v>
      </c>
      <c r="W31" t="s">
        <v>52</v>
      </c>
      <c r="X31" t="s">
        <v>52</v>
      </c>
      <c r="Y31" t="s">
        <v>52</v>
      </c>
      <c r="Z31" t="s">
        <v>52</v>
      </c>
      <c r="AA31" t="s">
        <v>51</v>
      </c>
      <c r="AB31" t="s">
        <v>54</v>
      </c>
      <c r="AC31" t="s">
        <v>52</v>
      </c>
      <c r="AD31" t="s">
        <v>52</v>
      </c>
      <c r="AE31" t="s">
        <v>51</v>
      </c>
      <c r="AF31" t="s">
        <v>52</v>
      </c>
      <c r="AG31" t="s">
        <v>52</v>
      </c>
      <c r="AH31" t="s">
        <v>52</v>
      </c>
      <c r="AI31" t="s">
        <v>51</v>
      </c>
      <c r="AJ31" s="4">
        <f>SUM(COUNTIF(W31:AI31,{"No","Partially","Yes"})*{0,0.5,1})</f>
        <v>10.5</v>
      </c>
      <c r="AK31" s="5">
        <f t="shared" si="0"/>
        <v>0.80769230769230771</v>
      </c>
      <c r="AL31"/>
      <c r="AM31"/>
    </row>
    <row r="32" spans="1:39" ht="120" x14ac:dyDescent="0.25">
      <c r="A32" s="2" t="s">
        <v>81</v>
      </c>
      <c r="B32" s="2" t="s">
        <v>158</v>
      </c>
      <c r="C32" s="2">
        <v>2017</v>
      </c>
      <c r="D32" s="2" t="s">
        <v>58</v>
      </c>
      <c r="E32" t="s">
        <v>35</v>
      </c>
      <c r="F32" s="12" t="s">
        <v>258</v>
      </c>
      <c r="G32" t="s">
        <v>4</v>
      </c>
      <c r="H32" s="2" t="s">
        <v>126</v>
      </c>
      <c r="I32" s="11" t="s">
        <v>182</v>
      </c>
      <c r="J32" s="10" t="s">
        <v>206</v>
      </c>
      <c r="K32" s="11" t="s">
        <v>164</v>
      </c>
      <c r="L32" s="11" t="s">
        <v>219</v>
      </c>
      <c r="M32" s="11" t="s">
        <v>174</v>
      </c>
      <c r="N32" s="10" t="s">
        <v>190</v>
      </c>
      <c r="O32" s="11" t="s">
        <v>179</v>
      </c>
      <c r="P32" s="7" t="s">
        <v>99</v>
      </c>
      <c r="Q32" s="7" t="s">
        <v>97</v>
      </c>
      <c r="R32" s="7" t="s">
        <v>97</v>
      </c>
      <c r="S32" s="7" t="s">
        <v>97</v>
      </c>
      <c r="T32" s="7" t="s">
        <v>97</v>
      </c>
      <c r="U32" cm="1">
        <f t="array" ref="U32">SUM(COUNTIF(P32:T32,{"Absent","Weak","Moderate","Strong","Complete"})*{0,0.25,0.5,0.75,1})</f>
        <v>0.5</v>
      </c>
      <c r="W32" t="s">
        <v>52</v>
      </c>
      <c r="X32" t="s">
        <v>52</v>
      </c>
      <c r="Y32" t="s">
        <v>52</v>
      </c>
      <c r="Z32" t="s">
        <v>51</v>
      </c>
      <c r="AA32" t="s">
        <v>51</v>
      </c>
      <c r="AB32" t="s">
        <v>54</v>
      </c>
      <c r="AC32" t="s">
        <v>52</v>
      </c>
      <c r="AD32" t="s">
        <v>52</v>
      </c>
      <c r="AE32" t="s">
        <v>52</v>
      </c>
      <c r="AF32" t="s">
        <v>52</v>
      </c>
      <c r="AG32" t="s">
        <v>51</v>
      </c>
      <c r="AH32" t="s">
        <v>52</v>
      </c>
      <c r="AI32" t="s">
        <v>51</v>
      </c>
      <c r="AJ32" s="4">
        <f>SUM(COUNTIF(W32:AI32,{"No","Partially","Yes"})*{0,0.5,1})</f>
        <v>10</v>
      </c>
      <c r="AK32" s="5">
        <f t="shared" si="0"/>
        <v>0.76923076923076927</v>
      </c>
      <c r="AL32"/>
      <c r="AM32"/>
    </row>
    <row r="33" spans="1:39" ht="108" x14ac:dyDescent="0.25">
      <c r="A33" s="2" t="s">
        <v>82</v>
      </c>
      <c r="B33" s="2" t="s">
        <v>159</v>
      </c>
      <c r="C33" s="2">
        <v>2019</v>
      </c>
      <c r="D33" s="2" t="s">
        <v>58</v>
      </c>
      <c r="E33" t="s">
        <v>36</v>
      </c>
      <c r="F33" s="12" t="s">
        <v>259</v>
      </c>
      <c r="G33" t="s">
        <v>4</v>
      </c>
      <c r="H33" s="2" t="s">
        <v>127</v>
      </c>
      <c r="I33" s="11" t="s">
        <v>170</v>
      </c>
      <c r="J33" s="10" t="s">
        <v>189</v>
      </c>
      <c r="K33" s="11" t="s">
        <v>164</v>
      </c>
      <c r="L33" s="11" t="s">
        <v>219</v>
      </c>
      <c r="M33" s="11" t="s">
        <v>174</v>
      </c>
      <c r="N33" s="10" t="s">
        <v>203</v>
      </c>
      <c r="O33" s="11" t="s">
        <v>188</v>
      </c>
      <c r="P33" s="7" t="s">
        <v>100</v>
      </c>
      <c r="Q33" s="7" t="s">
        <v>97</v>
      </c>
      <c r="R33" s="7" t="s">
        <v>97</v>
      </c>
      <c r="S33" s="7" t="s">
        <v>97</v>
      </c>
      <c r="T33" s="7" t="s">
        <v>97</v>
      </c>
      <c r="U33" cm="1">
        <f t="array" ref="U33">SUM(COUNTIF(P33:T33,{"Absent","Weak","Moderate","Strong","Complete"})*{0,0.25,0.5,0.75,1})</f>
        <v>0.75</v>
      </c>
      <c r="W33" t="s">
        <v>52</v>
      </c>
      <c r="X33" t="s">
        <v>52</v>
      </c>
      <c r="Y33" t="s">
        <v>52</v>
      </c>
      <c r="Z33" t="s">
        <v>52</v>
      </c>
      <c r="AA33" t="s">
        <v>51</v>
      </c>
      <c r="AB33" t="s">
        <v>54</v>
      </c>
      <c r="AC33" t="s">
        <v>52</v>
      </c>
      <c r="AD33" t="s">
        <v>52</v>
      </c>
      <c r="AE33" t="s">
        <v>51</v>
      </c>
      <c r="AF33" t="s">
        <v>52</v>
      </c>
      <c r="AG33" t="s">
        <v>52</v>
      </c>
      <c r="AH33" t="s">
        <v>52</v>
      </c>
      <c r="AI33" t="s">
        <v>51</v>
      </c>
      <c r="AJ33" s="4">
        <f>SUM(COUNTIF(W33:AI33,{"No","Partially","Yes"})*{0,0.5,1})</f>
        <v>10.5</v>
      </c>
      <c r="AK33" s="5">
        <f t="shared" si="0"/>
        <v>0.80769230769230771</v>
      </c>
      <c r="AL33"/>
      <c r="AM33"/>
    </row>
    <row r="34" spans="1:39" ht="72" x14ac:dyDescent="0.25">
      <c r="A34" s="2" t="s">
        <v>288</v>
      </c>
      <c r="B34" s="2" t="s">
        <v>312</v>
      </c>
      <c r="C34" s="2">
        <v>2020</v>
      </c>
      <c r="D34" s="2" t="s">
        <v>59</v>
      </c>
      <c r="E34" t="s">
        <v>278</v>
      </c>
      <c r="F34" s="12" t="s">
        <v>313</v>
      </c>
      <c r="G34" t="s">
        <v>301</v>
      </c>
      <c r="H34" s="2" t="s">
        <v>302</v>
      </c>
      <c r="I34" s="11" t="s">
        <v>169</v>
      </c>
      <c r="J34" s="10" t="s">
        <v>347</v>
      </c>
      <c r="K34" s="11" t="s">
        <v>164</v>
      </c>
      <c r="L34" s="11" t="s">
        <v>218</v>
      </c>
      <c r="M34" s="11" t="s">
        <v>314</v>
      </c>
      <c r="N34" s="10" t="s">
        <v>316</v>
      </c>
      <c r="O34" s="11" t="s">
        <v>315</v>
      </c>
      <c r="P34" s="7" t="s">
        <v>98</v>
      </c>
      <c r="Q34" s="7" t="s">
        <v>97</v>
      </c>
      <c r="R34" s="7" t="s">
        <v>97</v>
      </c>
      <c r="S34" s="7" t="s">
        <v>97</v>
      </c>
      <c r="T34" s="7" t="s">
        <v>97</v>
      </c>
      <c r="U34" cm="1">
        <f t="array" ref="U34">SUM(COUNTIF(P34:T34,{"Absent","Weak","Moderate","Strong","Complete"})*{0,0.25,0.5,0.75,1})</f>
        <v>0.25</v>
      </c>
      <c r="W34" t="s">
        <v>52</v>
      </c>
      <c r="X34" t="s">
        <v>52</v>
      </c>
      <c r="Y34" t="s">
        <v>52</v>
      </c>
      <c r="Z34" t="s">
        <v>52</v>
      </c>
      <c r="AA34" t="s">
        <v>52</v>
      </c>
      <c r="AB34" t="s">
        <v>52</v>
      </c>
      <c r="AC34" t="s">
        <v>52</v>
      </c>
      <c r="AD34" t="s">
        <v>51</v>
      </c>
      <c r="AE34" t="s">
        <v>51</v>
      </c>
      <c r="AF34" t="s">
        <v>54</v>
      </c>
      <c r="AG34" t="s">
        <v>52</v>
      </c>
      <c r="AH34" t="s">
        <v>52</v>
      </c>
      <c r="AI34" t="s">
        <v>52</v>
      </c>
      <c r="AJ34" s="4">
        <f>SUM(COUNTIF(W34:AI34,{"No","Partially","Yes"})*{0,0.5,1})</f>
        <v>11</v>
      </c>
      <c r="AK34" s="5">
        <f t="shared" si="0"/>
        <v>0.84615384615384615</v>
      </c>
    </row>
    <row r="35" spans="1:39" ht="36" x14ac:dyDescent="0.25">
      <c r="A35" s="2" t="s">
        <v>289</v>
      </c>
      <c r="B35" s="2" t="s">
        <v>317</v>
      </c>
      <c r="C35" s="2">
        <v>2021</v>
      </c>
      <c r="D35" s="2" t="s">
        <v>58</v>
      </c>
      <c r="E35" s="2" t="s">
        <v>279</v>
      </c>
      <c r="F35" s="12" t="s">
        <v>345</v>
      </c>
      <c r="G35" t="s">
        <v>304</v>
      </c>
      <c r="H35" s="2" t="s">
        <v>305</v>
      </c>
      <c r="I35" s="11" t="s">
        <v>168</v>
      </c>
      <c r="J35" s="10" t="s">
        <v>346</v>
      </c>
      <c r="K35" s="11" t="s">
        <v>164</v>
      </c>
      <c r="L35" s="11" t="s">
        <v>223</v>
      </c>
      <c r="M35" s="11" t="s">
        <v>314</v>
      </c>
      <c r="N35" s="10" t="s">
        <v>316</v>
      </c>
      <c r="O35" s="11" t="s">
        <v>179</v>
      </c>
      <c r="P35" s="7" t="s">
        <v>98</v>
      </c>
      <c r="Q35" s="7" t="s">
        <v>99</v>
      </c>
      <c r="R35" s="7" t="s">
        <v>99</v>
      </c>
      <c r="S35" s="7" t="s">
        <v>97</v>
      </c>
      <c r="T35" s="7" t="s">
        <v>97</v>
      </c>
      <c r="U35" cm="1">
        <f t="array" ref="U35">SUM(COUNTIF(P35:T35,{"Absent","Weak","Moderate","Strong","Complete"})*{0,0.25,0.5,0.75,1})</f>
        <v>1.25</v>
      </c>
      <c r="W35" t="s">
        <v>52</v>
      </c>
      <c r="X35" t="s">
        <v>52</v>
      </c>
      <c r="Y35" t="s">
        <v>52</v>
      </c>
      <c r="Z35" t="s">
        <v>52</v>
      </c>
      <c r="AA35" t="s">
        <v>52</v>
      </c>
      <c r="AB35" t="s">
        <v>51</v>
      </c>
      <c r="AC35" t="s">
        <v>52</v>
      </c>
      <c r="AD35" t="s">
        <v>51</v>
      </c>
      <c r="AE35" t="s">
        <v>52</v>
      </c>
      <c r="AF35" t="s">
        <v>52</v>
      </c>
      <c r="AG35" t="s">
        <v>52</v>
      </c>
      <c r="AH35" t="s">
        <v>52</v>
      </c>
      <c r="AI35" t="s">
        <v>52</v>
      </c>
      <c r="AJ35" s="4">
        <f>SUM(COUNTIF(W35:AI35,{"No","Partially","Yes"})*{0,0.5,1})</f>
        <v>12</v>
      </c>
      <c r="AK35" s="5">
        <f t="shared" si="0"/>
        <v>0.92307692307692313</v>
      </c>
    </row>
    <row r="36" spans="1:39" ht="24" x14ac:dyDescent="0.25">
      <c r="A36" s="2" t="s">
        <v>291</v>
      </c>
      <c r="B36" s="2" t="s">
        <v>323</v>
      </c>
      <c r="C36" s="2">
        <v>2020</v>
      </c>
      <c r="D36" s="2" t="s">
        <v>59</v>
      </c>
      <c r="E36" t="s">
        <v>280</v>
      </c>
      <c r="F36" s="12" t="s">
        <v>324</v>
      </c>
      <c r="G36" t="s">
        <v>306</v>
      </c>
      <c r="H36" s="2" t="s">
        <v>307</v>
      </c>
      <c r="I36" s="13" t="s">
        <v>325</v>
      </c>
      <c r="J36" s="10" t="s">
        <v>326</v>
      </c>
      <c r="K36" s="11" t="s">
        <v>327</v>
      </c>
      <c r="L36" s="11" t="s">
        <v>328</v>
      </c>
      <c r="M36" s="11" t="s">
        <v>314</v>
      </c>
      <c r="N36" s="10" t="s">
        <v>329</v>
      </c>
      <c r="O36" s="11" t="s">
        <v>315</v>
      </c>
      <c r="P36" s="7" t="s">
        <v>99</v>
      </c>
      <c r="Q36" s="7" t="s">
        <v>99</v>
      </c>
      <c r="R36" s="7" t="s">
        <v>99</v>
      </c>
      <c r="S36" s="7" t="s">
        <v>98</v>
      </c>
      <c r="T36" s="7" t="s">
        <v>97</v>
      </c>
      <c r="U36" cm="1">
        <f t="array" ref="U36">SUM(COUNTIF(P36:T36,{"Absent","Weak","Moderate","Strong","Complete"})*{0,0.25,0.5,0.75,1})</f>
        <v>1.75</v>
      </c>
      <c r="W36" t="s">
        <v>52</v>
      </c>
      <c r="X36" t="s">
        <v>52</v>
      </c>
      <c r="Y36" t="s">
        <v>52</v>
      </c>
      <c r="Z36" t="s">
        <v>52</v>
      </c>
      <c r="AA36" t="s">
        <v>52</v>
      </c>
      <c r="AB36" t="s">
        <v>52</v>
      </c>
      <c r="AC36" t="s">
        <v>52</v>
      </c>
      <c r="AD36" t="s">
        <v>52</v>
      </c>
      <c r="AE36" t="s">
        <v>52</v>
      </c>
      <c r="AF36" t="s">
        <v>54</v>
      </c>
      <c r="AG36" t="s">
        <v>52</v>
      </c>
      <c r="AH36" t="s">
        <v>52</v>
      </c>
      <c r="AI36" t="s">
        <v>52</v>
      </c>
      <c r="AJ36" s="4">
        <f>SUM(COUNTIF(W36:AI36,{"No","Partially","Yes"})*{0,0.5,1})</f>
        <v>12</v>
      </c>
      <c r="AK36" s="5">
        <f t="shared" si="0"/>
        <v>0.92307692307692313</v>
      </c>
    </row>
    <row r="37" spans="1:39" ht="29.5" customHeight="1" x14ac:dyDescent="0.25">
      <c r="A37" s="2" t="s">
        <v>293</v>
      </c>
      <c r="B37" s="2" t="s">
        <v>292</v>
      </c>
      <c r="C37" s="2">
        <v>2021</v>
      </c>
      <c r="D37" s="2" t="s">
        <v>58</v>
      </c>
      <c r="E37" t="s">
        <v>281</v>
      </c>
      <c r="F37" s="12" t="s">
        <v>318</v>
      </c>
      <c r="G37" t="s">
        <v>296</v>
      </c>
      <c r="H37" s="2" t="s">
        <v>297</v>
      </c>
      <c r="I37" s="11" t="s">
        <v>169</v>
      </c>
      <c r="J37" s="10" t="s">
        <v>346</v>
      </c>
      <c r="K37" s="11" t="s">
        <v>164</v>
      </c>
      <c r="L37" s="11" t="s">
        <v>218</v>
      </c>
      <c r="M37" s="11" t="s">
        <v>175</v>
      </c>
      <c r="N37" s="10" t="s">
        <v>190</v>
      </c>
      <c r="O37" s="11" t="s">
        <v>179</v>
      </c>
      <c r="P37" s="7" t="s">
        <v>100</v>
      </c>
      <c r="Q37" s="7" t="s">
        <v>99</v>
      </c>
      <c r="R37" s="7" t="s">
        <v>99</v>
      </c>
      <c r="S37" s="7" t="s">
        <v>98</v>
      </c>
      <c r="T37" s="7" t="s">
        <v>98</v>
      </c>
      <c r="U37" cm="1">
        <f t="array" ref="U37">SUM(COUNTIF(P37:T37,{"Absent","Weak","Moderate","Strong","Complete"})*{0,0.25,0.5,0.75,1})</f>
        <v>2.25</v>
      </c>
      <c r="W37" t="s">
        <v>52</v>
      </c>
      <c r="X37" t="s">
        <v>52</v>
      </c>
      <c r="Y37" t="s">
        <v>52</v>
      </c>
      <c r="Z37" t="s">
        <v>52</v>
      </c>
      <c r="AA37" t="s">
        <v>52</v>
      </c>
      <c r="AB37" t="s">
        <v>52</v>
      </c>
      <c r="AC37" t="s">
        <v>52</v>
      </c>
      <c r="AD37" t="s">
        <v>51</v>
      </c>
      <c r="AE37" t="s">
        <v>52</v>
      </c>
      <c r="AF37" t="s">
        <v>51</v>
      </c>
      <c r="AG37" t="s">
        <v>52</v>
      </c>
      <c r="AH37" t="s">
        <v>52</v>
      </c>
      <c r="AI37" t="s">
        <v>52</v>
      </c>
      <c r="AJ37" s="4">
        <f>SUM(COUNTIF(W37:AI37,{"No","Partially","Yes"})*{0,0.5,1})</f>
        <v>12</v>
      </c>
      <c r="AK37" s="5">
        <f t="shared" si="0"/>
        <v>0.92307692307692313</v>
      </c>
    </row>
    <row r="38" spans="1:39" ht="36" x14ac:dyDescent="0.25">
      <c r="A38" s="2" t="s">
        <v>319</v>
      </c>
      <c r="B38" s="2" t="s">
        <v>320</v>
      </c>
      <c r="C38" s="2">
        <v>2020</v>
      </c>
      <c r="D38" s="2" t="s">
        <v>59</v>
      </c>
      <c r="E38" t="s">
        <v>282</v>
      </c>
      <c r="F38" s="12" t="s">
        <v>321</v>
      </c>
      <c r="G38" t="s">
        <v>308</v>
      </c>
      <c r="H38" s="2" t="s">
        <v>309</v>
      </c>
      <c r="I38" s="11" t="s">
        <v>170</v>
      </c>
      <c r="J38" s="10" t="s">
        <v>348</v>
      </c>
      <c r="K38" s="11" t="s">
        <v>164</v>
      </c>
      <c r="L38" s="11" t="s">
        <v>218</v>
      </c>
      <c r="M38" s="11" t="s">
        <v>322</v>
      </c>
      <c r="N38" s="10" t="s">
        <v>190</v>
      </c>
      <c r="O38" s="11" t="s">
        <v>315</v>
      </c>
      <c r="P38" s="7" t="s">
        <v>100</v>
      </c>
      <c r="Q38" s="7" t="s">
        <v>99</v>
      </c>
      <c r="R38" s="7" t="s">
        <v>99</v>
      </c>
      <c r="S38" s="7" t="s">
        <v>98</v>
      </c>
      <c r="T38" s="7" t="s">
        <v>97</v>
      </c>
      <c r="U38" cm="1">
        <f t="array" ref="U38">SUM(COUNTIF(P38:T38,{"Absent","Weak","Moderate","Strong","Complete"})*{0,0.25,0.5,0.75,1})</f>
        <v>2</v>
      </c>
      <c r="W38" t="s">
        <v>52</v>
      </c>
      <c r="X38" t="s">
        <v>52</v>
      </c>
      <c r="Y38" t="s">
        <v>51</v>
      </c>
      <c r="Z38" t="s">
        <v>52</v>
      </c>
      <c r="AA38" t="s">
        <v>52</v>
      </c>
      <c r="AB38" t="s">
        <v>51</v>
      </c>
      <c r="AC38" t="s">
        <v>52</v>
      </c>
      <c r="AD38" t="s">
        <v>51</v>
      </c>
      <c r="AE38" t="s">
        <v>52</v>
      </c>
      <c r="AF38" t="s">
        <v>54</v>
      </c>
      <c r="AG38" t="s">
        <v>52</v>
      </c>
      <c r="AH38" t="s">
        <v>52</v>
      </c>
      <c r="AI38" t="s">
        <v>52</v>
      </c>
      <c r="AJ38" s="4">
        <f>SUM(COUNTIF(W38:AI38,{"No","Partially","Yes"})*{0,0.5,1})</f>
        <v>10.5</v>
      </c>
      <c r="AK38" s="5">
        <f t="shared" si="0"/>
        <v>0.80769230769230771</v>
      </c>
    </row>
    <row r="39" spans="1:39" ht="24" x14ac:dyDescent="0.25">
      <c r="A39" s="2" t="s">
        <v>299</v>
      </c>
      <c r="B39" s="2" t="s">
        <v>330</v>
      </c>
      <c r="C39" s="2">
        <v>2020</v>
      </c>
      <c r="D39" s="2" t="s">
        <v>58</v>
      </c>
      <c r="E39" t="s">
        <v>283</v>
      </c>
      <c r="F39" s="12" t="s">
        <v>331</v>
      </c>
      <c r="G39" t="s">
        <v>3</v>
      </c>
      <c r="H39" s="2" t="s">
        <v>302</v>
      </c>
      <c r="I39" s="13" t="s">
        <v>332</v>
      </c>
      <c r="J39" s="10" t="s">
        <v>333</v>
      </c>
      <c r="K39" s="11" t="s">
        <v>164</v>
      </c>
      <c r="L39" s="11" t="s">
        <v>334</v>
      </c>
      <c r="M39" s="11" t="s">
        <v>175</v>
      </c>
      <c r="N39" s="10" t="s">
        <v>316</v>
      </c>
      <c r="O39" s="11" t="s">
        <v>179</v>
      </c>
      <c r="P39" s="7" t="s">
        <v>99</v>
      </c>
      <c r="Q39" s="7" t="s">
        <v>99</v>
      </c>
      <c r="R39" s="7" t="s">
        <v>98</v>
      </c>
      <c r="S39" s="7" t="s">
        <v>97</v>
      </c>
      <c r="T39" s="7" t="s">
        <v>97</v>
      </c>
      <c r="U39" cm="1">
        <f t="array" ref="U39">SUM(COUNTIF(P39:T39,{"Absent","Weak","Moderate","Strong","Complete"})*{0,0.25,0.5,0.75,1})</f>
        <v>1.25</v>
      </c>
      <c r="W39" t="s">
        <v>52</v>
      </c>
      <c r="X39" t="s">
        <v>52</v>
      </c>
      <c r="Y39" t="s">
        <v>51</v>
      </c>
      <c r="Z39" t="s">
        <v>52</v>
      </c>
      <c r="AA39" t="s">
        <v>52</v>
      </c>
      <c r="AB39" t="s">
        <v>52</v>
      </c>
      <c r="AC39" t="s">
        <v>51</v>
      </c>
      <c r="AD39" t="s">
        <v>52</v>
      </c>
      <c r="AE39" t="s">
        <v>52</v>
      </c>
      <c r="AF39" t="s">
        <v>54</v>
      </c>
      <c r="AG39" t="s">
        <v>52</v>
      </c>
      <c r="AH39" t="s">
        <v>52</v>
      </c>
      <c r="AI39" t="s">
        <v>52</v>
      </c>
      <c r="AJ39" s="4">
        <f>SUM(COUNTIF(W39:AI39,{"No","Partially","Yes"})*{0,0.5,1})</f>
        <v>11</v>
      </c>
      <c r="AK39" s="5">
        <f t="shared" si="0"/>
        <v>0.84615384615384615</v>
      </c>
    </row>
    <row r="40" spans="1:39" ht="36" x14ac:dyDescent="0.25">
      <c r="A40" s="2" t="s">
        <v>300</v>
      </c>
      <c r="B40" s="2" t="s">
        <v>290</v>
      </c>
      <c r="C40" s="2">
        <v>2021</v>
      </c>
      <c r="D40" s="2" t="s">
        <v>58</v>
      </c>
      <c r="E40" t="s">
        <v>284</v>
      </c>
      <c r="F40" s="12" t="s">
        <v>335</v>
      </c>
      <c r="G40" t="s">
        <v>4</v>
      </c>
      <c r="H40" s="2" t="s">
        <v>298</v>
      </c>
      <c r="I40" s="11" t="s">
        <v>169</v>
      </c>
      <c r="J40" s="10" t="s">
        <v>336</v>
      </c>
      <c r="K40" s="11" t="s">
        <v>164</v>
      </c>
      <c r="L40" s="11" t="s">
        <v>337</v>
      </c>
      <c r="M40" s="11" t="s">
        <v>175</v>
      </c>
      <c r="N40" s="10" t="s">
        <v>349</v>
      </c>
      <c r="O40" s="11" t="s">
        <v>188</v>
      </c>
      <c r="P40" s="7" t="s">
        <v>100</v>
      </c>
      <c r="Q40" s="7" t="s">
        <v>99</v>
      </c>
      <c r="R40" s="7" t="s">
        <v>98</v>
      </c>
      <c r="S40" s="7" t="s">
        <v>97</v>
      </c>
      <c r="T40" s="7" t="s">
        <v>97</v>
      </c>
      <c r="U40" cm="1">
        <f t="array" ref="U40">SUM(COUNTIF(P40:T40,{"Absent","Weak","Moderate","Strong","Complete"})*{0,0.25,0.5,0.75,1})</f>
        <v>1.5</v>
      </c>
      <c r="W40" t="s">
        <v>52</v>
      </c>
      <c r="X40" t="s">
        <v>52</v>
      </c>
      <c r="Y40" t="s">
        <v>52</v>
      </c>
      <c r="Z40" t="s">
        <v>52</v>
      </c>
      <c r="AA40" t="s">
        <v>52</v>
      </c>
      <c r="AB40" t="s">
        <v>51</v>
      </c>
      <c r="AC40" t="s">
        <v>52</v>
      </c>
      <c r="AD40" t="s">
        <v>52</v>
      </c>
      <c r="AE40" t="s">
        <v>52</v>
      </c>
      <c r="AF40" t="s">
        <v>51</v>
      </c>
      <c r="AG40" t="s">
        <v>52</v>
      </c>
      <c r="AH40" t="s">
        <v>52</v>
      </c>
      <c r="AI40" t="s">
        <v>52</v>
      </c>
      <c r="AJ40" s="4">
        <f>SUM(COUNTIF(W40:AI40,{"No","Partially","Yes"})*{0,0.5,1})</f>
        <v>12</v>
      </c>
      <c r="AK40" s="5">
        <f t="shared" si="0"/>
        <v>0.92307692307692313</v>
      </c>
    </row>
    <row r="41" spans="1:39" ht="36" x14ac:dyDescent="0.25">
      <c r="A41" s="2" t="s">
        <v>338</v>
      </c>
      <c r="B41" s="2" t="s">
        <v>339</v>
      </c>
      <c r="C41" s="2">
        <v>2020</v>
      </c>
      <c r="D41" s="2" t="s">
        <v>58</v>
      </c>
      <c r="E41" t="s">
        <v>285</v>
      </c>
      <c r="F41" s="12" t="s">
        <v>340</v>
      </c>
      <c r="G41" t="s">
        <v>4</v>
      </c>
      <c r="H41" s="2" t="s">
        <v>310</v>
      </c>
      <c r="I41" s="11" t="s">
        <v>170</v>
      </c>
      <c r="J41" s="10" t="s">
        <v>336</v>
      </c>
      <c r="K41" s="11" t="s">
        <v>164</v>
      </c>
      <c r="L41" s="11" t="s">
        <v>223</v>
      </c>
      <c r="M41" s="11" t="s">
        <v>314</v>
      </c>
      <c r="N41" s="10" t="s">
        <v>194</v>
      </c>
      <c r="O41" s="11" t="s">
        <v>188</v>
      </c>
      <c r="P41" s="7" t="s">
        <v>100</v>
      </c>
      <c r="Q41" s="7" t="s">
        <v>99</v>
      </c>
      <c r="R41" s="7" t="s">
        <v>98</v>
      </c>
      <c r="S41" s="7" t="s">
        <v>97</v>
      </c>
      <c r="T41" s="7" t="s">
        <v>97</v>
      </c>
      <c r="U41" cm="1">
        <f t="array" ref="U41">SUM(COUNTIF(P41:T41,{"Absent","Weak","Moderate","Strong","Complete"})*{0,0.25,0.5,0.75,1})</f>
        <v>1.5</v>
      </c>
      <c r="W41" t="s">
        <v>52</v>
      </c>
      <c r="X41" t="s">
        <v>52</v>
      </c>
      <c r="Y41" t="s">
        <v>52</v>
      </c>
      <c r="Z41" t="s">
        <v>51</v>
      </c>
      <c r="AA41" t="s">
        <v>52</v>
      </c>
      <c r="AB41" t="s">
        <v>52</v>
      </c>
      <c r="AC41" t="s">
        <v>52</v>
      </c>
      <c r="AD41" t="s">
        <v>51</v>
      </c>
      <c r="AE41" t="s">
        <v>52</v>
      </c>
      <c r="AF41" t="s">
        <v>54</v>
      </c>
      <c r="AG41" t="s">
        <v>52</v>
      </c>
      <c r="AH41" t="s">
        <v>52</v>
      </c>
      <c r="AI41" t="s">
        <v>52</v>
      </c>
      <c r="AJ41" s="4">
        <f>SUM(COUNTIF(W41:AI41,{"No","Partially","Yes"})*{0,0.5,1})</f>
        <v>11</v>
      </c>
      <c r="AK41" s="5">
        <f t="shared" si="0"/>
        <v>0.84615384615384615</v>
      </c>
    </row>
    <row r="42" spans="1:39" ht="24" x14ac:dyDescent="0.25">
      <c r="A42" s="2" t="s">
        <v>341</v>
      </c>
      <c r="B42" s="2" t="s">
        <v>294</v>
      </c>
      <c r="C42" s="2">
        <v>2020</v>
      </c>
      <c r="D42" s="2" t="s">
        <v>58</v>
      </c>
      <c r="E42" t="s">
        <v>286</v>
      </c>
      <c r="F42" s="12" t="s">
        <v>342</v>
      </c>
      <c r="G42" t="s">
        <v>4</v>
      </c>
      <c r="H42" s="2" t="s">
        <v>295</v>
      </c>
      <c r="I42" s="11" t="s">
        <v>169</v>
      </c>
      <c r="J42" s="10" t="s">
        <v>336</v>
      </c>
      <c r="K42" s="11" t="s">
        <v>164</v>
      </c>
      <c r="L42" s="11" t="s">
        <v>218</v>
      </c>
      <c r="M42" s="11" t="s">
        <v>175</v>
      </c>
      <c r="N42" s="10" t="s">
        <v>194</v>
      </c>
      <c r="O42" s="11" t="s">
        <v>179</v>
      </c>
      <c r="P42" s="7" t="s">
        <v>100</v>
      </c>
      <c r="Q42" s="7" t="s">
        <v>99</v>
      </c>
      <c r="R42" s="7" t="s">
        <v>97</v>
      </c>
      <c r="S42" s="7" t="s">
        <v>97</v>
      </c>
      <c r="T42" s="7" t="s">
        <v>97</v>
      </c>
      <c r="U42" cm="1">
        <f t="array" ref="U42">SUM(COUNTIF(P42:T42,{"Absent","Weak","Moderate","Strong","Complete"})*{0,0.25,0.5,0.75,1})</f>
        <v>1.25</v>
      </c>
      <c r="W42" t="s">
        <v>52</v>
      </c>
      <c r="X42" t="s">
        <v>52</v>
      </c>
      <c r="Y42" t="s">
        <v>52</v>
      </c>
      <c r="Z42" t="s">
        <v>52</v>
      </c>
      <c r="AA42" t="s">
        <v>51</v>
      </c>
      <c r="AB42" t="s">
        <v>51</v>
      </c>
      <c r="AC42" t="s">
        <v>52</v>
      </c>
      <c r="AD42" t="s">
        <v>51</v>
      </c>
      <c r="AE42" t="s">
        <v>52</v>
      </c>
      <c r="AF42" t="s">
        <v>51</v>
      </c>
      <c r="AG42" t="s">
        <v>51</v>
      </c>
      <c r="AH42" t="s">
        <v>52</v>
      </c>
      <c r="AI42" t="s">
        <v>51</v>
      </c>
      <c r="AJ42" s="4">
        <f>SUM(COUNTIF(W42:AI42,{"No","Partially","Yes"})*{0,0.5,1})</f>
        <v>10</v>
      </c>
      <c r="AK42" s="5">
        <f t="shared" si="0"/>
        <v>0.76923076923076927</v>
      </c>
    </row>
    <row r="43" spans="1:39" ht="24" x14ac:dyDescent="0.25">
      <c r="A43" s="2" t="s">
        <v>303</v>
      </c>
      <c r="B43" s="2" t="s">
        <v>343</v>
      </c>
      <c r="C43" s="2">
        <v>2021</v>
      </c>
      <c r="D43" s="2" t="s">
        <v>58</v>
      </c>
      <c r="E43" t="s">
        <v>287</v>
      </c>
      <c r="F43" s="12" t="s">
        <v>344</v>
      </c>
      <c r="G43" t="s">
        <v>3</v>
      </c>
      <c r="H43" s="2" t="s">
        <v>311</v>
      </c>
      <c r="I43" s="11" t="s">
        <v>169</v>
      </c>
      <c r="J43" t="s">
        <v>206</v>
      </c>
      <c r="K43" s="11" t="s">
        <v>164</v>
      </c>
      <c r="L43" s="11" t="s">
        <v>218</v>
      </c>
      <c r="M43" s="11" t="s">
        <v>314</v>
      </c>
      <c r="N43" s="10" t="s">
        <v>197</v>
      </c>
      <c r="O43" s="11" t="s">
        <v>315</v>
      </c>
      <c r="P43" s="7" t="s">
        <v>99</v>
      </c>
      <c r="Q43" s="7" t="s">
        <v>97</v>
      </c>
      <c r="R43" s="7" t="s">
        <v>97</v>
      </c>
      <c r="S43" s="7" t="s">
        <v>97</v>
      </c>
      <c r="T43" s="7" t="s">
        <v>97</v>
      </c>
      <c r="U43" cm="1">
        <f t="array" ref="U43">SUM(COUNTIF(P43:T43,{"Absent","Weak","Moderate","Strong","Complete"})*{0,0.25,0.5,0.75,1})</f>
        <v>0.5</v>
      </c>
      <c r="W43" t="s">
        <v>52</v>
      </c>
      <c r="X43" t="s">
        <v>52</v>
      </c>
      <c r="Y43" t="s">
        <v>51</v>
      </c>
      <c r="Z43" t="s">
        <v>52</v>
      </c>
      <c r="AA43" t="s">
        <v>52</v>
      </c>
      <c r="AB43" t="s">
        <v>51</v>
      </c>
      <c r="AC43" t="s">
        <v>51</v>
      </c>
      <c r="AD43" t="s">
        <v>51</v>
      </c>
      <c r="AE43" t="s">
        <v>52</v>
      </c>
      <c r="AF43" t="s">
        <v>54</v>
      </c>
      <c r="AG43" t="s">
        <v>52</v>
      </c>
      <c r="AH43" t="s">
        <v>52</v>
      </c>
      <c r="AI43" t="s">
        <v>52</v>
      </c>
      <c r="AJ43" s="4">
        <f>SUM(COUNTIF(W43:AI43,{"No","Partially","Yes"})*{0,0.5,1})</f>
        <v>10</v>
      </c>
      <c r="AK43" s="5">
        <f t="shared" si="0"/>
        <v>0.76923076923076927</v>
      </c>
    </row>
  </sheetData>
  <sheetProtection selectLockedCells="1"/>
  <conditionalFormatting sqref="AK2:AK43">
    <cfRule type="cellIs" dxfId="2" priority="1" operator="equal">
      <formula>0</formula>
    </cfRule>
    <cfRule type="cellIs" dxfId="1" priority="2" operator="lessThan">
      <formula>0.7</formula>
    </cfRule>
    <cfRule type="cellIs" dxfId="0" priority="3" operator="greaterThan">
      <formula>0.69</formula>
    </cfRule>
  </conditionalFormatting>
  <pageMargins left="0.7" right="0.7" top="0.75" bottom="0.75" header="0.3" footer="0.3"/>
  <pageSetup paperSize="9" orientation="portrait" horizontalDpi="300" verticalDpi="300"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E4013F-D538-49D2-AC63-D96D0FB0E9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SLR - Phase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João Caldeira</cp:lastModifiedBy>
  <dcterms:created xsi:type="dcterms:W3CDTF">2019-07-25T13:12:48Z</dcterms:created>
  <dcterms:modified xsi:type="dcterms:W3CDTF">2024-02-08T08:37:40Z</dcterms:modified>
</cp:coreProperties>
</file>