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yectos\Proyectos Falabella\Comisiones\Falabella.ReporteComisiones\Informacion\Comisiones UAC\Dante 14-11\"/>
    </mc:Choice>
  </mc:AlternateContent>
  <bookViews>
    <workbookView xWindow="0" yWindow="0" windowWidth="11880" windowHeight="5745" tabRatio="773"/>
  </bookViews>
  <sheets>
    <sheet name="PRODUCTIVIDAD" sheetId="2" r:id="rId1"/>
    <sheet name="SLA" sheetId="7" r:id="rId2"/>
    <sheet name="CONTACTENOS" sheetId="11" r:id="rId3"/>
    <sheet name="ASISTENCIA" sheetId="4" r:id="rId4"/>
    <sheet name="APLICATIVOS AND" sheetId="15" r:id="rId5"/>
  </sheets>
  <externalReferences>
    <externalReference r:id="rId6"/>
  </externalReferences>
  <definedNames>
    <definedName name="_999___SLA" localSheetId="1">#REF!</definedName>
    <definedName name="_999___SLA">#REF!</definedName>
    <definedName name="_xlnm._FilterDatabase" localSheetId="3" hidden="1">ASISTENCIA!$A$2:$AH$106</definedName>
    <definedName name="_xlnm._FilterDatabase" localSheetId="0" hidden="1">PRODUCTIVIDAD!$A$6:$Q$6</definedName>
    <definedName name="_xlnm._FilterDatabase" localSheetId="1" hidden="1">SLA!$A$6:$L$119</definedName>
    <definedName name="CstCasosCerradosEnMes" localSheetId="1">#REF!</definedName>
    <definedName name="CstCasosCerradosEnMes">#REF!</definedName>
    <definedName name="CstCstConsultaPendientes" localSheetId="1">#REF!</definedName>
    <definedName name="CstCstConsultaPendientes">#REF!</definedName>
    <definedName name="LACTANCIA">#REF!</definedName>
    <definedName name="METAS">#REF!</definedName>
  </definedNames>
  <calcPr calcId="162913"/>
  <pivotCaches>
    <pivotCache cacheId="4" r:id="rId7"/>
  </pivotCaches>
</workbook>
</file>

<file path=xl/calcChain.xml><?xml version="1.0" encoding="utf-8"?>
<calcChain xmlns="http://schemas.openxmlformats.org/spreadsheetml/2006/main">
  <c r="D121" i="2" l="1"/>
  <c r="D123" i="2" s="1"/>
  <c r="D41" i="15" l="1"/>
  <c r="E41" i="15" s="1"/>
  <c r="D40" i="15"/>
  <c r="E40" i="15" s="1"/>
  <c r="D39" i="15"/>
  <c r="E39" i="15" s="1"/>
  <c r="D38" i="15"/>
  <c r="E38" i="15" s="1"/>
  <c r="F38" i="15" s="1"/>
  <c r="F41" i="15"/>
  <c r="F40" i="15"/>
  <c r="F39" i="15"/>
  <c r="E3" i="15"/>
  <c r="E5" i="15"/>
  <c r="E7" i="15"/>
  <c r="E9" i="15"/>
  <c r="E11" i="15"/>
  <c r="E13" i="15"/>
  <c r="E15" i="15"/>
  <c r="E17" i="15"/>
  <c r="E18" i="15"/>
  <c r="E16" i="15"/>
  <c r="E14" i="15"/>
  <c r="E12" i="15"/>
  <c r="E10" i="15"/>
  <c r="E8" i="15"/>
  <c r="E6" i="15"/>
  <c r="E4" i="15"/>
  <c r="E2" i="15"/>
  <c r="AH35" i="4" l="1"/>
  <c r="AH34" i="4"/>
  <c r="AH36" i="4"/>
  <c r="AH37" i="4"/>
  <c r="AH38" i="4"/>
  <c r="AH39" i="4"/>
  <c r="AH40" i="4"/>
  <c r="AH41" i="4"/>
  <c r="AH42" i="4"/>
  <c r="AH43" i="4"/>
  <c r="AH44" i="4"/>
  <c r="AH10" i="4"/>
  <c r="AH9" i="4"/>
  <c r="AH8" i="4"/>
  <c r="AH6" i="4" l="1"/>
  <c r="AH7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58" i="4"/>
  <c r="AH59" i="4"/>
  <c r="AH60" i="4"/>
  <c r="AH61" i="4"/>
  <c r="AH62" i="4"/>
  <c r="AH3" i="4" l="1"/>
  <c r="AH4" i="4"/>
  <c r="AH5" i="4"/>
</calcChain>
</file>

<file path=xl/comments1.xml><?xml version="1.0" encoding="utf-8"?>
<comments xmlns="http://schemas.openxmlformats.org/spreadsheetml/2006/main">
  <authors>
    <author>Boza Daniel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SE RESTAN FTE DE VACACIONES Y FTE DE BAJA DURANTE EL MES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Meta Proy a inicio de 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Boza Daniel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 considera Plazo de Servicio = 30, debido a la alta carga y stock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REVISION BASE ANTIGUA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REVISION BASE ANTIGUA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REVISION BASE ANTIGUA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REVISION BASE ANTIGUA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REVISION BASE ANTIGUA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REVISION BASE ANTIGUA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REVISION BASE ANTIGUA</t>
        </r>
      </text>
    </comment>
  </commentList>
</comments>
</file>

<file path=xl/comments3.xml><?xml version="1.0" encoding="utf-8"?>
<comments xmlns="http://schemas.openxmlformats.org/spreadsheetml/2006/main">
  <authors>
    <author>Galarza Maria</author>
    <author>Perez Diaz Rosa Maria</author>
  </authors>
  <commentList>
    <comment ref="AF67" authorId="0" shapeId="0">
      <text>
        <r>
          <rPr>
            <b/>
            <sz val="9"/>
            <color indexed="81"/>
            <rFont val="Tahoma"/>
            <family val="2"/>
          </rPr>
          <t>Galarza Maria:</t>
        </r>
        <r>
          <rPr>
            <sz val="9"/>
            <color indexed="81"/>
            <rFont val="Tahoma"/>
            <family val="2"/>
          </rPr>
          <t xml:space="preserve">
SE DIO PERMISO POR OPERACIÓN AL OJO</t>
        </r>
      </text>
    </comment>
    <comment ref="AE90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COMPENSARA - 
</t>
        </r>
      </text>
    </comment>
    <comment ref="U91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INDICO QUE SE ECONTRABA MAL DE SALUD - CONFIRMARA SU ASISTENCIA AL MEDICO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CITA EN EL JUZGADO
</t>
        </r>
      </text>
    </comment>
    <comment ref="V96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CITA EN EL JUZGADO</t>
        </r>
      </text>
    </comment>
    <comment ref="AF96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REUNION EN RECURSOS HUMANOS</t>
        </r>
      </text>
    </comment>
    <comment ref="AC98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CHOQUE DE AUTO VENDRA EN LA TARDE</t>
        </r>
      </text>
    </comment>
    <comment ref="Y99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INGRESARA EN LA TARDE - TRAMITES EN PODER JUDICIAL</t>
        </r>
      </text>
    </comment>
    <comment ref="AE99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INGRESARA AL MEDIO DIA - TRAMITES EN JUZGADO</t>
        </r>
      </text>
    </comment>
    <comment ref="X101" authorId="1" shapeId="0">
      <text>
        <r>
          <rPr>
            <b/>
            <sz val="9"/>
            <color indexed="81"/>
            <rFont val="Tahoma"/>
            <family val="2"/>
          </rPr>
          <t>Perez Diaz Rosa Maria:</t>
        </r>
        <r>
          <rPr>
            <sz val="9"/>
            <color indexed="81"/>
            <rFont val="Tahoma"/>
            <family val="2"/>
          </rPr>
          <t xml:space="preserve">
Reportó hijo enfermo</t>
        </r>
      </text>
    </comment>
  </commentList>
</comments>
</file>

<file path=xl/sharedStrings.xml><?xml version="1.0" encoding="utf-8"?>
<sst xmlns="http://schemas.openxmlformats.org/spreadsheetml/2006/main" count="2865" uniqueCount="227">
  <si>
    <t>Estado</t>
  </si>
  <si>
    <t>DIAS LAB</t>
  </si>
  <si>
    <t>Usuario</t>
  </si>
  <si>
    <t>Equipo_Especializacion</t>
  </si>
  <si>
    <t>Supervisores</t>
  </si>
  <si>
    <t>Atendido</t>
  </si>
  <si>
    <t>Fuera de Plazo</t>
  </si>
  <si>
    <t>SI</t>
  </si>
  <si>
    <t>Dentro de Plazo</t>
  </si>
  <si>
    <t>UAC</t>
  </si>
  <si>
    <t>Impugnaciones</t>
  </si>
  <si>
    <t>Alo Banco</t>
  </si>
  <si>
    <t>Vilma Bocanegra Uscamayta</t>
  </si>
  <si>
    <t>G7</t>
  </si>
  <si>
    <t>ROSA</t>
  </si>
  <si>
    <t>G8</t>
  </si>
  <si>
    <t>Christian Corrales Jayo</t>
  </si>
  <si>
    <t>Britt Loayza Allcca</t>
  </si>
  <si>
    <t>G2</t>
  </si>
  <si>
    <t>MARIA TERESA</t>
  </si>
  <si>
    <t>Alexandra Cecilia Quispe Toro</t>
  </si>
  <si>
    <t>G4</t>
  </si>
  <si>
    <t>G3</t>
  </si>
  <si>
    <t>Contáctenos</t>
  </si>
  <si>
    <t>G1</t>
  </si>
  <si>
    <t>G9</t>
  </si>
  <si>
    <t>G5</t>
  </si>
  <si>
    <t>Magdalena Beatriz Vicente Palacios</t>
  </si>
  <si>
    <t>Gladis Sivincha Millio</t>
  </si>
  <si>
    <t>Abraham José Flores Hernandez</t>
  </si>
  <si>
    <t>Cuenta de Incidente</t>
  </si>
  <si>
    <t>Total general</t>
  </si>
  <si>
    <t>(en blanco)</t>
  </si>
  <si>
    <t>Total Alo Banco</t>
  </si>
  <si>
    <t>Total Impugnaciones</t>
  </si>
  <si>
    <t>Total G1</t>
  </si>
  <si>
    <t>Total G2</t>
  </si>
  <si>
    <t>Total G3</t>
  </si>
  <si>
    <t>Total G4</t>
  </si>
  <si>
    <t>Total MARIA TERESA</t>
  </si>
  <si>
    <t>Total G9</t>
  </si>
  <si>
    <t>Total G8</t>
  </si>
  <si>
    <t>Total G5</t>
  </si>
  <si>
    <t>Total G7</t>
  </si>
  <si>
    <t>Total ROSA</t>
  </si>
  <si>
    <t>Total (en blanco)</t>
  </si>
  <si>
    <t>DIA</t>
  </si>
  <si>
    <t>PROD</t>
  </si>
  <si>
    <t>LOGRO (*)</t>
  </si>
  <si>
    <t>META DIARIA</t>
  </si>
  <si>
    <t>TOTAL PROD</t>
  </si>
  <si>
    <t>DIAS CON CIERRES</t>
  </si>
  <si>
    <t>DIAS ASISTENCIA</t>
  </si>
  <si>
    <t>Nombre</t>
  </si>
  <si>
    <t>Juana Veronica Castro Olivares</t>
  </si>
  <si>
    <t>Matilde Rojas Lopez</t>
  </si>
  <si>
    <t>Código</t>
  </si>
  <si>
    <t>LUN</t>
  </si>
  <si>
    <t>MAR</t>
  </si>
  <si>
    <t>MIÉ</t>
  </si>
  <si>
    <t>JUE</t>
  </si>
  <si>
    <t>VIE</t>
  </si>
  <si>
    <t>VC</t>
  </si>
  <si>
    <t>PERMISO</t>
  </si>
  <si>
    <t>Falta</t>
  </si>
  <si>
    <t>DM</t>
  </si>
  <si>
    <t>T</t>
  </si>
  <si>
    <t>Permiso</t>
  </si>
  <si>
    <t>Reporte de Productividad</t>
  </si>
  <si>
    <t>(Incluye Reclamos, Requerimientos)</t>
  </si>
  <si>
    <t>*Redondeado, Se consideran los Dias de asistencia no de cierre</t>
  </si>
  <si>
    <t>Plazo</t>
  </si>
  <si>
    <t>FTE DEL MES</t>
  </si>
  <si>
    <t>PROM POR RESOLUTOR</t>
  </si>
  <si>
    <t>META REAL</t>
  </si>
  <si>
    <t>META PROY</t>
  </si>
  <si>
    <t>LOGRO</t>
  </si>
  <si>
    <t>x</t>
  </si>
  <si>
    <t>META MES</t>
  </si>
  <si>
    <t>GINA</t>
  </si>
  <si>
    <t>Junior Javier Villegas Solano</t>
  </si>
  <si>
    <t>AP1 AP1 AP1</t>
  </si>
  <si>
    <t xml:space="preserve">TOTAL </t>
  </si>
  <si>
    <t>SLA</t>
  </si>
  <si>
    <t>Reporte de SLA</t>
  </si>
  <si>
    <t>Etiquetas de fila</t>
  </si>
  <si>
    <t>No</t>
  </si>
  <si>
    <t>Consulta</t>
  </si>
  <si>
    <t>Si</t>
  </si>
  <si>
    <t>Cuenta de Origen</t>
  </si>
  <si>
    <t>Etiquetas de columna</t>
  </si>
  <si>
    <t>Reporte de Productividad - CONTACTENOS</t>
  </si>
  <si>
    <t>SLA(*)</t>
  </si>
  <si>
    <t>TOTAL ATENDIDO</t>
  </si>
  <si>
    <t>FALTA</t>
  </si>
  <si>
    <t>AURA PORTAL</t>
  </si>
  <si>
    <t>Logro ajustado</t>
  </si>
  <si>
    <t>IMPACTO TODO EL EQUIPO</t>
  </si>
  <si>
    <t>HORAS</t>
  </si>
  <si>
    <t>IMPACTO G2</t>
  </si>
  <si>
    <t>APP AND</t>
  </si>
  <si>
    <t>META AJUSTADA</t>
  </si>
  <si>
    <t>SLA SIN AJUSTE</t>
  </si>
  <si>
    <t>SLA CON AJUSTE</t>
  </si>
  <si>
    <t>Alessandra Robatti Medina</t>
  </si>
  <si>
    <t>Erika Montenegro Deza</t>
  </si>
  <si>
    <t>BETSY</t>
  </si>
  <si>
    <t>CARMEN</t>
  </si>
  <si>
    <t>Total BETSY</t>
  </si>
  <si>
    <t>Total CARMEN</t>
  </si>
  <si>
    <t>Manuel Moran Herrera</t>
  </si>
  <si>
    <t>-</t>
  </si>
  <si>
    <t>SÁB</t>
  </si>
  <si>
    <t>DOM</t>
  </si>
  <si>
    <t>Liset Valencia Gonzales</t>
  </si>
  <si>
    <t>Front Office</t>
  </si>
  <si>
    <t>CAIDAS ULTIMA SEMANA</t>
  </si>
  <si>
    <t>CAIDAS PRIMERA SEMANA</t>
  </si>
  <si>
    <t>Total GINA</t>
  </si>
  <si>
    <t>Supervisor</t>
  </si>
  <si>
    <t>RECURSOS / CCFF AFECTADOS</t>
  </si>
  <si>
    <t>EVENTO PARCIAL</t>
  </si>
  <si>
    <t>FECHA HORA INI</t>
  </si>
  <si>
    <t>FECHA HORA FIN</t>
  </si>
  <si>
    <t>DURACIÓN INCIDENTE
(dd hh:mm)</t>
  </si>
  <si>
    <t>Digidoc</t>
  </si>
  <si>
    <t>Suma de DURACIÓN INCIDENTE</t>
  </si>
  <si>
    <t>(Varios elementos)</t>
  </si>
  <si>
    <t>Producción Al Cierre de Setiembre</t>
  </si>
  <si>
    <t>Jhoselyn Fernandez Quispe</t>
  </si>
  <si>
    <t>AP2 Aura Portal2</t>
  </si>
  <si>
    <t>Andy Alonso Pizarro Ponce</t>
  </si>
  <si>
    <t>Victor Saavedra Enciso</t>
  </si>
  <si>
    <t>Diego Alonso Leon Espejo</t>
  </si>
  <si>
    <t>SAB</t>
  </si>
  <si>
    <t xml:space="preserve">DM </t>
  </si>
  <si>
    <t>DE BAJA</t>
  </si>
  <si>
    <t>Total UAC</t>
  </si>
  <si>
    <t>CUMPLEAÑOS</t>
  </si>
  <si>
    <t>PRE-POST</t>
  </si>
  <si>
    <t>F</t>
  </si>
  <si>
    <t>LECTURA SUPERCASH</t>
  </si>
  <si>
    <t>INDUCCION</t>
  </si>
  <si>
    <t>ACTIVACIÓN  DE CONTINGENCIA</t>
  </si>
  <si>
    <t>RTO DE EVENTO (min)</t>
  </si>
  <si>
    <t>EVENTO PROGRAMADO
(Si/No)</t>
  </si>
  <si>
    <t>FECHA</t>
  </si>
  <si>
    <t>DIASEM</t>
  </si>
  <si>
    <t>LECTURA PROBLEMAS CON PAGO</t>
  </si>
  <si>
    <t>PROCESAMIENTO</t>
  </si>
  <si>
    <t>MUDANZA</t>
  </si>
  <si>
    <t>CALIDAD</t>
  </si>
  <si>
    <t>CAPACITACIÓN: TIPO FACTURA SAT</t>
  </si>
  <si>
    <t>LECTURA CNR</t>
  </si>
  <si>
    <t>CASOS ANTIGUOS</t>
  </si>
  <si>
    <t>CUPONERA</t>
  </si>
  <si>
    <t>APOYO INDECOPI</t>
  </si>
  <si>
    <t>APOYO CAROL</t>
  </si>
  <si>
    <t>REG ATASCADOS</t>
  </si>
  <si>
    <t>FOLIOS INDECOPI</t>
  </si>
  <si>
    <t>INGRESO DE CARTAS</t>
  </si>
  <si>
    <t/>
  </si>
  <si>
    <t xml:space="preserve">MIDEROS OLIVERA ROSA </t>
  </si>
  <si>
    <t>ABREGU GONZÁLEZ ADELMO CRISTY</t>
  </si>
  <si>
    <t>ABREU RODRÍGUEZ ADOLFO WALTER</t>
  </si>
  <si>
    <t>ADAMES GÓMEZ ADRIANO TERESA</t>
  </si>
  <si>
    <t>ADARO FERNÁNDEZ AILÍN FERNANDO</t>
  </si>
  <si>
    <t>ADAUTO LÓPEZ ALBERTO SONIA</t>
  </si>
  <si>
    <t>AGRADA DÍAZ ALEJANDRO ARLETH</t>
  </si>
  <si>
    <t>ALBURQUEQUE MARTÍNEZ ALFONSO MARITZA</t>
  </si>
  <si>
    <t>ALCABES PÉREZ ALFREDO ANGELA</t>
  </si>
  <si>
    <t>ALMEIDA GARCÍA ALVAREZ JAVIER</t>
  </si>
  <si>
    <t>ALMEYDA SÁNCHEZ ALVARO JOSE</t>
  </si>
  <si>
    <t>ALVARES ROMERO ANA CRISTINA</t>
  </si>
  <si>
    <t>ALVES SOSA ANDREA NORMA</t>
  </si>
  <si>
    <t>AMADO ÁLVAREZ ANDRÉS ELSA</t>
  </si>
  <si>
    <t>AMARAL TORRES ANGELO KRISTOFER</t>
  </si>
  <si>
    <t>ANGOBALDO RAMÍREZ ARIEL JAMES</t>
  </si>
  <si>
    <t>ANTUNES FLORES ARSENIO HINDRA</t>
  </si>
  <si>
    <t>BAES ACOSTA ARTURO TELLO</t>
  </si>
  <si>
    <t>BARBOZA BENÍTEZ BRAULIO FASABI</t>
  </si>
  <si>
    <t>BARDALES MEDINA CARLOS MARIA</t>
  </si>
  <si>
    <t>BARROSO SUÁREZ CRISTÓBAL NORIS</t>
  </si>
  <si>
    <t>BATISTA HERRERA DIEGO LUZ</t>
  </si>
  <si>
    <t>BRANCO AGUIRRE EDUARDO KEYKO</t>
  </si>
  <si>
    <t>CALIENES PEREYRA ESTEBAN MELISSA</t>
  </si>
  <si>
    <t>CARDOSO GUTIÉRREZ ESTEVAN ALEX</t>
  </si>
  <si>
    <t>CASAL GIMÉNEZ FERNANDO MARGOTH</t>
  </si>
  <si>
    <t>CERNADES MOLINA FORTUNATO AMARELIS</t>
  </si>
  <si>
    <t>CLIMACO SILVA GERARDO PIERO</t>
  </si>
  <si>
    <t>COELHO CASTRO HECTOR DIANA</t>
  </si>
  <si>
    <t>COIMBRA ROJAS HUENU LILIAN</t>
  </si>
  <si>
    <t>COSINGA ORTÍZ HUGO DE</t>
  </si>
  <si>
    <t>COSTA NÚÑEZ IGNACIO PAULA</t>
  </si>
  <si>
    <t>GONZÁLEZ  LUNA JAVIER CARMEN</t>
  </si>
  <si>
    <t>RODRÍGUEZ JUÁREZ JOAQUIN JANNINA</t>
  </si>
  <si>
    <t>PÉREZ CABRERA JORGE SUSANA</t>
  </si>
  <si>
    <t>HERNÁNDEZ RÍOS JOSÉ GLADYZ</t>
  </si>
  <si>
    <t>GARCÍA FERREYRA JUAN LINDERIKA</t>
  </si>
  <si>
    <t>MARTÍNEZ GODOY JULIAN MARINA</t>
  </si>
  <si>
    <t>SÁNCHEZ MORALES JULIO JORGE</t>
  </si>
  <si>
    <t>LÓPEZ DOMÍNGUEZ LEONARDO JORGE</t>
  </si>
  <si>
    <t>DÍAZ MORENO LICHUEN WIDSENIA</t>
  </si>
  <si>
    <t>ROJAS PERALTA LOLA URSULA</t>
  </si>
  <si>
    <t>RAMÍREZ VEGA LUCHO MIRIAM</t>
  </si>
  <si>
    <t>CASTILLO CARRIZO LUIS KATHERINE</t>
  </si>
  <si>
    <t>GÓMEZ QUIROGA MAITEN DENISE</t>
  </si>
  <si>
    <t>ROMERO CASTILLO MANQUE JOEL</t>
  </si>
  <si>
    <t>FERNANDEZ LEDESMA MANUEL HELMUD</t>
  </si>
  <si>
    <t>TORRES MUÑOZ MARCELO DENISSE</t>
  </si>
  <si>
    <t>MENDOZA OJEDA MARCO LUIS</t>
  </si>
  <si>
    <t>MEDINA PONCE MIGUEL DAVID</t>
  </si>
  <si>
    <t>MORENO VERA NAHUEL NEHUEN ANAVELA</t>
  </si>
  <si>
    <t>GUTIÉRREZ VÁZQUEZ NEYEN GRECIA</t>
  </si>
  <si>
    <t>DOCARMO VILLALBA NICOLAS LUYO</t>
  </si>
  <si>
    <t>DOMINGUES CARDOZO NULPI YEFERSON</t>
  </si>
  <si>
    <t>DORADOR NAVARRO PABLO HAROLD</t>
  </si>
  <si>
    <t>DORREGO RAMOS PATRÍCIO SANTOS</t>
  </si>
  <si>
    <t>DOS ARIAS PEDRO ELISA</t>
  </si>
  <si>
    <t>DOSANTOS CORONEL PEHUEN JESSENIA</t>
  </si>
  <si>
    <t>EVANGELISTA CÓRDOBA PICHI JANETH</t>
  </si>
  <si>
    <t>JUNIOR MÉNDEZ VICENTE CANDY</t>
  </si>
  <si>
    <t>LEANDRO LUCERO VICTOR ROSA</t>
  </si>
  <si>
    <t>LEAO CRUZ XAVIER YACO YOEL</t>
  </si>
  <si>
    <t xml:space="preserve">MIRELES SOTO CARLOS </t>
  </si>
  <si>
    <t xml:space="preserve">MINAURO DUARTE TREICY </t>
  </si>
  <si>
    <t>Carmen Quispe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</si>
</sst>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0.000"/>
    <numFmt numFmtId="167" formatCode="dd"/>
    <numFmt numFmtId="168" formatCode="_(* #,##0.00_);_(* \(#,##0.00\);_(* &quot;-&quot;??_);_(@_)"/>
    <numFmt numFmtId="169" formatCode="[$-10409]dd/mm/yyyy"/>
    <numFmt numFmtId="170" formatCode="dd/mm"/>
    <numFmt numFmtId="171" formatCode="[$-F400]h:mm:ss\ AM/PM"/>
    <numFmt numFmtId="172" formatCode="dd\ hh:mm:ss;@"/>
    <numFmt numFmtId="173" formatCode="dd\ hh:mm;@"/>
    <numFmt numFmtId="174" formatCode="h:mm:ss;@"/>
    <numFmt numFmtId="175" formatCode="[mm]"/>
    <numFmt numFmtId="176" formatCode="0.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8"/>
      <name val="Calibri"/>
      <family val="2"/>
      <charset val="1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color theme="1"/>
      <name val="Arial Rounded MT Bold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theme="4" tint="0.7999816888943144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09">
    <xf numFmtId="0" fontId="0" fillId="0" borderId="0"/>
    <xf numFmtId="9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42" borderId="21" applyNumberFormat="0" applyAlignment="0" applyProtection="0"/>
    <xf numFmtId="0" fontId="24" fillId="42" borderId="2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43" borderId="22" applyNumberFormat="0" applyAlignment="0" applyProtection="0"/>
    <xf numFmtId="0" fontId="25" fillId="43" borderId="22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26" fillId="0" borderId="23" applyNumberFormat="0" applyFill="0" applyAlignment="0" applyProtection="0"/>
    <xf numFmtId="0" fontId="26" fillId="0" borderId="2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28" fillId="33" borderId="21" applyNumberFormat="0" applyAlignment="0" applyProtection="0"/>
    <xf numFmtId="0" fontId="28" fillId="33" borderId="21" applyNumberFormat="0" applyAlignment="0" applyProtection="0"/>
    <xf numFmtId="0" fontId="29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5" fontId="1" fillId="0" borderId="0" applyFont="0" applyFill="0" applyBorder="0" applyAlignment="0" applyProtection="0"/>
    <xf numFmtId="168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1" fillId="0" borderId="0"/>
    <xf numFmtId="0" fontId="3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169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2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31" fillId="0" borderId="0"/>
    <xf numFmtId="0" fontId="3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9" borderId="24" applyNumberFormat="0" applyFont="0" applyAlignment="0" applyProtection="0"/>
    <xf numFmtId="0" fontId="21" fillId="8" borderId="8" applyNumberFormat="0" applyFont="0" applyAlignment="0" applyProtection="0"/>
    <xf numFmtId="0" fontId="21" fillId="49" borderId="24" applyNumberFormat="0" applyFont="0" applyAlignment="0" applyProtection="0"/>
    <xf numFmtId="0" fontId="31" fillId="49" borderId="24" applyNumberFormat="0" applyFont="0" applyAlignment="0" applyProtection="0"/>
    <xf numFmtId="0" fontId="31" fillId="49" borderId="24" applyNumberFormat="0" applyFont="0" applyAlignment="0" applyProtection="0"/>
    <xf numFmtId="0" fontId="21" fillId="49" borderId="24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42" borderId="25" applyNumberFormat="0" applyAlignment="0" applyProtection="0"/>
    <xf numFmtId="0" fontId="34" fillId="42" borderId="25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28" applyNumberFormat="0" applyFill="0" applyAlignment="0" applyProtection="0"/>
    <xf numFmtId="0" fontId="27" fillId="0" borderId="28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6" fillId="26" borderId="0" xfId="0" applyFont="1" applyFill="1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left"/>
    </xf>
    <xf numFmtId="0" fontId="16" fillId="26" borderId="0" xfId="0" applyFont="1" applyFill="1" applyAlignment="1">
      <alignment horizontal="center"/>
    </xf>
    <xf numFmtId="0" fontId="41" fillId="0" borderId="0" xfId="0" applyFont="1"/>
    <xf numFmtId="9" fontId="0" fillId="0" borderId="0" xfId="1" applyFont="1"/>
    <xf numFmtId="3" fontId="16" fillId="26" borderId="0" xfId="0" applyNumberFormat="1" applyFont="1" applyFill="1" applyAlignment="1">
      <alignment horizontal="center"/>
    </xf>
    <xf numFmtId="0" fontId="0" fillId="26" borderId="0" xfId="0" applyFill="1" applyAlignment="1">
      <alignment horizontal="center"/>
    </xf>
    <xf numFmtId="3" fontId="16" fillId="25" borderId="11" xfId="0" applyNumberFormat="1" applyFont="1" applyFill="1" applyBorder="1" applyAlignment="1">
      <alignment horizontal="left"/>
    </xf>
    <xf numFmtId="0" fontId="16" fillId="25" borderId="10" xfId="0" applyFont="1" applyFill="1" applyBorder="1" applyAlignment="1">
      <alignment horizontal="center"/>
    </xf>
    <xf numFmtId="0" fontId="16" fillId="25" borderId="10" xfId="0" applyFont="1" applyFill="1" applyBorder="1"/>
    <xf numFmtId="3" fontId="16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16" fillId="25" borderId="11" xfId="1" applyFont="1" applyFill="1" applyBorder="1" applyAlignment="1">
      <alignment horizontal="center"/>
    </xf>
    <xf numFmtId="0" fontId="0" fillId="27" borderId="0" xfId="0" applyFill="1"/>
    <xf numFmtId="3" fontId="0" fillId="27" borderId="0" xfId="0" applyNumberFormat="1" applyFill="1" applyAlignment="1">
      <alignment horizontal="center"/>
    </xf>
    <xf numFmtId="1" fontId="0" fillId="27" borderId="0" xfId="0" applyNumberFormat="1" applyFill="1" applyAlignment="1">
      <alignment horizontal="center"/>
    </xf>
    <xf numFmtId="9" fontId="16" fillId="27" borderId="0" xfId="1" applyFont="1" applyFill="1" applyAlignment="1">
      <alignment horizontal="center"/>
    </xf>
    <xf numFmtId="0" fontId="16" fillId="25" borderId="10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0" fillId="0" borderId="13" xfId="0" applyNumberFormat="1" applyBorder="1"/>
    <xf numFmtId="0" fontId="0" fillId="0" borderId="13" xfId="0" applyBorder="1"/>
    <xf numFmtId="0" fontId="0" fillId="0" borderId="0" xfId="0" applyNumberFormat="1" applyBorder="1"/>
    <xf numFmtId="0" fontId="0" fillId="0" borderId="0" xfId="0" applyBorder="1"/>
    <xf numFmtId="0" fontId="0" fillId="0" borderId="18" xfId="0" applyBorder="1"/>
    <xf numFmtId="1" fontId="0" fillId="0" borderId="0" xfId="0" applyNumberFormat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3" fontId="0" fillId="0" borderId="0" xfId="0" applyNumberFormat="1" applyFill="1" applyAlignment="1">
      <alignment horizontal="center"/>
    </xf>
    <xf numFmtId="9" fontId="16" fillId="26" borderId="0" xfId="1" applyFont="1" applyFill="1" applyAlignment="1">
      <alignment horizontal="center"/>
    </xf>
    <xf numFmtId="0" fontId="0" fillId="0" borderId="0" xfId="0" applyFill="1"/>
    <xf numFmtId="9" fontId="0" fillId="0" borderId="0" xfId="1" applyFont="1" applyFill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9" fontId="16" fillId="25" borderId="0" xfId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6" fontId="0" fillId="0" borderId="0" xfId="0" applyNumberFormat="1" applyFill="1"/>
    <xf numFmtId="0" fontId="0" fillId="0" borderId="12" xfId="0" applyBorder="1"/>
    <xf numFmtId="9" fontId="16" fillId="27" borderId="14" xfId="1" applyFont="1" applyFill="1" applyBorder="1" applyAlignment="1">
      <alignment horizontal="center"/>
    </xf>
    <xf numFmtId="0" fontId="0" fillId="0" borderId="15" xfId="0" applyBorder="1"/>
    <xf numFmtId="9" fontId="16" fillId="27" borderId="16" xfId="1" applyFont="1" applyFill="1" applyBorder="1" applyAlignment="1">
      <alignment horizontal="center"/>
    </xf>
    <xf numFmtId="0" fontId="0" fillId="0" borderId="17" xfId="0" applyBorder="1"/>
    <xf numFmtId="0" fontId="0" fillId="0" borderId="33" xfId="0" applyBorder="1" applyAlignment="1">
      <alignment horizontal="left"/>
    </xf>
    <xf numFmtId="3" fontId="0" fillId="0" borderId="33" xfId="0" applyNumberFormat="1" applyBorder="1" applyAlignment="1">
      <alignment horizontal="center"/>
    </xf>
    <xf numFmtId="0" fontId="0" fillId="0" borderId="34" xfId="0" applyNumberFormat="1" applyBorder="1"/>
    <xf numFmtId="0" fontId="0" fillId="0" borderId="33" xfId="0" applyNumberFormat="1" applyBorder="1"/>
    <xf numFmtId="0" fontId="0" fillId="0" borderId="35" xfId="0" applyNumberFormat="1" applyBorder="1"/>
    <xf numFmtId="0" fontId="0" fillId="0" borderId="34" xfId="0" applyBorder="1"/>
    <xf numFmtId="0" fontId="0" fillId="0" borderId="33" xfId="0" applyBorder="1"/>
    <xf numFmtId="9" fontId="16" fillId="27" borderId="35" xfId="1" applyFont="1" applyFill="1" applyBorder="1" applyAlignment="1">
      <alignment horizontal="center"/>
    </xf>
    <xf numFmtId="9" fontId="16" fillId="52" borderId="19" xfId="1" applyFont="1" applyFill="1" applyBorder="1" applyAlignment="1">
      <alignment horizontal="center"/>
    </xf>
    <xf numFmtId="1" fontId="16" fillId="27" borderId="0" xfId="0" applyNumberFormat="1" applyFont="1" applyFill="1" applyAlignment="1">
      <alignment horizontal="center"/>
    </xf>
    <xf numFmtId="1" fontId="16" fillId="0" borderId="36" xfId="0" applyNumberFormat="1" applyFont="1" applyBorder="1" applyAlignment="1">
      <alignment horizontal="center"/>
    </xf>
    <xf numFmtId="3" fontId="16" fillId="25" borderId="11" xfId="0" applyNumberFormat="1" applyFont="1" applyFill="1" applyBorder="1" applyAlignment="1">
      <alignment horizontal="center"/>
    </xf>
    <xf numFmtId="9" fontId="16" fillId="0" borderId="36" xfId="1" applyFont="1" applyBorder="1" applyAlignment="1">
      <alignment horizontal="center"/>
    </xf>
    <xf numFmtId="9" fontId="16" fillId="25" borderId="10" xfId="1" applyFont="1" applyFill="1" applyBorder="1"/>
    <xf numFmtId="16" fontId="46" fillId="52" borderId="20" xfId="0" applyNumberFormat="1" applyFont="1" applyFill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7" fillId="52" borderId="20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16" fontId="46" fillId="52" borderId="20" xfId="0" applyNumberFormat="1" applyFont="1" applyFill="1" applyBorder="1" applyAlignment="1">
      <alignment horizontal="left"/>
    </xf>
    <xf numFmtId="0" fontId="47" fillId="0" borderId="0" xfId="0" applyFont="1"/>
    <xf numFmtId="167" fontId="47" fillId="0" borderId="0" xfId="0" applyNumberFormat="1" applyFont="1"/>
    <xf numFmtId="0" fontId="47" fillId="0" borderId="0" xfId="0" applyFont="1" applyFill="1"/>
    <xf numFmtId="0" fontId="0" fillId="0" borderId="17" xfId="0" applyNumberFormat="1" applyBorder="1"/>
    <xf numFmtId="0" fontId="0" fillId="0" borderId="18" xfId="0" applyNumberFormat="1" applyBorder="1"/>
    <xf numFmtId="0" fontId="49" fillId="0" borderId="0" xfId="0" applyFont="1"/>
    <xf numFmtId="0" fontId="49" fillId="0" borderId="0" xfId="0" applyFont="1" applyAlignment="1">
      <alignment horizontal="center"/>
    </xf>
    <xf numFmtId="20" fontId="49" fillId="0" borderId="0" xfId="0" applyNumberFormat="1" applyFont="1" applyAlignment="1">
      <alignment horizontal="center"/>
    </xf>
    <xf numFmtId="20" fontId="49" fillId="0" borderId="0" xfId="0" applyNumberFormat="1" applyFont="1" applyAlignment="1">
      <alignment horizontal="center" vertical="center"/>
    </xf>
    <xf numFmtId="9" fontId="0" fillId="51" borderId="0" xfId="1" applyFont="1" applyFill="1" applyAlignment="1">
      <alignment horizontal="center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 indent="1"/>
    </xf>
    <xf numFmtId="0" fontId="0" fillId="0" borderId="40" xfId="0" applyBorder="1" applyAlignment="1">
      <alignment horizontal="left" indent="1"/>
    </xf>
    <xf numFmtId="0" fontId="0" fillId="0" borderId="41" xfId="0" applyBorder="1" applyAlignment="1">
      <alignment horizontal="left" indent="1"/>
    </xf>
    <xf numFmtId="0" fontId="49" fillId="0" borderId="0" xfId="0" applyNumberFormat="1" applyFont="1" applyAlignment="1">
      <alignment horizontal="center"/>
    </xf>
    <xf numFmtId="3" fontId="16" fillId="51" borderId="11" xfId="0" applyNumberFormat="1" applyFont="1" applyFill="1" applyBorder="1" applyAlignment="1">
      <alignment horizontal="center"/>
    </xf>
    <xf numFmtId="9" fontId="16" fillId="25" borderId="10" xfId="1" applyFont="1" applyFill="1" applyBorder="1" applyAlignment="1">
      <alignment horizontal="left"/>
    </xf>
    <xf numFmtId="0" fontId="45" fillId="0" borderId="20" xfId="0" applyFont="1" applyBorder="1" applyAlignment="1">
      <alignment horizontal="left"/>
    </xf>
    <xf numFmtId="0" fontId="45" fillId="0" borderId="20" xfId="0" applyFont="1" applyBorder="1" applyAlignment="1">
      <alignment horizontal="center"/>
    </xf>
    <xf numFmtId="0" fontId="45" fillId="50" borderId="20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5" fillId="0" borderId="0" xfId="0" applyFont="1"/>
    <xf numFmtId="0" fontId="50" fillId="0" borderId="20" xfId="0" applyFont="1" applyBorder="1"/>
    <xf numFmtId="0" fontId="45" fillId="0" borderId="0" xfId="0" applyFont="1" applyFill="1"/>
    <xf numFmtId="0" fontId="45" fillId="53" borderId="20" xfId="0" applyFont="1" applyFill="1" applyBorder="1" applyAlignment="1">
      <alignment horizontal="center"/>
    </xf>
    <xf numFmtId="0" fontId="0" fillId="51" borderId="0" xfId="0" applyFill="1" applyAlignment="1">
      <alignment horizontal="center"/>
    </xf>
    <xf numFmtId="9" fontId="16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0" xfId="0" applyNumberFormat="1" applyFill="1" applyBorder="1"/>
    <xf numFmtId="0" fontId="45" fillId="0" borderId="20" xfId="0" applyFont="1" applyBorder="1" applyAlignment="1">
      <alignment horizontal="center" vertical="center"/>
    </xf>
    <xf numFmtId="1" fontId="0" fillId="26" borderId="0" xfId="0" applyNumberFormat="1" applyFill="1" applyAlignment="1">
      <alignment horizontal="center"/>
    </xf>
    <xf numFmtId="0" fontId="0" fillId="51" borderId="0" xfId="0" applyFill="1"/>
    <xf numFmtId="1" fontId="0" fillId="51" borderId="0" xfId="0" applyNumberFormat="1" applyFill="1" applyAlignment="1">
      <alignment horizontal="center"/>
    </xf>
    <xf numFmtId="0" fontId="51" fillId="0" borderId="20" xfId="0" applyFont="1" applyBorder="1" applyAlignment="1">
      <alignment horizontal="left"/>
    </xf>
    <xf numFmtId="0" fontId="51" fillId="53" borderId="20" xfId="0" applyFont="1" applyFill="1" applyBorder="1" applyAlignment="1">
      <alignment horizontal="left"/>
    </xf>
    <xf numFmtId="0" fontId="51" fillId="0" borderId="20" xfId="0" applyFont="1" applyFill="1" applyBorder="1" applyAlignment="1">
      <alignment horizontal="left"/>
    </xf>
    <xf numFmtId="0" fontId="51" fillId="0" borderId="0" xfId="0" applyFont="1" applyFill="1"/>
    <xf numFmtId="0" fontId="51" fillId="0" borderId="20" xfId="0" applyFont="1" applyFill="1" applyBorder="1"/>
    <xf numFmtId="0" fontId="51" fillId="0" borderId="0" xfId="0" applyFont="1" applyFill="1" applyBorder="1" applyAlignment="1">
      <alignment horizontal="left"/>
    </xf>
    <xf numFmtId="0" fontId="51" fillId="0" borderId="0" xfId="0" applyFont="1" applyFill="1" applyAlignment="1">
      <alignment horizontal="left"/>
    </xf>
    <xf numFmtId="0" fontId="16" fillId="25" borderId="0" xfId="0" applyFont="1" applyFill="1"/>
    <xf numFmtId="0" fontId="48" fillId="54" borderId="42" xfId="0" applyFont="1" applyFill="1" applyBorder="1" applyAlignment="1" applyProtection="1">
      <alignment horizontal="center" vertical="center"/>
      <protection locked="0"/>
    </xf>
    <xf numFmtId="171" fontId="48" fillId="55" borderId="42" xfId="0" applyNumberFormat="1" applyFont="1" applyFill="1" applyBorder="1" applyAlignment="1" applyProtection="1">
      <alignment horizontal="center" vertical="center"/>
      <protection locked="0"/>
    </xf>
    <xf numFmtId="172" fontId="48" fillId="54" borderId="42" xfId="0" applyNumberFormat="1" applyFont="1" applyFill="1" applyBorder="1" applyAlignment="1" applyProtection="1">
      <alignment horizontal="center" vertical="center"/>
      <protection locked="0"/>
    </xf>
    <xf numFmtId="0" fontId="47" fillId="0" borderId="37" xfId="0" applyFont="1" applyBorder="1" applyAlignment="1" applyProtection="1">
      <alignment vertical="center"/>
      <protection locked="0"/>
    </xf>
    <xf numFmtId="0" fontId="47" fillId="56" borderId="37" xfId="0" applyFont="1" applyFill="1" applyBorder="1" applyAlignment="1" applyProtection="1">
      <alignment horizontal="center" vertical="center"/>
      <protection locked="0"/>
    </xf>
    <xf numFmtId="175" fontId="47" fillId="57" borderId="37" xfId="0" applyNumberFormat="1" applyFont="1" applyFill="1" applyBorder="1" applyAlignment="1" applyProtection="1">
      <alignment horizontal="center" vertical="center"/>
      <protection locked="0"/>
    </xf>
    <xf numFmtId="173" fontId="47" fillId="50" borderId="37" xfId="0" applyNumberFormat="1" applyFont="1" applyFill="1" applyBorder="1" applyAlignment="1" applyProtection="1">
      <alignment horizontal="center" vertical="center"/>
      <protection locked="0"/>
    </xf>
    <xf numFmtId="170" fontId="47" fillId="0" borderId="37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6" fillId="25" borderId="10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25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4" fontId="0" fillId="0" borderId="0" xfId="0" applyNumberFormat="1" applyAlignment="1">
      <alignment horizontal="center" vertical="center"/>
    </xf>
    <xf numFmtId="174" fontId="16" fillId="25" borderId="11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Alignment="1">
      <alignment horizontal="center"/>
    </xf>
    <xf numFmtId="0" fontId="45" fillId="0" borderId="20" xfId="0" applyFont="1" applyBorder="1" applyAlignment="1">
      <alignment horizontal="left" vertical="center"/>
    </xf>
    <xf numFmtId="176" fontId="0" fillId="0" borderId="0" xfId="0" applyNumberFormat="1" applyAlignment="1">
      <alignment horizontal="center"/>
    </xf>
    <xf numFmtId="176" fontId="16" fillId="27" borderId="0" xfId="0" applyNumberFormat="1" applyFont="1" applyFill="1" applyAlignment="1">
      <alignment horizontal="center"/>
    </xf>
    <xf numFmtId="176" fontId="0" fillId="0" borderId="0" xfId="0" applyNumberFormat="1" applyFill="1" applyAlignment="1">
      <alignment horizontal="center"/>
    </xf>
    <xf numFmtId="176" fontId="16" fillId="0" borderId="36" xfId="0" applyNumberFormat="1" applyFont="1" applyBorder="1" applyAlignment="1">
      <alignment horizontal="center"/>
    </xf>
    <xf numFmtId="176" fontId="0" fillId="51" borderId="0" xfId="0" applyNumberFormat="1" applyFill="1" applyAlignment="1">
      <alignment horizontal="center"/>
    </xf>
    <xf numFmtId="176" fontId="16" fillId="25" borderId="11" xfId="0" applyNumberFormat="1" applyFont="1" applyFill="1" applyBorder="1" applyAlignment="1">
      <alignment horizontal="center"/>
    </xf>
    <xf numFmtId="3" fontId="16" fillId="25" borderId="0" xfId="0" applyNumberFormat="1" applyFont="1" applyFill="1" applyAlignment="1">
      <alignment horizontal="center"/>
    </xf>
    <xf numFmtId="9" fontId="0" fillId="0" borderId="0" xfId="1" applyNumberFormat="1" applyFont="1" applyAlignment="1">
      <alignment horizontal="center"/>
    </xf>
    <xf numFmtId="1" fontId="52" fillId="51" borderId="0" xfId="0" applyNumberFormat="1" applyFont="1" applyFill="1" applyAlignment="1">
      <alignment horizontal="center"/>
    </xf>
    <xf numFmtId="0" fontId="16" fillId="58" borderId="10" xfId="0" applyFont="1" applyFill="1" applyBorder="1" applyAlignment="1">
      <alignment horizontal="left"/>
    </xf>
    <xf numFmtId="1" fontId="16" fillId="26" borderId="0" xfId="0" applyNumberFormat="1" applyFont="1" applyFill="1" applyAlignment="1">
      <alignment horizontal="center"/>
    </xf>
  </cellXfs>
  <cellStyles count="309">
    <cellStyle name="20% - Énfasis1 2" xfId="2"/>
    <cellStyle name="20% - Énfasis1 2 2" xfId="3"/>
    <cellStyle name="20% - Énfasis1 2 3" xfId="4"/>
    <cellStyle name="20% - Énfasis1 3" xfId="5"/>
    <cellStyle name="20% - Énfasis1 3 2" xfId="6"/>
    <cellStyle name="20% - Énfasis1 3 2 2" xfId="7"/>
    <cellStyle name="20% - Énfasis1 3 3" xfId="8"/>
    <cellStyle name="20% - Énfasis1 3_AGOSTO" xfId="9"/>
    <cellStyle name="20% - Énfasis1 4" xfId="10"/>
    <cellStyle name="20% - Énfasis2 2" xfId="11"/>
    <cellStyle name="20% - Énfasis2 2 2" xfId="12"/>
    <cellStyle name="20% - Énfasis2 2 3" xfId="13"/>
    <cellStyle name="20% - Énfasis2 3" xfId="14"/>
    <cellStyle name="20% - Énfasis2 3 2" xfId="15"/>
    <cellStyle name="20% - Énfasis2 3 2 2" xfId="16"/>
    <cellStyle name="20% - Énfasis2 3 3" xfId="17"/>
    <cellStyle name="20% - Énfasis2 3_AGOSTO" xfId="18"/>
    <cellStyle name="20% - Énfasis2 4" xfId="19"/>
    <cellStyle name="20% - Énfasis3 2" xfId="20"/>
    <cellStyle name="20% - Énfasis3 2 2" xfId="21"/>
    <cellStyle name="20% - Énfasis3 2 3" xfId="22"/>
    <cellStyle name="20% - Énfasis3 3" xfId="23"/>
    <cellStyle name="20% - Énfasis3 3 2" xfId="24"/>
    <cellStyle name="20% - Énfasis3 3 2 2" xfId="25"/>
    <cellStyle name="20% - Énfasis3 3 3" xfId="26"/>
    <cellStyle name="20% - Énfasis3 3_AGOSTO" xfId="27"/>
    <cellStyle name="20% - Énfasis3 4" xfId="28"/>
    <cellStyle name="20% - Énfasis4 2" xfId="29"/>
    <cellStyle name="20% - Énfasis4 2 2" xfId="30"/>
    <cellStyle name="20% - Énfasis4 2 3" xfId="31"/>
    <cellStyle name="20% - Énfasis4 3" xfId="32"/>
    <cellStyle name="20% - Énfasis4 3 2" xfId="33"/>
    <cellStyle name="20% - Énfasis4 3 2 2" xfId="34"/>
    <cellStyle name="20% - Énfasis4 3 3" xfId="35"/>
    <cellStyle name="20% - Énfasis4 3_AGOSTO" xfId="36"/>
    <cellStyle name="20% - Énfasis4 4" xfId="37"/>
    <cellStyle name="20% - Énfasis5 2" xfId="38"/>
    <cellStyle name="20% - Énfasis5 2 2" xfId="39"/>
    <cellStyle name="20% - Énfasis5 2 3" xfId="40"/>
    <cellStyle name="20% - Énfasis5 3" xfId="41"/>
    <cellStyle name="20% - Énfasis5 3 2" xfId="42"/>
    <cellStyle name="20% - Énfasis5 3 2 2" xfId="43"/>
    <cellStyle name="20% - Énfasis5 3 3" xfId="44"/>
    <cellStyle name="20% - Énfasis5 3_AGOSTO" xfId="45"/>
    <cellStyle name="20% - Énfasis5 4" xfId="46"/>
    <cellStyle name="20% - Énfasis6 2" xfId="47"/>
    <cellStyle name="20% - Énfasis6 2 2" xfId="48"/>
    <cellStyle name="20% - Énfasis6 2 3" xfId="49"/>
    <cellStyle name="20% - Énfasis6 3" xfId="50"/>
    <cellStyle name="20% - Énfasis6 3 2" xfId="51"/>
    <cellStyle name="20% - Énfasis6 3 2 2" xfId="52"/>
    <cellStyle name="20% - Énfasis6 3 3" xfId="53"/>
    <cellStyle name="20% - Énfasis6 3_AGOSTO" xfId="54"/>
    <cellStyle name="20% - Énfasis6 4" xfId="55"/>
    <cellStyle name="40% - Énfasis1 2" xfId="56"/>
    <cellStyle name="40% - Énfasis1 2 2" xfId="57"/>
    <cellStyle name="40% - Énfasis1 2 3" xfId="58"/>
    <cellStyle name="40% - Énfasis1 3" xfId="59"/>
    <cellStyle name="40% - Énfasis1 3 2" xfId="60"/>
    <cellStyle name="40% - Énfasis1 3 2 2" xfId="61"/>
    <cellStyle name="40% - Énfasis1 3 3" xfId="62"/>
    <cellStyle name="40% - Énfasis1 3_AGOSTO" xfId="63"/>
    <cellStyle name="40% - Énfasis1 4" xfId="64"/>
    <cellStyle name="40% - Énfasis2 2" xfId="65"/>
    <cellStyle name="40% - Énfasis2 2 2" xfId="66"/>
    <cellStyle name="40% - Énfasis2 2 3" xfId="67"/>
    <cellStyle name="40% - Énfasis2 3" xfId="68"/>
    <cellStyle name="40% - Énfasis2 3 2" xfId="69"/>
    <cellStyle name="40% - Énfasis2 3 2 2" xfId="70"/>
    <cellStyle name="40% - Énfasis2 3 3" xfId="71"/>
    <cellStyle name="40% - Énfasis2 3_AGOSTO" xfId="72"/>
    <cellStyle name="40% - Énfasis2 4" xfId="73"/>
    <cellStyle name="40% - Énfasis3 2" xfId="74"/>
    <cellStyle name="40% - Énfasis3 2 2" xfId="75"/>
    <cellStyle name="40% - Énfasis3 2 3" xfId="76"/>
    <cellStyle name="40% - Énfasis3 3" xfId="77"/>
    <cellStyle name="40% - Énfasis3 3 2" xfId="78"/>
    <cellStyle name="40% - Énfasis3 3 2 2" xfId="79"/>
    <cellStyle name="40% - Énfasis3 3 3" xfId="80"/>
    <cellStyle name="40% - Énfasis3 3_AGOSTO" xfId="81"/>
    <cellStyle name="40% - Énfasis3 4" xfId="82"/>
    <cellStyle name="40% - Énfasis4 2" xfId="83"/>
    <cellStyle name="40% - Énfasis4 2 2" xfId="84"/>
    <cellStyle name="40% - Énfasis4 2 3" xfId="85"/>
    <cellStyle name="40% - Énfasis4 3" xfId="86"/>
    <cellStyle name="40% - Énfasis4 3 2" xfId="87"/>
    <cellStyle name="40% - Énfasis4 3 2 2" xfId="88"/>
    <cellStyle name="40% - Énfasis4 3 3" xfId="89"/>
    <cellStyle name="40% - Énfasis4 3_AGOSTO" xfId="90"/>
    <cellStyle name="40% - Énfasis4 4" xfId="91"/>
    <cellStyle name="40% - Énfasis5 2" xfId="92"/>
    <cellStyle name="40% - Énfasis5 2 2" xfId="93"/>
    <cellStyle name="40% - Énfasis5 2 3" xfId="94"/>
    <cellStyle name="40% - Énfasis5 3" xfId="95"/>
    <cellStyle name="40% - Énfasis5 3 2" xfId="96"/>
    <cellStyle name="40% - Énfasis5 3 2 2" xfId="97"/>
    <cellStyle name="40% - Énfasis5 3 3" xfId="98"/>
    <cellStyle name="40% - Énfasis5 3_AGOSTO" xfId="99"/>
    <cellStyle name="40% - Énfasis5 4" xfId="100"/>
    <cellStyle name="40% - Énfasis6 2" xfId="101"/>
    <cellStyle name="40% - Énfasis6 2 2" xfId="102"/>
    <cellStyle name="40% - Énfasis6 2 3" xfId="103"/>
    <cellStyle name="40% - Énfasis6 3" xfId="104"/>
    <cellStyle name="40% - Énfasis6 3 2" xfId="105"/>
    <cellStyle name="40% - Énfasis6 3 2 2" xfId="106"/>
    <cellStyle name="40% - Énfasis6 3 3" xfId="107"/>
    <cellStyle name="40% - Énfasis6 3_AGOSTO" xfId="108"/>
    <cellStyle name="40% - Énfasis6 4" xfId="109"/>
    <cellStyle name="60% - Énfasis1 2" xfId="110"/>
    <cellStyle name="60% - Énfasis1 2 2" xfId="111"/>
    <cellStyle name="60% - Énfasis1 2 3" xfId="112"/>
    <cellStyle name="60% - Énfasis1 3" xfId="113"/>
    <cellStyle name="60% - Énfasis2 2" xfId="114"/>
    <cellStyle name="60% - Énfasis2 2 2" xfId="115"/>
    <cellStyle name="60% - Énfasis2 2 3" xfId="116"/>
    <cellStyle name="60% - Énfasis2 3" xfId="117"/>
    <cellStyle name="60% - Énfasis3 2" xfId="118"/>
    <cellStyle name="60% - Énfasis3 2 2" xfId="119"/>
    <cellStyle name="60% - Énfasis3 2 3" xfId="120"/>
    <cellStyle name="60% - Énfasis3 3" xfId="121"/>
    <cellStyle name="60% - Énfasis4 2" xfId="122"/>
    <cellStyle name="60% - Énfasis4 2 2" xfId="123"/>
    <cellStyle name="60% - Énfasis4 2 3" xfId="124"/>
    <cellStyle name="60% - Énfasis4 3" xfId="125"/>
    <cellStyle name="60% - Énfasis5 2" xfId="126"/>
    <cellStyle name="60% - Énfasis5 2 2" xfId="127"/>
    <cellStyle name="60% - Énfasis5 2 3" xfId="128"/>
    <cellStyle name="60% - Énfasis5 3" xfId="129"/>
    <cellStyle name="60% - Énfasis6 2" xfId="130"/>
    <cellStyle name="60% - Énfasis6 2 2" xfId="131"/>
    <cellStyle name="60% - Énfasis6 2 3" xfId="132"/>
    <cellStyle name="60% - Énfasis6 3" xfId="133"/>
    <cellStyle name="Buena 2" xfId="134"/>
    <cellStyle name="Buena 2 2" xfId="135"/>
    <cellStyle name="Buena 2 3" xfId="136"/>
    <cellStyle name="Buena 3" xfId="137"/>
    <cellStyle name="Cálculo 2" xfId="138"/>
    <cellStyle name="Cálculo 2 2" xfId="139"/>
    <cellStyle name="Cálculo 2 3" xfId="140"/>
    <cellStyle name="Cálculo 3" xfId="141"/>
    <cellStyle name="Celda de comprobación 2" xfId="142"/>
    <cellStyle name="Celda de comprobación 2 2" xfId="143"/>
    <cellStyle name="Celda de comprobación 2 3" xfId="144"/>
    <cellStyle name="Celda de comprobación 3" xfId="145"/>
    <cellStyle name="Celda vinculada 2" xfId="146"/>
    <cellStyle name="Celda vinculada 2 2" xfId="147"/>
    <cellStyle name="Celda vinculada 2 3" xfId="148"/>
    <cellStyle name="Celda vinculada 3" xfId="149"/>
    <cellStyle name="Encabezado 4 2" xfId="150"/>
    <cellStyle name="Encabezado 4 2 2" xfId="151"/>
    <cellStyle name="Encabezado 4 2 3" xfId="152"/>
    <cellStyle name="Encabezado 4 3" xfId="153"/>
    <cellStyle name="Énfasis1 2" xfId="154"/>
    <cellStyle name="Énfasis1 2 2" xfId="155"/>
    <cellStyle name="Énfasis1 2 3" xfId="156"/>
    <cellStyle name="Énfasis1 3" xfId="157"/>
    <cellStyle name="Énfasis2 2" xfId="158"/>
    <cellStyle name="Énfasis2 2 2" xfId="159"/>
    <cellStyle name="Énfasis2 2 3" xfId="160"/>
    <cellStyle name="Énfasis2 3" xfId="161"/>
    <cellStyle name="Énfasis3 2" xfId="162"/>
    <cellStyle name="Énfasis3 2 2" xfId="163"/>
    <cellStyle name="Énfasis3 2 3" xfId="164"/>
    <cellStyle name="Énfasis3 3" xfId="165"/>
    <cellStyle name="Énfasis4 2" xfId="166"/>
    <cellStyle name="Énfasis4 2 2" xfId="167"/>
    <cellStyle name="Énfasis4 2 3" xfId="168"/>
    <cellStyle name="Énfasis4 3" xfId="169"/>
    <cellStyle name="Énfasis5 2" xfId="170"/>
    <cellStyle name="Énfasis5 2 2" xfId="171"/>
    <cellStyle name="Énfasis5 2 3" xfId="172"/>
    <cellStyle name="Énfasis5 3" xfId="173"/>
    <cellStyle name="Énfasis6 2" xfId="174"/>
    <cellStyle name="Énfasis6 2 2" xfId="175"/>
    <cellStyle name="Énfasis6 2 3" xfId="176"/>
    <cellStyle name="Énfasis6 3" xfId="177"/>
    <cellStyle name="Entrada 2" xfId="178"/>
    <cellStyle name="Entrada 2 2" xfId="179"/>
    <cellStyle name="Entrada 2 3" xfId="180"/>
    <cellStyle name="Entrada 3" xfId="181"/>
    <cellStyle name="Excel Built-in Normal" xfId="182"/>
    <cellStyle name="Incorrecto 2" xfId="183"/>
    <cellStyle name="Incorrecto 2 2" xfId="184"/>
    <cellStyle name="Incorrecto 2 3" xfId="185"/>
    <cellStyle name="Incorrecto 3" xfId="186"/>
    <cellStyle name="Millares 2" xfId="187"/>
    <cellStyle name="Millares 3" xfId="188"/>
    <cellStyle name="Moneda 2" xfId="189"/>
    <cellStyle name="Neutral 2" xfId="190"/>
    <cellStyle name="Neutral 2 2" xfId="191"/>
    <cellStyle name="Neutral 2 3" xfId="192"/>
    <cellStyle name="Neutral 3" xfId="193"/>
    <cellStyle name="Normal" xfId="0" builtinId="0"/>
    <cellStyle name="Normal 10" xfId="194"/>
    <cellStyle name="Normal 10 2" xfId="195"/>
    <cellStyle name="Normal 11" xfId="196"/>
    <cellStyle name="Normal 11 2" xfId="197"/>
    <cellStyle name="Normal 12" xfId="198"/>
    <cellStyle name="Normal 13" xfId="199"/>
    <cellStyle name="Normal 14" xfId="200"/>
    <cellStyle name="Normal 15" xfId="201"/>
    <cellStyle name="Normal 16" xfId="202"/>
    <cellStyle name="Normal 17" xfId="203"/>
    <cellStyle name="Normal 18" xfId="204"/>
    <cellStyle name="Normal 19" xfId="205"/>
    <cellStyle name="Normal 2" xfId="206"/>
    <cellStyle name="Normal 2 10" xfId="207"/>
    <cellStyle name="Normal 2 11" xfId="208"/>
    <cellStyle name="Normal 2 2" xfId="209"/>
    <cellStyle name="Normal 2 2 2" xfId="210"/>
    <cellStyle name="Normal 2 3" xfId="211"/>
    <cellStyle name="Normal 2 3 2" xfId="212"/>
    <cellStyle name="Normal 2 3 3" xfId="213"/>
    <cellStyle name="Normal 2 3 3 2" xfId="214"/>
    <cellStyle name="Normal 2 3 4" xfId="215"/>
    <cellStyle name="Normal 2 3 5" xfId="216"/>
    <cellStyle name="Normal 2 4" xfId="217"/>
    <cellStyle name="Normal 2 5" xfId="218"/>
    <cellStyle name="Normal 2 5 2" xfId="219"/>
    <cellStyle name="Normal 2 6" xfId="220"/>
    <cellStyle name="Normal 2 7" xfId="221"/>
    <cellStyle name="Normal 2_AGOSTO" xfId="222"/>
    <cellStyle name="Normal 20" xfId="223"/>
    <cellStyle name="Normal 21" xfId="224"/>
    <cellStyle name="Normal 22" xfId="225"/>
    <cellStyle name="Normal 23" xfId="226"/>
    <cellStyle name="Normal 24" xfId="227"/>
    <cellStyle name="Normal 25" xfId="228"/>
    <cellStyle name="Normal 26" xfId="229"/>
    <cellStyle name="Normal 27" xfId="230"/>
    <cellStyle name="Normal 28" xfId="231"/>
    <cellStyle name="Normal 29" xfId="232"/>
    <cellStyle name="Normal 3" xfId="233"/>
    <cellStyle name="Normal 3 2" xfId="234"/>
    <cellStyle name="Normal 3 2 2" xfId="235"/>
    <cellStyle name="Normal 3 2 2 2" xfId="236"/>
    <cellStyle name="Normal 3 2 2 3" xfId="237"/>
    <cellStyle name="Normal 3 2 2 4" xfId="238"/>
    <cellStyle name="Normal 3 2 3" xfId="239"/>
    <cellStyle name="Normal 3 2 4" xfId="240"/>
    <cellStyle name="Normal 3 2 5" xfId="241"/>
    <cellStyle name="Normal 3 3" xfId="242"/>
    <cellStyle name="Normal 3 3 2" xfId="243"/>
    <cellStyle name="Normal 3 3 3" xfId="244"/>
    <cellStyle name="Normal 3 3 4" xfId="245"/>
    <cellStyle name="Normal 3 4" xfId="246"/>
    <cellStyle name="Normal 30" xfId="247"/>
    <cellStyle name="Normal 31" xfId="248"/>
    <cellStyle name="Normal 32" xfId="249"/>
    <cellStyle name="Normal 33" xfId="250"/>
    <cellStyle name="Normal 34" xfId="251"/>
    <cellStyle name="Normal 35" xfId="252"/>
    <cellStyle name="Normal 36" xfId="253"/>
    <cellStyle name="Normal 37" xfId="254"/>
    <cellStyle name="Normal 38" xfId="255"/>
    <cellStyle name="Normal 39" xfId="256"/>
    <cellStyle name="Normal 4" xfId="257"/>
    <cellStyle name="Normal 4 2" xfId="258"/>
    <cellStyle name="Normal 4 2 2" xfId="259"/>
    <cellStyle name="Normal 4 3" xfId="260"/>
    <cellStyle name="Normal 40" xfId="261"/>
    <cellStyle name="Normal 5" xfId="262"/>
    <cellStyle name="Normal 5 2" xfId="263"/>
    <cellStyle name="Normal 6" xfId="264"/>
    <cellStyle name="Normal 7" xfId="265"/>
    <cellStyle name="Normal 8" xfId="266"/>
    <cellStyle name="Normal 9" xfId="267"/>
    <cellStyle name="Notas 2" xfId="268"/>
    <cellStyle name="Notas 2 2" xfId="269"/>
    <cellStyle name="Notas 2 2 2" xfId="270"/>
    <cellStyle name="Notas 2 2 3" xfId="271"/>
    <cellStyle name="Notas 2 3" xfId="272"/>
    <cellStyle name="Notas 2 4" xfId="273"/>
    <cellStyle name="Notas 3" xfId="274"/>
    <cellStyle name="Notas 3 2" xfId="275"/>
    <cellStyle name="Notas 4" xfId="276"/>
    <cellStyle name="Porcentaje" xfId="1" builtinId="5"/>
    <cellStyle name="Salida 2" xfId="277"/>
    <cellStyle name="Salida 2 2" xfId="278"/>
    <cellStyle name="Salida 2 3" xfId="279"/>
    <cellStyle name="Salida 3" xfId="280"/>
    <cellStyle name="Texto de advertencia 2" xfId="281"/>
    <cellStyle name="Texto de advertencia 2 2" xfId="282"/>
    <cellStyle name="Texto de advertencia 2 3" xfId="283"/>
    <cellStyle name="Texto de advertencia 3" xfId="284"/>
    <cellStyle name="Texto explicativo 2" xfId="285"/>
    <cellStyle name="Texto explicativo 2 2" xfId="286"/>
    <cellStyle name="Texto explicativo 2 3" xfId="287"/>
    <cellStyle name="Texto explicativo 3" xfId="288"/>
    <cellStyle name="Título 1 2" xfId="289"/>
    <cellStyle name="Título 1 2 2" xfId="290"/>
    <cellStyle name="Título 1 2 3" xfId="291"/>
    <cellStyle name="Título 1 3" xfId="292"/>
    <cellStyle name="Título 2 2" xfId="293"/>
    <cellStyle name="Título 2 2 2" xfId="294"/>
    <cellStyle name="Título 2 2 3" xfId="295"/>
    <cellStyle name="Título 2 3" xfId="296"/>
    <cellStyle name="Título 3 2" xfId="297"/>
    <cellStyle name="Título 3 2 2" xfId="298"/>
    <cellStyle name="Título 3 2 3" xfId="299"/>
    <cellStyle name="Título 3 3" xfId="300"/>
    <cellStyle name="Título 4" xfId="301"/>
    <cellStyle name="Título 4 2" xfId="302"/>
    <cellStyle name="Título 4 3" xfId="303"/>
    <cellStyle name="Título 5" xfId="304"/>
    <cellStyle name="Total 2" xfId="305"/>
    <cellStyle name="Total 2 2" xfId="306"/>
    <cellStyle name="Total 2 3" xfId="307"/>
    <cellStyle name="Total 3" xfId="308"/>
  </cellStyles>
  <dxfs count="36"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00FF99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C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00FF99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C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00FF99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C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GCN%202017\Incidentes%20-%20Eventos%20de%20interrupci&#243;n\Bitacora%20de%20Incidentes%20-%20Indicadores%20CN%20v7.2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yend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za Daniel" refreshedDate="43018.54496550926" createdVersion="4" refreshedVersion="4" minRefreshableVersion="3" recordCount="17">
  <cacheSource type="worksheet">
    <worksheetSource ref="A1:J18" sheet="APLICATIVOS AND"/>
  </cacheSource>
  <cacheFields count="10">
    <cacheField name="RECURSOS / CCFF AFECTADOS" numFmtId="0">
      <sharedItems count="3">
        <s v="Front Office"/>
        <s v="Digidoc"/>
        <s v="AURA PORTAL"/>
      </sharedItems>
    </cacheField>
    <cacheField name="EVENTO PARCIAL" numFmtId="0">
      <sharedItems/>
    </cacheField>
    <cacheField name="FECHA HORA INI" numFmtId="170">
      <sharedItems containsSemiMixedTypes="0" containsNonDate="0" containsDate="1" containsString="0" minDate="2017-09-03T18:37:00" maxDate="2017-09-27T09:00:00"/>
    </cacheField>
    <cacheField name="FECHA" numFmtId="0">
      <sharedItems containsSemiMixedTypes="0" containsString="0" containsNumber="1" containsInteger="1" minValue="3" maxValue="27" count="12">
        <n v="3"/>
        <n v="4"/>
        <n v="5"/>
        <n v="6"/>
        <n v="7"/>
        <n v="10"/>
        <n v="11"/>
        <n v="13"/>
        <n v="15"/>
        <n v="21"/>
        <n v="26"/>
        <n v="27"/>
      </sharedItems>
    </cacheField>
    <cacheField name="DIASEM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FECHA HORA FIN" numFmtId="170">
      <sharedItems containsSemiMixedTypes="0" containsNonDate="0" containsDate="1" containsString="0" minDate="2017-09-03T20:48:00" maxDate="2017-09-27T17:16:00"/>
    </cacheField>
    <cacheField name="DURACIÓN INCIDENTE_x000a_(dd hh:mm)" numFmtId="173">
      <sharedItems containsSemiMixedTypes="0" containsNonDate="0" containsDate="1" containsString="0" minDate="1899-12-30T00:13:00" maxDate="1899-12-30T13:00:00"/>
    </cacheField>
    <cacheField name="ACTIVACIÓN  DE CONTINGENCIA" numFmtId="170">
      <sharedItems containsSemiMixedTypes="0" containsNonDate="0" containsDate="1" containsString="0" minDate="2017-09-03T20:48:00" maxDate="2017-09-27T17:16:00"/>
    </cacheField>
    <cacheField name="RTO DE EVENTO (min)" numFmtId="175">
      <sharedItems containsSemiMixedTypes="0" containsDate="1" containsString="0" containsMixedTypes="1" minDate="1900-01-10T13:14:12" maxDate="1899-12-30T13:00:00"/>
    </cacheField>
    <cacheField name="EVENTO PROGRAMADO_x000a_(Si/No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s v="No"/>
    <d v="2017-09-03T18:37:00"/>
    <x v="0"/>
    <x v="0"/>
    <d v="2017-09-03T20:48:00"/>
    <d v="1899-12-30T02:11:00"/>
    <d v="2017-09-03T20:48:00"/>
    <d v="1899-12-30T02:11:00"/>
    <s v="No"/>
  </r>
  <r>
    <x v="0"/>
    <s v="No"/>
    <d v="2017-09-04T18:02:00"/>
    <x v="1"/>
    <x v="1"/>
    <d v="2017-09-04T19:01:00"/>
    <d v="1899-12-30T00:59:00"/>
    <d v="2017-09-04T19:01:00"/>
    <d v="1899-12-30T00:59:00"/>
    <s v="No"/>
  </r>
  <r>
    <x v="0"/>
    <s v="No"/>
    <d v="2017-09-05T10:35:00"/>
    <x v="2"/>
    <x v="2"/>
    <d v="2017-09-05T11:16:00"/>
    <d v="1899-12-30T00:41:00"/>
    <d v="2017-09-05T11:16:00"/>
    <d v="1899-12-30T00:41:00"/>
    <s v="No"/>
  </r>
  <r>
    <x v="1"/>
    <s v="No"/>
    <d v="2017-09-05T10:35:00"/>
    <x v="2"/>
    <x v="2"/>
    <d v="2017-09-05T11:16:00"/>
    <d v="1899-12-30T00:41:00"/>
    <d v="2017-09-05T11:16:00"/>
    <d v="1899-12-30T00:41:00"/>
    <s v="No"/>
  </r>
  <r>
    <x v="2"/>
    <s v="No"/>
    <d v="2017-09-05T12:25:00"/>
    <x v="2"/>
    <x v="2"/>
    <d v="2017-09-05T13:00:00"/>
    <d v="1899-12-30T00:35:00"/>
    <d v="2017-09-05T12:25:00"/>
    <d v="1899-12-30T00:00:00"/>
    <s v="No"/>
  </r>
  <r>
    <x v="2"/>
    <s v="Si"/>
    <d v="2017-09-05T09:00:00"/>
    <x v="2"/>
    <x v="2"/>
    <d v="2017-09-05T22:00:00"/>
    <d v="1899-12-30T13:00:00"/>
    <d v="2017-09-05T22:00:00"/>
    <d v="1899-12-30T13:00:00"/>
    <s v="No"/>
  </r>
  <r>
    <x v="2"/>
    <s v="Si"/>
    <d v="2017-09-06T09:00:00"/>
    <x v="3"/>
    <x v="3"/>
    <d v="2017-09-06T22:00:00"/>
    <d v="1899-12-30T13:00:00"/>
    <d v="2017-09-06T22:00:00"/>
    <d v="1899-12-30T13:00:00"/>
    <s v="No"/>
  </r>
  <r>
    <x v="1"/>
    <s v="No"/>
    <d v="2017-09-07T19:13:00"/>
    <x v="4"/>
    <x v="4"/>
    <d v="2017-09-07T19:30:00"/>
    <d v="1899-12-30T00:17:00"/>
    <d v="2017-09-07T19:30:00"/>
    <d v="1899-12-30T00:17:00"/>
    <s v="No"/>
  </r>
  <r>
    <x v="1"/>
    <s v="No"/>
    <d v="2017-09-10T13:18:00"/>
    <x v="5"/>
    <x v="0"/>
    <d v="2017-09-10T13:44:00"/>
    <d v="1899-12-30T00:26:00"/>
    <d v="2017-09-10T13:44:00"/>
    <d v="1899-12-30T00:26:00"/>
    <s v="No"/>
  </r>
  <r>
    <x v="1"/>
    <s v="No"/>
    <d v="2017-09-11T11:00:00"/>
    <x v="6"/>
    <x v="1"/>
    <d v="2017-09-11T11:21:00"/>
    <d v="1899-12-30T00:21:00"/>
    <d v="2017-09-11T11:21:00"/>
    <d v="1899-12-30T00:21:00"/>
    <s v="No"/>
  </r>
  <r>
    <x v="1"/>
    <s v="No"/>
    <d v="2017-09-11T19:51:00"/>
    <x v="6"/>
    <x v="1"/>
    <d v="2017-09-11T20:07:00"/>
    <d v="1899-12-30T00:16:00"/>
    <d v="2017-09-11T20:07:00"/>
    <d v="1899-12-30T00:16:00"/>
    <s v="No"/>
  </r>
  <r>
    <x v="1"/>
    <s v="No"/>
    <d v="2017-09-13T11:17:00"/>
    <x v="7"/>
    <x v="3"/>
    <d v="2017-09-13T11:30:00"/>
    <d v="1899-12-30T00:13:00"/>
    <d v="2017-09-13T11:30:00"/>
    <d v="1899-12-30T00:13:00"/>
    <s v="No"/>
  </r>
  <r>
    <x v="1"/>
    <s v="No"/>
    <d v="2017-09-15T20:46:00"/>
    <x v="8"/>
    <x v="5"/>
    <d v="2017-09-15T21:11:00"/>
    <d v="1899-12-30T00:25:00"/>
    <d v="2017-09-12T08:48:00"/>
    <n v="-3.4986111111065838"/>
    <s v="No"/>
  </r>
  <r>
    <x v="0"/>
    <s v="No"/>
    <d v="2017-09-21T12:37:00"/>
    <x v="9"/>
    <x v="4"/>
    <d v="2017-09-21T13:12:00"/>
    <d v="1899-12-30T00:35:00"/>
    <d v="2017-09-21T13:10:00"/>
    <d v="1899-12-30T00:33:00"/>
    <s v="No"/>
  </r>
  <r>
    <x v="0"/>
    <s v="No"/>
    <d v="2017-09-26T12:35:00"/>
    <x v="10"/>
    <x v="2"/>
    <d v="2017-09-26T13:12:00"/>
    <d v="1899-12-30T00:37:00"/>
    <d v="2017-09-26T12:35:00"/>
    <d v="1899-12-30T00:00:00"/>
    <s v="No"/>
  </r>
  <r>
    <x v="1"/>
    <s v="No"/>
    <d v="2017-09-26T17:42:00"/>
    <x v="10"/>
    <x v="2"/>
    <d v="2017-09-26T17:59:00"/>
    <d v="1899-12-30T00:17:00"/>
    <d v="2017-09-26T17:59:00"/>
    <d v="1899-12-30T00:17:00"/>
    <s v="No"/>
  </r>
  <r>
    <x v="2"/>
    <s v="Si"/>
    <d v="2017-09-27T09:00:00"/>
    <x v="11"/>
    <x v="3"/>
    <d v="2017-09-27T17:16:00"/>
    <d v="1899-12-30T08:16:00"/>
    <d v="2017-09-27T17:16:00"/>
    <d v="1899-12-30T08:16:0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2:K27" firstHeaderRow="1" firstDataRow="2" firstDataCol="1" rowPageCount="1" colPageCount="1"/>
  <pivotFields count="10">
    <pivotField axis="axisRow" showAll="0">
      <items count="4">
        <item x="2"/>
        <item x="1"/>
        <item x="0"/>
        <item t="default"/>
      </items>
    </pivotField>
    <pivotField showAll="0"/>
    <pivotField numFmtId="170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 defaultSubtotal="0">
      <items count="6">
        <item x="0"/>
        <item x="1"/>
        <item x="2"/>
        <item x="3"/>
        <item h="1" x="4"/>
        <item h="1" x="5"/>
      </items>
    </pivotField>
    <pivotField numFmtId="170" showAll="0"/>
    <pivotField dataField="1" numFmtId="173" showAll="0"/>
    <pivotField numFmtId="170" showAll="0"/>
    <pivotField numFmtId="175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5"/>
    </i>
    <i>
      <x v="6"/>
    </i>
    <i>
      <x v="7"/>
    </i>
    <i>
      <x v="10"/>
    </i>
    <i>
      <x v="11"/>
    </i>
    <i t="grand">
      <x/>
    </i>
  </colItems>
  <pageFields count="1">
    <pageField fld="4" hier="-1"/>
  </pageFields>
  <dataFields count="1">
    <dataField name="Suma de DURACIÓN INCIDENTE" fld="6" baseField="0" baseItem="0"/>
  </dataFields>
  <formats count="12"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9">
            <x v="0"/>
            <x v="1"/>
            <x v="2"/>
            <x v="3"/>
            <x v="5"/>
            <x v="6"/>
            <x v="7"/>
            <x v="10"/>
            <x v="11"/>
          </reference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9">
            <x v="0"/>
            <x v="1"/>
            <x v="2"/>
            <x v="3"/>
            <x v="5"/>
            <x v="6"/>
            <x v="7"/>
            <x v="10"/>
            <x v="11"/>
          </reference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83"/>
  <sheetViews>
    <sheetView showGridLines="0" tabSelected="1" topLeftCell="C1" zoomScale="80" zoomScaleNormal="80" workbookViewId="0">
      <pane ySplit="6" topLeftCell="A10" activePane="bottomLeft" state="frozen"/>
      <selection pane="bottomLeft" activeCell="I10" sqref="I10"/>
    </sheetView>
  </sheetViews>
  <sheetFormatPr baseColWidth="10" defaultRowHeight="15" x14ac:dyDescent="0.25"/>
  <cols>
    <col min="1" max="1" width="17.42578125" customWidth="1"/>
    <col min="2" max="2" width="25.5703125" customWidth="1"/>
    <col min="3" max="3" width="29.7109375" customWidth="1"/>
    <col min="4" max="4" width="12.7109375" style="1" bestFit="1" customWidth="1"/>
    <col min="5" max="5" width="18" style="1" bestFit="1" customWidth="1"/>
    <col min="6" max="6" width="13.140625" style="1" bestFit="1" customWidth="1"/>
    <col min="7" max="7" width="16.42578125" bestFit="1" customWidth="1"/>
    <col min="8" max="8" width="2.28515625" style="31" customWidth="1"/>
    <col min="9" max="9" width="10.85546875" style="1" customWidth="1"/>
    <col min="10" max="10" width="10.42578125" style="23" customWidth="1"/>
    <col min="11" max="11" width="11.42578125" style="34" customWidth="1"/>
    <col min="12" max="12" width="16.42578125" style="34" bestFit="1" customWidth="1"/>
    <col min="13" max="13" width="2.140625" style="53" bestFit="1" customWidth="1"/>
    <col min="14" max="14" width="9.28515625" style="132" bestFit="1" customWidth="1"/>
    <col min="15" max="15" width="2.140625" style="53" bestFit="1" customWidth="1"/>
    <col min="16" max="16" width="14.140625" style="23" bestFit="1" customWidth="1"/>
    <col min="17" max="16384" width="11.42578125" style="50"/>
  </cols>
  <sheetData>
    <row r="1" spans="1:17" ht="15.75" x14ac:dyDescent="0.25">
      <c r="A1" s="8" t="s">
        <v>68</v>
      </c>
      <c r="G1" s="16"/>
    </row>
    <row r="2" spans="1:17" x14ac:dyDescent="0.25">
      <c r="A2" s="5" t="s">
        <v>128</v>
      </c>
      <c r="C2" s="3" t="s">
        <v>72</v>
      </c>
      <c r="D2" s="7">
        <v>88</v>
      </c>
      <c r="F2" s="11" t="s">
        <v>74</v>
      </c>
      <c r="G2" s="10">
        <v>18492.929669129997</v>
      </c>
      <c r="I2" s="49">
        <v>0.9522558250678983</v>
      </c>
    </row>
    <row r="3" spans="1:17" x14ac:dyDescent="0.25">
      <c r="A3" t="s">
        <v>69</v>
      </c>
      <c r="C3" s="3" t="s">
        <v>73</v>
      </c>
      <c r="D3" s="10">
        <v>10.647345942647956</v>
      </c>
      <c r="F3" s="11" t="s">
        <v>75</v>
      </c>
      <c r="G3" s="10">
        <v>19000</v>
      </c>
      <c r="I3" s="49">
        <v>0.92684210526315791</v>
      </c>
    </row>
    <row r="4" spans="1:17" x14ac:dyDescent="0.25">
      <c r="A4" s="9"/>
      <c r="F4" s="11" t="s">
        <v>76</v>
      </c>
      <c r="G4" s="10">
        <v>17610</v>
      </c>
      <c r="J4" s="23" t="s">
        <v>161</v>
      </c>
    </row>
    <row r="5" spans="1:17" x14ac:dyDescent="0.25">
      <c r="A5" s="9"/>
      <c r="I5" s="6" t="s">
        <v>70</v>
      </c>
    </row>
    <row r="6" spans="1:17" x14ac:dyDescent="0.25">
      <c r="A6" s="18" t="s">
        <v>4</v>
      </c>
      <c r="B6" s="18" t="s">
        <v>3</v>
      </c>
      <c r="C6" s="18" t="s">
        <v>2</v>
      </c>
      <c r="D6" s="19" t="s">
        <v>50</v>
      </c>
      <c r="E6" s="19" t="s">
        <v>51</v>
      </c>
      <c r="F6" s="19" t="s">
        <v>49</v>
      </c>
      <c r="G6" s="29" t="s">
        <v>52</v>
      </c>
      <c r="H6" s="52" t="s">
        <v>77</v>
      </c>
      <c r="I6" s="29" t="s">
        <v>48</v>
      </c>
      <c r="J6" s="99" t="s">
        <v>76</v>
      </c>
      <c r="K6" s="151" t="s">
        <v>74</v>
      </c>
      <c r="L6" s="29" t="s">
        <v>101</v>
      </c>
      <c r="M6" s="53" t="s">
        <v>77</v>
      </c>
      <c r="N6" s="29" t="s">
        <v>100</v>
      </c>
      <c r="O6" s="53" t="s">
        <v>77</v>
      </c>
      <c r="P6" s="99" t="s">
        <v>96</v>
      </c>
    </row>
    <row r="7" spans="1:17" x14ac:dyDescent="0.25">
      <c r="A7" s="17" t="s">
        <v>19</v>
      </c>
      <c r="B7" s="17" t="s">
        <v>22</v>
      </c>
      <c r="C7" s="17" t="s">
        <v>163</v>
      </c>
      <c r="D7" s="22">
        <v>295</v>
      </c>
      <c r="E7" s="22">
        <v>20</v>
      </c>
      <c r="F7" s="21">
        <v>8</v>
      </c>
      <c r="G7" s="21">
        <v>21</v>
      </c>
      <c r="H7" s="32"/>
      <c r="I7" s="21">
        <v>14.047619047619047</v>
      </c>
      <c r="J7" s="23">
        <v>1.75595238095238</v>
      </c>
      <c r="K7" s="113">
        <v>168</v>
      </c>
      <c r="L7" s="21">
        <v>166.36180555555555</v>
      </c>
      <c r="N7" s="142">
        <v>0.20477430555555556</v>
      </c>
      <c r="P7" s="23">
        <v>1.77324355800819</v>
      </c>
      <c r="Q7" s="56"/>
    </row>
    <row r="8" spans="1:17" x14ac:dyDescent="0.25">
      <c r="C8" s="17" t="s">
        <v>164</v>
      </c>
      <c r="D8" s="22">
        <v>228</v>
      </c>
      <c r="E8" s="22">
        <v>21</v>
      </c>
      <c r="F8" s="21">
        <v>8</v>
      </c>
      <c r="G8" s="21">
        <v>21</v>
      </c>
      <c r="H8" s="32"/>
      <c r="I8" s="21">
        <v>10.857142857142858</v>
      </c>
      <c r="J8" s="23">
        <v>1.3571428571428572</v>
      </c>
      <c r="K8" s="113">
        <v>168</v>
      </c>
      <c r="L8" s="21">
        <v>166.36180555555555</v>
      </c>
      <c r="N8" s="142">
        <v>0.20477430555555556</v>
      </c>
      <c r="P8" s="23">
        <v>1.3705068855114146</v>
      </c>
      <c r="Q8" s="56"/>
    </row>
    <row r="9" spans="1:17" x14ac:dyDescent="0.25">
      <c r="C9" s="17" t="s">
        <v>165</v>
      </c>
      <c r="D9" s="22">
        <v>192</v>
      </c>
      <c r="E9" s="22">
        <v>18</v>
      </c>
      <c r="F9" s="21">
        <v>8</v>
      </c>
      <c r="G9" s="21">
        <v>18</v>
      </c>
      <c r="H9" s="32"/>
      <c r="I9" s="21">
        <v>10.666666666666666</v>
      </c>
      <c r="J9" s="23">
        <v>1.3333333333333333</v>
      </c>
      <c r="K9" s="113">
        <v>144</v>
      </c>
      <c r="L9" s="21">
        <v>142.36180555555555</v>
      </c>
      <c r="N9" s="142">
        <v>0.20477430555555556</v>
      </c>
      <c r="P9" s="23">
        <v>1.3486763479202541</v>
      </c>
      <c r="Q9" s="56"/>
    </row>
    <row r="10" spans="1:17" x14ac:dyDescent="0.25">
      <c r="C10" s="17" t="s">
        <v>166</v>
      </c>
      <c r="D10" s="22">
        <v>154</v>
      </c>
      <c r="E10" s="22">
        <v>17</v>
      </c>
      <c r="F10" s="21">
        <v>8</v>
      </c>
      <c r="G10" s="21">
        <v>16</v>
      </c>
      <c r="H10" s="32"/>
      <c r="I10" s="21">
        <v>9.625</v>
      </c>
      <c r="J10" s="23">
        <v>1.203125</v>
      </c>
      <c r="K10" s="113">
        <v>128</v>
      </c>
      <c r="L10" s="21">
        <v>126.36180555555555</v>
      </c>
      <c r="N10" s="142">
        <v>0.20477430555555556</v>
      </c>
      <c r="P10" s="23">
        <v>1.2187226933243938</v>
      </c>
      <c r="Q10" s="56"/>
    </row>
    <row r="11" spans="1:17" x14ac:dyDescent="0.25">
      <c r="C11" s="17" t="s">
        <v>167</v>
      </c>
      <c r="D11" s="22">
        <v>144</v>
      </c>
      <c r="E11" s="22">
        <v>22</v>
      </c>
      <c r="F11" s="21">
        <v>8</v>
      </c>
      <c r="G11" s="21">
        <v>21</v>
      </c>
      <c r="H11" s="32"/>
      <c r="I11" s="21">
        <v>6.8571428571428568</v>
      </c>
      <c r="J11" s="23">
        <v>0.8571428571428571</v>
      </c>
      <c r="K11" s="113">
        <v>168</v>
      </c>
      <c r="L11" s="21">
        <v>166.36180555555555</v>
      </c>
      <c r="N11" s="142">
        <v>0.20477430555555556</v>
      </c>
      <c r="P11" s="23">
        <v>0.86558329611247242</v>
      </c>
      <c r="Q11" s="56"/>
    </row>
    <row r="12" spans="1:17" x14ac:dyDescent="0.25">
      <c r="C12" s="17" t="s">
        <v>168</v>
      </c>
      <c r="D12" s="22">
        <v>139</v>
      </c>
      <c r="E12" s="22">
        <v>20</v>
      </c>
      <c r="F12" s="21">
        <v>8</v>
      </c>
      <c r="G12" s="21">
        <v>21</v>
      </c>
      <c r="H12" s="32"/>
      <c r="I12" s="21">
        <v>6.6190476190476186</v>
      </c>
      <c r="J12" s="23">
        <v>0.82738095238095233</v>
      </c>
      <c r="K12" s="113">
        <v>168</v>
      </c>
      <c r="L12" s="21">
        <v>166.36180555555555</v>
      </c>
      <c r="N12" s="142">
        <v>0.20477430555555556</v>
      </c>
      <c r="P12" s="23">
        <v>0.83552832055301163</v>
      </c>
      <c r="Q12" s="56"/>
    </row>
    <row r="13" spans="1:17" x14ac:dyDescent="0.25">
      <c r="C13" s="17" t="s">
        <v>169</v>
      </c>
      <c r="D13" s="22">
        <v>117</v>
      </c>
      <c r="E13" s="22">
        <v>20</v>
      </c>
      <c r="F13" s="21">
        <v>8</v>
      </c>
      <c r="G13" s="21">
        <v>21</v>
      </c>
      <c r="H13" s="32"/>
      <c r="I13" s="21">
        <v>5.5714285714285712</v>
      </c>
      <c r="J13" s="23">
        <v>0.6964285714285714</v>
      </c>
      <c r="K13" s="113">
        <v>168</v>
      </c>
      <c r="L13" s="21">
        <v>166.36180555555555</v>
      </c>
      <c r="N13" s="142">
        <v>0.20477430555555556</v>
      </c>
      <c r="P13" s="23">
        <v>0.70328642809138386</v>
      </c>
      <c r="Q13" s="56"/>
    </row>
    <row r="14" spans="1:17" x14ac:dyDescent="0.25">
      <c r="C14" s="17" t="s">
        <v>170</v>
      </c>
      <c r="D14" s="22">
        <v>108</v>
      </c>
      <c r="E14" s="22">
        <v>13</v>
      </c>
      <c r="F14" s="21">
        <v>8</v>
      </c>
      <c r="G14" s="21">
        <v>21</v>
      </c>
      <c r="H14" s="32"/>
      <c r="I14" s="21">
        <v>5.1428571428571432</v>
      </c>
      <c r="J14" s="23">
        <v>0.6428571428571429</v>
      </c>
      <c r="K14" s="113">
        <v>168</v>
      </c>
      <c r="L14" s="21">
        <v>166.36180555555555</v>
      </c>
      <c r="N14" s="142">
        <v>0.20477430555555556</v>
      </c>
      <c r="P14" s="23">
        <v>0.64918747208435434</v>
      </c>
      <c r="Q14" s="56"/>
    </row>
    <row r="15" spans="1:17" ht="15.75" customHeight="1" x14ac:dyDescent="0.25">
      <c r="C15" s="17" t="s">
        <v>171</v>
      </c>
      <c r="D15" s="22">
        <v>104</v>
      </c>
      <c r="E15" s="22">
        <v>21</v>
      </c>
      <c r="F15" s="21">
        <v>8</v>
      </c>
      <c r="G15" s="21">
        <v>21</v>
      </c>
      <c r="H15" s="32"/>
      <c r="I15" s="21">
        <v>4.9523809523809526</v>
      </c>
      <c r="J15" s="23">
        <v>0.61904761904761907</v>
      </c>
      <c r="K15" s="113">
        <v>168</v>
      </c>
      <c r="L15" s="21">
        <v>166.36180555555555</v>
      </c>
      <c r="N15" s="142">
        <v>0.20477430555555556</v>
      </c>
      <c r="P15" s="23">
        <v>0.62514349163678562</v>
      </c>
      <c r="Q15" s="56"/>
    </row>
    <row r="16" spans="1:17" x14ac:dyDescent="0.25">
      <c r="C16" s="17" t="s">
        <v>172</v>
      </c>
      <c r="D16" s="22">
        <v>95</v>
      </c>
      <c r="E16" s="22">
        <v>19</v>
      </c>
      <c r="F16" s="21">
        <v>7.1111111111110965</v>
      </c>
      <c r="G16" s="21">
        <v>13</v>
      </c>
      <c r="H16" s="32"/>
      <c r="I16" s="21">
        <v>7.3076923076923075</v>
      </c>
      <c r="J16" s="23">
        <v>1.0276442307692328</v>
      </c>
      <c r="K16" s="113">
        <v>92.444444444444258</v>
      </c>
      <c r="L16" s="21">
        <v>90.988271604938078</v>
      </c>
      <c r="N16" s="142">
        <v>0.20477430555555556</v>
      </c>
      <c r="P16" s="23">
        <v>1.044090609968727</v>
      </c>
      <c r="Q16" s="56"/>
    </row>
    <row r="17" spans="1:17" x14ac:dyDescent="0.25">
      <c r="C17" s="17" t="s">
        <v>173</v>
      </c>
      <c r="D17" s="22">
        <v>93</v>
      </c>
      <c r="E17" s="22">
        <v>16</v>
      </c>
      <c r="F17" s="21">
        <v>8</v>
      </c>
      <c r="G17" s="21">
        <v>10</v>
      </c>
      <c r="H17" s="32"/>
      <c r="I17" s="21">
        <v>9.3000000000000007</v>
      </c>
      <c r="J17" s="23">
        <v>1.1625000000000001</v>
      </c>
      <c r="K17" s="113">
        <v>80</v>
      </c>
      <c r="L17" s="21">
        <v>78.361805555555549</v>
      </c>
      <c r="N17" s="142">
        <v>0.20477430555555556</v>
      </c>
      <c r="P17" s="23">
        <v>1.1868026692425626</v>
      </c>
      <c r="Q17" s="56"/>
    </row>
    <row r="18" spans="1:17" x14ac:dyDescent="0.25">
      <c r="C18" s="17" t="s">
        <v>174</v>
      </c>
      <c r="D18" s="22">
        <v>91</v>
      </c>
      <c r="E18" s="22">
        <v>20</v>
      </c>
      <c r="F18" s="21">
        <v>8</v>
      </c>
      <c r="G18" s="21">
        <v>21</v>
      </c>
      <c r="H18" s="32"/>
      <c r="I18" s="21">
        <v>4.333333333333333</v>
      </c>
      <c r="J18" s="23">
        <v>0.54166666666666663</v>
      </c>
      <c r="K18" s="113">
        <v>168</v>
      </c>
      <c r="L18" s="21">
        <v>166.36180555555555</v>
      </c>
      <c r="N18" s="142">
        <v>0.20477430555555556</v>
      </c>
      <c r="P18" s="23">
        <v>0.54700055518218749</v>
      </c>
      <c r="Q18" s="56"/>
    </row>
    <row r="19" spans="1:17" x14ac:dyDescent="0.25">
      <c r="C19" s="17" t="s">
        <v>175</v>
      </c>
      <c r="D19" s="22">
        <v>88</v>
      </c>
      <c r="E19" s="22">
        <v>19</v>
      </c>
      <c r="F19" s="21">
        <v>8</v>
      </c>
      <c r="G19" s="21">
        <v>21</v>
      </c>
      <c r="H19" s="32"/>
      <c r="I19" s="21">
        <v>4.1904761904761907</v>
      </c>
      <c r="J19" s="23">
        <v>0.52380952380952384</v>
      </c>
      <c r="K19" s="113">
        <v>168</v>
      </c>
      <c r="L19" s="21">
        <v>166.36180555555555</v>
      </c>
      <c r="N19" s="142">
        <v>0.20477430555555556</v>
      </c>
      <c r="P19" s="23">
        <v>0.52896756984651094</v>
      </c>
      <c r="Q19" s="56"/>
    </row>
    <row r="20" spans="1:17" x14ac:dyDescent="0.25">
      <c r="C20" s="17" t="s">
        <v>176</v>
      </c>
      <c r="D20" s="22">
        <v>65</v>
      </c>
      <c r="E20" s="22">
        <v>8</v>
      </c>
      <c r="F20" s="21">
        <v>8</v>
      </c>
      <c r="G20" s="21">
        <v>21</v>
      </c>
      <c r="H20" s="32"/>
      <c r="I20" s="21">
        <v>3.0952380952380953</v>
      </c>
      <c r="J20" s="23">
        <v>0.38690476190476192</v>
      </c>
      <c r="K20" s="113">
        <v>168</v>
      </c>
      <c r="L20" s="21">
        <v>166.36180555555555</v>
      </c>
      <c r="N20" s="142">
        <v>0.20477430555555556</v>
      </c>
      <c r="P20" s="23">
        <v>0.39071468227299105</v>
      </c>
      <c r="Q20" s="56"/>
    </row>
    <row r="21" spans="1:17" x14ac:dyDescent="0.25">
      <c r="C21" s="17" t="s">
        <v>177</v>
      </c>
      <c r="D21" s="22">
        <v>49</v>
      </c>
      <c r="E21" s="22">
        <v>9</v>
      </c>
      <c r="F21" s="21">
        <v>8</v>
      </c>
      <c r="G21" s="21">
        <v>21</v>
      </c>
      <c r="H21" s="32"/>
      <c r="I21" s="21">
        <v>2.3333333333333335</v>
      </c>
      <c r="J21" s="23">
        <v>0.29166666666666669</v>
      </c>
      <c r="K21" s="113">
        <v>168</v>
      </c>
      <c r="L21" s="21">
        <v>166.36180555555555</v>
      </c>
      <c r="N21" s="142">
        <v>0.20477430555555556</v>
      </c>
      <c r="P21" s="23">
        <v>0.29453876048271632</v>
      </c>
      <c r="Q21" s="56"/>
    </row>
    <row r="22" spans="1:17" x14ac:dyDescent="0.25">
      <c r="A22" s="50"/>
      <c r="C22" s="17" t="s">
        <v>178</v>
      </c>
      <c r="D22" s="22">
        <v>30</v>
      </c>
      <c r="E22" s="22">
        <v>5</v>
      </c>
      <c r="F22" s="21">
        <v>8</v>
      </c>
      <c r="G22" s="21">
        <v>6</v>
      </c>
      <c r="H22" s="32"/>
      <c r="I22" s="21">
        <v>5</v>
      </c>
      <c r="J22" s="23">
        <v>0.625</v>
      </c>
      <c r="K22" s="113">
        <v>48</v>
      </c>
      <c r="L22" s="21">
        <v>46.361805555555556</v>
      </c>
      <c r="N22" s="142">
        <v>0.20477430555555556</v>
      </c>
      <c r="P22" s="23">
        <v>0.64708437560851395</v>
      </c>
      <c r="Q22" s="56"/>
    </row>
    <row r="23" spans="1:17" x14ac:dyDescent="0.25">
      <c r="A23" s="50"/>
      <c r="C23" s="17" t="s">
        <v>179</v>
      </c>
      <c r="D23" s="22">
        <v>14</v>
      </c>
      <c r="E23" s="22">
        <v>2</v>
      </c>
      <c r="F23" s="21">
        <v>8</v>
      </c>
      <c r="G23" s="21">
        <v>6</v>
      </c>
      <c r="H23" s="50"/>
      <c r="I23" s="21">
        <v>2.3333333333333335</v>
      </c>
      <c r="J23" s="23">
        <v>0.29166666666666669</v>
      </c>
      <c r="K23" s="113">
        <v>48</v>
      </c>
      <c r="L23" s="21">
        <v>46.361805555555556</v>
      </c>
      <c r="N23" s="142">
        <v>0.20477430555555556</v>
      </c>
      <c r="P23" s="23">
        <v>0.30197270861730652</v>
      </c>
      <c r="Q23" s="56"/>
    </row>
    <row r="24" spans="1:17" x14ac:dyDescent="0.25">
      <c r="C24" s="17" t="s">
        <v>180</v>
      </c>
      <c r="D24" s="22">
        <v>10</v>
      </c>
      <c r="E24" s="22">
        <v>6</v>
      </c>
      <c r="F24" s="21">
        <v>8</v>
      </c>
      <c r="G24" s="21">
        <v>6</v>
      </c>
      <c r="H24" s="32"/>
      <c r="I24" s="21">
        <v>1.6666666666666667</v>
      </c>
      <c r="J24" s="23">
        <v>0.20833333333333334</v>
      </c>
      <c r="K24" s="113">
        <v>48</v>
      </c>
      <c r="L24" s="21">
        <v>46.361805555555556</v>
      </c>
      <c r="N24" s="142">
        <v>0.20477430555555601</v>
      </c>
      <c r="P24" s="23">
        <v>0.21569479186950466</v>
      </c>
      <c r="Q24" s="56"/>
    </row>
    <row r="25" spans="1:17" x14ac:dyDescent="0.25">
      <c r="A25" s="25"/>
      <c r="B25" s="25" t="s">
        <v>37</v>
      </c>
      <c r="C25" s="25"/>
      <c r="D25" s="26">
        <v>2016</v>
      </c>
      <c r="E25" s="26">
        <v>276</v>
      </c>
      <c r="F25" s="27">
        <v>7.9581128747795509</v>
      </c>
      <c r="G25" s="71">
        <v>306</v>
      </c>
      <c r="H25" s="32"/>
      <c r="I25" s="71">
        <v>6.5882352941176467</v>
      </c>
      <c r="J25" s="28">
        <v>0.82786401723412961</v>
      </c>
      <c r="K25" s="152"/>
      <c r="L25" s="71"/>
      <c r="N25" s="143">
        <v>0.20477430555555556</v>
      </c>
      <c r="P25" s="28">
        <v>0.82841839240083981</v>
      </c>
      <c r="Q25" s="56"/>
    </row>
    <row r="26" spans="1:17" x14ac:dyDescent="0.25">
      <c r="B26" s="50" t="s">
        <v>21</v>
      </c>
      <c r="C26" s="17" t="s">
        <v>181</v>
      </c>
      <c r="D26" s="22">
        <v>319</v>
      </c>
      <c r="E26" s="22">
        <v>21</v>
      </c>
      <c r="F26" s="21">
        <v>10.666666666666623</v>
      </c>
      <c r="G26" s="21">
        <v>21</v>
      </c>
      <c r="H26" s="32"/>
      <c r="I26" s="21">
        <v>15.19047619047619</v>
      </c>
      <c r="J26" s="23">
        <v>1.4241071428571486</v>
      </c>
      <c r="K26" s="21">
        <v>223.99999999999909</v>
      </c>
      <c r="L26" s="21">
        <v>221.81574074073984</v>
      </c>
      <c r="N26" s="142">
        <v>0.20477430555555556</v>
      </c>
      <c r="P26" s="23">
        <v>1.4381305805202074</v>
      </c>
      <c r="Q26" s="56"/>
    </row>
    <row r="27" spans="1:17" x14ac:dyDescent="0.25">
      <c r="C27" s="50" t="s">
        <v>182</v>
      </c>
      <c r="D27" s="48">
        <v>211</v>
      </c>
      <c r="E27" s="48">
        <v>16</v>
      </c>
      <c r="F27" s="55">
        <v>12</v>
      </c>
      <c r="G27" s="55">
        <v>14</v>
      </c>
      <c r="H27" s="50"/>
      <c r="I27" s="55">
        <v>15.071428571428571</v>
      </c>
      <c r="J27" s="51">
        <v>1.2559523809523809</v>
      </c>
      <c r="K27" s="55">
        <v>168</v>
      </c>
      <c r="L27" s="55">
        <v>165.54270833333334</v>
      </c>
      <c r="N27" s="144">
        <v>0.20477430555555556</v>
      </c>
      <c r="P27" s="51">
        <v>1.2745955537657074</v>
      </c>
      <c r="Q27" s="56"/>
    </row>
    <row r="28" spans="1:17" x14ac:dyDescent="0.25">
      <c r="A28" s="25"/>
      <c r="B28" s="25" t="s">
        <v>38</v>
      </c>
      <c r="C28" s="25"/>
      <c r="D28" s="26">
        <v>530</v>
      </c>
      <c r="E28" s="26">
        <v>37</v>
      </c>
      <c r="F28" s="27">
        <v>11.197484276729616</v>
      </c>
      <c r="G28" s="71">
        <v>35</v>
      </c>
      <c r="H28" s="32"/>
      <c r="I28" s="71">
        <v>15.142857142857142</v>
      </c>
      <c r="J28" s="28">
        <v>1.3523445774625216</v>
      </c>
      <c r="K28" s="71"/>
      <c r="L28" s="71"/>
      <c r="N28" s="143"/>
      <c r="P28" s="28"/>
    </row>
    <row r="29" spans="1:17" x14ac:dyDescent="0.25">
      <c r="A29" s="50" t="s">
        <v>39</v>
      </c>
      <c r="B29" s="50"/>
      <c r="C29" s="50"/>
      <c r="D29" s="48">
        <v>2546</v>
      </c>
      <c r="E29" s="48">
        <v>313</v>
      </c>
      <c r="F29" s="55">
        <v>8.632451776206846</v>
      </c>
      <c r="G29" s="72">
        <v>341</v>
      </c>
      <c r="H29" s="32"/>
      <c r="I29" s="72">
        <v>7.4662756598240465</v>
      </c>
      <c r="J29" s="74">
        <v>0.90014142049025803</v>
      </c>
      <c r="K29" s="72"/>
      <c r="L29" s="72"/>
      <c r="N29" s="145">
        <v>0.20477430555555556</v>
      </c>
      <c r="P29" s="74">
        <v>0.86542758991498991</v>
      </c>
    </row>
    <row r="30" spans="1:17" x14ac:dyDescent="0.25">
      <c r="A30" s="50" t="s">
        <v>14</v>
      </c>
      <c r="B30" s="50" t="s">
        <v>24</v>
      </c>
      <c r="C30" s="50" t="s">
        <v>183</v>
      </c>
      <c r="D30" s="48">
        <v>533</v>
      </c>
      <c r="E30" s="48">
        <v>18</v>
      </c>
      <c r="F30" s="55">
        <v>30</v>
      </c>
      <c r="G30" s="55">
        <v>21</v>
      </c>
      <c r="H30" s="32"/>
      <c r="I30" s="55">
        <v>25.38095238095238</v>
      </c>
      <c r="J30" s="51">
        <v>0.84603174603174602</v>
      </c>
      <c r="K30" s="55">
        <v>630</v>
      </c>
      <c r="L30" s="55">
        <v>623.85677083333326</v>
      </c>
      <c r="N30" s="144">
        <v>0.20477430555555556</v>
      </c>
      <c r="P30" s="51">
        <v>0.8543627719036071</v>
      </c>
    </row>
    <row r="31" spans="1:17" x14ac:dyDescent="0.25">
      <c r="A31" s="50"/>
      <c r="B31" s="50"/>
      <c r="C31" s="50" t="s">
        <v>184</v>
      </c>
      <c r="D31" s="48">
        <v>494</v>
      </c>
      <c r="E31" s="48">
        <v>19</v>
      </c>
      <c r="F31" s="55">
        <v>30</v>
      </c>
      <c r="G31" s="55">
        <v>21</v>
      </c>
      <c r="H31" s="32"/>
      <c r="I31" s="55">
        <v>23.523809523809526</v>
      </c>
      <c r="J31" s="51">
        <v>0.78412698412698423</v>
      </c>
      <c r="K31" s="55">
        <v>630</v>
      </c>
      <c r="L31" s="55">
        <v>623.85677083333326</v>
      </c>
      <c r="N31" s="144">
        <v>0.20477430555555556</v>
      </c>
      <c r="P31" s="51">
        <v>0.7918484227399285</v>
      </c>
    </row>
    <row r="32" spans="1:17" x14ac:dyDescent="0.25">
      <c r="A32" s="50"/>
      <c r="B32" s="50"/>
      <c r="C32" s="50" t="s">
        <v>185</v>
      </c>
      <c r="D32" s="48">
        <v>359</v>
      </c>
      <c r="E32" s="48">
        <v>19</v>
      </c>
      <c r="F32" s="55">
        <v>15</v>
      </c>
      <c r="G32" s="55">
        <v>20</v>
      </c>
      <c r="H32" s="32"/>
      <c r="I32" s="55">
        <v>17.95</v>
      </c>
      <c r="J32" s="51">
        <v>1.1966666666666665</v>
      </c>
      <c r="K32" s="55">
        <v>300</v>
      </c>
      <c r="L32" s="55">
        <v>296.92838541666663</v>
      </c>
      <c r="N32" s="144">
        <v>0.20477430555555556</v>
      </c>
      <c r="P32" s="51">
        <v>1.2090457417745055</v>
      </c>
    </row>
    <row r="33" spans="1:16" x14ac:dyDescent="0.25">
      <c r="A33" s="50"/>
      <c r="B33" s="50"/>
      <c r="C33" s="50" t="s">
        <v>186</v>
      </c>
      <c r="D33" s="48">
        <v>347</v>
      </c>
      <c r="E33" s="48">
        <v>18</v>
      </c>
      <c r="F33" s="55">
        <v>15</v>
      </c>
      <c r="G33" s="55">
        <v>21</v>
      </c>
      <c r="H33" s="32"/>
      <c r="I33" s="55">
        <v>16.523809523809526</v>
      </c>
      <c r="J33" s="51">
        <v>1.1015873015873017</v>
      </c>
      <c r="K33" s="55">
        <v>315</v>
      </c>
      <c r="L33" s="55">
        <v>311.92838541666663</v>
      </c>
      <c r="N33" s="144">
        <v>0.20477430555555556</v>
      </c>
      <c r="P33" s="51">
        <v>1.1124348287075108</v>
      </c>
    </row>
    <row r="34" spans="1:16" x14ac:dyDescent="0.25">
      <c r="A34" s="50"/>
      <c r="B34" s="50"/>
      <c r="C34" s="50" t="s">
        <v>187</v>
      </c>
      <c r="D34" s="48">
        <v>326</v>
      </c>
      <c r="E34" s="48">
        <v>21</v>
      </c>
      <c r="F34" s="55">
        <v>15</v>
      </c>
      <c r="G34" s="55">
        <v>21</v>
      </c>
      <c r="H34" s="32"/>
      <c r="I34" s="55">
        <v>15.523809523809524</v>
      </c>
      <c r="J34" s="51">
        <v>1.034920634920635</v>
      </c>
      <c r="K34" s="55">
        <v>315</v>
      </c>
      <c r="L34" s="55">
        <v>311.92838541666663</v>
      </c>
      <c r="N34" s="144">
        <v>0.20477430555555556</v>
      </c>
      <c r="P34" s="51">
        <v>1.0451116834543186</v>
      </c>
    </row>
    <row r="35" spans="1:16" x14ac:dyDescent="0.25">
      <c r="A35" s="50"/>
      <c r="B35" s="50"/>
      <c r="C35" s="50" t="s">
        <v>188</v>
      </c>
      <c r="D35" s="48">
        <v>326</v>
      </c>
      <c r="E35" s="48">
        <v>21</v>
      </c>
      <c r="F35" s="55">
        <v>15</v>
      </c>
      <c r="G35" s="55">
        <v>21</v>
      </c>
      <c r="H35" s="32"/>
      <c r="I35" s="55">
        <v>15.523809523809524</v>
      </c>
      <c r="J35" s="51">
        <v>1.034920634920635</v>
      </c>
      <c r="K35" s="55">
        <v>315</v>
      </c>
      <c r="L35" s="55">
        <v>311.92838541666663</v>
      </c>
      <c r="N35" s="144">
        <v>0.20477430555555556</v>
      </c>
      <c r="P35" s="51">
        <v>1.0451116834543186</v>
      </c>
    </row>
    <row r="36" spans="1:16" x14ac:dyDescent="0.25">
      <c r="A36" s="50"/>
      <c r="B36" s="50"/>
      <c r="C36" s="50" t="s">
        <v>189</v>
      </c>
      <c r="D36" s="48">
        <v>323</v>
      </c>
      <c r="E36" s="48">
        <v>13</v>
      </c>
      <c r="F36" s="55">
        <v>15</v>
      </c>
      <c r="G36" s="55">
        <v>21</v>
      </c>
      <c r="H36" s="32"/>
      <c r="I36" s="55">
        <v>15.380952380952381</v>
      </c>
      <c r="J36" s="51">
        <v>1.0253968253968255</v>
      </c>
      <c r="K36" s="55">
        <v>315</v>
      </c>
      <c r="L36" s="55">
        <v>311.92838541666663</v>
      </c>
      <c r="N36" s="144">
        <v>0.20477430555555556</v>
      </c>
      <c r="P36" s="51">
        <v>1.035494091275291</v>
      </c>
    </row>
    <row r="37" spans="1:16" x14ac:dyDescent="0.25">
      <c r="A37" s="50"/>
      <c r="B37" s="50"/>
      <c r="C37" s="50" t="s">
        <v>190</v>
      </c>
      <c r="D37" s="48">
        <v>322</v>
      </c>
      <c r="E37" s="48">
        <v>20</v>
      </c>
      <c r="F37" s="55">
        <v>15</v>
      </c>
      <c r="G37" s="55">
        <v>21</v>
      </c>
      <c r="H37" s="32"/>
      <c r="I37" s="55">
        <v>15.333333333333334</v>
      </c>
      <c r="J37" s="51">
        <v>1.0222222222222224</v>
      </c>
      <c r="K37" s="55">
        <v>315</v>
      </c>
      <c r="L37" s="55">
        <v>311.92838541666663</v>
      </c>
      <c r="N37" s="144">
        <v>0.20477430555555556</v>
      </c>
      <c r="P37" s="51">
        <v>1.0322882272156153</v>
      </c>
    </row>
    <row r="38" spans="1:16" x14ac:dyDescent="0.25">
      <c r="A38" s="50"/>
      <c r="B38" s="50"/>
      <c r="C38" s="50" t="s">
        <v>191</v>
      </c>
      <c r="D38" s="48">
        <v>309</v>
      </c>
      <c r="E38" s="48">
        <v>19</v>
      </c>
      <c r="F38" s="55">
        <v>15</v>
      </c>
      <c r="G38" s="55">
        <v>20</v>
      </c>
      <c r="H38" s="32"/>
      <c r="I38" s="55">
        <v>15.45</v>
      </c>
      <c r="J38" s="51">
        <v>1.03</v>
      </c>
      <c r="K38" s="55">
        <v>300</v>
      </c>
      <c r="L38" s="55">
        <v>296.92838541666663</v>
      </c>
      <c r="N38" s="144">
        <v>0.20477430555555556</v>
      </c>
      <c r="P38" s="51">
        <v>1.0406549699396161</v>
      </c>
    </row>
    <row r="39" spans="1:16" x14ac:dyDescent="0.25">
      <c r="A39" s="50"/>
      <c r="B39" s="50"/>
      <c r="C39" s="17" t="s">
        <v>192</v>
      </c>
      <c r="D39" s="22">
        <v>276</v>
      </c>
      <c r="E39" s="22">
        <v>9</v>
      </c>
      <c r="F39" s="55">
        <v>30</v>
      </c>
      <c r="G39" s="55">
        <v>11</v>
      </c>
      <c r="H39" s="32"/>
      <c r="I39" s="55">
        <v>25.09090909090909</v>
      </c>
      <c r="J39" s="51">
        <v>0.83636363636363631</v>
      </c>
      <c r="K39" s="55">
        <v>330</v>
      </c>
      <c r="L39" s="55">
        <v>323.85677083333331</v>
      </c>
      <c r="N39" s="144">
        <v>0.20477430555555556</v>
      </c>
      <c r="P39" s="51">
        <v>0.85222859256519334</v>
      </c>
    </row>
    <row r="40" spans="1:16" x14ac:dyDescent="0.25">
      <c r="A40" s="50"/>
      <c r="B40" s="50"/>
      <c r="C40" s="50" t="s">
        <v>193</v>
      </c>
      <c r="D40" s="48">
        <v>270</v>
      </c>
      <c r="E40" s="48">
        <v>21</v>
      </c>
      <c r="F40" s="55">
        <v>15</v>
      </c>
      <c r="G40" s="55">
        <v>21</v>
      </c>
      <c r="H40" s="32"/>
      <c r="I40" s="55">
        <v>12.857142857142858</v>
      </c>
      <c r="J40" s="51">
        <v>0.85714285714285721</v>
      </c>
      <c r="K40" s="55">
        <v>315</v>
      </c>
      <c r="L40" s="55">
        <v>311.92838541666663</v>
      </c>
      <c r="N40" s="144">
        <v>0.20477430555555556</v>
      </c>
      <c r="P40" s="51">
        <v>0.86558329611247242</v>
      </c>
    </row>
    <row r="41" spans="1:16" x14ac:dyDescent="0.25">
      <c r="A41" s="50"/>
      <c r="B41" s="50"/>
      <c r="C41" s="50" t="s">
        <v>194</v>
      </c>
      <c r="D41" s="48">
        <v>221</v>
      </c>
      <c r="E41" s="48">
        <v>20</v>
      </c>
      <c r="F41" s="55">
        <v>15</v>
      </c>
      <c r="G41" s="55">
        <v>19</v>
      </c>
      <c r="H41" s="33"/>
      <c r="I41" s="55">
        <v>11.631578947368421</v>
      </c>
      <c r="J41" s="51">
        <v>0.77543859649122804</v>
      </c>
      <c r="K41" s="55">
        <v>285</v>
      </c>
      <c r="L41" s="55">
        <v>281.92838541666663</v>
      </c>
      <c r="N41" s="144">
        <v>0.20477430555555556</v>
      </c>
      <c r="P41" s="51">
        <v>0.78388701326892074</v>
      </c>
    </row>
    <row r="42" spans="1:16" x14ac:dyDescent="0.25">
      <c r="A42" s="50"/>
      <c r="B42" s="50"/>
      <c r="C42" s="50" t="s">
        <v>195</v>
      </c>
      <c r="D42" s="48">
        <v>160</v>
      </c>
      <c r="E42" s="48">
        <v>10</v>
      </c>
      <c r="F42" s="55">
        <v>15</v>
      </c>
      <c r="G42" s="55">
        <v>9</v>
      </c>
      <c r="H42" s="32"/>
      <c r="I42" s="55">
        <v>17.777777777777779</v>
      </c>
      <c r="J42" s="51">
        <v>1.1851851851851853</v>
      </c>
      <c r="K42" s="55">
        <v>135</v>
      </c>
      <c r="L42" s="55">
        <v>131.92838541666666</v>
      </c>
      <c r="N42" s="144">
        <v>0.20477430555555556</v>
      </c>
      <c r="P42" s="51">
        <v>1.212779186940516</v>
      </c>
    </row>
    <row r="43" spans="1:16" x14ac:dyDescent="0.25">
      <c r="A43" s="50"/>
      <c r="C43" s="50" t="s">
        <v>196</v>
      </c>
      <c r="D43" s="48">
        <v>87</v>
      </c>
      <c r="E43" s="48">
        <v>9</v>
      </c>
      <c r="F43" s="55">
        <v>15</v>
      </c>
      <c r="G43" s="55">
        <v>9</v>
      </c>
      <c r="H43" s="32"/>
      <c r="I43" s="55">
        <v>9.6666666666666661</v>
      </c>
      <c r="J43" s="51">
        <v>0.64444444444444438</v>
      </c>
      <c r="K43" s="55">
        <v>135</v>
      </c>
      <c r="L43" s="55">
        <v>131.92838541666666</v>
      </c>
      <c r="N43" s="144">
        <v>0.20477430555555556</v>
      </c>
      <c r="P43" s="51">
        <v>0.65944868289890546</v>
      </c>
    </row>
    <row r="44" spans="1:16" x14ac:dyDescent="0.25">
      <c r="A44" s="25"/>
      <c r="B44" s="25" t="s">
        <v>35</v>
      </c>
      <c r="C44" s="25"/>
      <c r="D44" s="26">
        <v>4353</v>
      </c>
      <c r="E44" s="26">
        <v>237</v>
      </c>
      <c r="F44" s="27">
        <v>19.49000689179876</v>
      </c>
      <c r="G44" s="71">
        <v>256</v>
      </c>
      <c r="H44" s="32"/>
      <c r="I44" s="71">
        <v>17.00390625</v>
      </c>
      <c r="J44" s="28">
        <v>0.87244229026697306</v>
      </c>
      <c r="K44" s="71"/>
      <c r="L44" s="71"/>
      <c r="N44" s="143">
        <v>0.20477430555555556</v>
      </c>
      <c r="P44" s="28">
        <v>0.87314071520294168</v>
      </c>
    </row>
    <row r="45" spans="1:16" x14ac:dyDescent="0.25">
      <c r="A45" s="50"/>
      <c r="B45" s="50" t="s">
        <v>18</v>
      </c>
      <c r="C45" s="17" t="s">
        <v>197</v>
      </c>
      <c r="D45" s="22">
        <v>751</v>
      </c>
      <c r="E45" s="22">
        <v>21</v>
      </c>
      <c r="F45" s="21">
        <v>30</v>
      </c>
      <c r="G45" s="21">
        <v>21</v>
      </c>
      <c r="H45" s="32"/>
      <c r="I45" s="21">
        <v>35.761904761904759</v>
      </c>
      <c r="J45" s="23">
        <v>1.192063492063492</v>
      </c>
      <c r="K45" s="21">
        <v>630</v>
      </c>
      <c r="L45" s="21">
        <v>623.85677083333326</v>
      </c>
      <c r="N45" s="142">
        <v>0.20477430555555556</v>
      </c>
      <c r="P45" s="23">
        <v>1.2038019544082716</v>
      </c>
    </row>
    <row r="46" spans="1:16" x14ac:dyDescent="0.25">
      <c r="A46" s="50"/>
      <c r="C46" s="50" t="s">
        <v>198</v>
      </c>
      <c r="D46" s="48">
        <v>295</v>
      </c>
      <c r="E46" s="48">
        <v>11</v>
      </c>
      <c r="F46" s="55">
        <v>30</v>
      </c>
      <c r="G46" s="55">
        <v>9</v>
      </c>
      <c r="H46" s="32"/>
      <c r="I46" s="55">
        <v>32.777777777777779</v>
      </c>
      <c r="J46" s="51">
        <v>1.0925925925925926</v>
      </c>
      <c r="K46" s="55">
        <v>270</v>
      </c>
      <c r="L46" s="55">
        <v>263.85677083333331</v>
      </c>
      <c r="N46" s="144">
        <v>0.20477430555555556</v>
      </c>
      <c r="P46" s="51">
        <v>1.1180308129607881</v>
      </c>
    </row>
    <row r="47" spans="1:16" x14ac:dyDescent="0.25">
      <c r="A47" s="50"/>
      <c r="B47" s="25" t="s">
        <v>36</v>
      </c>
      <c r="C47" s="25"/>
      <c r="D47" s="26">
        <v>1046</v>
      </c>
      <c r="E47" s="26">
        <v>32</v>
      </c>
      <c r="F47" s="27">
        <v>30</v>
      </c>
      <c r="G47" s="71">
        <v>30</v>
      </c>
      <c r="H47" s="32"/>
      <c r="I47" s="71">
        <v>34.866666666666667</v>
      </c>
      <c r="J47" s="28">
        <v>1.1622222222222223</v>
      </c>
      <c r="K47" s="71"/>
      <c r="L47" s="71"/>
      <c r="N47" s="143"/>
      <c r="P47" s="28"/>
    </row>
    <row r="48" spans="1:16" x14ac:dyDescent="0.25">
      <c r="B48" s="50" t="s">
        <v>10</v>
      </c>
      <c r="C48" s="17" t="s">
        <v>199</v>
      </c>
      <c r="D48" s="22">
        <v>218</v>
      </c>
      <c r="E48" s="22">
        <v>21</v>
      </c>
      <c r="F48" s="21">
        <v>8</v>
      </c>
      <c r="G48" s="21">
        <v>21</v>
      </c>
      <c r="H48" s="50"/>
      <c r="I48" s="21">
        <v>10.380952380952381</v>
      </c>
      <c r="J48" s="23">
        <v>1.2976190476190477</v>
      </c>
      <c r="K48" s="21">
        <v>168</v>
      </c>
      <c r="L48" s="21">
        <v>166.36180555555555</v>
      </c>
      <c r="N48" s="142">
        <v>0.20477430555555556</v>
      </c>
      <c r="P48" s="23">
        <v>1.3103969343924931</v>
      </c>
    </row>
    <row r="49" spans="1:16" x14ac:dyDescent="0.25">
      <c r="A49" s="25"/>
      <c r="C49" s="50" t="s">
        <v>200</v>
      </c>
      <c r="D49" s="48">
        <v>136</v>
      </c>
      <c r="E49" s="48">
        <v>19</v>
      </c>
      <c r="F49" s="55">
        <v>8</v>
      </c>
      <c r="G49" s="55">
        <v>17</v>
      </c>
      <c r="H49" s="50"/>
      <c r="I49" s="55">
        <v>8</v>
      </c>
      <c r="J49" s="51">
        <v>1</v>
      </c>
      <c r="K49" s="55">
        <v>136</v>
      </c>
      <c r="L49" s="55">
        <v>134.36180555555555</v>
      </c>
      <c r="N49" s="144">
        <v>0.20477430555555556</v>
      </c>
      <c r="P49" s="51">
        <v>1.0121924116579923</v>
      </c>
    </row>
    <row r="50" spans="1:16" x14ac:dyDescent="0.25">
      <c r="A50" s="50"/>
      <c r="C50" s="17" t="s">
        <v>201</v>
      </c>
      <c r="D50" s="22">
        <v>116</v>
      </c>
      <c r="E50" s="22">
        <v>17</v>
      </c>
      <c r="F50" s="21">
        <v>8</v>
      </c>
      <c r="G50" s="21">
        <v>17</v>
      </c>
      <c r="H50" s="50"/>
      <c r="I50" s="21">
        <v>6.8235294117647056</v>
      </c>
      <c r="J50" s="23">
        <v>0.8529411764705882</v>
      </c>
      <c r="K50" s="21">
        <v>136</v>
      </c>
      <c r="L50" s="21">
        <v>134.36180555555555</v>
      </c>
      <c r="N50" s="142">
        <v>0.20477430555555556</v>
      </c>
      <c r="P50" s="23">
        <v>0.86334058641416989</v>
      </c>
    </row>
    <row r="51" spans="1:16" x14ac:dyDescent="0.25">
      <c r="A51" s="25"/>
      <c r="B51" s="25" t="s">
        <v>34</v>
      </c>
      <c r="C51" s="25"/>
      <c r="D51" s="26">
        <v>470</v>
      </c>
      <c r="E51" s="26">
        <v>57</v>
      </c>
      <c r="F51" s="27">
        <v>8</v>
      </c>
      <c r="G51" s="71">
        <v>55</v>
      </c>
      <c r="H51" s="50"/>
      <c r="I51" s="71">
        <v>8.545454545454545</v>
      </c>
      <c r="J51" s="28">
        <v>1.0681818181818181</v>
      </c>
      <c r="K51" s="71"/>
      <c r="L51" s="71">
        <v>438.36180555555558</v>
      </c>
      <c r="N51" s="143">
        <v>0.20477430555555556</v>
      </c>
      <c r="P51" s="28">
        <v>1.0721737022785274</v>
      </c>
    </row>
    <row r="52" spans="1:16" x14ac:dyDescent="0.25">
      <c r="B52" s="50" t="s">
        <v>13</v>
      </c>
      <c r="C52" s="17" t="s">
        <v>202</v>
      </c>
      <c r="D52" s="22">
        <v>179</v>
      </c>
      <c r="E52" s="22">
        <v>19</v>
      </c>
      <c r="F52" s="21">
        <v>8</v>
      </c>
      <c r="G52" s="21">
        <v>20</v>
      </c>
      <c r="H52" s="32"/>
      <c r="I52" s="21">
        <v>8.9499999999999993</v>
      </c>
      <c r="J52" s="23">
        <v>1.1187499999999999</v>
      </c>
      <c r="K52" s="21">
        <v>160</v>
      </c>
      <c r="L52" s="21">
        <v>158.36180555555555</v>
      </c>
      <c r="N52" s="142">
        <v>0.20477430555555556</v>
      </c>
      <c r="P52" s="23">
        <v>1.1303230559416948</v>
      </c>
    </row>
    <row r="53" spans="1:16" x14ac:dyDescent="0.25">
      <c r="C53" s="50" t="s">
        <v>203</v>
      </c>
      <c r="D53" s="48">
        <v>152</v>
      </c>
      <c r="E53" s="48">
        <v>20</v>
      </c>
      <c r="F53" s="55">
        <v>8</v>
      </c>
      <c r="G53" s="55">
        <v>18</v>
      </c>
      <c r="H53" s="50"/>
      <c r="I53" s="55">
        <v>8.4444444444444446</v>
      </c>
      <c r="J53" s="51">
        <v>1.0555555555555556</v>
      </c>
      <c r="K53" s="55">
        <v>144</v>
      </c>
      <c r="L53" s="55">
        <v>142.36180555555555</v>
      </c>
      <c r="N53" s="144">
        <v>0.20477430555555556</v>
      </c>
      <c r="P53" s="51">
        <v>1.0677021087702012</v>
      </c>
    </row>
    <row r="54" spans="1:16" x14ac:dyDescent="0.25">
      <c r="A54" s="25"/>
      <c r="B54" s="25" t="s">
        <v>43</v>
      </c>
      <c r="C54" s="25"/>
      <c r="D54" s="26">
        <v>331</v>
      </c>
      <c r="E54" s="26">
        <v>39</v>
      </c>
      <c r="F54" s="27">
        <v>8</v>
      </c>
      <c r="G54" s="71">
        <v>38</v>
      </c>
      <c r="H54" s="50"/>
      <c r="I54" s="71">
        <v>8.7105263157894743</v>
      </c>
      <c r="J54" s="28">
        <v>1.0888157894736843</v>
      </c>
      <c r="K54" s="71"/>
      <c r="L54" s="71">
        <v>302.36180555555558</v>
      </c>
      <c r="N54" s="143">
        <v>0.20477430555555556</v>
      </c>
      <c r="P54" s="28">
        <v>1.0947149868741688</v>
      </c>
    </row>
    <row r="55" spans="1:16" x14ac:dyDescent="0.25">
      <c r="A55" s="50" t="s">
        <v>44</v>
      </c>
      <c r="B55" s="50"/>
      <c r="C55" s="50"/>
      <c r="D55" s="48">
        <v>6200</v>
      </c>
      <c r="E55" s="48">
        <v>365</v>
      </c>
      <c r="F55" s="55">
        <v>19.778709677419354</v>
      </c>
      <c r="G55" s="72">
        <v>379</v>
      </c>
      <c r="H55" s="50"/>
      <c r="I55" s="72">
        <v>16.358839050131927</v>
      </c>
      <c r="J55" s="74">
        <v>0.98741837872272653</v>
      </c>
      <c r="K55" s="72"/>
      <c r="L55" s="72"/>
      <c r="N55" s="145">
        <v>0.20477430555555556</v>
      </c>
      <c r="P55" s="74"/>
    </row>
    <row r="56" spans="1:16" x14ac:dyDescent="0.25">
      <c r="A56" s="50" t="s">
        <v>106</v>
      </c>
      <c r="B56" s="50" t="s">
        <v>26</v>
      </c>
      <c r="C56" s="50" t="s">
        <v>204</v>
      </c>
      <c r="D56" s="48">
        <v>208</v>
      </c>
      <c r="E56" s="48">
        <v>20</v>
      </c>
      <c r="F56" s="55">
        <v>9.0865384615384617</v>
      </c>
      <c r="G56" s="55">
        <v>17</v>
      </c>
      <c r="H56" s="32"/>
      <c r="I56" s="55">
        <v>12.235294117647058</v>
      </c>
      <c r="J56" s="51">
        <v>1.346529723000311</v>
      </c>
      <c r="K56" s="55">
        <v>154.47115384615384</v>
      </c>
      <c r="L56" s="55">
        <v>152.61046424278845</v>
      </c>
      <c r="N56" s="144">
        <v>0.20477430555555556</v>
      </c>
      <c r="P56" s="51">
        <v>1.3629471676928533</v>
      </c>
    </row>
    <row r="57" spans="1:16" x14ac:dyDescent="0.25">
      <c r="C57" s="17" t="s">
        <v>205</v>
      </c>
      <c r="D57" s="22">
        <v>123</v>
      </c>
      <c r="E57" s="22">
        <v>20</v>
      </c>
      <c r="F57" s="21">
        <v>9</v>
      </c>
      <c r="G57" s="21">
        <v>21</v>
      </c>
      <c r="H57" s="50"/>
      <c r="I57" s="21">
        <v>5.8571428571428568</v>
      </c>
      <c r="J57" s="23">
        <v>0.6507936507936507</v>
      </c>
      <c r="K57" s="21">
        <v>189</v>
      </c>
      <c r="L57" s="21">
        <v>187.15703124999999</v>
      </c>
      <c r="N57" s="142">
        <v>0.20477430555555556</v>
      </c>
      <c r="P57" s="23">
        <v>0.65720213223354385</v>
      </c>
    </row>
    <row r="58" spans="1:16" x14ac:dyDescent="0.25">
      <c r="A58" s="25"/>
      <c r="B58" s="25" t="s">
        <v>42</v>
      </c>
      <c r="C58" s="25"/>
      <c r="D58" s="26">
        <v>331</v>
      </c>
      <c r="E58" s="26">
        <v>40</v>
      </c>
      <c r="F58" s="27">
        <v>9.0543806646525677</v>
      </c>
      <c r="G58" s="71">
        <v>38</v>
      </c>
      <c r="H58" s="50"/>
      <c r="I58" s="71">
        <v>8.7105263157894743</v>
      </c>
      <c r="J58" s="28">
        <v>0.96202342693570775</v>
      </c>
      <c r="K58" s="71"/>
      <c r="L58" s="71">
        <v>342.21236074395773</v>
      </c>
      <c r="N58" s="143">
        <v>0.20477430555555556</v>
      </c>
      <c r="P58" s="28">
        <v>0.96723566407834471</v>
      </c>
    </row>
    <row r="59" spans="1:16" x14ac:dyDescent="0.25">
      <c r="A59" s="50"/>
      <c r="B59" s="50" t="s">
        <v>25</v>
      </c>
      <c r="C59" s="17" t="s">
        <v>206</v>
      </c>
      <c r="D59" s="22">
        <v>326</v>
      </c>
      <c r="E59" s="22">
        <v>21</v>
      </c>
      <c r="F59" s="21">
        <v>10</v>
      </c>
      <c r="G59" s="21">
        <v>21</v>
      </c>
      <c r="H59" s="50"/>
      <c r="I59" s="21">
        <v>15.523809523809524</v>
      </c>
      <c r="J59" s="23">
        <v>1.5523809523809524</v>
      </c>
      <c r="K59" s="21">
        <v>210</v>
      </c>
      <c r="L59" s="21">
        <v>207.95225694444443</v>
      </c>
      <c r="N59" s="142">
        <v>0.20477430555555556</v>
      </c>
      <c r="P59" s="23">
        <v>1.5676675251814778</v>
      </c>
    </row>
    <row r="60" spans="1:16" x14ac:dyDescent="0.25">
      <c r="A60" s="50"/>
      <c r="C60" s="17" t="s">
        <v>207</v>
      </c>
      <c r="D60" s="22">
        <v>316</v>
      </c>
      <c r="E60" s="22">
        <v>20</v>
      </c>
      <c r="F60" s="21">
        <v>10</v>
      </c>
      <c r="G60" s="21">
        <v>21</v>
      </c>
      <c r="H60" s="50"/>
      <c r="I60" s="21">
        <v>15.047619047619047</v>
      </c>
      <c r="J60" s="23">
        <v>1.5047619047619047</v>
      </c>
      <c r="K60" s="21">
        <v>210</v>
      </c>
      <c r="L60" s="21">
        <v>207.95225694444443</v>
      </c>
      <c r="N60" s="142">
        <v>0.20477430555555556</v>
      </c>
      <c r="P60" s="23">
        <v>1.5195795642863406</v>
      </c>
    </row>
    <row r="61" spans="1:16" x14ac:dyDescent="0.25">
      <c r="C61" s="17" t="s">
        <v>208</v>
      </c>
      <c r="D61" s="22">
        <v>275</v>
      </c>
      <c r="E61" s="22">
        <v>19</v>
      </c>
      <c r="F61" s="21">
        <v>8.8888888888888733</v>
      </c>
      <c r="G61" s="21">
        <v>19</v>
      </c>
      <c r="H61" s="50"/>
      <c r="I61" s="21">
        <v>14.473684210526315</v>
      </c>
      <c r="J61" s="23">
        <v>1.6282894736842133</v>
      </c>
      <c r="K61" s="21">
        <v>168.8888888888886</v>
      </c>
      <c r="L61" s="21">
        <v>167.06867283950587</v>
      </c>
      <c r="N61" s="142">
        <v>0.20477430555555556</v>
      </c>
      <c r="P61" s="23">
        <v>1.646029715362485</v>
      </c>
    </row>
    <row r="62" spans="1:16" x14ac:dyDescent="0.25">
      <c r="C62" s="17" t="s">
        <v>209</v>
      </c>
      <c r="D62" s="22">
        <v>259</v>
      </c>
      <c r="E62" s="22">
        <v>20</v>
      </c>
      <c r="F62" s="21">
        <v>10</v>
      </c>
      <c r="G62" s="21">
        <v>21</v>
      </c>
      <c r="H62" s="50"/>
      <c r="I62" s="21">
        <v>12.333333333333334</v>
      </c>
      <c r="J62" s="23">
        <v>1.2333333333333334</v>
      </c>
      <c r="K62" s="21">
        <v>210</v>
      </c>
      <c r="L62" s="21">
        <v>207.95225694444443</v>
      </c>
      <c r="N62" s="142">
        <v>0.20477430555555556</v>
      </c>
      <c r="P62" s="23">
        <v>1.2454781871840575</v>
      </c>
    </row>
    <row r="63" spans="1:16" x14ac:dyDescent="0.25">
      <c r="C63" s="17" t="s">
        <v>210</v>
      </c>
      <c r="D63" s="22">
        <v>246</v>
      </c>
      <c r="E63" s="22">
        <v>16</v>
      </c>
      <c r="F63" s="21">
        <v>10</v>
      </c>
      <c r="G63" s="21">
        <v>16</v>
      </c>
      <c r="H63" s="50"/>
      <c r="I63" s="21">
        <v>15.375</v>
      </c>
      <c r="J63" s="23">
        <v>1.5375000000000001</v>
      </c>
      <c r="K63" s="21">
        <v>160</v>
      </c>
      <c r="L63" s="21">
        <v>157.95225694444443</v>
      </c>
      <c r="N63" s="142">
        <v>0.20477430555555556</v>
      </c>
      <c r="P63" s="23">
        <v>1.5574326366639006</v>
      </c>
    </row>
    <row r="64" spans="1:16" x14ac:dyDescent="0.25">
      <c r="C64" s="17" t="s">
        <v>211</v>
      </c>
      <c r="D64" s="22">
        <v>245</v>
      </c>
      <c r="E64" s="22">
        <v>22</v>
      </c>
      <c r="F64" s="21">
        <v>10</v>
      </c>
      <c r="G64" s="21">
        <v>15</v>
      </c>
      <c r="H64" s="50"/>
      <c r="I64" s="21">
        <v>16.333333333333332</v>
      </c>
      <c r="J64" s="23">
        <v>1.6333333333333333</v>
      </c>
      <c r="K64" s="21">
        <v>150</v>
      </c>
      <c r="L64" s="21">
        <v>147.95225694444443</v>
      </c>
      <c r="N64" s="142">
        <v>0.20477430555555556</v>
      </c>
      <c r="P64" s="23">
        <v>1.6559395919995776</v>
      </c>
    </row>
    <row r="65" spans="3:16" x14ac:dyDescent="0.25">
      <c r="C65" s="17" t="s">
        <v>212</v>
      </c>
      <c r="D65" s="22">
        <v>241</v>
      </c>
      <c r="E65" s="22">
        <v>21</v>
      </c>
      <c r="F65" s="21">
        <v>10</v>
      </c>
      <c r="G65" s="21">
        <v>21</v>
      </c>
      <c r="H65" s="50"/>
      <c r="I65" s="21">
        <v>11.476190476190476</v>
      </c>
      <c r="J65" s="23">
        <v>1.1476190476190475</v>
      </c>
      <c r="K65" s="21">
        <v>210</v>
      </c>
      <c r="L65" s="21">
        <v>207.95225694444443</v>
      </c>
      <c r="N65" s="142">
        <v>0.20477430555555556</v>
      </c>
      <c r="P65" s="23">
        <v>1.1589198575728104</v>
      </c>
    </row>
    <row r="66" spans="3:16" x14ac:dyDescent="0.25">
      <c r="C66" s="17" t="s">
        <v>213</v>
      </c>
      <c r="D66" s="22">
        <v>241</v>
      </c>
      <c r="E66" s="22">
        <v>21</v>
      </c>
      <c r="F66" s="21">
        <v>8.8888888888888999</v>
      </c>
      <c r="G66" s="21">
        <v>21</v>
      </c>
      <c r="H66" s="50"/>
      <c r="I66" s="21">
        <v>11.476190476190476</v>
      </c>
      <c r="J66" s="23">
        <v>1.2910714285714269</v>
      </c>
      <c r="K66" s="21">
        <v>186.66666666666691</v>
      </c>
      <c r="L66" s="21">
        <v>184.84645061728418</v>
      </c>
      <c r="N66" s="142">
        <v>0.20477430555555556</v>
      </c>
      <c r="P66" s="23">
        <v>1.3037848397694101</v>
      </c>
    </row>
    <row r="67" spans="3:16" x14ac:dyDescent="0.25">
      <c r="C67" s="17" t="s">
        <v>214</v>
      </c>
      <c r="D67" s="22">
        <v>239</v>
      </c>
      <c r="E67" s="22">
        <v>17</v>
      </c>
      <c r="F67" s="21">
        <v>10</v>
      </c>
      <c r="G67" s="21">
        <v>16</v>
      </c>
      <c r="H67" s="50"/>
      <c r="I67" s="21">
        <v>14.9375</v>
      </c>
      <c r="J67" s="23">
        <v>1.4937499999999999</v>
      </c>
      <c r="K67" s="21">
        <v>160</v>
      </c>
      <c r="L67" s="21">
        <v>157.95225694444443</v>
      </c>
      <c r="N67" s="142">
        <v>0.20477430555555556</v>
      </c>
      <c r="P67" s="23">
        <v>1.5131154478157407</v>
      </c>
    </row>
    <row r="68" spans="3:16" x14ac:dyDescent="0.25">
      <c r="C68" s="17" t="s">
        <v>215</v>
      </c>
      <c r="D68" s="22">
        <v>236</v>
      </c>
      <c r="E68" s="22">
        <v>19</v>
      </c>
      <c r="F68" s="21">
        <v>10</v>
      </c>
      <c r="G68" s="21">
        <v>20</v>
      </c>
      <c r="H68" s="50"/>
      <c r="I68" s="21">
        <v>11.8</v>
      </c>
      <c r="J68" s="23">
        <v>1.1800000000000002</v>
      </c>
      <c r="K68" s="21">
        <v>200</v>
      </c>
      <c r="L68" s="21">
        <v>197.95225694444443</v>
      </c>
      <c r="N68" s="142">
        <v>0.20477430555555556</v>
      </c>
      <c r="P68" s="23">
        <v>1.1922066645910165</v>
      </c>
    </row>
    <row r="69" spans="3:16" x14ac:dyDescent="0.25">
      <c r="C69" s="17" t="s">
        <v>216</v>
      </c>
      <c r="D69" s="22">
        <v>233</v>
      </c>
      <c r="E69" s="22">
        <v>20</v>
      </c>
      <c r="F69" s="21">
        <v>10</v>
      </c>
      <c r="G69" s="21">
        <v>21</v>
      </c>
      <c r="H69" s="50"/>
      <c r="I69" s="21">
        <v>11.095238095238095</v>
      </c>
      <c r="J69" s="23">
        <v>1.1095238095238096</v>
      </c>
      <c r="K69" s="21">
        <v>210</v>
      </c>
      <c r="L69" s="21">
        <v>207.95225694444443</v>
      </c>
      <c r="N69" s="142">
        <v>0.20477430555555556</v>
      </c>
      <c r="P69" s="23">
        <v>1.1204494888567003</v>
      </c>
    </row>
    <row r="70" spans="3:16" x14ac:dyDescent="0.25">
      <c r="C70" s="17" t="s">
        <v>217</v>
      </c>
      <c r="D70" s="22">
        <v>229</v>
      </c>
      <c r="E70" s="22">
        <v>19</v>
      </c>
      <c r="F70" s="21">
        <v>10</v>
      </c>
      <c r="G70" s="21">
        <v>20</v>
      </c>
      <c r="H70" s="50"/>
      <c r="I70" s="21">
        <v>11.45</v>
      </c>
      <c r="J70" s="23">
        <v>1.145</v>
      </c>
      <c r="K70" s="21">
        <v>200</v>
      </c>
      <c r="L70" s="21">
        <v>197.95225694444443</v>
      </c>
      <c r="N70" s="142">
        <v>0.20477430555555556</v>
      </c>
      <c r="P70" s="23">
        <v>1.1568446025056898</v>
      </c>
    </row>
    <row r="71" spans="3:16" x14ac:dyDescent="0.25">
      <c r="C71" s="17" t="s">
        <v>218</v>
      </c>
      <c r="D71" s="22">
        <v>229</v>
      </c>
      <c r="E71" s="22">
        <v>21</v>
      </c>
      <c r="F71" s="21">
        <v>10.021834061135371</v>
      </c>
      <c r="G71" s="21">
        <v>21</v>
      </c>
      <c r="H71" s="50"/>
      <c r="I71" s="21">
        <v>10.904761904761905</v>
      </c>
      <c r="J71" s="23">
        <v>1.0881004253553275</v>
      </c>
      <c r="K71" s="21">
        <v>210.45851528384279</v>
      </c>
      <c r="L71" s="21">
        <v>208.40630117358077</v>
      </c>
      <c r="N71" s="142">
        <v>0.20477430555555556</v>
      </c>
      <c r="P71" s="23">
        <v>1.0988151447938554</v>
      </c>
    </row>
    <row r="72" spans="3:16" x14ac:dyDescent="0.25">
      <c r="C72" s="17" t="s">
        <v>219</v>
      </c>
      <c r="D72" s="22">
        <v>213</v>
      </c>
      <c r="E72" s="22">
        <v>15</v>
      </c>
      <c r="F72" s="21">
        <v>10</v>
      </c>
      <c r="G72" s="21">
        <v>19</v>
      </c>
      <c r="H72" s="50"/>
      <c r="I72" s="21">
        <v>11.210526315789474</v>
      </c>
      <c r="J72" s="23">
        <v>1.1210526315789475</v>
      </c>
      <c r="K72" s="21">
        <v>190</v>
      </c>
      <c r="L72" s="21">
        <v>187.95225694444443</v>
      </c>
      <c r="N72" s="142">
        <v>0.20477430555555556</v>
      </c>
      <c r="P72" s="23">
        <v>1.133266519182897</v>
      </c>
    </row>
    <row r="73" spans="3:16" x14ac:dyDescent="0.25">
      <c r="C73" s="17" t="s">
        <v>220</v>
      </c>
      <c r="D73" s="22">
        <v>212</v>
      </c>
      <c r="E73" s="22">
        <v>22</v>
      </c>
      <c r="F73" s="21">
        <v>10</v>
      </c>
      <c r="G73" s="21">
        <v>21</v>
      </c>
      <c r="H73" s="50"/>
      <c r="I73" s="21">
        <v>10.095238095238095</v>
      </c>
      <c r="J73" s="23">
        <v>1.0095238095238095</v>
      </c>
      <c r="K73" s="21">
        <v>210</v>
      </c>
      <c r="L73" s="21">
        <v>207.95225694444443</v>
      </c>
      <c r="N73" s="142">
        <v>0.20477430555555556</v>
      </c>
      <c r="P73" s="23">
        <v>1.019464770976912</v>
      </c>
    </row>
    <row r="74" spans="3:16" x14ac:dyDescent="0.25">
      <c r="C74" s="17" t="s">
        <v>221</v>
      </c>
      <c r="D74" s="22">
        <v>211</v>
      </c>
      <c r="E74" s="22">
        <v>17</v>
      </c>
      <c r="F74" s="21">
        <v>10</v>
      </c>
      <c r="G74" s="21">
        <v>17</v>
      </c>
      <c r="H74" s="50"/>
      <c r="I74" s="21">
        <v>12.411764705882353</v>
      </c>
      <c r="J74" s="23">
        <v>1.2411764705882353</v>
      </c>
      <c r="K74" s="21">
        <v>170</v>
      </c>
      <c r="L74" s="21">
        <v>167.95225694444443</v>
      </c>
      <c r="N74" s="142">
        <v>0.20477430555555556</v>
      </c>
      <c r="P74" s="23">
        <v>1.2563094050578612</v>
      </c>
    </row>
    <row r="75" spans="3:16" x14ac:dyDescent="0.25">
      <c r="C75" s="50" t="s">
        <v>222</v>
      </c>
      <c r="D75" s="48">
        <v>207</v>
      </c>
      <c r="E75" s="48">
        <v>20</v>
      </c>
      <c r="F75" s="21">
        <v>10</v>
      </c>
      <c r="G75" s="21">
        <v>21</v>
      </c>
      <c r="H75" s="50"/>
      <c r="I75" s="21">
        <v>9.8571428571428577</v>
      </c>
      <c r="J75" s="23">
        <v>0.98571428571428577</v>
      </c>
      <c r="K75" s="21">
        <v>210</v>
      </c>
      <c r="L75" s="21">
        <v>207.95225694444443</v>
      </c>
      <c r="N75" s="142">
        <v>0.20477430555555556</v>
      </c>
      <c r="P75" s="23">
        <v>0.99542079052934329</v>
      </c>
    </row>
    <row r="76" spans="3:16" x14ac:dyDescent="0.25">
      <c r="C76" s="17" t="s">
        <v>223</v>
      </c>
      <c r="D76" s="22">
        <v>196</v>
      </c>
      <c r="E76" s="22">
        <v>21</v>
      </c>
      <c r="F76" s="21">
        <v>10</v>
      </c>
      <c r="G76" s="21">
        <v>19</v>
      </c>
      <c r="H76" s="50"/>
      <c r="I76" s="21">
        <v>10.315789473684211</v>
      </c>
      <c r="J76" s="23">
        <v>1.0315789473684212</v>
      </c>
      <c r="K76" s="21">
        <v>190</v>
      </c>
      <c r="L76" s="21">
        <v>187.95225694444443</v>
      </c>
      <c r="N76" s="142">
        <v>0.20477430555555556</v>
      </c>
      <c r="P76" s="23">
        <v>1.0428180176518675</v>
      </c>
    </row>
    <row r="77" spans="3:16" x14ac:dyDescent="0.25">
      <c r="C77" s="17" t="s">
        <v>29</v>
      </c>
      <c r="D77" s="22">
        <v>179</v>
      </c>
      <c r="E77" s="22">
        <v>21</v>
      </c>
      <c r="F77" s="21">
        <v>10</v>
      </c>
      <c r="G77" s="21">
        <v>20</v>
      </c>
      <c r="H77" s="50"/>
      <c r="I77" s="21">
        <v>8.9499999999999993</v>
      </c>
      <c r="J77" s="23">
        <v>0.89499999999999991</v>
      </c>
      <c r="K77" s="21">
        <v>200</v>
      </c>
      <c r="L77" s="21">
        <v>197.95225694444443</v>
      </c>
      <c r="N77" s="142">
        <v>0.20477430555555556</v>
      </c>
      <c r="P77" s="23">
        <v>0.90425844475335582</v>
      </c>
    </row>
    <row r="78" spans="3:16" x14ac:dyDescent="0.25">
      <c r="C78" s="50" t="s">
        <v>17</v>
      </c>
      <c r="D78" s="48">
        <v>163</v>
      </c>
      <c r="E78" s="48">
        <v>19</v>
      </c>
      <c r="F78" s="55">
        <v>10</v>
      </c>
      <c r="G78" s="55">
        <v>19</v>
      </c>
      <c r="H78" s="50"/>
      <c r="I78" s="55">
        <v>8.5789473684210531</v>
      </c>
      <c r="J78" s="51">
        <v>0.85789473684210527</v>
      </c>
      <c r="K78" s="55">
        <v>190</v>
      </c>
      <c r="L78" s="55">
        <v>187.95225694444443</v>
      </c>
      <c r="N78" s="144">
        <v>0.20477430555555556</v>
      </c>
      <c r="P78" s="51">
        <v>0.86724151467986954</v>
      </c>
    </row>
    <row r="79" spans="3:16" x14ac:dyDescent="0.25">
      <c r="C79" s="50" t="s">
        <v>12</v>
      </c>
      <c r="D79" s="48">
        <v>155</v>
      </c>
      <c r="E79" s="48">
        <v>11</v>
      </c>
      <c r="F79" s="21">
        <v>10</v>
      </c>
      <c r="G79" s="21">
        <v>10</v>
      </c>
      <c r="H79" s="50"/>
      <c r="I79" s="21">
        <v>15.5</v>
      </c>
      <c r="J79" s="23">
        <v>1.55</v>
      </c>
      <c r="K79" s="21">
        <v>100</v>
      </c>
      <c r="L79" s="21">
        <v>97.952256944444429</v>
      </c>
      <c r="N79" s="142">
        <v>0.20477430555555556</v>
      </c>
      <c r="P79" s="23">
        <v>1.5824035589900836</v>
      </c>
    </row>
    <row r="80" spans="3:16" x14ac:dyDescent="0.25">
      <c r="C80" s="17" t="s">
        <v>28</v>
      </c>
      <c r="D80" s="22">
        <v>114</v>
      </c>
      <c r="E80" s="22">
        <v>13</v>
      </c>
      <c r="F80" s="21">
        <v>10</v>
      </c>
      <c r="G80" s="21">
        <v>9</v>
      </c>
      <c r="H80" s="50"/>
      <c r="I80" s="21">
        <v>12.666666666666666</v>
      </c>
      <c r="J80" s="23">
        <v>1.2666666666666666</v>
      </c>
      <c r="K80" s="21">
        <v>90</v>
      </c>
      <c r="L80" s="21">
        <v>87.952256944444429</v>
      </c>
      <c r="N80" s="142">
        <v>0.20477430555555556</v>
      </c>
      <c r="P80" s="23">
        <v>1.2961577560426762</v>
      </c>
    </row>
    <row r="81" spans="1:16" x14ac:dyDescent="0.25">
      <c r="C81" s="17" t="s">
        <v>20</v>
      </c>
      <c r="D81" s="22">
        <v>99</v>
      </c>
      <c r="E81" s="22">
        <v>14</v>
      </c>
      <c r="F81" s="21">
        <v>10</v>
      </c>
      <c r="G81" s="21">
        <v>10</v>
      </c>
      <c r="H81" s="50"/>
      <c r="I81" s="21">
        <v>9.9</v>
      </c>
      <c r="J81" s="23">
        <v>0.99</v>
      </c>
      <c r="K81" s="21">
        <v>100</v>
      </c>
      <c r="L81" s="21">
        <v>97.952256944444429</v>
      </c>
      <c r="N81" s="142">
        <v>0.20477430555555556</v>
      </c>
      <c r="P81" s="23">
        <v>1.0106964667097953</v>
      </c>
    </row>
    <row r="82" spans="1:16" x14ac:dyDescent="0.25">
      <c r="C82" s="50" t="s">
        <v>27</v>
      </c>
      <c r="D82" s="48">
        <v>39</v>
      </c>
      <c r="E82" s="48">
        <v>8</v>
      </c>
      <c r="F82" s="55">
        <v>10</v>
      </c>
      <c r="G82" s="55">
        <v>4</v>
      </c>
      <c r="H82" s="50"/>
      <c r="I82" s="55">
        <v>9.75</v>
      </c>
      <c r="J82" s="51">
        <v>0.97499999999999998</v>
      </c>
      <c r="K82" s="55">
        <v>40</v>
      </c>
      <c r="L82" s="55">
        <v>37.952256944444443</v>
      </c>
      <c r="N82" s="144">
        <v>0.20477430555555556</v>
      </c>
      <c r="P82" s="51">
        <v>1.0276068708400996</v>
      </c>
    </row>
    <row r="83" spans="1:16" x14ac:dyDescent="0.25">
      <c r="A83" s="50"/>
      <c r="B83" s="50"/>
      <c r="C83" s="50" t="s">
        <v>16</v>
      </c>
      <c r="D83" s="48">
        <v>27</v>
      </c>
      <c r="E83" s="48">
        <v>8</v>
      </c>
      <c r="F83" s="55">
        <v>10</v>
      </c>
      <c r="G83" s="115"/>
      <c r="H83" s="114"/>
      <c r="I83" s="115"/>
      <c r="J83" s="92"/>
      <c r="K83" s="115">
        <v>130</v>
      </c>
      <c r="L83" s="115"/>
      <c r="M83" s="108"/>
      <c r="N83" s="146"/>
      <c r="O83" s="108"/>
      <c r="P83" s="92"/>
    </row>
    <row r="84" spans="1:16" x14ac:dyDescent="0.25">
      <c r="A84" s="50"/>
      <c r="B84" s="50"/>
      <c r="C84" s="50" t="s">
        <v>132</v>
      </c>
      <c r="D84" s="48">
        <v>9</v>
      </c>
      <c r="E84" s="48">
        <v>5</v>
      </c>
      <c r="F84" s="55">
        <v>10</v>
      </c>
      <c r="G84" s="115"/>
      <c r="H84" s="114"/>
      <c r="I84" s="115"/>
      <c r="J84" s="92"/>
      <c r="K84" s="115">
        <v>80</v>
      </c>
      <c r="L84" s="115"/>
      <c r="M84" s="108"/>
      <c r="N84" s="146"/>
      <c r="O84" s="108"/>
      <c r="P84" s="92"/>
    </row>
    <row r="85" spans="1:16" x14ac:dyDescent="0.25">
      <c r="A85" s="50"/>
      <c r="B85" s="50"/>
      <c r="C85" s="50" t="s">
        <v>104</v>
      </c>
      <c r="D85" s="48">
        <v>8</v>
      </c>
      <c r="E85" s="48">
        <v>1</v>
      </c>
      <c r="F85" s="55">
        <v>10</v>
      </c>
      <c r="G85" s="115"/>
      <c r="H85" s="114"/>
      <c r="I85" s="115"/>
      <c r="J85" s="92"/>
      <c r="K85" s="150">
        <v>350</v>
      </c>
      <c r="L85" s="115"/>
      <c r="M85" s="108"/>
      <c r="N85" s="146"/>
      <c r="O85" s="108"/>
      <c r="P85" s="92"/>
    </row>
    <row r="86" spans="1:16" x14ac:dyDescent="0.25">
      <c r="A86" s="50"/>
      <c r="B86" s="50"/>
      <c r="C86" s="50" t="s">
        <v>80</v>
      </c>
      <c r="D86" s="48">
        <v>2</v>
      </c>
      <c r="E86" s="48">
        <v>2</v>
      </c>
      <c r="F86" s="55">
        <v>10</v>
      </c>
      <c r="G86" s="115"/>
      <c r="H86" s="114"/>
      <c r="I86" s="115"/>
      <c r="J86" s="92"/>
      <c r="K86" s="150">
        <v>350</v>
      </c>
      <c r="L86" s="115"/>
      <c r="M86" s="108"/>
      <c r="N86" s="146"/>
      <c r="O86" s="108"/>
      <c r="P86" s="92"/>
    </row>
    <row r="87" spans="1:16" x14ac:dyDescent="0.25">
      <c r="A87" s="50"/>
      <c r="B87" s="50"/>
      <c r="C87" s="50" t="s">
        <v>133</v>
      </c>
      <c r="D87" s="48">
        <v>1</v>
      </c>
      <c r="E87" s="48">
        <v>1</v>
      </c>
      <c r="F87" s="55">
        <v>10</v>
      </c>
      <c r="G87" s="115"/>
      <c r="H87" s="114"/>
      <c r="I87" s="115"/>
      <c r="J87" s="92"/>
      <c r="K87" s="115">
        <v>40</v>
      </c>
      <c r="L87" s="115"/>
      <c r="M87" s="108"/>
      <c r="N87" s="146"/>
      <c r="O87" s="108"/>
      <c r="P87" s="92"/>
    </row>
    <row r="88" spans="1:16" x14ac:dyDescent="0.25">
      <c r="A88" s="50"/>
      <c r="B88" s="25" t="s">
        <v>40</v>
      </c>
      <c r="C88" s="25"/>
      <c r="D88" s="26">
        <v>5150</v>
      </c>
      <c r="E88" s="26">
        <v>454</v>
      </c>
      <c r="F88" s="27">
        <v>9.8896440129451459</v>
      </c>
      <c r="G88" s="71">
        <v>422</v>
      </c>
      <c r="H88" s="50"/>
      <c r="I88" s="71">
        <v>12.203791469194313</v>
      </c>
      <c r="J88" s="28">
        <v>1.2339970430907361</v>
      </c>
      <c r="K88" s="71"/>
      <c r="L88" s="71">
        <v>4171.4046284779097</v>
      </c>
      <c r="N88" s="143">
        <v>0.20477430555555556</v>
      </c>
      <c r="P88" s="28">
        <v>1.2345961273670945</v>
      </c>
    </row>
    <row r="89" spans="1:16" x14ac:dyDescent="0.25">
      <c r="A89" s="50" t="s">
        <v>108</v>
      </c>
      <c r="B89" s="50"/>
      <c r="C89" s="50"/>
      <c r="D89" s="48">
        <v>5481</v>
      </c>
      <c r="E89" s="48">
        <v>494</v>
      </c>
      <c r="F89" s="55">
        <v>9.8392020920758068</v>
      </c>
      <c r="G89" s="72">
        <v>460</v>
      </c>
      <c r="H89" s="50"/>
      <c r="I89" s="72">
        <v>11.915217391304347</v>
      </c>
      <c r="J89" s="74">
        <v>1.2127487374143029</v>
      </c>
      <c r="K89" s="72"/>
      <c r="L89" s="72">
        <v>4524.0181465792457</v>
      </c>
      <c r="N89" s="145">
        <v>0.20477430555555556</v>
      </c>
      <c r="P89" s="74">
        <v>1.0276068708400996</v>
      </c>
    </row>
    <row r="90" spans="1:16" x14ac:dyDescent="0.25">
      <c r="A90" s="17" t="s">
        <v>107</v>
      </c>
      <c r="B90" s="17" t="s">
        <v>15</v>
      </c>
      <c r="C90" s="17" t="s">
        <v>171</v>
      </c>
      <c r="D90" s="48">
        <v>303</v>
      </c>
      <c r="E90" s="48">
        <v>21</v>
      </c>
      <c r="F90" s="55">
        <v>8</v>
      </c>
      <c r="G90" s="21">
        <v>21</v>
      </c>
      <c r="H90" s="50"/>
      <c r="I90" s="55">
        <v>14.428571428571429</v>
      </c>
      <c r="J90" s="23">
        <v>1.8035714285714286</v>
      </c>
      <c r="K90" s="21">
        <v>168</v>
      </c>
      <c r="L90" s="21">
        <v>166.36180555555555</v>
      </c>
      <c r="N90" s="144">
        <v>0.20477430555555556</v>
      </c>
      <c r="P90" s="23">
        <v>1.8213315189033275</v>
      </c>
    </row>
    <row r="91" spans="1:16" x14ac:dyDescent="0.25">
      <c r="C91" s="17" t="s">
        <v>172</v>
      </c>
      <c r="D91" s="22">
        <v>198</v>
      </c>
      <c r="E91" s="22">
        <v>21</v>
      </c>
      <c r="F91" s="21">
        <v>8</v>
      </c>
      <c r="G91" s="21">
        <v>21</v>
      </c>
      <c r="H91" s="50"/>
      <c r="I91" s="21">
        <v>9.4285714285714288</v>
      </c>
      <c r="J91" s="23">
        <v>1.1785714285714286</v>
      </c>
      <c r="K91" s="21">
        <v>168</v>
      </c>
      <c r="L91" s="21">
        <v>166.36180555555555</v>
      </c>
      <c r="N91" s="142">
        <v>0.20477430555555556</v>
      </c>
      <c r="P91" s="23">
        <v>1.1901770321546497</v>
      </c>
    </row>
    <row r="92" spans="1:16" x14ac:dyDescent="0.25">
      <c r="C92" s="17" t="s">
        <v>173</v>
      </c>
      <c r="D92" s="22">
        <v>193</v>
      </c>
      <c r="E92" s="22">
        <v>20</v>
      </c>
      <c r="F92" s="21">
        <v>8</v>
      </c>
      <c r="G92" s="21">
        <v>21</v>
      </c>
      <c r="H92" s="50"/>
      <c r="I92" s="21">
        <v>9.1904761904761898</v>
      </c>
      <c r="J92" s="23">
        <v>1.1488095238095237</v>
      </c>
      <c r="K92" s="21">
        <v>168</v>
      </c>
      <c r="L92" s="21">
        <v>166.36180555555555</v>
      </c>
      <c r="N92" s="142">
        <v>0.20477430555555556</v>
      </c>
      <c r="P92" s="23">
        <v>1.1601220565951889</v>
      </c>
    </row>
    <row r="93" spans="1:16" x14ac:dyDescent="0.25">
      <c r="C93" s="17" t="s">
        <v>174</v>
      </c>
      <c r="D93" s="22">
        <v>171</v>
      </c>
      <c r="E93" s="22">
        <v>20</v>
      </c>
      <c r="F93" s="21">
        <v>8</v>
      </c>
      <c r="G93" s="21">
        <v>21</v>
      </c>
      <c r="H93" s="50"/>
      <c r="I93" s="21">
        <v>8.1428571428571423</v>
      </c>
      <c r="J93" s="23">
        <v>1.0178571428571428</v>
      </c>
      <c r="K93" s="21">
        <v>168</v>
      </c>
      <c r="L93" s="21">
        <v>166.36180555555555</v>
      </c>
      <c r="N93" s="142">
        <v>0.20477430555555556</v>
      </c>
      <c r="P93" s="23">
        <v>1.0278801641335611</v>
      </c>
    </row>
    <row r="94" spans="1:16" x14ac:dyDescent="0.25">
      <c r="C94" s="17" t="s">
        <v>175</v>
      </c>
      <c r="D94" s="22">
        <v>168</v>
      </c>
      <c r="E94" s="22">
        <v>20</v>
      </c>
      <c r="F94" s="21">
        <v>8</v>
      </c>
      <c r="G94" s="21">
        <v>21</v>
      </c>
      <c r="H94" s="50"/>
      <c r="I94" s="21">
        <v>8</v>
      </c>
      <c r="J94" s="23">
        <v>1</v>
      </c>
      <c r="K94" s="21">
        <v>168</v>
      </c>
      <c r="L94" s="21">
        <v>166.36180555555555</v>
      </c>
      <c r="N94" s="142">
        <v>0.20477430555555556</v>
      </c>
      <c r="P94" s="23">
        <v>1.0098471787978844</v>
      </c>
    </row>
    <row r="95" spans="1:16" x14ac:dyDescent="0.25">
      <c r="A95" s="50"/>
      <c r="B95" s="50"/>
      <c r="C95" s="17" t="s">
        <v>176</v>
      </c>
      <c r="D95" s="22">
        <v>167</v>
      </c>
      <c r="E95" s="22">
        <v>21</v>
      </c>
      <c r="F95" s="21">
        <v>8</v>
      </c>
      <c r="G95" s="21">
        <v>21</v>
      </c>
      <c r="H95" s="50"/>
      <c r="I95" s="21">
        <v>7.9523809523809526</v>
      </c>
      <c r="J95" s="23">
        <v>0.99404761904761907</v>
      </c>
      <c r="K95" s="21">
        <v>168</v>
      </c>
      <c r="L95" s="21">
        <v>166.36180555555555</v>
      </c>
      <c r="N95" s="142">
        <v>0.20477430555555556</v>
      </c>
      <c r="P95" s="23">
        <v>1.0038361836859924</v>
      </c>
    </row>
    <row r="96" spans="1:16" x14ac:dyDescent="0.25">
      <c r="A96" s="50"/>
      <c r="B96" s="50"/>
      <c r="C96" s="17" t="s">
        <v>177</v>
      </c>
      <c r="D96" s="48">
        <v>151</v>
      </c>
      <c r="E96" s="48">
        <v>19</v>
      </c>
      <c r="F96" s="55">
        <v>8</v>
      </c>
      <c r="G96" s="55">
        <v>18</v>
      </c>
      <c r="H96" s="50"/>
      <c r="I96" s="55">
        <v>8.3888888888888893</v>
      </c>
      <c r="J96" s="51">
        <v>1.0486111111111112</v>
      </c>
      <c r="K96" s="55">
        <v>144</v>
      </c>
      <c r="L96" s="55">
        <v>142.36180555555555</v>
      </c>
      <c r="N96" s="144">
        <v>0.20477430555555556</v>
      </c>
      <c r="P96" s="51">
        <v>1.0606777527914499</v>
      </c>
    </row>
    <row r="97" spans="1:16" x14ac:dyDescent="0.25">
      <c r="A97" s="50"/>
      <c r="B97" s="50"/>
      <c r="C97" s="17" t="s">
        <v>178</v>
      </c>
      <c r="D97" s="22">
        <v>139</v>
      </c>
      <c r="E97" s="22">
        <v>21</v>
      </c>
      <c r="F97" s="21">
        <v>8</v>
      </c>
      <c r="G97" s="21">
        <v>21</v>
      </c>
      <c r="H97" s="50"/>
      <c r="I97" s="21">
        <v>6.6190476190476186</v>
      </c>
      <c r="J97" s="23">
        <v>0.82738095238095233</v>
      </c>
      <c r="K97" s="21">
        <v>168</v>
      </c>
      <c r="L97" s="21">
        <v>166.36180555555555</v>
      </c>
      <c r="N97" s="142">
        <v>0.20477430555555556</v>
      </c>
      <c r="P97" s="23">
        <v>0.83552832055301163</v>
      </c>
    </row>
    <row r="98" spans="1:16" x14ac:dyDescent="0.25">
      <c r="A98" s="50"/>
      <c r="B98" s="50"/>
      <c r="C98" s="17" t="s">
        <v>179</v>
      </c>
      <c r="D98" s="22">
        <v>132</v>
      </c>
      <c r="E98" s="22">
        <v>21</v>
      </c>
      <c r="F98" s="21">
        <v>8</v>
      </c>
      <c r="G98" s="21">
        <v>20</v>
      </c>
      <c r="H98" s="50"/>
      <c r="I98" s="21">
        <v>6.6</v>
      </c>
      <c r="J98" s="23">
        <v>0.82499999999999996</v>
      </c>
      <c r="K98" s="21">
        <v>160</v>
      </c>
      <c r="L98" s="21">
        <v>158.36180555555555</v>
      </c>
      <c r="N98" s="142">
        <v>0.20477430555555556</v>
      </c>
      <c r="P98" s="23">
        <v>0.83353432058270227</v>
      </c>
    </row>
    <row r="99" spans="1:16" x14ac:dyDescent="0.25">
      <c r="C99" s="17" t="s">
        <v>174</v>
      </c>
      <c r="D99" s="22">
        <v>127</v>
      </c>
      <c r="E99" s="22">
        <v>21</v>
      </c>
      <c r="F99" s="21">
        <v>8</v>
      </c>
      <c r="G99" s="21">
        <v>21</v>
      </c>
      <c r="H99" s="50"/>
      <c r="I99" s="21">
        <v>6.0476190476190474</v>
      </c>
      <c r="J99" s="23">
        <v>0.75595238095238093</v>
      </c>
      <c r="K99" s="21">
        <v>168</v>
      </c>
      <c r="L99" s="21">
        <v>166.36180555555555</v>
      </c>
      <c r="N99" s="142">
        <v>0.20477430555555556</v>
      </c>
      <c r="P99" s="23">
        <v>0.76339637921030556</v>
      </c>
    </row>
    <row r="100" spans="1:16" x14ac:dyDescent="0.25">
      <c r="C100" s="17" t="s">
        <v>175</v>
      </c>
      <c r="D100" s="22">
        <v>116</v>
      </c>
      <c r="E100" s="22">
        <v>18</v>
      </c>
      <c r="F100" s="21">
        <v>8</v>
      </c>
      <c r="G100" s="21">
        <v>20</v>
      </c>
      <c r="H100" s="50"/>
      <c r="I100" s="21">
        <v>5.8</v>
      </c>
      <c r="J100" s="23">
        <v>0.72499999999999998</v>
      </c>
      <c r="K100" s="21">
        <v>160</v>
      </c>
      <c r="L100" s="21">
        <v>158.36180555555555</v>
      </c>
      <c r="N100" s="142">
        <v>0.20477430555555556</v>
      </c>
      <c r="P100" s="23">
        <v>0.73249985748176871</v>
      </c>
    </row>
    <row r="101" spans="1:16" x14ac:dyDescent="0.25">
      <c r="A101" s="50"/>
      <c r="B101" s="50"/>
      <c r="C101" s="17" t="s">
        <v>176</v>
      </c>
      <c r="D101" s="22">
        <v>114</v>
      </c>
      <c r="E101" s="22">
        <v>17</v>
      </c>
      <c r="F101" s="21">
        <v>8</v>
      </c>
      <c r="G101" s="21">
        <v>20</v>
      </c>
      <c r="H101" s="50"/>
      <c r="I101" s="21">
        <v>5.7</v>
      </c>
      <c r="J101" s="23">
        <v>0.71250000000000002</v>
      </c>
      <c r="K101" s="21">
        <v>160</v>
      </c>
      <c r="L101" s="21">
        <v>158.36180555555555</v>
      </c>
      <c r="N101" s="142">
        <v>0.20477430555555556</v>
      </c>
      <c r="P101" s="23">
        <v>0.71987054959415198</v>
      </c>
    </row>
    <row r="102" spans="1:16" x14ac:dyDescent="0.25">
      <c r="C102" s="17" t="s">
        <v>131</v>
      </c>
      <c r="D102" s="22">
        <v>107</v>
      </c>
      <c r="E102" s="22">
        <v>18</v>
      </c>
      <c r="F102" s="21">
        <v>8</v>
      </c>
      <c r="G102" s="21">
        <v>20</v>
      </c>
      <c r="H102" s="50"/>
      <c r="I102" s="21">
        <v>5.35</v>
      </c>
      <c r="J102" s="23">
        <v>0.66874999999999996</v>
      </c>
      <c r="K102" s="21">
        <v>160</v>
      </c>
      <c r="L102" s="21">
        <v>158.36180555555555</v>
      </c>
      <c r="N102" s="142">
        <v>0.20477430555555556</v>
      </c>
      <c r="P102" s="23">
        <v>0.67566797198749351</v>
      </c>
    </row>
    <row r="103" spans="1:16" x14ac:dyDescent="0.25">
      <c r="C103" s="17" t="s">
        <v>110</v>
      </c>
      <c r="D103" s="22">
        <v>104</v>
      </c>
      <c r="E103" s="22">
        <v>18</v>
      </c>
      <c r="F103" s="21">
        <v>8</v>
      </c>
      <c r="G103" s="21">
        <v>21</v>
      </c>
      <c r="H103" s="50"/>
      <c r="I103" s="21">
        <v>4.9523809523809526</v>
      </c>
      <c r="J103" s="23">
        <v>0.61904761904761907</v>
      </c>
      <c r="K103" s="21">
        <v>168</v>
      </c>
      <c r="L103" s="21">
        <v>166.36180555555555</v>
      </c>
      <c r="N103" s="142">
        <v>0.20477430555555556</v>
      </c>
      <c r="P103" s="23">
        <v>0.62514349163678562</v>
      </c>
    </row>
    <row r="104" spans="1:16" x14ac:dyDescent="0.25">
      <c r="C104" s="17" t="s">
        <v>129</v>
      </c>
      <c r="D104" s="22">
        <v>101</v>
      </c>
      <c r="E104" s="22">
        <v>16</v>
      </c>
      <c r="F104" s="21">
        <v>8</v>
      </c>
      <c r="G104" s="21">
        <v>19</v>
      </c>
      <c r="H104" s="50"/>
      <c r="I104" s="21">
        <v>5.3157894736842106</v>
      </c>
      <c r="J104" s="23">
        <v>0.66447368421052633</v>
      </c>
      <c r="K104" s="21">
        <v>152</v>
      </c>
      <c r="L104" s="21">
        <v>150.36180555555555</v>
      </c>
      <c r="N104" s="142">
        <v>0.20477430555555556</v>
      </c>
      <c r="P104" s="23">
        <v>0.67171313637014429</v>
      </c>
    </row>
    <row r="105" spans="1:16" x14ac:dyDescent="0.25">
      <c r="C105" s="17" t="s">
        <v>105</v>
      </c>
      <c r="D105" s="22">
        <v>97</v>
      </c>
      <c r="E105" s="22">
        <v>20</v>
      </c>
      <c r="F105" s="21">
        <v>8</v>
      </c>
      <c r="G105" s="21">
        <v>21</v>
      </c>
      <c r="H105" s="50"/>
      <c r="I105" s="21">
        <v>4.6190476190476186</v>
      </c>
      <c r="J105" s="23">
        <v>0.57738095238095233</v>
      </c>
      <c r="K105" s="21">
        <v>168</v>
      </c>
      <c r="L105" s="21">
        <v>166.36180555555555</v>
      </c>
      <c r="N105" s="142">
        <v>0.20477430555555556</v>
      </c>
      <c r="P105" s="23">
        <v>0.58306652585354046</v>
      </c>
    </row>
    <row r="106" spans="1:16" x14ac:dyDescent="0.25">
      <c r="C106" s="50" t="s">
        <v>191</v>
      </c>
      <c r="D106" s="22">
        <v>90</v>
      </c>
      <c r="E106" s="22">
        <v>16</v>
      </c>
      <c r="F106" s="21">
        <v>8</v>
      </c>
      <c r="G106" s="21">
        <v>11</v>
      </c>
      <c r="H106" s="50"/>
      <c r="I106" s="21">
        <v>8.1818181818181817</v>
      </c>
      <c r="J106" s="23">
        <v>1.0227272727272727</v>
      </c>
      <c r="K106" s="21">
        <v>88</v>
      </c>
      <c r="L106" s="21">
        <v>86.361805555555549</v>
      </c>
      <c r="N106" s="142">
        <v>0.20477430555555556</v>
      </c>
      <c r="P106" s="23">
        <v>1.0421273550389591</v>
      </c>
    </row>
    <row r="107" spans="1:16" x14ac:dyDescent="0.25">
      <c r="A107" s="50"/>
      <c r="B107" s="50"/>
      <c r="C107" s="17" t="s">
        <v>192</v>
      </c>
      <c r="D107" s="22">
        <v>85</v>
      </c>
      <c r="E107" s="22">
        <v>15</v>
      </c>
      <c r="F107" s="21">
        <v>8</v>
      </c>
      <c r="G107" s="21">
        <v>20</v>
      </c>
      <c r="H107" s="50"/>
      <c r="I107" s="21">
        <v>4.25</v>
      </c>
      <c r="J107" s="23">
        <v>0.53125</v>
      </c>
      <c r="K107" s="21">
        <v>160</v>
      </c>
      <c r="L107" s="21">
        <v>158.36180555555555</v>
      </c>
      <c r="N107" s="142">
        <v>0.20477430555555556</v>
      </c>
      <c r="P107" s="23">
        <v>0.53674558522370974</v>
      </c>
    </row>
    <row r="108" spans="1:16" x14ac:dyDescent="0.25">
      <c r="C108" s="50" t="s">
        <v>193</v>
      </c>
      <c r="D108" s="22">
        <v>82</v>
      </c>
      <c r="E108" s="22">
        <v>16</v>
      </c>
      <c r="F108" s="21">
        <v>8</v>
      </c>
      <c r="G108" s="21">
        <v>20</v>
      </c>
      <c r="H108" s="50"/>
      <c r="I108" s="21">
        <v>4.0999999999999996</v>
      </c>
      <c r="J108" s="23">
        <v>0.51249999999999996</v>
      </c>
      <c r="K108" s="21">
        <v>160</v>
      </c>
      <c r="L108" s="21">
        <v>158.36180555555555</v>
      </c>
      <c r="N108" s="142">
        <v>0.20477430555555556</v>
      </c>
      <c r="P108" s="23">
        <v>0.51780162339228475</v>
      </c>
    </row>
    <row r="109" spans="1:16" x14ac:dyDescent="0.25">
      <c r="A109" s="50"/>
      <c r="B109" s="50"/>
      <c r="C109" s="50" t="s">
        <v>194</v>
      </c>
      <c r="D109" s="22">
        <v>81</v>
      </c>
      <c r="E109" s="22">
        <v>17</v>
      </c>
      <c r="F109" s="21">
        <v>8</v>
      </c>
      <c r="G109" s="21">
        <v>20</v>
      </c>
      <c r="H109" s="50"/>
      <c r="I109" s="21">
        <v>4.05</v>
      </c>
      <c r="J109" s="23">
        <v>0.50624999999999998</v>
      </c>
      <c r="K109" s="21">
        <v>160</v>
      </c>
      <c r="L109" s="21">
        <v>158.36180555555555</v>
      </c>
      <c r="N109" s="142">
        <v>0.20477430555555556</v>
      </c>
      <c r="P109" s="23">
        <v>0.51148696944847638</v>
      </c>
    </row>
    <row r="110" spans="1:16" x14ac:dyDescent="0.25">
      <c r="A110" s="50"/>
      <c r="B110" s="50"/>
      <c r="C110" s="50" t="s">
        <v>195</v>
      </c>
      <c r="D110" s="22">
        <v>78</v>
      </c>
      <c r="E110" s="22">
        <v>15</v>
      </c>
      <c r="F110" s="21">
        <v>8</v>
      </c>
      <c r="G110" s="21">
        <v>20</v>
      </c>
      <c r="H110" s="50"/>
      <c r="I110" s="21">
        <v>3.9</v>
      </c>
      <c r="J110" s="23">
        <v>0.48749999999999999</v>
      </c>
      <c r="K110" s="21">
        <v>160</v>
      </c>
      <c r="L110" s="21">
        <v>158.36180555555555</v>
      </c>
      <c r="N110" s="142">
        <v>0.20477430555555556</v>
      </c>
      <c r="P110" s="23">
        <v>0.49254300761705133</v>
      </c>
    </row>
    <row r="111" spans="1:16" x14ac:dyDescent="0.25">
      <c r="A111" s="50"/>
      <c r="B111" s="50"/>
      <c r="C111" s="50" t="s">
        <v>196</v>
      </c>
      <c r="D111" s="22">
        <v>75</v>
      </c>
      <c r="E111" s="22">
        <v>15</v>
      </c>
      <c r="F111" s="21">
        <v>8</v>
      </c>
      <c r="G111" s="21">
        <v>20</v>
      </c>
      <c r="H111" s="50"/>
      <c r="I111" s="21">
        <v>3.75</v>
      </c>
      <c r="J111" s="23">
        <v>0.46875</v>
      </c>
      <c r="K111" s="21">
        <v>160</v>
      </c>
      <c r="L111" s="21">
        <v>158.36180555555555</v>
      </c>
      <c r="N111" s="142">
        <v>0.20477430555555556</v>
      </c>
      <c r="P111" s="23">
        <v>0.47359904578562628</v>
      </c>
    </row>
    <row r="112" spans="1:16" x14ac:dyDescent="0.25">
      <c r="B112" s="50"/>
      <c r="C112" s="50" t="s">
        <v>200</v>
      </c>
      <c r="D112" s="22">
        <v>68</v>
      </c>
      <c r="E112" s="22">
        <v>10</v>
      </c>
      <c r="F112" s="21">
        <v>8</v>
      </c>
      <c r="G112" s="115"/>
      <c r="H112" s="114"/>
      <c r="I112" s="115"/>
      <c r="J112" s="92"/>
      <c r="K112" s="115">
        <v>160</v>
      </c>
      <c r="L112" s="115"/>
      <c r="M112" s="108"/>
      <c r="N112" s="146"/>
      <c r="O112" s="108"/>
      <c r="P112" s="92"/>
    </row>
    <row r="113" spans="1:16" x14ac:dyDescent="0.25">
      <c r="A113" s="25"/>
      <c r="B113" s="25" t="s">
        <v>41</v>
      </c>
      <c r="C113" s="25"/>
      <c r="D113" s="26">
        <v>2947</v>
      </c>
      <c r="E113" s="26">
        <v>416</v>
      </c>
      <c r="F113" s="27">
        <v>8</v>
      </c>
      <c r="G113" s="71">
        <v>417</v>
      </c>
      <c r="H113" s="50"/>
      <c r="I113" s="71">
        <v>7.0671462829736207</v>
      </c>
      <c r="J113" s="28">
        <v>0.88339328537170259</v>
      </c>
      <c r="K113" s="71"/>
      <c r="L113" s="71">
        <v>3334.3618055555557</v>
      </c>
      <c r="N113" s="143">
        <v>0.20477430555555556</v>
      </c>
      <c r="P113" s="28">
        <v>0.88382730245105623</v>
      </c>
    </row>
    <row r="114" spans="1:16" x14ac:dyDescent="0.25">
      <c r="A114" s="17" t="s">
        <v>109</v>
      </c>
      <c r="B114" s="17"/>
      <c r="C114" s="17"/>
      <c r="D114" s="22">
        <v>2947</v>
      </c>
      <c r="E114" s="22">
        <v>416</v>
      </c>
      <c r="F114" s="21">
        <v>8</v>
      </c>
      <c r="G114" s="72">
        <v>417</v>
      </c>
      <c r="H114" s="50"/>
      <c r="I114" s="72">
        <v>7.0671462829736207</v>
      </c>
      <c r="J114" s="74">
        <v>0.80431222707423577</v>
      </c>
      <c r="K114" s="72"/>
      <c r="L114" s="72"/>
      <c r="N114" s="145">
        <v>0.20477430555555556</v>
      </c>
      <c r="P114" s="74"/>
    </row>
    <row r="115" spans="1:16" x14ac:dyDescent="0.25">
      <c r="A115" s="17" t="s">
        <v>79</v>
      </c>
      <c r="B115" s="17" t="s">
        <v>11</v>
      </c>
      <c r="C115" s="17" t="s">
        <v>192</v>
      </c>
      <c r="D115" s="22">
        <v>145</v>
      </c>
      <c r="E115" s="22">
        <v>20</v>
      </c>
      <c r="F115" s="21">
        <v>6</v>
      </c>
      <c r="G115" s="21">
        <v>21</v>
      </c>
      <c r="H115" s="50"/>
      <c r="I115" s="21">
        <v>6.9047619047619051</v>
      </c>
      <c r="J115" s="23">
        <v>1.1507936507936509</v>
      </c>
      <c r="K115" s="21">
        <v>126</v>
      </c>
      <c r="L115" s="21">
        <v>124.77135416666667</v>
      </c>
      <c r="N115" s="142">
        <v>0.20477430555555556</v>
      </c>
      <c r="P115" s="23">
        <v>1.1621257216324861</v>
      </c>
    </row>
    <row r="116" spans="1:16" x14ac:dyDescent="0.25">
      <c r="C116" s="50" t="s">
        <v>193</v>
      </c>
      <c r="D116" s="22">
        <v>132</v>
      </c>
      <c r="E116" s="22">
        <v>21</v>
      </c>
      <c r="F116" s="21">
        <v>6</v>
      </c>
      <c r="G116" s="21">
        <v>21</v>
      </c>
      <c r="H116" s="50"/>
      <c r="I116" s="21">
        <v>6.2857142857142856</v>
      </c>
      <c r="J116" s="23">
        <v>1.0476190476190477</v>
      </c>
      <c r="K116" s="21">
        <v>126</v>
      </c>
      <c r="L116" s="21">
        <v>124.77135416666667</v>
      </c>
      <c r="N116" s="142">
        <v>0.20477430555555556</v>
      </c>
      <c r="P116" s="23">
        <v>1.0579351396930219</v>
      </c>
    </row>
    <row r="117" spans="1:16" x14ac:dyDescent="0.25">
      <c r="A117" s="25"/>
      <c r="B117" s="25" t="s">
        <v>33</v>
      </c>
      <c r="C117" s="25"/>
      <c r="D117" s="26">
        <v>277</v>
      </c>
      <c r="E117" s="26">
        <v>41</v>
      </c>
      <c r="F117" s="27">
        <v>6</v>
      </c>
      <c r="G117" s="71">
        <v>42</v>
      </c>
      <c r="H117" s="50"/>
      <c r="I117" s="71">
        <v>6.5952380952380949</v>
      </c>
      <c r="J117" s="28">
        <v>1.0992063492063491</v>
      </c>
      <c r="K117" s="71"/>
      <c r="L117" s="71">
        <v>250.7713541666667</v>
      </c>
      <c r="N117" s="143">
        <v>0.20477430555555556</v>
      </c>
      <c r="P117" s="28">
        <v>1.104591873822643</v>
      </c>
    </row>
    <row r="118" spans="1:16" x14ac:dyDescent="0.25">
      <c r="A118" s="17" t="s">
        <v>118</v>
      </c>
      <c r="B118" s="17"/>
      <c r="C118" s="17"/>
      <c r="D118" s="22">
        <v>277</v>
      </c>
      <c r="E118" s="22">
        <v>41</v>
      </c>
      <c r="F118" s="21">
        <v>6</v>
      </c>
      <c r="G118" s="72">
        <v>42</v>
      </c>
      <c r="H118" s="50"/>
      <c r="I118" s="72">
        <v>6.5952380952380949</v>
      </c>
      <c r="J118" s="74">
        <v>1.0992063492063493</v>
      </c>
      <c r="K118" s="72"/>
      <c r="L118" s="72"/>
      <c r="N118" s="145">
        <v>0.20477430555555556</v>
      </c>
      <c r="P118" s="74"/>
    </row>
    <row r="119" spans="1:16" x14ac:dyDescent="0.25">
      <c r="A119" s="17" t="s">
        <v>31</v>
      </c>
      <c r="C119" s="148"/>
      <c r="D119" s="148">
        <v>17451</v>
      </c>
      <c r="E119" s="148">
        <v>1629</v>
      </c>
      <c r="F119" s="148">
        <v>12.822926416187189</v>
      </c>
      <c r="G119" s="73">
        <v>1639</v>
      </c>
      <c r="H119" s="50"/>
      <c r="I119" s="73">
        <v>10.647345942647956</v>
      </c>
      <c r="J119" s="24">
        <v>0.9522558250678983</v>
      </c>
      <c r="K119" s="73">
        <v>18492.929669129997</v>
      </c>
      <c r="L119" s="73"/>
      <c r="N119" s="147">
        <v>0.20477430555555556</v>
      </c>
      <c r="P119" s="24"/>
    </row>
    <row r="120" spans="1:16" x14ac:dyDescent="0.25">
      <c r="D120"/>
      <c r="E120"/>
      <c r="F120"/>
      <c r="G120" s="17"/>
      <c r="H120" s="50"/>
      <c r="I120" s="40"/>
      <c r="K120" s="22"/>
      <c r="L120" s="55"/>
    </row>
    <row r="121" spans="1:16" x14ac:dyDescent="0.25">
      <c r="A121" s="17"/>
      <c r="B121" s="17"/>
      <c r="C121" s="17"/>
      <c r="D121" s="22">
        <f>SUM(D25+D28+D44+D47+D51+D54+D58+D88+D113+D117)</f>
        <v>17451</v>
      </c>
      <c r="E121" s="22"/>
      <c r="F121" s="21"/>
      <c r="G121" s="17"/>
      <c r="H121" s="50"/>
      <c r="I121" s="40"/>
      <c r="K121" s="22"/>
      <c r="L121" s="21"/>
    </row>
    <row r="122" spans="1:16" x14ac:dyDescent="0.25">
      <c r="A122" s="17"/>
      <c r="B122" s="17"/>
      <c r="C122" s="17"/>
      <c r="D122" s="22"/>
      <c r="E122" s="22"/>
      <c r="F122" s="21"/>
      <c r="G122" s="17"/>
      <c r="H122" s="50"/>
      <c r="I122" s="40"/>
      <c r="K122" s="22"/>
      <c r="L122" s="140"/>
    </row>
    <row r="123" spans="1:16" x14ac:dyDescent="0.25">
      <c r="A123" s="17"/>
      <c r="B123" s="17"/>
      <c r="C123" s="17"/>
      <c r="D123" s="22">
        <f>SUM(D121+D131)</f>
        <v>17610</v>
      </c>
      <c r="E123" s="22"/>
      <c r="F123" s="21"/>
      <c r="G123" s="17"/>
      <c r="H123" s="50"/>
      <c r="I123" s="40"/>
      <c r="K123" s="22"/>
      <c r="L123" s="21"/>
    </row>
    <row r="124" spans="1:16" x14ac:dyDescent="0.25">
      <c r="A124" s="17"/>
      <c r="B124" s="17"/>
      <c r="C124" s="17"/>
      <c r="D124" s="22"/>
      <c r="E124" s="22"/>
      <c r="F124" s="21"/>
      <c r="G124" s="17"/>
      <c r="H124" s="50"/>
      <c r="I124" s="40"/>
      <c r="K124" s="22"/>
      <c r="L124" s="21"/>
    </row>
    <row r="125" spans="1:16" x14ac:dyDescent="0.25">
      <c r="A125" s="17"/>
      <c r="B125" s="17"/>
      <c r="C125" s="17"/>
      <c r="D125" s="22"/>
      <c r="E125" s="22"/>
      <c r="F125" s="21"/>
      <c r="G125" s="17"/>
      <c r="H125" s="50"/>
      <c r="I125" s="40"/>
      <c r="K125" s="22"/>
      <c r="L125" s="21"/>
    </row>
    <row r="126" spans="1:16" x14ac:dyDescent="0.25">
      <c r="A126" s="18" t="s">
        <v>4</v>
      </c>
      <c r="B126" s="18" t="s">
        <v>3</v>
      </c>
      <c r="C126" s="18" t="s">
        <v>2</v>
      </c>
      <c r="D126" s="20" t="s">
        <v>50</v>
      </c>
      <c r="E126"/>
      <c r="F126"/>
      <c r="K126" s="22"/>
      <c r="L126" s="21"/>
    </row>
    <row r="127" spans="1:16" x14ac:dyDescent="0.25">
      <c r="A127" s="17" t="s">
        <v>32</v>
      </c>
      <c r="B127" s="17" t="s">
        <v>32</v>
      </c>
      <c r="C127" s="17" t="s">
        <v>130</v>
      </c>
      <c r="D127" s="22">
        <v>146</v>
      </c>
      <c r="E127"/>
      <c r="F127"/>
      <c r="K127" s="22"/>
      <c r="L127" s="21"/>
    </row>
    <row r="128" spans="1:16" x14ac:dyDescent="0.25">
      <c r="B128" s="25" t="s">
        <v>45</v>
      </c>
      <c r="C128" s="25"/>
      <c r="D128" s="26">
        <v>146</v>
      </c>
      <c r="E128"/>
      <c r="F128"/>
      <c r="K128" s="22"/>
      <c r="L128" s="21"/>
    </row>
    <row r="129" spans="1:12" x14ac:dyDescent="0.25">
      <c r="B129" s="17" t="s">
        <v>9</v>
      </c>
      <c r="C129" s="17" t="s">
        <v>81</v>
      </c>
      <c r="D129" s="22">
        <v>13</v>
      </c>
      <c r="E129"/>
      <c r="F129"/>
      <c r="K129" s="22"/>
      <c r="L129" s="21"/>
    </row>
    <row r="130" spans="1:12" x14ac:dyDescent="0.25">
      <c r="B130" s="25" t="s">
        <v>137</v>
      </c>
      <c r="C130" s="25"/>
      <c r="D130" s="26">
        <v>13</v>
      </c>
      <c r="E130"/>
      <c r="F130"/>
      <c r="K130" s="22"/>
      <c r="L130" s="21"/>
    </row>
    <row r="131" spans="1:12" x14ac:dyDescent="0.25">
      <c r="A131" s="17" t="s">
        <v>45</v>
      </c>
      <c r="B131" s="17"/>
      <c r="C131" s="17"/>
      <c r="D131" s="22">
        <v>159</v>
      </c>
      <c r="E131"/>
      <c r="F131"/>
      <c r="K131" s="22"/>
      <c r="L131" s="21"/>
    </row>
    <row r="132" spans="1:12" x14ac:dyDescent="0.25">
      <c r="A132" s="17" t="s">
        <v>31</v>
      </c>
      <c r="D132" s="22">
        <v>159</v>
      </c>
      <c r="E132" s="17"/>
      <c r="F132" s="17"/>
      <c r="G132" s="17"/>
      <c r="I132" s="20"/>
      <c r="K132" s="22"/>
      <c r="L132" s="21"/>
    </row>
    <row r="133" spans="1:12" x14ac:dyDescent="0.25">
      <c r="D133"/>
      <c r="E133" s="17"/>
      <c r="F133" s="17"/>
      <c r="G133" s="17"/>
      <c r="I133" s="20"/>
      <c r="K133" s="22"/>
      <c r="L133" s="21"/>
    </row>
    <row r="134" spans="1:12" x14ac:dyDescent="0.25">
      <c r="D134"/>
      <c r="E134" s="17"/>
      <c r="F134" s="17"/>
      <c r="G134" s="17"/>
      <c r="I134" s="20"/>
      <c r="K134" s="22"/>
      <c r="L134" s="21"/>
    </row>
    <row r="135" spans="1:12" x14ac:dyDescent="0.25">
      <c r="D135"/>
      <c r="E135" s="17"/>
      <c r="F135" s="17"/>
      <c r="G135" s="17"/>
      <c r="I135" s="20"/>
      <c r="K135" s="22"/>
      <c r="L135" s="21"/>
    </row>
    <row r="136" spans="1:12" x14ac:dyDescent="0.25">
      <c r="D136"/>
      <c r="E136" s="17"/>
      <c r="F136" s="17"/>
      <c r="G136" s="17"/>
      <c r="I136" s="20"/>
      <c r="K136" s="22"/>
      <c r="L136" s="21"/>
    </row>
    <row r="137" spans="1:12" x14ac:dyDescent="0.25">
      <c r="D137"/>
      <c r="E137" s="17"/>
      <c r="F137" s="17"/>
      <c r="G137" s="17"/>
      <c r="I137" s="20"/>
      <c r="K137" s="22"/>
      <c r="L137" s="21"/>
    </row>
    <row r="138" spans="1:12" x14ac:dyDescent="0.25">
      <c r="D138"/>
      <c r="E138" s="17"/>
      <c r="F138" s="17"/>
      <c r="G138" s="17"/>
      <c r="I138" s="20"/>
      <c r="K138" s="22"/>
      <c r="L138" s="21"/>
    </row>
    <row r="139" spans="1:12" x14ac:dyDescent="0.25">
      <c r="D139"/>
      <c r="E139" s="17"/>
      <c r="F139" s="17"/>
      <c r="G139" s="17"/>
      <c r="I139" s="20"/>
      <c r="K139" s="22"/>
      <c r="L139" s="21"/>
    </row>
    <row r="140" spans="1:12" x14ac:dyDescent="0.25">
      <c r="A140" s="17"/>
      <c r="B140" s="17"/>
      <c r="C140" s="17"/>
      <c r="D140" s="17"/>
      <c r="E140" s="17"/>
      <c r="F140" s="17"/>
      <c r="G140" s="17"/>
      <c r="I140" s="20"/>
      <c r="K140" s="22"/>
      <c r="L140" s="21"/>
    </row>
    <row r="141" spans="1:12" x14ac:dyDescent="0.25">
      <c r="A141" s="17"/>
      <c r="B141" s="17"/>
      <c r="C141" s="17"/>
      <c r="D141" s="17"/>
      <c r="E141" s="17"/>
      <c r="F141" s="17"/>
      <c r="G141" s="17"/>
      <c r="I141" s="20"/>
      <c r="K141" s="22"/>
      <c r="L141" s="21"/>
    </row>
    <row r="142" spans="1:12" x14ac:dyDescent="0.25">
      <c r="D142"/>
      <c r="E142"/>
      <c r="F142"/>
      <c r="L142" s="21"/>
    </row>
    <row r="143" spans="1:12" x14ac:dyDescent="0.25">
      <c r="D143"/>
      <c r="E143"/>
      <c r="F143"/>
      <c r="L143" s="55"/>
    </row>
    <row r="144" spans="1:12" x14ac:dyDescent="0.25">
      <c r="D144"/>
      <c r="E144"/>
      <c r="F144"/>
      <c r="L144" s="21"/>
    </row>
    <row r="145" spans="4:12" x14ac:dyDescent="0.25">
      <c r="D145"/>
      <c r="E145"/>
      <c r="F145"/>
      <c r="L145" s="21"/>
    </row>
    <row r="146" spans="4:12" x14ac:dyDescent="0.25">
      <c r="D146"/>
      <c r="E146"/>
      <c r="F146"/>
      <c r="L146" s="21"/>
    </row>
    <row r="147" spans="4:12" x14ac:dyDescent="0.25">
      <c r="D147"/>
      <c r="E147"/>
      <c r="F147"/>
      <c r="L147" s="55"/>
    </row>
    <row r="148" spans="4:12" x14ac:dyDescent="0.25">
      <c r="D148"/>
      <c r="E148"/>
      <c r="F148"/>
      <c r="L148" s="113"/>
    </row>
    <row r="149" spans="4:12" x14ac:dyDescent="0.25">
      <c r="D149"/>
      <c r="E149"/>
      <c r="F149"/>
      <c r="L149" s="113"/>
    </row>
    <row r="150" spans="4:12" x14ac:dyDescent="0.25">
      <c r="D150"/>
      <c r="E150"/>
      <c r="F150"/>
      <c r="L150" s="21"/>
    </row>
    <row r="151" spans="4:12" x14ac:dyDescent="0.25">
      <c r="D151"/>
      <c r="E151"/>
      <c r="F151"/>
      <c r="L151" s="21"/>
    </row>
    <row r="152" spans="4:12" x14ac:dyDescent="0.25">
      <c r="D152"/>
      <c r="E152"/>
      <c r="F152"/>
      <c r="L152" s="21"/>
    </row>
    <row r="153" spans="4:12" x14ac:dyDescent="0.25">
      <c r="D153"/>
      <c r="E153"/>
      <c r="F153"/>
      <c r="L153" s="71"/>
    </row>
    <row r="154" spans="4:12" x14ac:dyDescent="0.25">
      <c r="D154"/>
      <c r="E154"/>
      <c r="F154"/>
      <c r="L154" s="72"/>
    </row>
    <row r="155" spans="4:12" x14ac:dyDescent="0.25">
      <c r="D155"/>
      <c r="E155"/>
      <c r="F155"/>
      <c r="L155" s="55"/>
    </row>
    <row r="156" spans="4:12" x14ac:dyDescent="0.25">
      <c r="D156"/>
      <c r="E156"/>
      <c r="F156"/>
      <c r="L156" s="21"/>
    </row>
    <row r="157" spans="4:12" x14ac:dyDescent="0.25">
      <c r="D157"/>
      <c r="E157"/>
      <c r="F157"/>
      <c r="L157" s="21"/>
    </row>
    <row r="158" spans="4:12" x14ac:dyDescent="0.25">
      <c r="D158"/>
      <c r="E158"/>
      <c r="F158"/>
      <c r="L158" s="21"/>
    </row>
    <row r="159" spans="4:12" x14ac:dyDescent="0.25">
      <c r="D159"/>
      <c r="E159"/>
      <c r="F159"/>
      <c r="L159" s="21"/>
    </row>
    <row r="160" spans="4:12" x14ac:dyDescent="0.25">
      <c r="D160"/>
      <c r="E160"/>
      <c r="F160"/>
      <c r="L160" s="21"/>
    </row>
    <row r="161" spans="4:12" x14ac:dyDescent="0.25">
      <c r="D161"/>
      <c r="E161"/>
      <c r="F161"/>
      <c r="L161" s="55"/>
    </row>
    <row r="162" spans="4:12" x14ac:dyDescent="0.25">
      <c r="D162"/>
      <c r="E162"/>
      <c r="F162"/>
      <c r="L162" s="21"/>
    </row>
    <row r="163" spans="4:12" x14ac:dyDescent="0.25">
      <c r="D163"/>
      <c r="E163"/>
      <c r="F163"/>
      <c r="L163" s="21"/>
    </row>
    <row r="164" spans="4:12" x14ac:dyDescent="0.25">
      <c r="D164"/>
      <c r="E164"/>
      <c r="F164"/>
      <c r="L164" s="21"/>
    </row>
    <row r="165" spans="4:12" x14ac:dyDescent="0.25">
      <c r="D165"/>
      <c r="E165"/>
      <c r="F165"/>
      <c r="L165" s="21"/>
    </row>
    <row r="166" spans="4:12" x14ac:dyDescent="0.25">
      <c r="D166"/>
      <c r="E166"/>
      <c r="F166"/>
      <c r="L166" s="21"/>
    </row>
    <row r="167" spans="4:12" x14ac:dyDescent="0.25">
      <c r="D167"/>
      <c r="E167"/>
      <c r="F167"/>
      <c r="L167" s="21"/>
    </row>
    <row r="168" spans="4:12" x14ac:dyDescent="0.25">
      <c r="D168"/>
      <c r="E168"/>
      <c r="F168"/>
      <c r="L168" s="21"/>
    </row>
    <row r="169" spans="4:12" x14ac:dyDescent="0.25">
      <c r="D169"/>
      <c r="E169"/>
      <c r="F169"/>
      <c r="L169" s="21"/>
    </row>
    <row r="170" spans="4:12" x14ac:dyDescent="0.25">
      <c r="L170" s="21"/>
    </row>
    <row r="171" spans="4:12" x14ac:dyDescent="0.25">
      <c r="L171" s="21"/>
    </row>
    <row r="172" spans="4:12" x14ac:dyDescent="0.25">
      <c r="L172" s="21"/>
    </row>
    <row r="173" spans="4:12" x14ac:dyDescent="0.25">
      <c r="L173" s="21"/>
    </row>
    <row r="174" spans="4:12" x14ac:dyDescent="0.25">
      <c r="L174" s="21"/>
    </row>
    <row r="175" spans="4:12" x14ac:dyDescent="0.25">
      <c r="L175" s="21"/>
    </row>
    <row r="176" spans="4:12" x14ac:dyDescent="0.25">
      <c r="L176" s="21"/>
    </row>
    <row r="177" spans="12:12" x14ac:dyDescent="0.25">
      <c r="L177" s="71"/>
    </row>
    <row r="178" spans="12:12" x14ac:dyDescent="0.25">
      <c r="L178" s="72"/>
    </row>
    <row r="179" spans="12:12" x14ac:dyDescent="0.25">
      <c r="L179" s="21"/>
    </row>
    <row r="180" spans="12:12" x14ac:dyDescent="0.25">
      <c r="L180" s="21"/>
    </row>
    <row r="181" spans="12:12" x14ac:dyDescent="0.25">
      <c r="L181" s="71"/>
    </row>
    <row r="182" spans="12:12" x14ac:dyDescent="0.25">
      <c r="L182" s="72"/>
    </row>
    <row r="183" spans="12:12" x14ac:dyDescent="0.25">
      <c r="L183" s="98"/>
    </row>
  </sheetData>
  <conditionalFormatting sqref="J7:J119">
    <cfRule type="iconSet" priority="2">
      <iconSet>
        <cfvo type="percent" val="0"/>
        <cfvo type="num" val="0.6"/>
        <cfvo type="num" val="1"/>
      </iconSet>
    </cfRule>
  </conditionalFormatting>
  <conditionalFormatting sqref="P7:P119">
    <cfRule type="iconSet" priority="1">
      <iconSet>
        <cfvo type="percent" val="0"/>
        <cfvo type="num" val="0.6"/>
        <cfvo type="num" val="1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filterMode="1"/>
  <dimension ref="A1:L182"/>
  <sheetViews>
    <sheetView showGridLines="0" zoomScale="85" zoomScaleNormal="85" workbookViewId="0">
      <pane ySplit="6" topLeftCell="A7" activePane="bottomLeft" state="frozen"/>
      <selection pane="bottomLeft" activeCell="I120" sqref="I120"/>
    </sheetView>
  </sheetViews>
  <sheetFormatPr baseColWidth="10" defaultRowHeight="15" x14ac:dyDescent="0.25"/>
  <cols>
    <col min="1" max="1" width="35" bestFit="1" customWidth="1"/>
    <col min="2" max="2" width="17" customWidth="1"/>
    <col min="3" max="3" width="26.85546875" customWidth="1"/>
    <col min="4" max="4" width="16.28515625" style="1" customWidth="1"/>
    <col min="5" max="5" width="15.140625" style="1" customWidth="1"/>
    <col min="6" max="6" width="12.42578125" style="1" customWidth="1"/>
    <col min="7" max="7" width="2.28515625" style="50" customWidth="1"/>
    <col min="8" max="8" width="15.42578125" style="23" bestFit="1" customWidth="1"/>
    <col min="9" max="9" width="2.28515625" style="51" customWidth="1"/>
    <col min="10" max="10" width="15.42578125" style="23" bestFit="1" customWidth="1"/>
  </cols>
  <sheetData>
    <row r="1" spans="1:12" x14ac:dyDescent="0.25">
      <c r="A1" s="4" t="s">
        <v>84</v>
      </c>
    </row>
    <row r="2" spans="1:12" x14ac:dyDescent="0.25">
      <c r="A2" s="5" t="s">
        <v>128</v>
      </c>
      <c r="E2" s="2"/>
    </row>
    <row r="3" spans="1:12" x14ac:dyDescent="0.25">
      <c r="A3" t="s">
        <v>69</v>
      </c>
    </row>
    <row r="5" spans="1:12" x14ac:dyDescent="0.25">
      <c r="A5" s="18" t="s">
        <v>30</v>
      </c>
      <c r="D5" s="18" t="s">
        <v>71</v>
      </c>
      <c r="E5"/>
      <c r="F5"/>
      <c r="I5" s="23"/>
    </row>
    <row r="6" spans="1:12" x14ac:dyDescent="0.25">
      <c r="A6" s="18" t="s">
        <v>4</v>
      </c>
      <c r="B6" s="18" t="s">
        <v>3</v>
      </c>
      <c r="C6" s="18" t="s">
        <v>2</v>
      </c>
      <c r="D6" s="17" t="s">
        <v>6</v>
      </c>
      <c r="E6" s="17" t="s">
        <v>8</v>
      </c>
      <c r="F6" s="17" t="s">
        <v>31</v>
      </c>
      <c r="H6" s="75" t="s">
        <v>103</v>
      </c>
      <c r="I6" s="23"/>
      <c r="J6" s="75" t="s">
        <v>102</v>
      </c>
    </row>
    <row r="7" spans="1:12" x14ac:dyDescent="0.25">
      <c r="A7" s="17" t="s">
        <v>162</v>
      </c>
      <c r="B7" s="17" t="s">
        <v>22</v>
      </c>
      <c r="C7" s="17" t="s">
        <v>163</v>
      </c>
      <c r="D7" s="22">
        <v>5</v>
      </c>
      <c r="E7" s="22">
        <v>95</v>
      </c>
      <c r="F7" s="22">
        <v>100</v>
      </c>
      <c r="H7" s="23">
        <v>0.95</v>
      </c>
      <c r="J7" s="23">
        <v>0.72</v>
      </c>
      <c r="K7" s="111"/>
    </row>
    <row r="8" spans="1:12" x14ac:dyDescent="0.25">
      <c r="C8" s="17" t="s">
        <v>164</v>
      </c>
      <c r="D8" s="22">
        <v>2</v>
      </c>
      <c r="E8" s="22">
        <v>110</v>
      </c>
      <c r="F8" s="22">
        <v>112</v>
      </c>
      <c r="H8" s="23">
        <v>0.9821428571428571</v>
      </c>
      <c r="J8" s="23">
        <v>0.625</v>
      </c>
      <c r="K8" s="111"/>
      <c r="L8" s="17"/>
    </row>
    <row r="9" spans="1:12" hidden="1" x14ac:dyDescent="0.25">
      <c r="C9" s="17" t="s">
        <v>165</v>
      </c>
      <c r="D9" s="22">
        <v>2</v>
      </c>
      <c r="E9" s="22">
        <v>38</v>
      </c>
      <c r="F9" s="22">
        <v>40</v>
      </c>
      <c r="H9" s="23">
        <v>0.95</v>
      </c>
      <c r="J9" s="23">
        <v>0.375</v>
      </c>
      <c r="K9" s="111"/>
      <c r="L9" s="17"/>
    </row>
    <row r="10" spans="1:12" hidden="1" x14ac:dyDescent="0.25">
      <c r="C10" s="17" t="s">
        <v>166</v>
      </c>
      <c r="D10" s="22"/>
      <c r="E10" s="22">
        <v>7</v>
      </c>
      <c r="F10" s="22">
        <v>7</v>
      </c>
      <c r="H10" s="23">
        <v>1</v>
      </c>
      <c r="J10" s="23">
        <v>0.5714285714285714</v>
      </c>
      <c r="K10" s="111"/>
      <c r="L10" s="17"/>
    </row>
    <row r="11" spans="1:12" hidden="1" x14ac:dyDescent="0.25">
      <c r="C11" s="17" t="s">
        <v>167</v>
      </c>
      <c r="D11" s="22">
        <v>3</v>
      </c>
      <c r="E11" s="22">
        <v>70</v>
      </c>
      <c r="F11" s="22">
        <v>73</v>
      </c>
      <c r="H11" s="23">
        <v>0.95890410958904104</v>
      </c>
      <c r="J11" s="23">
        <v>0.67123287671232879</v>
      </c>
      <c r="K11" s="111"/>
      <c r="L11" s="17"/>
    </row>
    <row r="12" spans="1:12" hidden="1" x14ac:dyDescent="0.25">
      <c r="C12" s="17" t="s">
        <v>168</v>
      </c>
      <c r="D12" s="22">
        <v>1</v>
      </c>
      <c r="E12" s="22">
        <v>35</v>
      </c>
      <c r="F12" s="22">
        <v>36</v>
      </c>
      <c r="H12" s="23">
        <v>0.97222222222222221</v>
      </c>
      <c r="J12" s="23">
        <v>0.75</v>
      </c>
      <c r="K12" s="111"/>
      <c r="L12" s="17"/>
    </row>
    <row r="13" spans="1:12" hidden="1" x14ac:dyDescent="0.25">
      <c r="C13" s="17" t="s">
        <v>169</v>
      </c>
      <c r="D13" s="22">
        <v>10</v>
      </c>
      <c r="E13" s="22">
        <v>73</v>
      </c>
      <c r="F13" s="22">
        <v>83</v>
      </c>
      <c r="H13" s="23">
        <v>0.87951807228915657</v>
      </c>
      <c r="J13" s="23">
        <v>0.24096385542168675</v>
      </c>
      <c r="K13" s="111"/>
      <c r="L13" s="17"/>
    </row>
    <row r="14" spans="1:12" hidden="1" x14ac:dyDescent="0.25">
      <c r="C14" s="17" t="s">
        <v>170</v>
      </c>
      <c r="D14" s="22">
        <v>11</v>
      </c>
      <c r="E14" s="22">
        <v>41</v>
      </c>
      <c r="F14" s="22">
        <v>52</v>
      </c>
      <c r="H14" s="23">
        <v>0.78846153846153844</v>
      </c>
      <c r="J14" s="23">
        <v>0.55769230769230771</v>
      </c>
      <c r="K14" s="111"/>
      <c r="L14" s="17"/>
    </row>
    <row r="15" spans="1:12" hidden="1" x14ac:dyDescent="0.25">
      <c r="C15" s="17" t="s">
        <v>171</v>
      </c>
      <c r="D15" s="22">
        <v>13</v>
      </c>
      <c r="E15" s="22">
        <v>62</v>
      </c>
      <c r="F15" s="22">
        <v>75</v>
      </c>
      <c r="H15" s="23">
        <v>0.82666666666666666</v>
      </c>
      <c r="J15" s="23">
        <v>0.21333333333333335</v>
      </c>
      <c r="K15" s="111"/>
      <c r="L15" s="17"/>
    </row>
    <row r="16" spans="1:12" hidden="1" x14ac:dyDescent="0.25">
      <c r="C16" s="17" t="s">
        <v>172</v>
      </c>
      <c r="D16" s="22">
        <v>2</v>
      </c>
      <c r="E16" s="22">
        <v>67</v>
      </c>
      <c r="F16" s="22">
        <v>69</v>
      </c>
      <c r="H16" s="23">
        <v>0.97101449275362317</v>
      </c>
      <c r="J16" s="23">
        <v>0.65217391304347827</v>
      </c>
      <c r="K16" s="111"/>
      <c r="L16" s="17"/>
    </row>
    <row r="17" spans="1:12" hidden="1" x14ac:dyDescent="0.25">
      <c r="C17" s="17" t="s">
        <v>173</v>
      </c>
      <c r="D17" s="22">
        <v>6</v>
      </c>
      <c r="E17" s="22">
        <v>142</v>
      </c>
      <c r="F17" s="22">
        <v>148</v>
      </c>
      <c r="H17" s="23">
        <v>0.95945945945945943</v>
      </c>
      <c r="I17" s="23"/>
      <c r="J17" s="23">
        <v>0.38513513513513514</v>
      </c>
      <c r="K17" s="111"/>
      <c r="L17" s="17"/>
    </row>
    <row r="18" spans="1:12" hidden="1" x14ac:dyDescent="0.25">
      <c r="C18" s="17" t="s">
        <v>174</v>
      </c>
      <c r="D18" s="22">
        <v>2</v>
      </c>
      <c r="E18" s="22">
        <v>83</v>
      </c>
      <c r="F18" s="22">
        <v>85</v>
      </c>
      <c r="H18" s="23">
        <v>0.97647058823529409</v>
      </c>
      <c r="I18" s="23"/>
      <c r="J18" s="23">
        <v>0.88235294117647056</v>
      </c>
      <c r="K18" s="111"/>
      <c r="L18" s="17"/>
    </row>
    <row r="19" spans="1:12" hidden="1" x14ac:dyDescent="0.25">
      <c r="C19" s="17" t="s">
        <v>175</v>
      </c>
      <c r="D19" s="22"/>
      <c r="E19" s="22">
        <v>19</v>
      </c>
      <c r="F19" s="22">
        <v>19</v>
      </c>
      <c r="H19" s="23">
        <v>1</v>
      </c>
      <c r="I19" s="23"/>
      <c r="J19" s="23">
        <v>1</v>
      </c>
      <c r="K19" s="111"/>
      <c r="L19" s="17"/>
    </row>
    <row r="20" spans="1:12" hidden="1" x14ac:dyDescent="0.25">
      <c r="C20" s="17" t="s">
        <v>176</v>
      </c>
      <c r="D20" s="22">
        <v>2</v>
      </c>
      <c r="E20" s="22">
        <v>114</v>
      </c>
      <c r="F20" s="22">
        <v>116</v>
      </c>
      <c r="H20" s="23">
        <v>0.98275862068965514</v>
      </c>
      <c r="I20" s="23"/>
      <c r="J20" s="23">
        <v>0.68965517241379315</v>
      </c>
      <c r="K20" s="111"/>
      <c r="L20" s="17"/>
    </row>
    <row r="21" spans="1:12" hidden="1" x14ac:dyDescent="0.25">
      <c r="C21" s="17" t="s">
        <v>177</v>
      </c>
      <c r="D21" s="22">
        <v>3</v>
      </c>
      <c r="E21" s="22">
        <v>91</v>
      </c>
      <c r="F21" s="22">
        <v>94</v>
      </c>
      <c r="H21" s="23">
        <v>0.96808510638297873</v>
      </c>
      <c r="I21" s="23"/>
      <c r="J21" s="23">
        <v>0.61702127659574468</v>
      </c>
      <c r="K21" s="111"/>
      <c r="L21" s="17"/>
    </row>
    <row r="22" spans="1:12" hidden="1" x14ac:dyDescent="0.25">
      <c r="C22" s="17" t="s">
        <v>178</v>
      </c>
      <c r="D22" s="22">
        <v>2</v>
      </c>
      <c r="E22" s="22">
        <v>40</v>
      </c>
      <c r="F22" s="22">
        <v>42</v>
      </c>
      <c r="H22" s="23">
        <v>0.95238095238095233</v>
      </c>
      <c r="I22" s="23"/>
      <c r="J22" s="23">
        <v>0.88095238095238093</v>
      </c>
      <c r="K22" s="111"/>
      <c r="L22" s="17"/>
    </row>
    <row r="23" spans="1:12" hidden="1" x14ac:dyDescent="0.25">
      <c r="C23" s="17" t="s">
        <v>179</v>
      </c>
      <c r="D23" s="22">
        <v>6</v>
      </c>
      <c r="E23" s="22">
        <v>8</v>
      </c>
      <c r="F23" s="22">
        <v>14</v>
      </c>
      <c r="G23" s="17"/>
      <c r="H23" s="23">
        <v>0.5714285714285714</v>
      </c>
      <c r="I23" s="23"/>
      <c r="J23" s="23">
        <v>0.38513513513513514</v>
      </c>
      <c r="K23" s="111"/>
      <c r="L23" s="17"/>
    </row>
    <row r="24" spans="1:12" hidden="1" x14ac:dyDescent="0.25">
      <c r="C24" s="17" t="s">
        <v>180</v>
      </c>
      <c r="D24" s="22"/>
      <c r="E24" s="22">
        <v>32</v>
      </c>
      <c r="F24" s="22">
        <v>32</v>
      </c>
      <c r="H24" s="23">
        <v>1</v>
      </c>
      <c r="I24" s="23"/>
      <c r="J24" s="23">
        <v>0.90625</v>
      </c>
      <c r="K24" s="111"/>
      <c r="L24" s="17"/>
    </row>
    <row r="25" spans="1:12" hidden="1" x14ac:dyDescent="0.25">
      <c r="B25" s="25" t="s">
        <v>37</v>
      </c>
      <c r="C25" s="25"/>
      <c r="D25" s="26">
        <v>70</v>
      </c>
      <c r="E25" s="26">
        <v>1127</v>
      </c>
      <c r="F25" s="26">
        <v>1197</v>
      </c>
      <c r="H25" s="28">
        <v>0.94152046783625731</v>
      </c>
      <c r="I25" s="23"/>
      <c r="J25" s="28">
        <v>0.5864661654135338</v>
      </c>
      <c r="K25" s="111"/>
      <c r="L25" s="17"/>
    </row>
    <row r="26" spans="1:12" hidden="1" x14ac:dyDescent="0.25">
      <c r="B26" s="17" t="s">
        <v>21</v>
      </c>
      <c r="C26" s="17" t="s">
        <v>181</v>
      </c>
      <c r="D26" s="22"/>
      <c r="E26" s="22">
        <v>315</v>
      </c>
      <c r="F26" s="22">
        <v>315</v>
      </c>
      <c r="G26" s="17"/>
      <c r="H26" s="23">
        <v>1</v>
      </c>
      <c r="I26" s="23"/>
      <c r="J26" s="23">
        <v>0.92063492063492058</v>
      </c>
      <c r="K26" s="111"/>
      <c r="L26" s="17"/>
    </row>
    <row r="27" spans="1:12" hidden="1" x14ac:dyDescent="0.25">
      <c r="C27" s="17" t="s">
        <v>182</v>
      </c>
      <c r="D27" s="22"/>
      <c r="E27" s="22">
        <v>210</v>
      </c>
      <c r="F27" s="22">
        <v>210</v>
      </c>
      <c r="H27" s="23">
        <v>1</v>
      </c>
      <c r="I27" s="23"/>
      <c r="J27" s="23">
        <v>0.89523809523809528</v>
      </c>
      <c r="K27" s="111"/>
      <c r="L27" s="17"/>
    </row>
    <row r="28" spans="1:12" hidden="1" x14ac:dyDescent="0.25">
      <c r="B28" s="25" t="s">
        <v>38</v>
      </c>
      <c r="C28" s="25"/>
      <c r="D28" s="26"/>
      <c r="E28" s="26">
        <v>525</v>
      </c>
      <c r="F28" s="26">
        <v>525</v>
      </c>
      <c r="H28" s="28">
        <v>1</v>
      </c>
      <c r="J28" s="28">
        <v>0.91047619047619044</v>
      </c>
      <c r="K28" s="111"/>
      <c r="L28" s="17"/>
    </row>
    <row r="29" spans="1:12" hidden="1" x14ac:dyDescent="0.25">
      <c r="A29" s="17" t="s">
        <v>39</v>
      </c>
      <c r="B29" s="17"/>
      <c r="C29" s="17"/>
      <c r="D29" s="22">
        <v>70</v>
      </c>
      <c r="E29" s="22">
        <v>1652</v>
      </c>
      <c r="F29" s="22">
        <v>1722</v>
      </c>
      <c r="H29" s="74">
        <v>0.95934959349593496</v>
      </c>
      <c r="J29" s="74">
        <v>0.68524970963995357</v>
      </c>
      <c r="K29" s="111"/>
      <c r="L29" s="17"/>
    </row>
    <row r="30" spans="1:12" hidden="1" x14ac:dyDescent="0.25">
      <c r="A30" s="17" t="s">
        <v>14</v>
      </c>
      <c r="B30" s="17" t="s">
        <v>24</v>
      </c>
      <c r="C30" s="17" t="s">
        <v>183</v>
      </c>
      <c r="D30" s="22"/>
      <c r="E30" s="22">
        <v>230</v>
      </c>
      <c r="F30" s="22">
        <v>230</v>
      </c>
      <c r="H30" s="23">
        <v>1</v>
      </c>
      <c r="J30" s="23">
        <v>0.8614718614718615</v>
      </c>
      <c r="K30" s="111"/>
      <c r="L30" s="17"/>
    </row>
    <row r="31" spans="1:12" hidden="1" x14ac:dyDescent="0.25">
      <c r="C31" s="17" t="s">
        <v>184</v>
      </c>
      <c r="D31" s="22"/>
      <c r="E31" s="22">
        <v>268</v>
      </c>
      <c r="F31" s="22">
        <v>268</v>
      </c>
      <c r="H31" s="23">
        <v>1</v>
      </c>
      <c r="J31" s="23">
        <v>0.95895522388059706</v>
      </c>
      <c r="K31" s="111"/>
      <c r="L31" s="17"/>
    </row>
    <row r="32" spans="1:12" hidden="1" x14ac:dyDescent="0.25">
      <c r="C32" s="17" t="s">
        <v>185</v>
      </c>
      <c r="D32" s="22"/>
      <c r="E32" s="22">
        <v>206</v>
      </c>
      <c r="F32" s="22">
        <v>206</v>
      </c>
      <c r="H32" s="23">
        <v>1</v>
      </c>
      <c r="J32" s="23">
        <v>0.92718446601941751</v>
      </c>
      <c r="K32" s="111"/>
      <c r="L32" s="17"/>
    </row>
    <row r="33" spans="2:12" hidden="1" x14ac:dyDescent="0.25">
      <c r="C33" s="17" t="s">
        <v>186</v>
      </c>
      <c r="D33" s="22"/>
      <c r="E33" s="22">
        <v>196</v>
      </c>
      <c r="F33" s="22">
        <v>196</v>
      </c>
      <c r="H33" s="23">
        <v>1</v>
      </c>
      <c r="J33" s="23">
        <v>0.90306122448979587</v>
      </c>
      <c r="K33" s="111"/>
      <c r="L33" s="17"/>
    </row>
    <row r="34" spans="2:12" hidden="1" x14ac:dyDescent="0.25">
      <c r="C34" s="17" t="s">
        <v>187</v>
      </c>
      <c r="D34" s="22"/>
      <c r="E34" s="22">
        <v>62</v>
      </c>
      <c r="F34" s="22">
        <v>62</v>
      </c>
      <c r="H34" s="23">
        <v>1</v>
      </c>
      <c r="J34" s="23">
        <v>0.967741935483871</v>
      </c>
      <c r="K34" s="111"/>
      <c r="L34" s="17"/>
    </row>
    <row r="35" spans="2:12" hidden="1" x14ac:dyDescent="0.25">
      <c r="C35" s="50" t="s">
        <v>188</v>
      </c>
      <c r="D35" s="48"/>
      <c r="E35" s="48">
        <v>276</v>
      </c>
      <c r="F35" s="48">
        <v>276</v>
      </c>
      <c r="H35" s="51">
        <v>1</v>
      </c>
      <c r="J35" s="51">
        <v>1</v>
      </c>
      <c r="K35" s="111"/>
      <c r="L35" s="17"/>
    </row>
    <row r="36" spans="2:12" hidden="1" x14ac:dyDescent="0.25">
      <c r="C36" s="17" t="s">
        <v>189</v>
      </c>
      <c r="D36" s="22">
        <v>8</v>
      </c>
      <c r="E36" s="22">
        <v>165</v>
      </c>
      <c r="F36" s="22">
        <v>173</v>
      </c>
      <c r="H36" s="23">
        <v>0.95375722543352603</v>
      </c>
      <c r="J36" s="23">
        <v>0.89655172413793105</v>
      </c>
      <c r="K36" s="111"/>
      <c r="L36" s="17"/>
    </row>
    <row r="37" spans="2:12" hidden="1" x14ac:dyDescent="0.25">
      <c r="C37" s="17" t="s">
        <v>190</v>
      </c>
      <c r="D37" s="22"/>
      <c r="E37" s="22">
        <v>134</v>
      </c>
      <c r="F37" s="22">
        <v>134</v>
      </c>
      <c r="H37" s="23">
        <v>1</v>
      </c>
      <c r="J37" s="23">
        <v>0.84444444444444444</v>
      </c>
      <c r="K37" s="111"/>
      <c r="L37" s="17"/>
    </row>
    <row r="38" spans="2:12" hidden="1" x14ac:dyDescent="0.25">
      <c r="C38" s="17" t="s">
        <v>191</v>
      </c>
      <c r="D38" s="22"/>
      <c r="E38" s="22">
        <v>180</v>
      </c>
      <c r="F38" s="22">
        <v>180</v>
      </c>
      <c r="H38" s="23">
        <v>1</v>
      </c>
      <c r="J38" s="23">
        <v>0.92777777777777781</v>
      </c>
      <c r="K38" s="111"/>
      <c r="L38" s="17"/>
    </row>
    <row r="39" spans="2:12" hidden="1" x14ac:dyDescent="0.25">
      <c r="C39" s="50" t="s">
        <v>192</v>
      </c>
      <c r="D39" s="48"/>
      <c r="E39" s="48">
        <v>474</v>
      </c>
      <c r="F39" s="48">
        <v>474</v>
      </c>
      <c r="H39" s="92"/>
      <c r="I39" s="92"/>
      <c r="J39" s="92"/>
      <c r="K39" s="111"/>
      <c r="L39" s="17"/>
    </row>
    <row r="40" spans="2:12" hidden="1" x14ac:dyDescent="0.25">
      <c r="C40" s="50" t="s">
        <v>193</v>
      </c>
      <c r="D40" s="48"/>
      <c r="E40" s="48">
        <v>524</v>
      </c>
      <c r="F40" s="48">
        <v>524</v>
      </c>
      <c r="H40" s="92"/>
      <c r="I40" s="92"/>
      <c r="J40" s="92"/>
      <c r="K40" s="111"/>
      <c r="L40" s="17"/>
    </row>
    <row r="41" spans="2:12" hidden="1" x14ac:dyDescent="0.25">
      <c r="C41" s="17" t="s">
        <v>194</v>
      </c>
      <c r="D41" s="22"/>
      <c r="E41" s="22">
        <v>182</v>
      </c>
      <c r="F41" s="22">
        <v>182</v>
      </c>
      <c r="H41" s="23">
        <v>1</v>
      </c>
      <c r="J41" s="23">
        <v>0.92307692307692313</v>
      </c>
      <c r="K41" s="111"/>
      <c r="L41" s="17"/>
    </row>
    <row r="42" spans="2:12" hidden="1" x14ac:dyDescent="0.25">
      <c r="C42" s="17" t="s">
        <v>195</v>
      </c>
      <c r="D42" s="22">
        <v>9</v>
      </c>
      <c r="E42" s="22">
        <v>121</v>
      </c>
      <c r="F42" s="22">
        <v>130</v>
      </c>
      <c r="G42" s="17"/>
      <c r="H42" s="23">
        <v>0.93076923076923079</v>
      </c>
      <c r="I42" s="23"/>
      <c r="J42" s="23">
        <v>0.82307692307692304</v>
      </c>
      <c r="K42" s="111"/>
      <c r="L42" s="17"/>
    </row>
    <row r="43" spans="2:12" hidden="1" x14ac:dyDescent="0.25">
      <c r="C43" s="17" t="s">
        <v>196</v>
      </c>
      <c r="D43" s="22"/>
      <c r="E43" s="22">
        <v>339</v>
      </c>
      <c r="F43" s="22">
        <v>339</v>
      </c>
      <c r="H43" s="23">
        <v>1</v>
      </c>
      <c r="I43" s="23"/>
      <c r="J43" s="23">
        <v>0.94985250737463123</v>
      </c>
      <c r="K43" s="111"/>
      <c r="L43" s="17"/>
    </row>
    <row r="44" spans="2:12" hidden="1" x14ac:dyDescent="0.25">
      <c r="B44" s="25" t="s">
        <v>35</v>
      </c>
      <c r="C44" s="25"/>
      <c r="D44" s="26">
        <v>17</v>
      </c>
      <c r="E44" s="26">
        <v>3357</v>
      </c>
      <c r="F44" s="26">
        <v>3374</v>
      </c>
      <c r="H44" s="28">
        <v>0.99496147006520452</v>
      </c>
      <c r="I44" s="23"/>
      <c r="J44" s="28">
        <v>0.67959727568848094</v>
      </c>
      <c r="K44" s="111"/>
      <c r="L44" s="17"/>
    </row>
    <row r="45" spans="2:12" hidden="1" x14ac:dyDescent="0.25">
      <c r="B45" s="17" t="s">
        <v>18</v>
      </c>
      <c r="C45" s="17" t="s">
        <v>197</v>
      </c>
      <c r="D45" s="22"/>
      <c r="E45" s="22">
        <v>295</v>
      </c>
      <c r="F45" s="22">
        <v>295</v>
      </c>
      <c r="G45" s="17"/>
      <c r="H45" s="23">
        <v>1</v>
      </c>
      <c r="I45" s="23"/>
      <c r="J45" s="23">
        <v>0.88474576271186445</v>
      </c>
      <c r="K45" s="111"/>
      <c r="L45" s="17"/>
    </row>
    <row r="46" spans="2:12" hidden="1" x14ac:dyDescent="0.25">
      <c r="C46" s="17" t="s">
        <v>198</v>
      </c>
      <c r="D46" s="22">
        <v>1</v>
      </c>
      <c r="E46" s="22">
        <v>742</v>
      </c>
      <c r="F46" s="22">
        <v>743</v>
      </c>
      <c r="H46" s="23">
        <v>0.99865410497981155</v>
      </c>
      <c r="J46" s="23">
        <v>0.88474576271186445</v>
      </c>
      <c r="K46" s="111"/>
      <c r="L46" s="17"/>
    </row>
    <row r="47" spans="2:12" hidden="1" x14ac:dyDescent="0.25">
      <c r="B47" s="25" t="s">
        <v>36</v>
      </c>
      <c r="C47" s="25"/>
      <c r="D47" s="26">
        <v>1</v>
      </c>
      <c r="E47" s="26">
        <v>1037</v>
      </c>
      <c r="F47" s="26">
        <v>1038</v>
      </c>
      <c r="H47" s="28">
        <v>0.99903660886319845</v>
      </c>
      <c r="I47" s="23"/>
      <c r="J47" s="28">
        <v>0.89027911453320496</v>
      </c>
      <c r="K47" s="111"/>
      <c r="L47" s="17"/>
    </row>
    <row r="48" spans="2:12" hidden="1" x14ac:dyDescent="0.25">
      <c r="B48" s="17" t="s">
        <v>13</v>
      </c>
      <c r="C48" s="17" t="s">
        <v>199</v>
      </c>
      <c r="D48" s="22"/>
      <c r="E48" s="22">
        <v>88</v>
      </c>
      <c r="F48" s="22">
        <v>88</v>
      </c>
      <c r="G48" s="17"/>
      <c r="H48" s="92"/>
      <c r="I48" s="92"/>
      <c r="J48" s="92"/>
      <c r="K48" s="111"/>
      <c r="L48" s="17"/>
    </row>
    <row r="49" spans="1:12" hidden="1" x14ac:dyDescent="0.25">
      <c r="C49" s="17" t="s">
        <v>200</v>
      </c>
      <c r="D49" s="22"/>
      <c r="E49" s="22">
        <v>95</v>
      </c>
      <c r="F49" s="22">
        <v>95</v>
      </c>
      <c r="H49" s="92"/>
      <c r="I49" s="92"/>
      <c r="J49" s="92"/>
      <c r="K49" s="111"/>
      <c r="L49" s="17"/>
    </row>
    <row r="50" spans="1:12" hidden="1" x14ac:dyDescent="0.25">
      <c r="B50" s="25" t="s">
        <v>43</v>
      </c>
      <c r="C50" s="25"/>
      <c r="D50" s="26"/>
      <c r="E50" s="26">
        <v>183</v>
      </c>
      <c r="F50" s="26">
        <v>183</v>
      </c>
      <c r="H50" s="28">
        <v>1</v>
      </c>
      <c r="J50" s="28">
        <v>0.13114754098360656</v>
      </c>
      <c r="K50" s="111"/>
      <c r="L50" s="17"/>
    </row>
    <row r="51" spans="1:12" hidden="1" x14ac:dyDescent="0.25">
      <c r="B51" s="17" t="s">
        <v>10</v>
      </c>
      <c r="C51" s="17" t="s">
        <v>201</v>
      </c>
      <c r="D51" s="22"/>
      <c r="E51" s="22">
        <v>45</v>
      </c>
      <c r="F51" s="22">
        <v>45</v>
      </c>
      <c r="H51" s="23">
        <v>1</v>
      </c>
      <c r="I51" s="23"/>
      <c r="J51" s="23">
        <v>0.57446808510638303</v>
      </c>
      <c r="K51" s="111"/>
      <c r="L51" s="17"/>
    </row>
    <row r="52" spans="1:12" hidden="1" x14ac:dyDescent="0.25">
      <c r="C52" s="17" t="s">
        <v>202</v>
      </c>
      <c r="D52" s="22"/>
      <c r="E52" s="22">
        <v>72</v>
      </c>
      <c r="F52" s="22">
        <v>72</v>
      </c>
      <c r="G52" s="17"/>
      <c r="H52" s="23">
        <v>1</v>
      </c>
      <c r="I52" s="23"/>
      <c r="J52" s="23">
        <v>0.65277777777777779</v>
      </c>
      <c r="K52" s="111"/>
      <c r="L52" s="17"/>
    </row>
    <row r="53" spans="1:12" hidden="1" x14ac:dyDescent="0.25">
      <c r="C53" s="17" t="s">
        <v>203</v>
      </c>
      <c r="D53" s="22">
        <v>8</v>
      </c>
      <c r="E53" s="22">
        <v>167</v>
      </c>
      <c r="F53" s="22">
        <v>175</v>
      </c>
      <c r="H53" s="23">
        <v>0.95428571428571429</v>
      </c>
      <c r="J53" s="23">
        <v>0.28977272727272729</v>
      </c>
      <c r="K53" s="111"/>
      <c r="L53" s="17"/>
    </row>
    <row r="54" spans="1:12" hidden="1" x14ac:dyDescent="0.25">
      <c r="B54" s="25" t="s">
        <v>34</v>
      </c>
      <c r="C54" s="25"/>
      <c r="D54" s="26">
        <v>8</v>
      </c>
      <c r="E54" s="26">
        <v>284</v>
      </c>
      <c r="F54" s="26">
        <v>292</v>
      </c>
      <c r="H54" s="28">
        <v>0.9726027397260274</v>
      </c>
      <c r="J54" s="28">
        <v>0.42372881355932202</v>
      </c>
      <c r="K54" s="111"/>
      <c r="L54" s="17"/>
    </row>
    <row r="55" spans="1:12" hidden="1" x14ac:dyDescent="0.25">
      <c r="A55" s="17" t="s">
        <v>44</v>
      </c>
      <c r="B55" s="17"/>
      <c r="C55" s="17"/>
      <c r="D55" s="22">
        <v>26</v>
      </c>
      <c r="E55" s="22">
        <v>4861</v>
      </c>
      <c r="F55" s="22">
        <v>4887</v>
      </c>
      <c r="H55" s="74">
        <v>0.99467976263556379</v>
      </c>
      <c r="I55" s="23"/>
      <c r="J55" s="74">
        <v>0.68839395177768692</v>
      </c>
      <c r="K55" s="111"/>
      <c r="L55" s="17"/>
    </row>
    <row r="56" spans="1:12" hidden="1" x14ac:dyDescent="0.25">
      <c r="A56" s="17" t="s">
        <v>79</v>
      </c>
      <c r="B56" s="17" t="s">
        <v>11</v>
      </c>
      <c r="C56" s="17" t="s">
        <v>189</v>
      </c>
      <c r="D56" s="22">
        <v>4</v>
      </c>
      <c r="E56" s="22">
        <v>106</v>
      </c>
      <c r="F56" s="22">
        <v>110</v>
      </c>
      <c r="G56" s="17"/>
      <c r="H56" s="23">
        <v>0.96363636363636362</v>
      </c>
      <c r="I56" s="23"/>
      <c r="J56" s="23">
        <v>0.70909090909090911</v>
      </c>
      <c r="K56" s="111"/>
      <c r="L56" s="17"/>
    </row>
    <row r="57" spans="1:12" hidden="1" x14ac:dyDescent="0.25">
      <c r="C57" s="17" t="s">
        <v>190</v>
      </c>
      <c r="D57" s="22">
        <v>11</v>
      </c>
      <c r="E57" s="22">
        <v>93</v>
      </c>
      <c r="F57" s="22">
        <v>104</v>
      </c>
      <c r="H57" s="23">
        <v>0.89423076923076927</v>
      </c>
      <c r="I57" s="23"/>
      <c r="J57" s="23">
        <v>0.72115384615384615</v>
      </c>
      <c r="K57" s="111"/>
      <c r="L57" s="17"/>
    </row>
    <row r="58" spans="1:12" hidden="1" x14ac:dyDescent="0.25">
      <c r="B58" s="25" t="s">
        <v>33</v>
      </c>
      <c r="C58" s="25"/>
      <c r="D58" s="26">
        <v>15</v>
      </c>
      <c r="E58" s="26">
        <v>199</v>
      </c>
      <c r="F58" s="26">
        <v>214</v>
      </c>
      <c r="H58" s="28">
        <v>0.92990654205607481</v>
      </c>
      <c r="I58" s="23"/>
      <c r="J58" s="28">
        <v>0.71495327102803741</v>
      </c>
      <c r="K58" s="111"/>
      <c r="L58" s="17"/>
    </row>
    <row r="59" spans="1:12" hidden="1" x14ac:dyDescent="0.25">
      <c r="A59" s="17" t="s">
        <v>118</v>
      </c>
      <c r="B59" s="17"/>
      <c r="C59" s="17"/>
      <c r="D59" s="22">
        <v>15</v>
      </c>
      <c r="E59" s="22">
        <v>199</v>
      </c>
      <c r="F59" s="22">
        <v>214</v>
      </c>
      <c r="H59" s="74">
        <v>0.92990654205607481</v>
      </c>
      <c r="I59" s="23"/>
      <c r="J59" s="74">
        <v>0.71495327102803741</v>
      </c>
      <c r="K59" s="111"/>
      <c r="L59" s="17"/>
    </row>
    <row r="60" spans="1:12" hidden="1" x14ac:dyDescent="0.25">
      <c r="A60" s="17" t="s">
        <v>106</v>
      </c>
      <c r="B60" s="17" t="s">
        <v>26</v>
      </c>
      <c r="C60" s="17" t="s">
        <v>197</v>
      </c>
      <c r="D60" s="22">
        <v>2</v>
      </c>
      <c r="E60" s="22">
        <v>200</v>
      </c>
      <c r="F60" s="22">
        <v>202</v>
      </c>
      <c r="G60" s="17"/>
      <c r="H60" s="23">
        <v>0.99009900990099009</v>
      </c>
      <c r="J60" s="23">
        <v>0.83419689119170981</v>
      </c>
      <c r="K60" s="111"/>
      <c r="L60" s="17"/>
    </row>
    <row r="61" spans="1:12" hidden="1" x14ac:dyDescent="0.25">
      <c r="C61" s="17" t="s">
        <v>198</v>
      </c>
      <c r="D61" s="22">
        <v>4</v>
      </c>
      <c r="E61" s="22">
        <v>106</v>
      </c>
      <c r="F61" s="22">
        <v>110</v>
      </c>
      <c r="H61" s="23">
        <v>0.96363636363636362</v>
      </c>
      <c r="J61" s="23">
        <v>0.70909090909090911</v>
      </c>
      <c r="K61" s="111"/>
      <c r="L61" s="17"/>
    </row>
    <row r="62" spans="1:12" hidden="1" x14ac:dyDescent="0.25">
      <c r="B62" s="25" t="s">
        <v>42</v>
      </c>
      <c r="C62" s="25"/>
      <c r="D62" s="26">
        <v>6</v>
      </c>
      <c r="E62" s="26">
        <v>306</v>
      </c>
      <c r="F62" s="26">
        <v>312</v>
      </c>
      <c r="H62" s="28">
        <v>0.98076923076923073</v>
      </c>
      <c r="J62" s="28">
        <v>0.78877887788778878</v>
      </c>
      <c r="K62" s="111"/>
      <c r="L62" s="17"/>
    </row>
    <row r="63" spans="1:12" hidden="1" x14ac:dyDescent="0.25">
      <c r="B63" s="17" t="s">
        <v>25</v>
      </c>
      <c r="C63" s="17" t="s">
        <v>172</v>
      </c>
      <c r="D63" s="22">
        <v>10</v>
      </c>
      <c r="E63" s="22">
        <v>5</v>
      </c>
      <c r="F63" s="22">
        <v>15</v>
      </c>
      <c r="H63" s="92"/>
      <c r="I63" s="92"/>
      <c r="J63" s="92"/>
      <c r="K63" s="111"/>
      <c r="L63" s="17"/>
    </row>
    <row r="64" spans="1:12" hidden="1" x14ac:dyDescent="0.25">
      <c r="C64" s="17" t="s">
        <v>173</v>
      </c>
      <c r="D64" s="22">
        <v>4</v>
      </c>
      <c r="E64" s="22">
        <v>229</v>
      </c>
      <c r="F64" s="22">
        <v>233</v>
      </c>
      <c r="H64" s="23">
        <v>0.98283261802575106</v>
      </c>
      <c r="J64" s="23">
        <v>0.7021276595744681</v>
      </c>
      <c r="K64" s="111"/>
      <c r="L64" s="17"/>
    </row>
    <row r="65" spans="1:12" hidden="1" x14ac:dyDescent="0.25">
      <c r="C65" s="17" t="s">
        <v>174</v>
      </c>
      <c r="D65" s="22">
        <v>37</v>
      </c>
      <c r="E65" s="22">
        <v>136</v>
      </c>
      <c r="F65" s="22">
        <v>173</v>
      </c>
      <c r="H65" s="23">
        <v>0.78612716763005785</v>
      </c>
      <c r="J65" s="23">
        <v>0.65088757396449703</v>
      </c>
      <c r="K65" s="111"/>
      <c r="L65" s="17"/>
    </row>
    <row r="66" spans="1:12" hidden="1" x14ac:dyDescent="0.25">
      <c r="C66" s="17" t="s">
        <v>175</v>
      </c>
      <c r="D66" s="22"/>
      <c r="E66" s="22">
        <v>71</v>
      </c>
      <c r="F66" s="22">
        <v>71</v>
      </c>
      <c r="H66" s="149">
        <v>1</v>
      </c>
      <c r="J66" s="23">
        <v>0.81159420289855078</v>
      </c>
      <c r="K66" s="111"/>
      <c r="L66" s="17"/>
    </row>
    <row r="67" spans="1:12" hidden="1" x14ac:dyDescent="0.25">
      <c r="C67" s="17" t="s">
        <v>176</v>
      </c>
      <c r="D67" s="22">
        <v>5</v>
      </c>
      <c r="E67" s="22">
        <v>292</v>
      </c>
      <c r="F67" s="22">
        <v>297</v>
      </c>
      <c r="H67" s="23">
        <v>0.98316498316498313</v>
      </c>
      <c r="J67" s="23">
        <v>0.93835616438356162</v>
      </c>
      <c r="K67" s="111"/>
      <c r="L67" s="17"/>
    </row>
    <row r="68" spans="1:12" hidden="1" x14ac:dyDescent="0.25">
      <c r="C68" s="17" t="s">
        <v>177</v>
      </c>
      <c r="D68" s="22">
        <v>1</v>
      </c>
      <c r="E68" s="22">
        <v>200</v>
      </c>
      <c r="F68" s="22">
        <v>201</v>
      </c>
      <c r="H68" s="149">
        <v>0.99502487562189057</v>
      </c>
      <c r="J68" s="23">
        <v>0.78365384615384615</v>
      </c>
      <c r="K68" s="111"/>
      <c r="L68" s="17"/>
    </row>
    <row r="69" spans="1:12" hidden="1" x14ac:dyDescent="0.25">
      <c r="C69" s="17" t="s">
        <v>178</v>
      </c>
      <c r="D69" s="22">
        <v>1</v>
      </c>
      <c r="E69" s="22">
        <v>141</v>
      </c>
      <c r="F69" s="22">
        <v>142</v>
      </c>
      <c r="H69" s="23">
        <v>0.99295774647887325</v>
      </c>
      <c r="J69" s="23">
        <v>0.71830985915492962</v>
      </c>
      <c r="K69" s="111"/>
      <c r="L69" s="17"/>
    </row>
    <row r="70" spans="1:12" hidden="1" x14ac:dyDescent="0.25">
      <c r="C70" s="17" t="s">
        <v>179</v>
      </c>
      <c r="D70" s="22"/>
      <c r="E70" s="22">
        <v>133</v>
      </c>
      <c r="F70" s="22">
        <v>133</v>
      </c>
      <c r="H70" s="23">
        <v>1</v>
      </c>
      <c r="J70" s="23">
        <v>0.92481203007518797</v>
      </c>
      <c r="K70" s="111"/>
      <c r="L70" s="17"/>
    </row>
    <row r="71" spans="1:12" hidden="1" x14ac:dyDescent="0.25">
      <c r="C71" s="17" t="s">
        <v>180</v>
      </c>
      <c r="D71" s="22">
        <v>10</v>
      </c>
      <c r="E71" s="22">
        <v>132</v>
      </c>
      <c r="F71" s="22">
        <v>142</v>
      </c>
      <c r="H71" s="23">
        <v>0.92957746478873238</v>
      </c>
      <c r="J71" s="23">
        <v>0.81118881118881114</v>
      </c>
      <c r="K71" s="111"/>
      <c r="L71" s="17"/>
    </row>
    <row r="72" spans="1:12" hidden="1" x14ac:dyDescent="0.25">
      <c r="C72" s="17" t="s">
        <v>181</v>
      </c>
      <c r="D72" s="22">
        <v>3</v>
      </c>
      <c r="E72" s="22">
        <v>189</v>
      </c>
      <c r="F72" s="22">
        <v>192</v>
      </c>
      <c r="H72" s="23">
        <v>0.984375</v>
      </c>
      <c r="J72" s="23">
        <v>0.96825396825396826</v>
      </c>
      <c r="K72" s="111"/>
      <c r="L72" s="17"/>
    </row>
    <row r="73" spans="1:12" hidden="1" x14ac:dyDescent="0.25">
      <c r="C73" s="17" t="s">
        <v>182</v>
      </c>
      <c r="D73" s="22">
        <v>23</v>
      </c>
      <c r="E73" s="22">
        <v>135</v>
      </c>
      <c r="F73" s="22">
        <v>158</v>
      </c>
      <c r="H73" s="23">
        <v>0.85443037974683544</v>
      </c>
      <c r="J73" s="23">
        <v>0.64935064935064934</v>
      </c>
      <c r="K73" s="111"/>
      <c r="L73" s="17"/>
    </row>
    <row r="74" spans="1:12" hidden="1" x14ac:dyDescent="0.25">
      <c r="C74" s="17" t="s">
        <v>183</v>
      </c>
      <c r="D74" s="22">
        <v>2</v>
      </c>
      <c r="E74" s="22">
        <v>17</v>
      </c>
      <c r="F74" s="22">
        <v>19</v>
      </c>
      <c r="H74" s="23">
        <v>0.89473684210526316</v>
      </c>
      <c r="J74" s="23">
        <v>0.4</v>
      </c>
      <c r="K74" s="111"/>
      <c r="L74" s="17"/>
    </row>
    <row r="75" spans="1:12" hidden="1" x14ac:dyDescent="0.25">
      <c r="C75" s="17" t="s">
        <v>184</v>
      </c>
      <c r="D75" s="22"/>
      <c r="E75" s="22">
        <v>1</v>
      </c>
      <c r="F75" s="22">
        <v>1</v>
      </c>
      <c r="H75" s="23">
        <v>1</v>
      </c>
      <c r="J75" s="23">
        <v>1</v>
      </c>
      <c r="K75" s="111"/>
      <c r="L75" s="17"/>
    </row>
    <row r="76" spans="1:12" hidden="1" x14ac:dyDescent="0.25">
      <c r="C76" s="17" t="s">
        <v>185</v>
      </c>
      <c r="D76" s="22">
        <v>1</v>
      </c>
      <c r="E76" s="22">
        <v>177</v>
      </c>
      <c r="F76" s="22">
        <v>178</v>
      </c>
      <c r="H76" s="23">
        <v>0.9943820224719101</v>
      </c>
      <c r="J76" s="23">
        <v>0.76331360946745563</v>
      </c>
      <c r="K76" s="111"/>
      <c r="L76" s="17"/>
    </row>
    <row r="77" spans="1:12" hidden="1" x14ac:dyDescent="0.25">
      <c r="C77" s="17" t="s">
        <v>186</v>
      </c>
      <c r="D77" s="22">
        <v>11</v>
      </c>
      <c r="E77" s="22">
        <v>150</v>
      </c>
      <c r="F77" s="22">
        <v>161</v>
      </c>
      <c r="H77" s="23">
        <v>0.93167701863354035</v>
      </c>
      <c r="J77" s="23">
        <v>0.89873417721518989</v>
      </c>
      <c r="K77" s="111"/>
      <c r="L77" s="17"/>
    </row>
    <row r="78" spans="1:12" s="17" customFormat="1" hidden="1" x14ac:dyDescent="0.25">
      <c r="A78"/>
      <c r="B78"/>
      <c r="C78" s="17" t="s">
        <v>187</v>
      </c>
      <c r="D78" s="22">
        <v>51</v>
      </c>
      <c r="E78" s="22">
        <v>156</v>
      </c>
      <c r="F78" s="22">
        <v>207</v>
      </c>
      <c r="G78" s="50"/>
      <c r="H78" s="23">
        <v>0.75362318840579712</v>
      </c>
      <c r="I78" s="51"/>
      <c r="J78" s="23">
        <v>0.70813397129186606</v>
      </c>
      <c r="K78" s="111"/>
    </row>
    <row r="79" spans="1:12" s="17" customFormat="1" hidden="1" x14ac:dyDescent="0.25">
      <c r="A79"/>
      <c r="B79"/>
      <c r="C79" s="17" t="s">
        <v>188</v>
      </c>
      <c r="D79" s="22">
        <v>1</v>
      </c>
      <c r="E79" s="22">
        <v>23</v>
      </c>
      <c r="F79" s="22">
        <v>24</v>
      </c>
      <c r="G79" s="50"/>
      <c r="H79" s="23">
        <v>0.95833333333333337</v>
      </c>
      <c r="I79" s="51"/>
      <c r="J79" s="23">
        <v>0.58333333333333337</v>
      </c>
      <c r="K79" s="111"/>
    </row>
    <row r="80" spans="1:12" s="17" customFormat="1" hidden="1" x14ac:dyDescent="0.25">
      <c r="A80"/>
      <c r="B80"/>
      <c r="C80" s="17" t="s">
        <v>189</v>
      </c>
      <c r="D80" s="22"/>
      <c r="E80" s="22">
        <v>147</v>
      </c>
      <c r="F80" s="22">
        <v>147</v>
      </c>
      <c r="G80" s="50"/>
      <c r="H80" s="23">
        <v>1</v>
      </c>
      <c r="I80" s="51"/>
      <c r="J80" s="23">
        <v>0.97546012269938653</v>
      </c>
      <c r="K80" s="111"/>
    </row>
    <row r="81" spans="1:11" s="17" customFormat="1" hidden="1" x14ac:dyDescent="0.25">
      <c r="A81"/>
      <c r="B81"/>
      <c r="C81" s="17" t="s">
        <v>190</v>
      </c>
      <c r="D81" s="22">
        <v>5</v>
      </c>
      <c r="E81" s="22">
        <v>117</v>
      </c>
      <c r="F81" s="22">
        <v>122</v>
      </c>
      <c r="G81" s="50"/>
      <c r="H81" s="23">
        <v>0.95901639344262291</v>
      </c>
      <c r="I81" s="23"/>
      <c r="J81" s="23">
        <v>0.90099009900990101</v>
      </c>
      <c r="K81" s="111"/>
    </row>
    <row r="82" spans="1:11" s="17" customFormat="1" hidden="1" x14ac:dyDescent="0.25">
      <c r="A82"/>
      <c r="B82"/>
      <c r="C82" s="17" t="s">
        <v>191</v>
      </c>
      <c r="D82" s="22">
        <v>7</v>
      </c>
      <c r="E82" s="22">
        <v>18</v>
      </c>
      <c r="F82" s="22">
        <v>25</v>
      </c>
      <c r="G82" s="50"/>
      <c r="H82" s="92"/>
      <c r="I82" s="92"/>
      <c r="J82" s="92"/>
      <c r="K82" s="111"/>
    </row>
    <row r="83" spans="1:11" s="17" customFormat="1" hidden="1" x14ac:dyDescent="0.25">
      <c r="A83"/>
      <c r="B83"/>
      <c r="C83" s="17" t="s">
        <v>192</v>
      </c>
      <c r="D83" s="22">
        <v>2</v>
      </c>
      <c r="E83" s="22">
        <v>82</v>
      </c>
      <c r="F83" s="22">
        <v>84</v>
      </c>
      <c r="H83" s="23">
        <v>0.97619047619047616</v>
      </c>
      <c r="I83" s="51"/>
      <c r="J83" s="23">
        <v>0.90909090909090906</v>
      </c>
      <c r="K83" s="111"/>
    </row>
    <row r="84" spans="1:11" s="17" customFormat="1" hidden="1" x14ac:dyDescent="0.25">
      <c r="A84"/>
      <c r="B84"/>
      <c r="C84" s="17" t="s">
        <v>193</v>
      </c>
      <c r="D84" s="22">
        <v>7</v>
      </c>
      <c r="E84" s="22">
        <v>130</v>
      </c>
      <c r="F84" s="22">
        <v>137</v>
      </c>
      <c r="G84" s="50"/>
      <c r="H84" s="23">
        <v>0.94890510948905105</v>
      </c>
      <c r="I84" s="51"/>
      <c r="J84" s="23">
        <v>0.890625</v>
      </c>
      <c r="K84" s="111"/>
    </row>
    <row r="85" spans="1:11" s="17" customFormat="1" hidden="1" x14ac:dyDescent="0.25">
      <c r="A85"/>
      <c r="B85"/>
      <c r="C85" s="17" t="s">
        <v>194</v>
      </c>
      <c r="D85" s="22">
        <v>22</v>
      </c>
      <c r="E85" s="22">
        <v>71</v>
      </c>
      <c r="F85" s="22">
        <v>93</v>
      </c>
      <c r="G85" s="50"/>
      <c r="H85" s="92"/>
      <c r="I85" s="92"/>
      <c r="J85" s="92"/>
      <c r="K85" s="111"/>
    </row>
    <row r="86" spans="1:11" s="17" customFormat="1" hidden="1" x14ac:dyDescent="0.25">
      <c r="A86"/>
      <c r="B86"/>
      <c r="C86" s="17" t="s">
        <v>195</v>
      </c>
      <c r="D86" s="22"/>
      <c r="E86" s="22">
        <v>6</v>
      </c>
      <c r="F86" s="22">
        <v>6</v>
      </c>
      <c r="G86" s="50"/>
      <c r="H86" s="23">
        <v>1</v>
      </c>
      <c r="I86" s="51"/>
      <c r="J86" s="23">
        <v>1</v>
      </c>
      <c r="K86" s="111"/>
    </row>
    <row r="87" spans="1:11" s="17" customFormat="1" hidden="1" x14ac:dyDescent="0.25">
      <c r="A87"/>
      <c r="B87"/>
      <c r="C87" s="17" t="s">
        <v>196</v>
      </c>
      <c r="D87" s="22">
        <v>13</v>
      </c>
      <c r="E87" s="22">
        <v>204</v>
      </c>
      <c r="F87" s="22">
        <v>217</v>
      </c>
      <c r="G87" s="50"/>
      <c r="H87" s="23">
        <v>0.94009216589861755</v>
      </c>
      <c r="I87" s="51"/>
      <c r="J87" s="23">
        <v>0.7946428571428571</v>
      </c>
      <c r="K87" s="111"/>
    </row>
    <row r="88" spans="1:11" hidden="1" x14ac:dyDescent="0.25">
      <c r="C88" s="17" t="s">
        <v>197</v>
      </c>
      <c r="D88" s="22">
        <v>7</v>
      </c>
      <c r="E88" s="22">
        <v>199</v>
      </c>
      <c r="F88" s="22">
        <v>206</v>
      </c>
      <c r="H88" s="23">
        <v>0.96601941747572817</v>
      </c>
      <c r="J88" s="23">
        <v>0.73684210526315785</v>
      </c>
      <c r="K88" s="111"/>
    </row>
    <row r="89" spans="1:11" hidden="1" x14ac:dyDescent="0.25">
      <c r="C89" s="17" t="s">
        <v>198</v>
      </c>
      <c r="D89" s="22">
        <v>17</v>
      </c>
      <c r="E89" s="22">
        <v>178</v>
      </c>
      <c r="F89" s="22">
        <v>195</v>
      </c>
      <c r="H89" s="23">
        <v>0.9128205128205128</v>
      </c>
      <c r="J89" s="23">
        <v>0.71641791044776115</v>
      </c>
      <c r="K89" s="111"/>
    </row>
    <row r="90" spans="1:11" hidden="1" x14ac:dyDescent="0.25">
      <c r="C90" s="17" t="s">
        <v>199</v>
      </c>
      <c r="D90" s="22"/>
      <c r="E90" s="22">
        <v>9</v>
      </c>
      <c r="F90" s="22">
        <v>9</v>
      </c>
      <c r="H90" s="23">
        <v>1</v>
      </c>
      <c r="J90" s="23">
        <v>1</v>
      </c>
      <c r="K90" s="111"/>
    </row>
    <row r="91" spans="1:11" hidden="1" x14ac:dyDescent="0.25">
      <c r="C91" s="17" t="s">
        <v>200</v>
      </c>
      <c r="D91" s="22"/>
      <c r="E91" s="22">
        <v>1</v>
      </c>
      <c r="F91" s="22">
        <v>1</v>
      </c>
      <c r="H91" s="23">
        <v>1</v>
      </c>
      <c r="J91" s="23">
        <v>1</v>
      </c>
      <c r="K91" s="111"/>
    </row>
    <row r="92" spans="1:11" hidden="1" x14ac:dyDescent="0.25">
      <c r="B92" s="25" t="s">
        <v>40</v>
      </c>
      <c r="C92" s="25"/>
      <c r="D92" s="26">
        <v>240</v>
      </c>
      <c r="E92" s="26">
        <v>3349</v>
      </c>
      <c r="F92" s="26">
        <v>3589</v>
      </c>
      <c r="H92" s="28">
        <v>0.93312900529395371</v>
      </c>
      <c r="J92" s="28">
        <v>0.79607843137254897</v>
      </c>
      <c r="K92" s="111"/>
    </row>
    <row r="93" spans="1:11" s="17" customFormat="1" hidden="1" x14ac:dyDescent="0.25">
      <c r="A93" s="17" t="s">
        <v>108</v>
      </c>
      <c r="D93" s="22">
        <v>246</v>
      </c>
      <c r="E93" s="22">
        <v>3655</v>
      </c>
      <c r="F93" s="22">
        <v>3901</v>
      </c>
      <c r="G93" s="50"/>
      <c r="H93" s="74">
        <v>0.93693924634709047</v>
      </c>
      <c r="I93" s="51"/>
      <c r="J93" s="74">
        <v>0.79550735863671573</v>
      </c>
      <c r="K93" s="111"/>
    </row>
    <row r="94" spans="1:11" s="17" customFormat="1" x14ac:dyDescent="0.25">
      <c r="A94" s="17" t="s">
        <v>107</v>
      </c>
      <c r="B94" s="17" t="s">
        <v>15</v>
      </c>
      <c r="C94" s="17" t="s">
        <v>163</v>
      </c>
      <c r="D94" s="22">
        <v>1</v>
      </c>
      <c r="E94" s="22">
        <v>56</v>
      </c>
      <c r="F94" s="22">
        <v>57</v>
      </c>
      <c r="G94" s="50"/>
      <c r="H94" s="23">
        <v>0.98245614035087714</v>
      </c>
      <c r="I94" s="51"/>
      <c r="J94" s="23">
        <v>0.31034482758620691</v>
      </c>
      <c r="K94" s="111"/>
    </row>
    <row r="95" spans="1:11" s="17" customFormat="1" x14ac:dyDescent="0.25">
      <c r="A95"/>
      <c r="B95"/>
      <c r="C95" s="17" t="s">
        <v>164</v>
      </c>
      <c r="D95" s="22">
        <v>1</v>
      </c>
      <c r="E95" s="22">
        <v>125</v>
      </c>
      <c r="F95" s="22">
        <v>126</v>
      </c>
      <c r="G95" s="50"/>
      <c r="H95" s="23">
        <v>0.99206349206349209</v>
      </c>
      <c r="I95" s="51"/>
      <c r="J95" s="23">
        <v>0.52380952380952384</v>
      </c>
      <c r="K95" s="111"/>
    </row>
    <row r="96" spans="1:11" s="17" customFormat="1" hidden="1" x14ac:dyDescent="0.25">
      <c r="A96"/>
      <c r="B96"/>
      <c r="C96" s="17" t="s">
        <v>165</v>
      </c>
      <c r="D96" s="22">
        <v>8</v>
      </c>
      <c r="E96" s="22">
        <v>274</v>
      </c>
      <c r="F96" s="22">
        <v>282</v>
      </c>
      <c r="G96" s="50"/>
      <c r="H96" s="23">
        <v>0.97163120567375882</v>
      </c>
      <c r="I96" s="51"/>
      <c r="J96" s="23">
        <v>0.71328671328671334</v>
      </c>
      <c r="K96" s="111"/>
    </row>
    <row r="97" spans="1:11" s="17" customFormat="1" hidden="1" x14ac:dyDescent="0.25">
      <c r="A97"/>
      <c r="B97"/>
      <c r="C97" s="17" t="s">
        <v>166</v>
      </c>
      <c r="D97" s="22">
        <v>4</v>
      </c>
      <c r="E97" s="22">
        <v>174</v>
      </c>
      <c r="F97" s="22">
        <v>178</v>
      </c>
      <c r="G97" s="50"/>
      <c r="H97" s="23">
        <v>0.97752808988764039</v>
      </c>
      <c r="I97" s="51"/>
      <c r="J97" s="23">
        <v>0.60893854748603349</v>
      </c>
      <c r="K97" s="111"/>
    </row>
    <row r="98" spans="1:11" s="17" customFormat="1" hidden="1" x14ac:dyDescent="0.25">
      <c r="A98"/>
      <c r="B98"/>
      <c r="C98" s="17" t="s">
        <v>167</v>
      </c>
      <c r="D98" s="22">
        <v>3</v>
      </c>
      <c r="E98" s="22">
        <v>129</v>
      </c>
      <c r="F98" s="22">
        <v>132</v>
      </c>
      <c r="G98" s="50"/>
      <c r="H98" s="23">
        <v>0.97727272727272729</v>
      </c>
      <c r="I98" s="51"/>
      <c r="J98" s="23">
        <v>0.47727272727272729</v>
      </c>
      <c r="K98" s="111"/>
    </row>
    <row r="99" spans="1:11" s="17" customFormat="1" hidden="1" x14ac:dyDescent="0.25">
      <c r="A99"/>
      <c r="B99"/>
      <c r="C99" s="17" t="s">
        <v>168</v>
      </c>
      <c r="D99" s="22">
        <v>3</v>
      </c>
      <c r="E99" s="22">
        <v>163</v>
      </c>
      <c r="F99" s="22">
        <v>166</v>
      </c>
      <c r="G99" s="50"/>
      <c r="H99" s="23">
        <v>0.98192771084337349</v>
      </c>
      <c r="I99" s="51"/>
      <c r="J99" s="23">
        <v>0.68452380952380953</v>
      </c>
      <c r="K99" s="111"/>
    </row>
    <row r="100" spans="1:11" s="17" customFormat="1" hidden="1" x14ac:dyDescent="0.25">
      <c r="A100"/>
      <c r="B100"/>
      <c r="C100" s="17" t="s">
        <v>169</v>
      </c>
      <c r="D100" s="22">
        <v>7</v>
      </c>
      <c r="E100" s="22">
        <v>144</v>
      </c>
      <c r="F100" s="22">
        <v>151</v>
      </c>
      <c r="G100" s="50"/>
      <c r="H100" s="23">
        <v>0.95364238410596025</v>
      </c>
      <c r="I100" s="51"/>
      <c r="J100" s="23">
        <v>0.70394736842105265</v>
      </c>
      <c r="K100" s="111"/>
    </row>
    <row r="101" spans="1:11" s="17" customFormat="1" hidden="1" x14ac:dyDescent="0.25">
      <c r="A101"/>
      <c r="B101"/>
      <c r="C101" s="17" t="s">
        <v>170</v>
      </c>
      <c r="D101" s="22">
        <v>5</v>
      </c>
      <c r="E101" s="22">
        <v>80</v>
      </c>
      <c r="F101" s="22">
        <v>85</v>
      </c>
      <c r="G101" s="50"/>
      <c r="H101" s="23">
        <v>0.94117647058823528</v>
      </c>
      <c r="I101" s="51"/>
      <c r="J101" s="23">
        <v>0.38823529411764707</v>
      </c>
      <c r="K101" s="111"/>
    </row>
    <row r="102" spans="1:11" s="17" customFormat="1" hidden="1" x14ac:dyDescent="0.25">
      <c r="A102"/>
      <c r="B102"/>
      <c r="C102" s="17" t="s">
        <v>171</v>
      </c>
      <c r="D102" s="22">
        <v>5</v>
      </c>
      <c r="E102" s="22">
        <v>180</v>
      </c>
      <c r="F102" s="22">
        <v>185</v>
      </c>
      <c r="G102" s="50"/>
      <c r="H102" s="23">
        <v>0.97297297297297303</v>
      </c>
      <c r="I102" s="51"/>
      <c r="J102" s="23">
        <v>0.57837837837837835</v>
      </c>
      <c r="K102" s="111"/>
    </row>
    <row r="103" spans="1:11" s="17" customFormat="1" hidden="1" x14ac:dyDescent="0.25">
      <c r="A103"/>
      <c r="B103"/>
      <c r="C103" s="17" t="s">
        <v>172</v>
      </c>
      <c r="D103" s="22">
        <v>1</v>
      </c>
      <c r="E103" s="22">
        <v>141</v>
      </c>
      <c r="F103" s="22">
        <v>142</v>
      </c>
      <c r="G103" s="50"/>
      <c r="H103" s="23">
        <v>0.99295774647887325</v>
      </c>
      <c r="I103" s="109"/>
      <c r="J103" s="23">
        <v>0.59722222222222221</v>
      </c>
      <c r="K103" s="111"/>
    </row>
    <row r="104" spans="1:11" s="17" customFormat="1" hidden="1" x14ac:dyDescent="0.25">
      <c r="A104"/>
      <c r="B104"/>
      <c r="C104" s="17" t="s">
        <v>173</v>
      </c>
      <c r="D104" s="22">
        <v>7</v>
      </c>
      <c r="E104" s="22">
        <v>87</v>
      </c>
      <c r="F104" s="22">
        <v>94</v>
      </c>
      <c r="H104" s="23">
        <v>0.92553191489361697</v>
      </c>
      <c r="I104" s="51"/>
      <c r="J104" s="23">
        <v>0.48958333333333331</v>
      </c>
      <c r="K104" s="111"/>
    </row>
    <row r="105" spans="1:11" s="17" customFormat="1" hidden="1" x14ac:dyDescent="0.25">
      <c r="A105"/>
      <c r="B105"/>
      <c r="C105" s="17" t="s">
        <v>174</v>
      </c>
      <c r="D105" s="22">
        <v>7</v>
      </c>
      <c r="E105" s="22">
        <v>116</v>
      </c>
      <c r="F105" s="22">
        <v>123</v>
      </c>
      <c r="G105" s="50"/>
      <c r="H105" s="23">
        <v>0.94308943089430897</v>
      </c>
      <c r="I105" s="109"/>
      <c r="J105" s="23">
        <v>0.67200000000000004</v>
      </c>
      <c r="K105" s="111"/>
    </row>
    <row r="106" spans="1:11" s="17" customFormat="1" hidden="1" x14ac:dyDescent="0.25">
      <c r="A106"/>
      <c r="B106"/>
      <c r="C106" s="17" t="s">
        <v>175</v>
      </c>
      <c r="D106" s="22">
        <v>9</v>
      </c>
      <c r="E106" s="22">
        <v>153</v>
      </c>
      <c r="F106" s="22">
        <v>162</v>
      </c>
      <c r="G106" s="50"/>
      <c r="H106" s="23">
        <v>0.94444444444444442</v>
      </c>
      <c r="I106" s="51"/>
      <c r="J106" s="23">
        <v>0.52469135802469136</v>
      </c>
      <c r="K106" s="111"/>
    </row>
    <row r="107" spans="1:11" s="17" customFormat="1" hidden="1" x14ac:dyDescent="0.25">
      <c r="A107"/>
      <c r="B107"/>
      <c r="C107" s="17" t="s">
        <v>176</v>
      </c>
      <c r="D107" s="22">
        <v>1</v>
      </c>
      <c r="E107" s="22">
        <v>71</v>
      </c>
      <c r="F107" s="22">
        <v>72</v>
      </c>
      <c r="G107" s="50"/>
      <c r="H107" s="23">
        <v>0.98611111111111116</v>
      </c>
      <c r="I107" s="51"/>
      <c r="J107" s="23">
        <v>0.60810810810810811</v>
      </c>
      <c r="K107" s="111"/>
    </row>
    <row r="108" spans="1:11" s="17" customFormat="1" hidden="1" x14ac:dyDescent="0.25">
      <c r="A108"/>
      <c r="B108"/>
      <c r="C108" s="17" t="s">
        <v>177</v>
      </c>
      <c r="D108" s="22">
        <v>1</v>
      </c>
      <c r="E108" s="22">
        <v>87</v>
      </c>
      <c r="F108" s="22">
        <v>88</v>
      </c>
      <c r="G108" s="50"/>
      <c r="H108" s="23">
        <v>0.98863636363636365</v>
      </c>
      <c r="I108" s="51"/>
      <c r="J108" s="23">
        <v>0.64772727272727271</v>
      </c>
      <c r="K108" s="111"/>
    </row>
    <row r="109" spans="1:11" s="17" customFormat="1" hidden="1" x14ac:dyDescent="0.25">
      <c r="A109"/>
      <c r="B109"/>
      <c r="C109" s="17" t="s">
        <v>178</v>
      </c>
      <c r="D109" s="22">
        <v>1</v>
      </c>
      <c r="E109" s="22">
        <v>74</v>
      </c>
      <c r="F109" s="22">
        <v>75</v>
      </c>
      <c r="G109" s="50"/>
      <c r="H109" s="23">
        <v>0.98666666666666669</v>
      </c>
      <c r="I109" s="51"/>
      <c r="J109" s="23">
        <v>0.50666666666666671</v>
      </c>
      <c r="K109" s="111"/>
    </row>
    <row r="110" spans="1:11" s="17" customFormat="1" hidden="1" x14ac:dyDescent="0.25">
      <c r="A110"/>
      <c r="B110"/>
      <c r="C110" s="17" t="s">
        <v>179</v>
      </c>
      <c r="D110" s="22">
        <v>4</v>
      </c>
      <c r="E110" s="22">
        <v>77</v>
      </c>
      <c r="F110" s="22">
        <v>81</v>
      </c>
      <c r="G110" s="50"/>
      <c r="H110" s="23">
        <v>0.95061728395061729</v>
      </c>
      <c r="I110" s="51"/>
      <c r="J110" s="23">
        <v>0.50617283950617287</v>
      </c>
      <c r="K110" s="111"/>
    </row>
    <row r="111" spans="1:11" s="17" customFormat="1" hidden="1" x14ac:dyDescent="0.25">
      <c r="A111"/>
      <c r="B111"/>
      <c r="C111" s="17" t="s">
        <v>180</v>
      </c>
      <c r="D111" s="22">
        <v>6</v>
      </c>
      <c r="E111" s="22">
        <v>99</v>
      </c>
      <c r="F111" s="22">
        <v>105</v>
      </c>
      <c r="G111" s="50"/>
      <c r="H111" s="23">
        <v>0.94285714285714284</v>
      </c>
      <c r="I111" s="51"/>
      <c r="J111" s="23">
        <v>0.5714285714285714</v>
      </c>
      <c r="K111" s="111"/>
    </row>
    <row r="112" spans="1:11" s="17" customFormat="1" hidden="1" x14ac:dyDescent="0.25">
      <c r="A112"/>
      <c r="B112"/>
      <c r="C112" s="17" t="s">
        <v>181</v>
      </c>
      <c r="D112" s="22">
        <v>3</v>
      </c>
      <c r="E112" s="22">
        <v>81</v>
      </c>
      <c r="F112" s="22">
        <v>84</v>
      </c>
      <c r="G112" s="50"/>
      <c r="H112" s="23">
        <v>0.9642857142857143</v>
      </c>
      <c r="I112" s="51"/>
      <c r="J112" s="23">
        <v>0.7142857142857143</v>
      </c>
      <c r="K112" s="111"/>
    </row>
    <row r="113" spans="1:11" s="17" customFormat="1" hidden="1" x14ac:dyDescent="0.25">
      <c r="A113"/>
      <c r="B113"/>
      <c r="C113" s="17" t="s">
        <v>182</v>
      </c>
      <c r="D113" s="22"/>
      <c r="E113" s="22">
        <v>111</v>
      </c>
      <c r="F113" s="22">
        <v>111</v>
      </c>
      <c r="G113" s="50"/>
      <c r="H113" s="23">
        <v>1</v>
      </c>
      <c r="I113" s="51"/>
      <c r="J113" s="23">
        <v>0.69911504424778759</v>
      </c>
      <c r="K113" s="111"/>
    </row>
    <row r="114" spans="1:11" s="17" customFormat="1" hidden="1" x14ac:dyDescent="0.25">
      <c r="A114"/>
      <c r="B114"/>
      <c r="C114" s="17" t="s">
        <v>183</v>
      </c>
      <c r="D114" s="22">
        <v>1</v>
      </c>
      <c r="E114" s="22">
        <v>80</v>
      </c>
      <c r="F114" s="22">
        <v>81</v>
      </c>
      <c r="G114" s="50"/>
      <c r="H114" s="23">
        <v>0.98765432098765427</v>
      </c>
      <c r="I114" s="51"/>
      <c r="J114" s="23">
        <v>0.80246913580246915</v>
      </c>
      <c r="K114" s="111"/>
    </row>
    <row r="115" spans="1:11" s="17" customFormat="1" hidden="1" x14ac:dyDescent="0.25">
      <c r="A115"/>
      <c r="B115"/>
      <c r="C115" s="17" t="s">
        <v>184</v>
      </c>
      <c r="D115" s="22">
        <v>1</v>
      </c>
      <c r="E115" s="22">
        <v>115</v>
      </c>
      <c r="F115" s="22">
        <v>116</v>
      </c>
      <c r="G115" s="50"/>
      <c r="H115" s="23">
        <v>0.99137931034482762</v>
      </c>
      <c r="I115" s="51"/>
      <c r="J115" s="23">
        <v>0.6495726495726496</v>
      </c>
      <c r="K115" s="111"/>
    </row>
    <row r="116" spans="1:11" s="17" customFormat="1" hidden="1" x14ac:dyDescent="0.25">
      <c r="A116"/>
      <c r="B116"/>
      <c r="C116" s="17" t="s">
        <v>185</v>
      </c>
      <c r="D116" s="22">
        <v>4</v>
      </c>
      <c r="E116" s="22">
        <v>97</v>
      </c>
      <c r="F116" s="22">
        <v>101</v>
      </c>
      <c r="G116" s="50"/>
      <c r="H116" s="23">
        <v>0.96039603960396036</v>
      </c>
      <c r="I116" s="51"/>
      <c r="J116" s="23">
        <v>0.62745098039215685</v>
      </c>
      <c r="K116" s="111"/>
    </row>
    <row r="117" spans="1:11" s="17" customFormat="1" hidden="1" x14ac:dyDescent="0.25">
      <c r="A117"/>
      <c r="B117" s="25" t="s">
        <v>41</v>
      </c>
      <c r="C117" s="25"/>
      <c r="D117" s="26">
        <v>83</v>
      </c>
      <c r="E117" s="26">
        <v>2714</v>
      </c>
      <c r="F117" s="26">
        <v>2797</v>
      </c>
      <c r="G117" s="50"/>
      <c r="H117" s="28">
        <v>0.97032534858777264</v>
      </c>
      <c r="I117" s="51"/>
      <c r="J117" s="28">
        <v>0.60645848119233503</v>
      </c>
      <c r="K117" s="111"/>
    </row>
    <row r="118" spans="1:11" s="17" customFormat="1" hidden="1" x14ac:dyDescent="0.25">
      <c r="A118" s="17" t="s">
        <v>109</v>
      </c>
      <c r="D118" s="22">
        <v>83</v>
      </c>
      <c r="E118" s="22">
        <v>2714</v>
      </c>
      <c r="F118" s="22">
        <v>2797</v>
      </c>
      <c r="G118" s="50"/>
      <c r="H118" s="74">
        <v>0.97032534858777264</v>
      </c>
      <c r="I118" s="51"/>
      <c r="J118" s="74">
        <v>0.60645848119233503</v>
      </c>
      <c r="K118" s="111"/>
    </row>
    <row r="119" spans="1:11" s="17" customFormat="1" hidden="1" x14ac:dyDescent="0.25">
      <c r="A119" s="17" t="s">
        <v>31</v>
      </c>
      <c r="B119"/>
      <c r="C119"/>
      <c r="D119" s="22">
        <v>440</v>
      </c>
      <c r="E119" s="22">
        <v>13081</v>
      </c>
      <c r="F119" s="22">
        <v>13521</v>
      </c>
      <c r="G119" s="50"/>
      <c r="H119" s="24">
        <v>0.96745802825234817</v>
      </c>
      <c r="I119" s="51"/>
      <c r="J119" s="24">
        <v>0.70201908142888836</v>
      </c>
      <c r="K119" s="111"/>
    </row>
    <row r="120" spans="1:11" s="17" customFormat="1" x14ac:dyDescent="0.25">
      <c r="A120"/>
      <c r="B120"/>
      <c r="C120"/>
      <c r="D120"/>
      <c r="E120"/>
      <c r="F120"/>
      <c r="G120" s="50"/>
      <c r="H120" s="9"/>
      <c r="K120" s="31"/>
    </row>
    <row r="121" spans="1:11" s="17" customFormat="1" hidden="1" x14ac:dyDescent="0.25">
      <c r="D121" s="22"/>
      <c r="E121" s="22"/>
      <c r="F121" s="22"/>
      <c r="G121" s="50"/>
      <c r="H121" s="23"/>
      <c r="I121" s="51"/>
      <c r="J121" s="110"/>
      <c r="K121" s="31"/>
    </row>
    <row r="122" spans="1:11" s="17" customFormat="1" hidden="1" x14ac:dyDescent="0.25">
      <c r="D122" s="22"/>
      <c r="E122" s="22"/>
      <c r="F122" s="22"/>
      <c r="G122" s="50"/>
      <c r="H122" s="23"/>
      <c r="I122" s="51"/>
      <c r="J122" s="110"/>
      <c r="K122" s="31"/>
    </row>
    <row r="123" spans="1:11" s="17" customFormat="1" hidden="1" x14ac:dyDescent="0.25">
      <c r="D123" s="22"/>
      <c r="E123" s="22"/>
      <c r="F123" s="22"/>
      <c r="G123" s="50"/>
      <c r="H123" s="23"/>
      <c r="I123" s="51"/>
      <c r="J123" s="110"/>
      <c r="K123" s="31"/>
    </row>
    <row r="124" spans="1:11" hidden="1" x14ac:dyDescent="0.25">
      <c r="A124" s="18" t="s">
        <v>4</v>
      </c>
      <c r="B124" s="18" t="s">
        <v>3</v>
      </c>
      <c r="C124" s="18" t="s">
        <v>2</v>
      </c>
      <c r="D124" s="20" t="s">
        <v>50</v>
      </c>
      <c r="E124"/>
      <c r="F124"/>
      <c r="J124" s="110"/>
      <c r="K124" s="31"/>
    </row>
    <row r="125" spans="1:11" hidden="1" x14ac:dyDescent="0.25">
      <c r="A125" s="17" t="s">
        <v>32</v>
      </c>
      <c r="B125" s="17" t="s">
        <v>32</v>
      </c>
      <c r="C125" s="17" t="s">
        <v>130</v>
      </c>
      <c r="D125" s="22">
        <v>146</v>
      </c>
      <c r="E125"/>
      <c r="F125"/>
      <c r="J125" s="110"/>
      <c r="K125" s="31"/>
    </row>
    <row r="126" spans="1:11" hidden="1" x14ac:dyDescent="0.25">
      <c r="B126" s="25" t="s">
        <v>45</v>
      </c>
      <c r="C126" s="25"/>
      <c r="D126" s="26">
        <v>146</v>
      </c>
      <c r="E126"/>
      <c r="F126"/>
      <c r="J126" s="110"/>
      <c r="K126" s="31"/>
    </row>
    <row r="127" spans="1:11" hidden="1" x14ac:dyDescent="0.25">
      <c r="B127" s="17" t="s">
        <v>9</v>
      </c>
      <c r="C127" s="17" t="s">
        <v>81</v>
      </c>
      <c r="D127" s="22">
        <v>13</v>
      </c>
      <c r="E127" s="23"/>
      <c r="F127"/>
      <c r="J127" s="110"/>
      <c r="K127" s="31"/>
    </row>
    <row r="128" spans="1:11" hidden="1" x14ac:dyDescent="0.25">
      <c r="B128" s="25" t="s">
        <v>137</v>
      </c>
      <c r="C128" s="25"/>
      <c r="D128" s="26">
        <v>13</v>
      </c>
      <c r="E128" s="23"/>
      <c r="F128"/>
      <c r="J128" s="110"/>
      <c r="K128" s="31"/>
    </row>
    <row r="129" spans="1:11" hidden="1" x14ac:dyDescent="0.25">
      <c r="A129" s="17" t="s">
        <v>45</v>
      </c>
      <c r="B129" s="17"/>
      <c r="C129" s="17"/>
      <c r="D129" s="22">
        <v>159</v>
      </c>
      <c r="E129"/>
      <c r="F129"/>
      <c r="J129" s="110"/>
      <c r="K129" s="31"/>
    </row>
    <row r="130" spans="1:11" hidden="1" x14ac:dyDescent="0.25">
      <c r="A130" s="17" t="s">
        <v>31</v>
      </c>
      <c r="D130" s="22">
        <v>159</v>
      </c>
      <c r="E130"/>
      <c r="F130"/>
      <c r="J130" s="110"/>
      <c r="K130" s="31"/>
    </row>
    <row r="131" spans="1:11" s="17" customFormat="1" hidden="1" x14ac:dyDescent="0.25">
      <c r="G131" s="50"/>
      <c r="H131" s="23"/>
      <c r="I131" s="51"/>
      <c r="J131" s="110"/>
      <c r="K131" s="31"/>
    </row>
    <row r="132" spans="1:11" s="17" customFormat="1" hidden="1" x14ac:dyDescent="0.25">
      <c r="G132" s="50"/>
      <c r="H132" s="23"/>
      <c r="I132" s="51"/>
      <c r="J132" s="110"/>
      <c r="K132" s="31"/>
    </row>
    <row r="133" spans="1:11" s="17" customFormat="1" x14ac:dyDescent="0.25">
      <c r="G133" s="50"/>
      <c r="H133" s="23"/>
      <c r="I133" s="51"/>
      <c r="J133" s="110"/>
      <c r="K133" s="31"/>
    </row>
    <row r="134" spans="1:11" s="17" customFormat="1" x14ac:dyDescent="0.25">
      <c r="G134" s="50"/>
      <c r="H134" s="23"/>
      <c r="I134" s="51"/>
      <c r="J134" s="110"/>
      <c r="K134" s="31"/>
    </row>
    <row r="135" spans="1:11" x14ac:dyDescent="0.25">
      <c r="A135" s="14" t="s">
        <v>4</v>
      </c>
      <c r="B135" s="29" t="s">
        <v>3</v>
      </c>
      <c r="C135" s="29" t="s">
        <v>2</v>
      </c>
      <c r="D135" s="13" t="s">
        <v>92</v>
      </c>
      <c r="E135"/>
      <c r="F135"/>
      <c r="J135" s="110"/>
      <c r="K135" s="31"/>
    </row>
    <row r="136" spans="1:11" x14ac:dyDescent="0.25">
      <c r="A136" s="15" t="s">
        <v>14</v>
      </c>
      <c r="B136" s="15" t="s">
        <v>23</v>
      </c>
      <c r="C136" s="30" t="s">
        <v>54</v>
      </c>
      <c r="D136" s="23">
        <v>0.97650130548302871</v>
      </c>
      <c r="E136"/>
      <c r="F136"/>
      <c r="J136" s="110"/>
      <c r="K136" s="31"/>
    </row>
    <row r="137" spans="1:11" x14ac:dyDescent="0.25">
      <c r="A137" s="30"/>
      <c r="B137" s="30"/>
      <c r="C137" s="30" t="s">
        <v>55</v>
      </c>
      <c r="D137" s="23">
        <v>0.81786941580756012</v>
      </c>
      <c r="E137"/>
      <c r="F137"/>
      <c r="J137" s="110"/>
      <c r="K137" s="31"/>
    </row>
    <row r="138" spans="1:11" x14ac:dyDescent="0.25">
      <c r="A138" s="30"/>
      <c r="B138" s="30"/>
      <c r="C138" s="30" t="s">
        <v>114</v>
      </c>
      <c r="D138" s="23">
        <v>0.72875816993464049</v>
      </c>
      <c r="E138"/>
      <c r="F138"/>
      <c r="J138" s="110"/>
      <c r="K138" s="31"/>
    </row>
    <row r="139" spans="1:11" x14ac:dyDescent="0.25">
      <c r="A139" s="12"/>
      <c r="B139" s="12"/>
      <c r="C139" s="12" t="s">
        <v>31</v>
      </c>
      <c r="D139" s="24">
        <v>0.85204081632653061</v>
      </c>
      <c r="E139"/>
      <c r="F139"/>
      <c r="J139" s="110"/>
      <c r="K139" s="31"/>
    </row>
    <row r="140" spans="1:11" x14ac:dyDescent="0.25">
      <c r="D140"/>
      <c r="E140"/>
      <c r="F140"/>
      <c r="J140" s="110"/>
      <c r="K140" s="31"/>
    </row>
    <row r="141" spans="1:11" x14ac:dyDescent="0.25">
      <c r="D141"/>
      <c r="E141"/>
      <c r="F141"/>
      <c r="J141" s="110"/>
      <c r="K141" s="31"/>
    </row>
    <row r="142" spans="1:11" x14ac:dyDescent="0.25">
      <c r="D142"/>
      <c r="E142"/>
      <c r="F142"/>
      <c r="J142" s="110"/>
      <c r="K142" s="31"/>
    </row>
    <row r="143" spans="1:11" x14ac:dyDescent="0.25">
      <c r="D143"/>
      <c r="E143"/>
      <c r="F143"/>
      <c r="J143" s="110"/>
      <c r="K143" s="31"/>
    </row>
    <row r="144" spans="1:11" x14ac:dyDescent="0.25">
      <c r="D144"/>
      <c r="E144"/>
      <c r="F144"/>
      <c r="J144" s="110"/>
      <c r="K144" s="31"/>
    </row>
    <row r="145" spans="4:11" x14ac:dyDescent="0.25">
      <c r="D145"/>
      <c r="E145"/>
      <c r="F145"/>
      <c r="J145" s="110"/>
      <c r="K145" s="31"/>
    </row>
    <row r="146" spans="4:11" x14ac:dyDescent="0.25">
      <c r="D146"/>
      <c r="E146"/>
      <c r="F146"/>
      <c r="J146" s="110"/>
      <c r="K146" s="31"/>
    </row>
    <row r="147" spans="4:11" x14ac:dyDescent="0.25">
      <c r="D147"/>
      <c r="E147"/>
      <c r="F147"/>
      <c r="J147" s="110"/>
      <c r="K147" s="31"/>
    </row>
    <row r="148" spans="4:11" x14ac:dyDescent="0.25">
      <c r="D148"/>
      <c r="E148"/>
      <c r="F148"/>
      <c r="J148" s="110"/>
      <c r="K148" s="31"/>
    </row>
    <row r="149" spans="4:11" x14ac:dyDescent="0.25">
      <c r="D149"/>
      <c r="E149"/>
      <c r="F149"/>
      <c r="J149" s="110"/>
      <c r="K149" s="31"/>
    </row>
    <row r="150" spans="4:11" x14ac:dyDescent="0.25">
      <c r="D150"/>
      <c r="E150"/>
      <c r="F150"/>
      <c r="J150" s="110"/>
      <c r="K150" s="31"/>
    </row>
    <row r="151" spans="4:11" x14ac:dyDescent="0.25">
      <c r="D151"/>
      <c r="E151"/>
      <c r="F151"/>
      <c r="J151" s="110"/>
      <c r="K151" s="31"/>
    </row>
    <row r="152" spans="4:11" x14ac:dyDescent="0.25">
      <c r="D152"/>
      <c r="E152"/>
      <c r="F152"/>
      <c r="J152" s="110"/>
      <c r="K152" s="31"/>
    </row>
    <row r="153" spans="4:11" x14ac:dyDescent="0.25">
      <c r="D153"/>
      <c r="E153"/>
      <c r="F153"/>
      <c r="J153" s="110"/>
      <c r="K153" s="31"/>
    </row>
    <row r="154" spans="4:11" x14ac:dyDescent="0.25">
      <c r="D154"/>
      <c r="E154"/>
      <c r="F154"/>
      <c r="J154" s="110"/>
      <c r="K154" s="31"/>
    </row>
    <row r="155" spans="4:11" x14ac:dyDescent="0.25">
      <c r="D155"/>
      <c r="E155"/>
      <c r="F155"/>
      <c r="J155" s="110"/>
      <c r="K155" s="31"/>
    </row>
    <row r="156" spans="4:11" x14ac:dyDescent="0.25">
      <c r="D156"/>
      <c r="E156"/>
      <c r="F156"/>
      <c r="J156" s="110"/>
      <c r="K156" s="31"/>
    </row>
    <row r="157" spans="4:11" x14ac:dyDescent="0.25">
      <c r="D157"/>
      <c r="E157"/>
      <c r="F157"/>
      <c r="J157" s="110"/>
      <c r="K157" s="31"/>
    </row>
    <row r="158" spans="4:11" x14ac:dyDescent="0.25">
      <c r="D158"/>
      <c r="E158"/>
      <c r="F158"/>
      <c r="J158" s="110"/>
      <c r="K158" s="31"/>
    </row>
    <row r="159" spans="4:11" x14ac:dyDescent="0.25">
      <c r="D159"/>
      <c r="E159"/>
      <c r="F159"/>
      <c r="J159" s="110"/>
      <c r="K159" s="31"/>
    </row>
    <row r="160" spans="4:11" x14ac:dyDescent="0.25">
      <c r="D160"/>
      <c r="E160"/>
      <c r="F160"/>
      <c r="J160" s="110"/>
      <c r="K160" s="31"/>
    </row>
    <row r="161" spans="4:11" x14ac:dyDescent="0.25">
      <c r="D161"/>
      <c r="E161"/>
      <c r="F161"/>
      <c r="J161" s="110"/>
      <c r="K161" s="31"/>
    </row>
    <row r="162" spans="4:11" x14ac:dyDescent="0.25">
      <c r="D162"/>
      <c r="E162"/>
      <c r="F162"/>
      <c r="J162" s="110"/>
      <c r="K162" s="31"/>
    </row>
    <row r="163" spans="4:11" x14ac:dyDescent="0.25">
      <c r="D163"/>
      <c r="E163"/>
      <c r="F163"/>
      <c r="J163" s="110"/>
      <c r="K163" s="31"/>
    </row>
    <row r="164" spans="4:11" x14ac:dyDescent="0.25">
      <c r="D164"/>
      <c r="E164"/>
      <c r="F164"/>
      <c r="J164" s="110"/>
      <c r="K164" s="31"/>
    </row>
    <row r="165" spans="4:11" x14ac:dyDescent="0.25">
      <c r="D165"/>
      <c r="E165"/>
      <c r="F165"/>
      <c r="J165" s="110"/>
      <c r="K165" s="31"/>
    </row>
    <row r="166" spans="4:11" x14ac:dyDescent="0.25">
      <c r="D166"/>
      <c r="E166"/>
      <c r="F166"/>
      <c r="J166" s="110"/>
      <c r="K166" s="31"/>
    </row>
    <row r="167" spans="4:11" x14ac:dyDescent="0.25">
      <c r="D167"/>
      <c r="E167"/>
      <c r="F167"/>
      <c r="J167" s="110"/>
      <c r="K167" s="31"/>
    </row>
    <row r="168" spans="4:11" x14ac:dyDescent="0.25">
      <c r="D168"/>
      <c r="E168"/>
      <c r="F168"/>
      <c r="J168" s="110"/>
      <c r="K168" s="31"/>
    </row>
    <row r="169" spans="4:11" x14ac:dyDescent="0.25">
      <c r="D169"/>
      <c r="E169"/>
      <c r="F169"/>
    </row>
    <row r="170" spans="4:11" x14ac:dyDescent="0.25">
      <c r="D170"/>
      <c r="E170"/>
      <c r="F170"/>
    </row>
    <row r="171" spans="4:11" x14ac:dyDescent="0.25">
      <c r="D171"/>
      <c r="E171"/>
      <c r="F171"/>
    </row>
    <row r="172" spans="4:11" x14ac:dyDescent="0.25">
      <c r="D172"/>
      <c r="E172"/>
      <c r="F172"/>
    </row>
    <row r="173" spans="4:11" x14ac:dyDescent="0.25">
      <c r="D173"/>
      <c r="E173"/>
      <c r="F173"/>
    </row>
    <row r="174" spans="4:11" x14ac:dyDescent="0.25">
      <c r="D174"/>
      <c r="E174"/>
      <c r="F174"/>
    </row>
    <row r="175" spans="4:11" x14ac:dyDescent="0.25">
      <c r="D175"/>
      <c r="E175"/>
      <c r="F175"/>
    </row>
    <row r="176" spans="4:11" x14ac:dyDescent="0.25">
      <c r="D176"/>
      <c r="E176"/>
      <c r="F176"/>
    </row>
    <row r="177" spans="4:6" x14ac:dyDescent="0.25">
      <c r="D177"/>
      <c r="E177"/>
      <c r="F177"/>
    </row>
    <row r="178" spans="4:6" x14ac:dyDescent="0.25">
      <c r="D178"/>
      <c r="E178"/>
      <c r="F178"/>
    </row>
    <row r="179" spans="4:6" x14ac:dyDescent="0.25">
      <c r="D179"/>
      <c r="E179"/>
      <c r="F179"/>
    </row>
    <row r="180" spans="4:6" x14ac:dyDescent="0.25">
      <c r="D180"/>
      <c r="E180"/>
      <c r="F180"/>
    </row>
    <row r="181" spans="4:6" x14ac:dyDescent="0.25">
      <c r="D181"/>
      <c r="E181"/>
      <c r="F181"/>
    </row>
    <row r="182" spans="4:6" x14ac:dyDescent="0.25">
      <c r="D182"/>
      <c r="E182"/>
      <c r="F182"/>
    </row>
  </sheetData>
  <autoFilter ref="A6:L119">
    <filterColumn colId="2">
      <filters>
        <filter val="ABREGU GONZÁLEZ ADELMO CRISTY"/>
        <filter val="ABREU RODRÍGUEZ ADOLFO WALTER"/>
      </filters>
    </filterColumn>
  </autoFilter>
  <conditionalFormatting sqref="I103">
    <cfRule type="iconSet" priority="36">
      <iconSet>
        <cfvo type="percent" val="0"/>
        <cfvo type="num" val="0.9"/>
        <cfvo type="num" val="0.95"/>
      </iconSet>
    </cfRule>
  </conditionalFormatting>
  <conditionalFormatting sqref="D136:D139">
    <cfRule type="iconSet" priority="136">
      <iconSet>
        <cfvo type="percent" val="0"/>
        <cfvo type="num" val="0.9"/>
        <cfvo type="num" val="0.95"/>
      </iconSet>
    </cfRule>
  </conditionalFormatting>
  <conditionalFormatting sqref="H1:H5 H120:H1048576">
    <cfRule type="iconSet" priority="10">
      <iconSet>
        <cfvo type="percent" val="0"/>
        <cfvo type="num" val="0.6"/>
        <cfvo type="num" val="1"/>
      </iconSet>
    </cfRule>
  </conditionalFormatting>
  <conditionalFormatting sqref="H1:H38 J1:J38 J83:J84 H83:H84 H86:H1048576 J86:J1048576 J41:J47 H41:H47 H50:H81 J50:J81">
    <cfRule type="iconSet" priority="9">
      <iconSet>
        <cfvo type="percent" val="0"/>
        <cfvo type="num" val="0.6"/>
        <cfvo type="num" val="1"/>
      </iconSet>
    </cfRule>
  </conditionalFormatting>
  <conditionalFormatting sqref="H82 J82">
    <cfRule type="iconSet" priority="6">
      <iconSet>
        <cfvo type="percent" val="0"/>
        <cfvo type="num" val="0.6"/>
        <cfvo type="num" val="1"/>
      </iconSet>
    </cfRule>
  </conditionalFormatting>
  <conditionalFormatting sqref="H85 J85">
    <cfRule type="iconSet" priority="5">
      <iconSet>
        <cfvo type="percent" val="0"/>
        <cfvo type="num" val="0.6"/>
        <cfvo type="num" val="1"/>
      </iconSet>
    </cfRule>
  </conditionalFormatting>
  <conditionalFormatting sqref="J39 H39">
    <cfRule type="iconSet" priority="4">
      <iconSet>
        <cfvo type="percent" val="0"/>
        <cfvo type="num" val="0.6"/>
        <cfvo type="num" val="1"/>
      </iconSet>
    </cfRule>
  </conditionalFormatting>
  <conditionalFormatting sqref="J40 H40">
    <cfRule type="iconSet" priority="3">
      <iconSet>
        <cfvo type="percent" val="0"/>
        <cfvo type="num" val="0.6"/>
        <cfvo type="num" val="1"/>
      </iconSet>
    </cfRule>
  </conditionalFormatting>
  <conditionalFormatting sqref="J48 H48">
    <cfRule type="iconSet" priority="2">
      <iconSet>
        <cfvo type="percent" val="0"/>
        <cfvo type="num" val="0.6"/>
        <cfvo type="num" val="1"/>
      </iconSet>
    </cfRule>
  </conditionalFormatting>
  <conditionalFormatting sqref="J49 H49">
    <cfRule type="iconSet" priority="1">
      <iconSet>
        <cfvo type="percent" val="0"/>
        <cfvo type="num" val="0.6"/>
        <cfvo type="num" val="1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zoomScale="85" zoomScaleNormal="85" workbookViewId="0">
      <pane ySplit="2" topLeftCell="A3" activePane="bottomLeft" state="frozen"/>
      <selection pane="bottomLeft" activeCell="A13" sqref="A13"/>
    </sheetView>
  </sheetViews>
  <sheetFormatPr baseColWidth="10" defaultRowHeight="15" x14ac:dyDescent="0.25"/>
  <cols>
    <col min="1" max="1" width="33.5703125" customWidth="1"/>
    <col min="2" max="2" width="22.42578125" customWidth="1"/>
    <col min="3" max="3" width="13.85546875" customWidth="1"/>
    <col min="4" max="4" width="12.5703125" customWidth="1"/>
    <col min="5" max="5" width="12.5703125" bestFit="1" customWidth="1"/>
    <col min="6" max="6" width="1.42578125" customWidth="1"/>
  </cols>
  <sheetData>
    <row r="1" spans="1:7" s="17" customFormat="1" ht="15.75" x14ac:dyDescent="0.25">
      <c r="A1" s="8" t="s">
        <v>91</v>
      </c>
    </row>
    <row r="2" spans="1:7" s="17" customFormat="1" x14ac:dyDescent="0.25">
      <c r="A2" s="5" t="s">
        <v>128</v>
      </c>
    </row>
    <row r="3" spans="1:7" s="17" customFormat="1" x14ac:dyDescent="0.25">
      <c r="A3" s="5"/>
    </row>
    <row r="4" spans="1:7" x14ac:dyDescent="0.25">
      <c r="A4" s="18" t="s">
        <v>0</v>
      </c>
      <c r="B4" s="17" t="s">
        <v>5</v>
      </c>
    </row>
    <row r="6" spans="1:7" x14ac:dyDescent="0.25">
      <c r="A6" s="18" t="s">
        <v>85</v>
      </c>
      <c r="B6" t="s">
        <v>93</v>
      </c>
      <c r="C6" s="13" t="s">
        <v>1</v>
      </c>
      <c r="D6" s="13" t="s">
        <v>49</v>
      </c>
      <c r="E6" s="13" t="s">
        <v>78</v>
      </c>
      <c r="F6" s="31"/>
      <c r="G6" s="13" t="s">
        <v>47</v>
      </c>
    </row>
    <row r="7" spans="1:7" x14ac:dyDescent="0.25">
      <c r="A7" s="19" t="s">
        <v>218</v>
      </c>
      <c r="B7" s="22">
        <v>440</v>
      </c>
      <c r="C7" s="22">
        <v>21</v>
      </c>
      <c r="D7" s="22">
        <v>20</v>
      </c>
      <c r="E7" s="22">
        <v>420</v>
      </c>
      <c r="F7" s="31"/>
      <c r="G7" s="28">
        <v>1.0476190476190477</v>
      </c>
    </row>
    <row r="8" spans="1:7" x14ac:dyDescent="0.25">
      <c r="A8" s="19" t="s">
        <v>219</v>
      </c>
      <c r="B8" s="22">
        <v>353</v>
      </c>
      <c r="C8" s="22">
        <v>21</v>
      </c>
      <c r="D8" s="22">
        <v>20</v>
      </c>
      <c r="E8" s="22">
        <v>420</v>
      </c>
      <c r="F8" s="31"/>
      <c r="G8" s="28">
        <v>0.84047619047619049</v>
      </c>
    </row>
    <row r="9" spans="1:7" ht="15.75" thickBot="1" x14ac:dyDescent="0.3">
      <c r="A9" s="62" t="s">
        <v>220</v>
      </c>
      <c r="B9" s="63">
        <v>476</v>
      </c>
      <c r="C9" s="63">
        <v>21</v>
      </c>
      <c r="D9" s="63">
        <v>20</v>
      </c>
      <c r="E9" s="63">
        <v>420</v>
      </c>
      <c r="F9" s="31"/>
      <c r="G9" s="28">
        <v>1.1333333333333333</v>
      </c>
    </row>
    <row r="10" spans="1:7" ht="15.75" thickTop="1" x14ac:dyDescent="0.25">
      <c r="A10" s="19" t="s">
        <v>31</v>
      </c>
      <c r="B10" s="22">
        <v>1269</v>
      </c>
      <c r="C10" s="73">
        <v>63</v>
      </c>
      <c r="D10" s="73">
        <v>20</v>
      </c>
      <c r="E10" s="73">
        <v>1260</v>
      </c>
      <c r="F10" s="31"/>
      <c r="G10" s="28">
        <v>1.0071428571428571</v>
      </c>
    </row>
    <row r="11" spans="1:7" s="17" customFormat="1" x14ac:dyDescent="0.25"/>
    <row r="13" spans="1:7" x14ac:dyDescent="0.25">
      <c r="A13" s="18" t="s">
        <v>0</v>
      </c>
      <c r="B13" s="17" t="s">
        <v>5</v>
      </c>
    </row>
    <row r="14" spans="1:7" x14ac:dyDescent="0.25">
      <c r="A14" s="17"/>
      <c r="B14" s="17"/>
      <c r="G14" s="23" t="s">
        <v>161</v>
      </c>
    </row>
    <row r="15" spans="1:7" x14ac:dyDescent="0.25">
      <c r="A15" s="18" t="s">
        <v>89</v>
      </c>
      <c r="B15" s="18" t="s">
        <v>90</v>
      </c>
    </row>
    <row r="16" spans="1:7" ht="15.75" thickBot="1" x14ac:dyDescent="0.3">
      <c r="A16" s="18" t="s">
        <v>85</v>
      </c>
      <c r="B16" s="17" t="s">
        <v>8</v>
      </c>
      <c r="C16" s="17" t="s">
        <v>6</v>
      </c>
      <c r="D16" s="17" t="s">
        <v>31</v>
      </c>
      <c r="G16" s="54" t="s">
        <v>83</v>
      </c>
    </row>
    <row r="17" spans="1:8" s="17" customFormat="1" ht="15.75" thickBot="1" x14ac:dyDescent="0.3">
      <c r="A17" s="93" t="s">
        <v>87</v>
      </c>
      <c r="B17" s="41">
        <v>835</v>
      </c>
      <c r="C17" s="42">
        <v>145</v>
      </c>
      <c r="D17" s="43">
        <v>980</v>
      </c>
      <c r="E17" s="57"/>
      <c r="F17" s="36"/>
      <c r="G17" s="58">
        <v>0.85204081632653061</v>
      </c>
    </row>
    <row r="18" spans="1:8" s="17" customFormat="1" x14ac:dyDescent="0.25">
      <c r="A18" s="94" t="s">
        <v>208</v>
      </c>
      <c r="B18" s="44">
        <v>374</v>
      </c>
      <c r="C18" s="35">
        <v>9</v>
      </c>
      <c r="D18" s="45">
        <v>383</v>
      </c>
      <c r="E18" s="59"/>
      <c r="F18" s="38"/>
      <c r="G18" s="60">
        <v>0.97650130548302871</v>
      </c>
    </row>
    <row r="19" spans="1:8" s="17" customFormat="1" x14ac:dyDescent="0.25">
      <c r="A19" s="95" t="s">
        <v>209</v>
      </c>
      <c r="B19" s="46">
        <v>238</v>
      </c>
      <c r="C19" s="37">
        <v>53</v>
      </c>
      <c r="D19" s="47">
        <v>291</v>
      </c>
      <c r="E19" s="59"/>
      <c r="F19" s="38"/>
      <c r="G19" s="60">
        <v>0.81786941580756012</v>
      </c>
      <c r="H19" s="17" t="s">
        <v>161</v>
      </c>
    </row>
    <row r="20" spans="1:8" s="17" customFormat="1" ht="15.75" thickBot="1" x14ac:dyDescent="0.3">
      <c r="A20" s="96" t="s">
        <v>210</v>
      </c>
      <c r="B20" s="64">
        <v>223</v>
      </c>
      <c r="C20" s="65">
        <v>83</v>
      </c>
      <c r="D20" s="66">
        <v>306</v>
      </c>
      <c r="E20" s="67"/>
      <c r="F20" s="68"/>
      <c r="G20" s="69">
        <v>0.72875816993464049</v>
      </c>
    </row>
    <row r="21" spans="1:8" s="17" customFormat="1" ht="16.5" thickTop="1" thickBot="1" x14ac:dyDescent="0.3">
      <c r="A21" s="19" t="s">
        <v>31</v>
      </c>
      <c r="B21" s="86">
        <v>835</v>
      </c>
      <c r="C21" s="87">
        <v>145</v>
      </c>
      <c r="D21" s="87">
        <v>980</v>
      </c>
      <c r="E21" s="61"/>
      <c r="F21" s="39"/>
      <c r="G21" s="70">
        <v>0.85204081632653061</v>
      </c>
    </row>
  </sheetData>
  <conditionalFormatting sqref="G7:G10">
    <cfRule type="iconSet" priority="27">
      <iconSet>
        <cfvo type="percent" val="0"/>
        <cfvo type="num" val="0.6"/>
        <cfvo type="num" val="1"/>
      </iconSet>
    </cfRule>
  </conditionalFormatting>
  <conditionalFormatting sqref="G17:G21">
    <cfRule type="iconSet" priority="28">
      <iconSet>
        <cfvo type="percent" val="0"/>
        <cfvo type="num" val="0.9"/>
        <cfvo type="num" val="0.9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AJ106"/>
  <sheetViews>
    <sheetView showGridLines="0" workbookViewId="0">
      <pane xSplit="3" ySplit="2" topLeftCell="D3" activePane="bottomRight" state="frozen"/>
      <selection pane="topRight" activeCell="C1" sqref="C1"/>
      <selection pane="bottomLeft" activeCell="A4" sqref="A4"/>
      <selection pane="bottomRight" activeCell="R2" sqref="R2"/>
    </sheetView>
  </sheetViews>
  <sheetFormatPr baseColWidth="10" defaultRowHeight="12" x14ac:dyDescent="0.2"/>
  <cols>
    <col min="1" max="1" width="14.140625" style="83" customWidth="1"/>
    <col min="2" max="2" width="9.140625" style="83" bestFit="1" customWidth="1"/>
    <col min="3" max="3" width="29.5703125" style="85" bestFit="1" customWidth="1"/>
    <col min="4" max="4" width="7.140625" style="78" bestFit="1" customWidth="1"/>
    <col min="5" max="5" width="7.28515625" style="78" bestFit="1" customWidth="1"/>
    <col min="6" max="7" width="7.140625" style="78" bestFit="1" customWidth="1"/>
    <col min="8" max="9" width="6.42578125" style="78" bestFit="1" customWidth="1"/>
    <col min="10" max="14" width="7.140625" style="78" bestFit="1" customWidth="1"/>
    <col min="15" max="16" width="6.42578125" style="78" bestFit="1" customWidth="1"/>
    <col min="17" max="17" width="6" style="78" customWidth="1"/>
    <col min="18" max="18" width="7" style="78" customWidth="1"/>
    <col min="19" max="21" width="7.140625" style="78" bestFit="1" customWidth="1"/>
    <col min="22" max="23" width="6.42578125" style="78" bestFit="1" customWidth="1"/>
    <col min="24" max="24" width="7.28515625" style="78" bestFit="1" customWidth="1"/>
    <col min="25" max="26" width="10.42578125" style="78" bestFit="1" customWidth="1"/>
    <col min="27" max="28" width="10.7109375" style="78" bestFit="1" customWidth="1"/>
    <col min="29" max="30" width="6.42578125" style="78" bestFit="1" customWidth="1"/>
    <col min="31" max="32" width="10.7109375" style="78" bestFit="1" customWidth="1"/>
    <col min="33" max="34" width="7.140625" style="78" bestFit="1" customWidth="1"/>
    <col min="35" max="35" width="11.42578125" style="83"/>
    <col min="36" max="36" width="8.28515625" style="83" bestFit="1" customWidth="1"/>
    <col min="37" max="16384" width="11.42578125" style="83"/>
  </cols>
  <sheetData>
    <row r="1" spans="1:36" s="78" customFormat="1" x14ac:dyDescent="0.2">
      <c r="C1" s="79"/>
      <c r="D1" s="80" t="s">
        <v>61</v>
      </c>
      <c r="E1" s="80" t="s">
        <v>134</v>
      </c>
      <c r="F1" s="80" t="s">
        <v>113</v>
      </c>
      <c r="G1" s="80" t="s">
        <v>57</v>
      </c>
      <c r="H1" s="80" t="s">
        <v>58</v>
      </c>
      <c r="I1" s="80" t="s">
        <v>59</v>
      </c>
      <c r="J1" s="80" t="s">
        <v>60</v>
      </c>
      <c r="K1" s="80" t="s">
        <v>61</v>
      </c>
      <c r="L1" s="80" t="s">
        <v>112</v>
      </c>
      <c r="M1" s="80" t="s">
        <v>113</v>
      </c>
      <c r="N1" s="80" t="s">
        <v>57</v>
      </c>
      <c r="O1" s="80" t="s">
        <v>58</v>
      </c>
      <c r="P1" s="80" t="s">
        <v>59</v>
      </c>
      <c r="Q1" s="80" t="s">
        <v>60</v>
      </c>
      <c r="R1" s="80" t="s">
        <v>61</v>
      </c>
      <c r="S1" s="80" t="s">
        <v>112</v>
      </c>
      <c r="T1" s="80" t="s">
        <v>113</v>
      </c>
      <c r="U1" s="80" t="s">
        <v>57</v>
      </c>
      <c r="V1" s="80" t="s">
        <v>58</v>
      </c>
      <c r="W1" s="80" t="s">
        <v>59</v>
      </c>
      <c r="X1" s="80" t="s">
        <v>60</v>
      </c>
      <c r="Y1" s="80" t="s">
        <v>61</v>
      </c>
      <c r="Z1" s="80" t="s">
        <v>112</v>
      </c>
      <c r="AA1" s="80" t="s">
        <v>113</v>
      </c>
      <c r="AB1" s="80" t="s">
        <v>57</v>
      </c>
      <c r="AC1" s="80" t="s">
        <v>58</v>
      </c>
      <c r="AD1" s="80" t="s">
        <v>59</v>
      </c>
      <c r="AE1" s="80" t="s">
        <v>60</v>
      </c>
      <c r="AF1" s="80" t="s">
        <v>61</v>
      </c>
      <c r="AG1" s="80" t="s">
        <v>112</v>
      </c>
      <c r="AI1" s="81"/>
    </row>
    <row r="2" spans="1:36" s="84" customFormat="1" x14ac:dyDescent="0.2">
      <c r="A2" s="82" t="s">
        <v>119</v>
      </c>
      <c r="B2" s="82" t="s">
        <v>56</v>
      </c>
      <c r="C2" s="82" t="s">
        <v>53</v>
      </c>
      <c r="D2" s="76">
        <v>42979</v>
      </c>
      <c r="E2" s="76">
        <v>42980</v>
      </c>
      <c r="F2" s="76">
        <v>42981</v>
      </c>
      <c r="G2" s="76">
        <v>42982</v>
      </c>
      <c r="H2" s="76">
        <v>42983</v>
      </c>
      <c r="I2" s="76">
        <v>42984</v>
      </c>
      <c r="J2" s="76">
        <v>42985</v>
      </c>
      <c r="K2" s="76">
        <v>42986</v>
      </c>
      <c r="L2" s="76">
        <v>42987</v>
      </c>
      <c r="M2" s="76">
        <v>42988</v>
      </c>
      <c r="N2" s="76">
        <v>42989</v>
      </c>
      <c r="O2" s="76">
        <v>42990</v>
      </c>
      <c r="P2" s="76">
        <v>42991</v>
      </c>
      <c r="Q2" s="76">
        <v>42992</v>
      </c>
      <c r="R2" s="76">
        <v>42993</v>
      </c>
      <c r="S2" s="76">
        <v>42994</v>
      </c>
      <c r="T2" s="76">
        <v>42995</v>
      </c>
      <c r="U2" s="76">
        <v>42996</v>
      </c>
      <c r="V2" s="76">
        <v>42997</v>
      </c>
      <c r="W2" s="76">
        <v>42998</v>
      </c>
      <c r="X2" s="76">
        <v>42999</v>
      </c>
      <c r="Y2" s="76">
        <v>43000</v>
      </c>
      <c r="Z2" s="76">
        <v>43001</v>
      </c>
      <c r="AA2" s="76">
        <v>43002</v>
      </c>
      <c r="AB2" s="76">
        <v>43003</v>
      </c>
      <c r="AC2" s="76">
        <v>43004</v>
      </c>
      <c r="AD2" s="76">
        <v>43005</v>
      </c>
      <c r="AE2" s="76">
        <v>43006</v>
      </c>
      <c r="AF2" s="76">
        <v>43007</v>
      </c>
      <c r="AG2" s="76">
        <v>43008</v>
      </c>
      <c r="AH2" s="79" t="s">
        <v>82</v>
      </c>
      <c r="AI2" s="83"/>
    </row>
    <row r="3" spans="1:36" s="104" customFormat="1" ht="12.75" x14ac:dyDescent="0.2">
      <c r="A3" s="116" t="s">
        <v>224</v>
      </c>
      <c r="B3" s="118">
        <v>12896534</v>
      </c>
      <c r="C3" s="118" t="s">
        <v>163</v>
      </c>
      <c r="D3" s="101" t="s">
        <v>7</v>
      </c>
      <c r="E3" s="102"/>
      <c r="F3" s="102"/>
      <c r="G3" s="101" t="s">
        <v>7</v>
      </c>
      <c r="H3" s="101" t="s">
        <v>7</v>
      </c>
      <c r="I3" s="101" t="s">
        <v>7</v>
      </c>
      <c r="J3" s="101" t="s">
        <v>7</v>
      </c>
      <c r="K3" s="101" t="s">
        <v>7</v>
      </c>
      <c r="L3" s="102"/>
      <c r="M3" s="102"/>
      <c r="N3" s="100" t="s">
        <v>157</v>
      </c>
      <c r="O3" s="100" t="s">
        <v>157</v>
      </c>
      <c r="P3" s="101" t="s">
        <v>7</v>
      </c>
      <c r="Q3" s="101" t="s">
        <v>7</v>
      </c>
      <c r="R3" s="101" t="s">
        <v>7</v>
      </c>
      <c r="S3" s="102"/>
      <c r="T3" s="102"/>
      <c r="U3" s="100" t="s">
        <v>158</v>
      </c>
      <c r="V3" s="101" t="s">
        <v>7</v>
      </c>
      <c r="W3" s="101" t="s">
        <v>7</v>
      </c>
      <c r="X3" s="101" t="s">
        <v>7</v>
      </c>
      <c r="Y3" s="101" t="s">
        <v>7</v>
      </c>
      <c r="Z3" s="102"/>
      <c r="AA3" s="102"/>
      <c r="AB3" s="101" t="s">
        <v>7</v>
      </c>
      <c r="AC3" s="101" t="s">
        <v>7</v>
      </c>
      <c r="AD3" s="100" t="s">
        <v>159</v>
      </c>
      <c r="AE3" s="101" t="s">
        <v>7</v>
      </c>
      <c r="AF3" s="101" t="s">
        <v>7</v>
      </c>
      <c r="AG3" s="102"/>
      <c r="AH3" s="103">
        <f t="shared" ref="AH3:AH33" si="0">+COUNTIF(D3:AG3,$AJ$6)+COUNTIF(D3:AG3,$AJ$5)+COUNTIF(D3:AG3,$AJ$4)+COUNTIF(D3:AG3,$AJ$3)</f>
        <v>17</v>
      </c>
      <c r="AJ3" s="105" t="s">
        <v>66</v>
      </c>
    </row>
    <row r="4" spans="1:36" s="104" customFormat="1" ht="12.75" x14ac:dyDescent="0.2">
      <c r="A4" s="116" t="s">
        <v>224</v>
      </c>
      <c r="B4" s="118">
        <v>12896535</v>
      </c>
      <c r="C4" s="118" t="s">
        <v>164</v>
      </c>
      <c r="D4" s="101" t="s">
        <v>7</v>
      </c>
      <c r="E4" s="102"/>
      <c r="F4" s="102"/>
      <c r="G4" s="101" t="s">
        <v>7</v>
      </c>
      <c r="H4" s="101" t="s">
        <v>7</v>
      </c>
      <c r="I4" s="101" t="s">
        <v>7</v>
      </c>
      <c r="J4" s="101" t="s">
        <v>7</v>
      </c>
      <c r="K4" s="101" t="s">
        <v>7</v>
      </c>
      <c r="L4" s="102"/>
      <c r="M4" s="102"/>
      <c r="N4" s="101" t="s">
        <v>7</v>
      </c>
      <c r="O4" s="101" t="s">
        <v>7</v>
      </c>
      <c r="P4" s="101" t="s">
        <v>65</v>
      </c>
      <c r="Q4" s="101" t="s">
        <v>65</v>
      </c>
      <c r="R4" s="101" t="s">
        <v>7</v>
      </c>
      <c r="S4" s="102"/>
      <c r="T4" s="102"/>
      <c r="U4" s="101" t="s">
        <v>7</v>
      </c>
      <c r="V4" s="101" t="s">
        <v>7</v>
      </c>
      <c r="W4" s="101" t="s">
        <v>7</v>
      </c>
      <c r="X4" s="101" t="s">
        <v>7</v>
      </c>
      <c r="Y4" s="101" t="s">
        <v>7</v>
      </c>
      <c r="Z4" s="102"/>
      <c r="AA4" s="102"/>
      <c r="AB4" s="101" t="s">
        <v>7</v>
      </c>
      <c r="AC4" s="101" t="s">
        <v>7</v>
      </c>
      <c r="AD4" s="101" t="s">
        <v>7</v>
      </c>
      <c r="AE4" s="101" t="s">
        <v>7</v>
      </c>
      <c r="AF4" s="101" t="s">
        <v>7</v>
      </c>
      <c r="AG4" s="102"/>
      <c r="AH4" s="103">
        <f t="shared" si="0"/>
        <v>19</v>
      </c>
      <c r="AJ4" s="105" t="s">
        <v>7</v>
      </c>
    </row>
    <row r="5" spans="1:36" s="104" customFormat="1" ht="12.75" x14ac:dyDescent="0.2">
      <c r="A5" s="116" t="s">
        <v>224</v>
      </c>
      <c r="B5" s="118">
        <v>12896536</v>
      </c>
      <c r="C5" s="118" t="s">
        <v>165</v>
      </c>
      <c r="D5" s="101" t="s">
        <v>7</v>
      </c>
      <c r="E5" s="102"/>
      <c r="F5" s="102"/>
      <c r="G5" s="101" t="s">
        <v>7</v>
      </c>
      <c r="H5" s="101" t="s">
        <v>7</v>
      </c>
      <c r="I5" s="101" t="s">
        <v>7</v>
      </c>
      <c r="J5" s="101" t="s">
        <v>7</v>
      </c>
      <c r="K5" s="101" t="s">
        <v>7</v>
      </c>
      <c r="L5" s="102"/>
      <c r="M5" s="102"/>
      <c r="N5" s="101" t="s">
        <v>7</v>
      </c>
      <c r="O5" s="101" t="s">
        <v>7</v>
      </c>
      <c r="P5" s="101" t="s">
        <v>7</v>
      </c>
      <c r="Q5" s="101" t="s">
        <v>7</v>
      </c>
      <c r="R5" s="101" t="s">
        <v>7</v>
      </c>
      <c r="S5" s="102"/>
      <c r="T5" s="102"/>
      <c r="U5" s="101" t="s">
        <v>7</v>
      </c>
      <c r="V5" s="101" t="s">
        <v>7</v>
      </c>
      <c r="W5" s="101" t="s">
        <v>7</v>
      </c>
      <c r="X5" s="101" t="s">
        <v>7</v>
      </c>
      <c r="Y5" s="101" t="s">
        <v>7</v>
      </c>
      <c r="Z5" s="102"/>
      <c r="AA5" s="102"/>
      <c r="AB5" s="101" t="s">
        <v>7</v>
      </c>
      <c r="AC5" s="101" t="s">
        <v>7</v>
      </c>
      <c r="AD5" s="101" t="s">
        <v>7</v>
      </c>
      <c r="AE5" s="101" t="s">
        <v>7</v>
      </c>
      <c r="AF5" s="101" t="s">
        <v>7</v>
      </c>
      <c r="AG5" s="102"/>
      <c r="AH5" s="103">
        <f t="shared" si="0"/>
        <v>21</v>
      </c>
      <c r="AJ5" s="105" t="s">
        <v>67</v>
      </c>
    </row>
    <row r="6" spans="1:36" s="104" customFormat="1" ht="12.75" x14ac:dyDescent="0.2">
      <c r="A6" s="116" t="s">
        <v>224</v>
      </c>
      <c r="B6" s="118">
        <v>12896537</v>
      </c>
      <c r="C6" s="118" t="s">
        <v>166</v>
      </c>
      <c r="D6" s="101" t="s">
        <v>7</v>
      </c>
      <c r="E6" s="102"/>
      <c r="F6" s="102"/>
      <c r="G6" s="101" t="s">
        <v>7</v>
      </c>
      <c r="H6" s="101" t="s">
        <v>7</v>
      </c>
      <c r="I6" s="101" t="s">
        <v>7</v>
      </c>
      <c r="J6" s="101" t="s">
        <v>7</v>
      </c>
      <c r="K6" s="101" t="s">
        <v>7</v>
      </c>
      <c r="L6" s="102"/>
      <c r="M6" s="102"/>
      <c r="N6" s="101" t="s">
        <v>7</v>
      </c>
      <c r="O6" s="101" t="s">
        <v>7</v>
      </c>
      <c r="P6" s="101" t="s">
        <v>7</v>
      </c>
      <c r="Q6" s="101" t="s">
        <v>7</v>
      </c>
      <c r="R6" s="101" t="s">
        <v>7</v>
      </c>
      <c r="S6" s="102"/>
      <c r="T6" s="102"/>
      <c r="U6" s="101" t="s">
        <v>65</v>
      </c>
      <c r="V6" s="101" t="s">
        <v>7</v>
      </c>
      <c r="W6" s="101" t="s">
        <v>7</v>
      </c>
      <c r="X6" s="101" t="s">
        <v>7</v>
      </c>
      <c r="Y6" s="101" t="s">
        <v>65</v>
      </c>
      <c r="Z6" s="102"/>
      <c r="AA6" s="102"/>
      <c r="AB6" s="101" t="s">
        <v>7</v>
      </c>
      <c r="AC6" s="101" t="s">
        <v>94</v>
      </c>
      <c r="AD6" s="101" t="s">
        <v>7</v>
      </c>
      <c r="AE6" s="101" t="s">
        <v>7</v>
      </c>
      <c r="AF6" s="101" t="s">
        <v>7</v>
      </c>
      <c r="AG6" s="102"/>
      <c r="AH6" s="103">
        <f t="shared" si="0"/>
        <v>19</v>
      </c>
      <c r="AJ6" s="105" t="s">
        <v>64</v>
      </c>
    </row>
    <row r="7" spans="1:36" s="104" customFormat="1" ht="12.75" x14ac:dyDescent="0.2">
      <c r="A7" s="116" t="s">
        <v>224</v>
      </c>
      <c r="B7" s="118">
        <v>12896538</v>
      </c>
      <c r="C7" s="118" t="s">
        <v>167</v>
      </c>
      <c r="D7" s="101" t="s">
        <v>7</v>
      </c>
      <c r="E7" s="102"/>
      <c r="F7" s="102"/>
      <c r="G7" s="101" t="s">
        <v>65</v>
      </c>
      <c r="H7" s="101" t="s">
        <v>7</v>
      </c>
      <c r="I7" s="101" t="s">
        <v>7</v>
      </c>
      <c r="J7" s="101" t="s">
        <v>7</v>
      </c>
      <c r="K7" s="101" t="s">
        <v>7</v>
      </c>
      <c r="L7" s="102"/>
      <c r="M7" s="102"/>
      <c r="N7" s="101" t="s">
        <v>7</v>
      </c>
      <c r="O7" s="101" t="s">
        <v>7</v>
      </c>
      <c r="P7" s="101" t="s">
        <v>7</v>
      </c>
      <c r="Q7" s="101" t="s">
        <v>7</v>
      </c>
      <c r="R7" s="101" t="s">
        <v>7</v>
      </c>
      <c r="S7" s="102"/>
      <c r="T7" s="102"/>
      <c r="U7" s="101" t="s">
        <v>7</v>
      </c>
      <c r="V7" s="101" t="s">
        <v>7</v>
      </c>
      <c r="W7" s="101" t="s">
        <v>7</v>
      </c>
      <c r="X7" s="101" t="s">
        <v>7</v>
      </c>
      <c r="Y7" s="101" t="s">
        <v>7</v>
      </c>
      <c r="Z7" s="102"/>
      <c r="AA7" s="102"/>
      <c r="AB7" s="101" t="s">
        <v>65</v>
      </c>
      <c r="AC7" s="101" t="s">
        <v>7</v>
      </c>
      <c r="AD7" s="101" t="s">
        <v>7</v>
      </c>
      <c r="AE7" s="101" t="s">
        <v>7</v>
      </c>
      <c r="AF7" s="101" t="s">
        <v>7</v>
      </c>
      <c r="AG7" s="102"/>
      <c r="AH7" s="103">
        <f t="shared" si="0"/>
        <v>19</v>
      </c>
    </row>
    <row r="8" spans="1:36" s="104" customFormat="1" ht="12.75" x14ac:dyDescent="0.2">
      <c r="A8" s="116" t="s">
        <v>224</v>
      </c>
      <c r="B8" s="118">
        <v>12896539</v>
      </c>
      <c r="C8" s="118" t="s">
        <v>168</v>
      </c>
      <c r="D8" s="101"/>
      <c r="E8" s="102"/>
      <c r="F8" s="102"/>
      <c r="G8" s="101"/>
      <c r="H8" s="101"/>
      <c r="I8" s="101"/>
      <c r="J8" s="101"/>
      <c r="K8" s="101"/>
      <c r="L8" s="102"/>
      <c r="M8" s="102"/>
      <c r="N8" s="101"/>
      <c r="O8" s="101"/>
      <c r="P8" s="101"/>
      <c r="Q8" s="101"/>
      <c r="R8" s="101"/>
      <c r="S8" s="102"/>
      <c r="T8" s="102"/>
      <c r="U8" s="101"/>
      <c r="V8" s="101"/>
      <c r="W8" s="101"/>
      <c r="X8" s="101"/>
      <c r="Y8" s="101"/>
      <c r="Z8" s="102"/>
      <c r="AA8" s="102"/>
      <c r="AB8" s="101"/>
      <c r="AC8" s="101" t="s">
        <v>94</v>
      </c>
      <c r="AD8" s="101" t="s">
        <v>7</v>
      </c>
      <c r="AE8" s="101" t="s">
        <v>7</v>
      </c>
      <c r="AF8" s="101" t="s">
        <v>7</v>
      </c>
      <c r="AG8" s="102"/>
      <c r="AH8" s="103">
        <f t="shared" si="0"/>
        <v>4</v>
      </c>
    </row>
    <row r="9" spans="1:36" s="104" customFormat="1" ht="12.75" x14ac:dyDescent="0.2">
      <c r="A9" s="116" t="s">
        <v>224</v>
      </c>
      <c r="B9" s="118">
        <v>12896540</v>
      </c>
      <c r="C9" s="118" t="s">
        <v>169</v>
      </c>
      <c r="D9" s="101"/>
      <c r="E9" s="102"/>
      <c r="F9" s="102"/>
      <c r="G9" s="101"/>
      <c r="H9" s="101"/>
      <c r="I9" s="101"/>
      <c r="J9" s="101"/>
      <c r="K9" s="101"/>
      <c r="L9" s="102"/>
      <c r="M9" s="102"/>
      <c r="N9" s="101"/>
      <c r="O9" s="101"/>
      <c r="P9" s="101"/>
      <c r="Q9" s="101"/>
      <c r="R9" s="101"/>
      <c r="S9" s="102"/>
      <c r="T9" s="102"/>
      <c r="U9" s="101"/>
      <c r="V9" s="101"/>
      <c r="W9" s="101"/>
      <c r="X9" s="101"/>
      <c r="Y9" s="101"/>
      <c r="Z9" s="102"/>
      <c r="AA9" s="102"/>
      <c r="AB9" s="101" t="s">
        <v>94</v>
      </c>
      <c r="AC9" s="101" t="s">
        <v>94</v>
      </c>
      <c r="AD9" s="101" t="s">
        <v>7</v>
      </c>
      <c r="AE9" s="101" t="s">
        <v>7</v>
      </c>
      <c r="AF9" s="101" t="s">
        <v>7</v>
      </c>
      <c r="AG9" s="102"/>
      <c r="AH9" s="103">
        <f t="shared" si="0"/>
        <v>5</v>
      </c>
    </row>
    <row r="10" spans="1:36" s="104" customFormat="1" ht="12.75" x14ac:dyDescent="0.2">
      <c r="A10" s="116" t="s">
        <v>224</v>
      </c>
      <c r="B10" s="118">
        <v>12896541</v>
      </c>
      <c r="C10" s="118" t="s">
        <v>170</v>
      </c>
      <c r="D10" s="101"/>
      <c r="E10" s="102"/>
      <c r="F10" s="102"/>
      <c r="G10" s="101"/>
      <c r="H10" s="101"/>
      <c r="I10" s="101"/>
      <c r="J10" s="101"/>
      <c r="K10" s="101"/>
      <c r="L10" s="102"/>
      <c r="M10" s="102"/>
      <c r="N10" s="101"/>
      <c r="O10" s="101"/>
      <c r="P10" s="101"/>
      <c r="Q10" s="101"/>
      <c r="R10" s="101"/>
      <c r="S10" s="102"/>
      <c r="T10" s="102"/>
      <c r="U10" s="101"/>
      <c r="V10" s="101"/>
      <c r="W10" s="101"/>
      <c r="X10" s="101"/>
      <c r="Y10" s="101"/>
      <c r="Z10" s="102"/>
      <c r="AA10" s="102"/>
      <c r="AB10" s="101"/>
      <c r="AC10" s="101" t="s">
        <v>7</v>
      </c>
      <c r="AD10" s="101" t="s">
        <v>7</v>
      </c>
      <c r="AE10" s="101" t="s">
        <v>7</v>
      </c>
      <c r="AF10" s="101" t="s">
        <v>7</v>
      </c>
      <c r="AG10" s="102"/>
      <c r="AH10" s="103">
        <f t="shared" si="0"/>
        <v>4</v>
      </c>
    </row>
    <row r="11" spans="1:36" s="104" customFormat="1" ht="12.75" x14ac:dyDescent="0.2">
      <c r="A11" s="116" t="s">
        <v>224</v>
      </c>
      <c r="B11" s="118">
        <v>12896542</v>
      </c>
      <c r="C11" s="118" t="s">
        <v>171</v>
      </c>
      <c r="D11" s="101" t="s">
        <v>62</v>
      </c>
      <c r="E11" s="102" t="s">
        <v>62</v>
      </c>
      <c r="F11" s="102" t="s">
        <v>62</v>
      </c>
      <c r="G11" s="101" t="s">
        <v>62</v>
      </c>
      <c r="H11" s="101" t="s">
        <v>62</v>
      </c>
      <c r="I11" s="101" t="s">
        <v>62</v>
      </c>
      <c r="J11" s="101" t="s">
        <v>62</v>
      </c>
      <c r="K11" s="101" t="s">
        <v>62</v>
      </c>
      <c r="L11" s="102" t="s">
        <v>62</v>
      </c>
      <c r="M11" s="102" t="s">
        <v>62</v>
      </c>
      <c r="N11" s="101" t="s">
        <v>62</v>
      </c>
      <c r="O11" s="101" t="s">
        <v>62</v>
      </c>
      <c r="P11" s="101" t="s">
        <v>62</v>
      </c>
      <c r="Q11" s="101" t="s">
        <v>62</v>
      </c>
      <c r="R11" s="101" t="s">
        <v>62</v>
      </c>
      <c r="S11" s="102" t="s">
        <v>62</v>
      </c>
      <c r="T11" s="102" t="s">
        <v>62</v>
      </c>
      <c r="U11" s="101" t="s">
        <v>62</v>
      </c>
      <c r="V11" s="101" t="s">
        <v>62</v>
      </c>
      <c r="W11" s="101" t="s">
        <v>62</v>
      </c>
      <c r="X11" s="101" t="s">
        <v>62</v>
      </c>
      <c r="Y11" s="101" t="s">
        <v>62</v>
      </c>
      <c r="Z11" s="102" t="s">
        <v>62</v>
      </c>
      <c r="AA11" s="102" t="s">
        <v>62</v>
      </c>
      <c r="AB11" s="101" t="s">
        <v>62</v>
      </c>
      <c r="AC11" s="101" t="s">
        <v>62</v>
      </c>
      <c r="AD11" s="101" t="s">
        <v>62</v>
      </c>
      <c r="AE11" s="101" t="s">
        <v>62</v>
      </c>
      <c r="AF11" s="101" t="s">
        <v>62</v>
      </c>
      <c r="AG11" s="102"/>
      <c r="AH11" s="103">
        <f t="shared" si="0"/>
        <v>0</v>
      </c>
    </row>
    <row r="12" spans="1:36" s="104" customFormat="1" ht="12.75" x14ac:dyDescent="0.2">
      <c r="A12" s="116" t="s">
        <v>224</v>
      </c>
      <c r="B12" s="118">
        <v>12896543</v>
      </c>
      <c r="C12" s="118" t="s">
        <v>172</v>
      </c>
      <c r="D12" s="101" t="s">
        <v>7</v>
      </c>
      <c r="E12" s="102"/>
      <c r="F12" s="102"/>
      <c r="G12" s="101" t="s">
        <v>7</v>
      </c>
      <c r="H12" s="101" t="s">
        <v>7</v>
      </c>
      <c r="I12" s="101" t="s">
        <v>7</v>
      </c>
      <c r="J12" s="101" t="s">
        <v>7</v>
      </c>
      <c r="K12" s="101" t="s">
        <v>7</v>
      </c>
      <c r="L12" s="102"/>
      <c r="M12" s="102"/>
      <c r="N12" s="101" t="s">
        <v>7</v>
      </c>
      <c r="O12" s="101" t="s">
        <v>7</v>
      </c>
      <c r="P12" s="101" t="s">
        <v>7</v>
      </c>
      <c r="Q12" s="101" t="s">
        <v>7</v>
      </c>
      <c r="R12" s="101" t="s">
        <v>7</v>
      </c>
      <c r="S12" s="102"/>
      <c r="T12" s="102"/>
      <c r="U12" s="101" t="s">
        <v>7</v>
      </c>
      <c r="V12" s="101" t="s">
        <v>7</v>
      </c>
      <c r="W12" s="101" t="s">
        <v>7</v>
      </c>
      <c r="X12" s="101" t="s">
        <v>7</v>
      </c>
      <c r="Y12" s="101" t="s">
        <v>7</v>
      </c>
      <c r="Z12" s="102"/>
      <c r="AA12" s="102"/>
      <c r="AB12" s="101" t="s">
        <v>7</v>
      </c>
      <c r="AC12" s="101" t="s">
        <v>7</v>
      </c>
      <c r="AD12" s="101" t="s">
        <v>7</v>
      </c>
      <c r="AE12" s="101" t="s">
        <v>7</v>
      </c>
      <c r="AF12" s="101" t="s">
        <v>7</v>
      </c>
      <c r="AG12" s="102"/>
      <c r="AH12" s="103">
        <f t="shared" si="0"/>
        <v>21</v>
      </c>
    </row>
    <row r="13" spans="1:36" s="104" customFormat="1" ht="12.75" x14ac:dyDescent="0.2">
      <c r="A13" s="116" t="s">
        <v>224</v>
      </c>
      <c r="B13" s="118">
        <v>12896544</v>
      </c>
      <c r="C13" s="118" t="s">
        <v>173</v>
      </c>
      <c r="D13" s="101" t="s">
        <v>7</v>
      </c>
      <c r="E13" s="102"/>
      <c r="F13" s="102"/>
      <c r="G13" s="101" t="s">
        <v>7</v>
      </c>
      <c r="H13" s="101" t="s">
        <v>7</v>
      </c>
      <c r="I13" s="101" t="s">
        <v>7</v>
      </c>
      <c r="J13" s="101" t="s">
        <v>7</v>
      </c>
      <c r="K13" s="101" t="s">
        <v>7</v>
      </c>
      <c r="L13" s="102"/>
      <c r="M13" s="102"/>
      <c r="N13" s="101" t="s">
        <v>7</v>
      </c>
      <c r="O13" s="101" t="s">
        <v>7</v>
      </c>
      <c r="P13" s="101" t="s">
        <v>7</v>
      </c>
      <c r="Q13" s="101" t="s">
        <v>65</v>
      </c>
      <c r="R13" s="101" t="s">
        <v>65</v>
      </c>
      <c r="S13" s="102"/>
      <c r="T13" s="102"/>
      <c r="U13" s="101" t="s">
        <v>7</v>
      </c>
      <c r="V13" s="101" t="s">
        <v>7</v>
      </c>
      <c r="W13" s="101" t="s">
        <v>65</v>
      </c>
      <c r="X13" s="101" t="s">
        <v>65</v>
      </c>
      <c r="Y13" s="101" t="s">
        <v>65</v>
      </c>
      <c r="Z13" s="102"/>
      <c r="AA13" s="102"/>
      <c r="AB13" s="101" t="s">
        <v>7</v>
      </c>
      <c r="AC13" s="101" t="s">
        <v>7</v>
      </c>
      <c r="AD13" s="101" t="s">
        <v>7</v>
      </c>
      <c r="AE13" s="101" t="s">
        <v>7</v>
      </c>
      <c r="AF13" s="101" t="s">
        <v>138</v>
      </c>
      <c r="AG13" s="102"/>
      <c r="AH13" s="103">
        <f t="shared" si="0"/>
        <v>15</v>
      </c>
    </row>
    <row r="14" spans="1:36" s="104" customFormat="1" ht="12.75" x14ac:dyDescent="0.2">
      <c r="A14" s="116" t="s">
        <v>224</v>
      </c>
      <c r="B14" s="118">
        <v>12896545</v>
      </c>
      <c r="C14" s="118" t="s">
        <v>174</v>
      </c>
      <c r="D14" s="101" t="s">
        <v>7</v>
      </c>
      <c r="E14" s="102"/>
      <c r="F14" s="102"/>
      <c r="G14" s="101" t="s">
        <v>7</v>
      </c>
      <c r="H14" s="101" t="s">
        <v>7</v>
      </c>
      <c r="I14" s="101" t="s">
        <v>7</v>
      </c>
      <c r="J14" s="101" t="s">
        <v>7</v>
      </c>
      <c r="K14" s="101" t="s">
        <v>7</v>
      </c>
      <c r="L14" s="102"/>
      <c r="M14" s="102"/>
      <c r="N14" s="101" t="s">
        <v>7</v>
      </c>
      <c r="O14" s="101" t="s">
        <v>7</v>
      </c>
      <c r="P14" s="101" t="s">
        <v>7</v>
      </c>
      <c r="Q14" s="101" t="s">
        <v>7</v>
      </c>
      <c r="R14" s="101" t="s">
        <v>7</v>
      </c>
      <c r="S14" s="102"/>
      <c r="T14" s="102"/>
      <c r="U14" s="101" t="s">
        <v>7</v>
      </c>
      <c r="V14" s="101" t="s">
        <v>7</v>
      </c>
      <c r="W14" s="101" t="s">
        <v>7</v>
      </c>
      <c r="X14" s="101" t="s">
        <v>7</v>
      </c>
      <c r="Y14" s="101" t="s">
        <v>7</v>
      </c>
      <c r="Z14" s="102"/>
      <c r="AA14" s="102"/>
      <c r="AB14" s="101" t="s">
        <v>7</v>
      </c>
      <c r="AC14" s="101" t="s">
        <v>7</v>
      </c>
      <c r="AD14" s="101" t="s">
        <v>7</v>
      </c>
      <c r="AE14" s="101" t="s">
        <v>7</v>
      </c>
      <c r="AF14" s="101" t="s">
        <v>7</v>
      </c>
      <c r="AG14" s="102"/>
      <c r="AH14" s="103">
        <f t="shared" si="0"/>
        <v>21</v>
      </c>
    </row>
    <row r="15" spans="1:36" s="104" customFormat="1" ht="12.75" x14ac:dyDescent="0.2">
      <c r="A15" s="116" t="s">
        <v>224</v>
      </c>
      <c r="B15" s="118">
        <v>12896546</v>
      </c>
      <c r="C15" s="118" t="s">
        <v>175</v>
      </c>
      <c r="D15" s="101" t="s">
        <v>7</v>
      </c>
      <c r="E15" s="102"/>
      <c r="F15" s="102"/>
      <c r="G15" s="101" t="s">
        <v>7</v>
      </c>
      <c r="H15" s="101" t="s">
        <v>7</v>
      </c>
      <c r="I15" s="101" t="s">
        <v>7</v>
      </c>
      <c r="J15" s="101" t="s">
        <v>7</v>
      </c>
      <c r="K15" s="101" t="s">
        <v>7</v>
      </c>
      <c r="L15" s="102"/>
      <c r="M15" s="102"/>
      <c r="N15" s="101" t="s">
        <v>7</v>
      </c>
      <c r="O15" s="101" t="s">
        <v>7</v>
      </c>
      <c r="P15" s="101" t="s">
        <v>7</v>
      </c>
      <c r="Q15" s="101" t="s">
        <v>7</v>
      </c>
      <c r="R15" s="101" t="s">
        <v>7</v>
      </c>
      <c r="S15" s="102"/>
      <c r="T15" s="102"/>
      <c r="U15" s="101" t="s">
        <v>7</v>
      </c>
      <c r="V15" s="101" t="s">
        <v>7</v>
      </c>
      <c r="W15" s="101" t="s">
        <v>7</v>
      </c>
      <c r="X15" s="101" t="s">
        <v>7</v>
      </c>
      <c r="Y15" s="101" t="s">
        <v>7</v>
      </c>
      <c r="Z15" s="102"/>
      <c r="AA15" s="102"/>
      <c r="AB15" s="101" t="s">
        <v>62</v>
      </c>
      <c r="AC15" s="101" t="s">
        <v>62</v>
      </c>
      <c r="AD15" s="101" t="s">
        <v>62</v>
      </c>
      <c r="AE15" s="101" t="s">
        <v>62</v>
      </c>
      <c r="AF15" s="101" t="s">
        <v>62</v>
      </c>
      <c r="AG15" s="102"/>
      <c r="AH15" s="103">
        <f t="shared" si="0"/>
        <v>16</v>
      </c>
    </row>
    <row r="16" spans="1:36" s="104" customFormat="1" ht="12.75" x14ac:dyDescent="0.2">
      <c r="A16" s="116" t="s">
        <v>224</v>
      </c>
      <c r="B16" s="118">
        <v>12896547</v>
      </c>
      <c r="C16" s="118" t="s">
        <v>176</v>
      </c>
      <c r="D16" s="101" t="s">
        <v>7</v>
      </c>
      <c r="E16" s="102"/>
      <c r="F16" s="102"/>
      <c r="G16" s="101" t="s">
        <v>7</v>
      </c>
      <c r="H16" s="101" t="s">
        <v>7</v>
      </c>
      <c r="I16" s="101" t="s">
        <v>7</v>
      </c>
      <c r="J16" s="101" t="s">
        <v>7</v>
      </c>
      <c r="K16" s="101" t="s">
        <v>7</v>
      </c>
      <c r="L16" s="102"/>
      <c r="M16" s="102"/>
      <c r="N16" s="101" t="s">
        <v>7</v>
      </c>
      <c r="O16" s="101" t="s">
        <v>7</v>
      </c>
      <c r="P16" s="101" t="s">
        <v>7</v>
      </c>
      <c r="Q16" s="101" t="s">
        <v>7</v>
      </c>
      <c r="R16" s="101" t="s">
        <v>7</v>
      </c>
      <c r="S16" s="102"/>
      <c r="T16" s="102"/>
      <c r="U16" s="101" t="s">
        <v>7</v>
      </c>
      <c r="V16" s="101" t="s">
        <v>7</v>
      </c>
      <c r="W16" s="101" t="s">
        <v>7</v>
      </c>
      <c r="X16" s="101" t="s">
        <v>7</v>
      </c>
      <c r="Y16" s="101" t="s">
        <v>7</v>
      </c>
      <c r="Z16" s="102"/>
      <c r="AA16" s="102"/>
      <c r="AB16" s="101" t="s">
        <v>63</v>
      </c>
      <c r="AC16" s="101" t="s">
        <v>63</v>
      </c>
      <c r="AD16" s="101" t="s">
        <v>7</v>
      </c>
      <c r="AE16" s="101" t="s">
        <v>7</v>
      </c>
      <c r="AF16" s="101" t="s">
        <v>7</v>
      </c>
      <c r="AG16" s="102"/>
      <c r="AH16" s="103">
        <f t="shared" si="0"/>
        <v>21</v>
      </c>
    </row>
    <row r="17" spans="1:34" s="104" customFormat="1" ht="12.75" x14ac:dyDescent="0.2">
      <c r="A17" s="116" t="s">
        <v>224</v>
      </c>
      <c r="B17" s="118">
        <v>12896548</v>
      </c>
      <c r="C17" s="118" t="s">
        <v>177</v>
      </c>
      <c r="D17" s="101" t="s">
        <v>7</v>
      </c>
      <c r="E17" s="102"/>
      <c r="F17" s="102"/>
      <c r="G17" s="101" t="s">
        <v>7</v>
      </c>
      <c r="H17" s="101" t="s">
        <v>7</v>
      </c>
      <c r="I17" s="101" t="s">
        <v>7</v>
      </c>
      <c r="J17" s="101" t="s">
        <v>7</v>
      </c>
      <c r="K17" s="101" t="s">
        <v>7</v>
      </c>
      <c r="L17" s="102"/>
      <c r="M17" s="102"/>
      <c r="N17" s="101" t="s">
        <v>7</v>
      </c>
      <c r="O17" s="101" t="s">
        <v>7</v>
      </c>
      <c r="P17" s="101" t="s">
        <v>7</v>
      </c>
      <c r="Q17" s="101" t="s">
        <v>7</v>
      </c>
      <c r="R17" s="101" t="s">
        <v>7</v>
      </c>
      <c r="S17" s="102"/>
      <c r="T17" s="102"/>
      <c r="U17" s="101" t="s">
        <v>7</v>
      </c>
      <c r="V17" s="101" t="s">
        <v>7</v>
      </c>
      <c r="W17" s="101" t="s">
        <v>7</v>
      </c>
      <c r="X17" s="101" t="s">
        <v>7</v>
      </c>
      <c r="Y17" s="101" t="s">
        <v>7</v>
      </c>
      <c r="Z17" s="102"/>
      <c r="AA17" s="102"/>
      <c r="AB17" s="101" t="s">
        <v>7</v>
      </c>
      <c r="AC17" s="101" t="s">
        <v>7</v>
      </c>
      <c r="AD17" s="101" t="s">
        <v>7</v>
      </c>
      <c r="AE17" s="101" t="s">
        <v>7</v>
      </c>
      <c r="AF17" s="101" t="s">
        <v>7</v>
      </c>
      <c r="AG17" s="102"/>
      <c r="AH17" s="103">
        <f t="shared" si="0"/>
        <v>21</v>
      </c>
    </row>
    <row r="18" spans="1:34" s="104" customFormat="1" ht="12.75" x14ac:dyDescent="0.2">
      <c r="A18" s="116" t="s">
        <v>224</v>
      </c>
      <c r="B18" s="118">
        <v>12896549</v>
      </c>
      <c r="C18" s="118" t="s">
        <v>178</v>
      </c>
      <c r="D18" s="101" t="s">
        <v>7</v>
      </c>
      <c r="E18" s="102"/>
      <c r="F18" s="102"/>
      <c r="G18" s="101" t="s">
        <v>7</v>
      </c>
      <c r="H18" s="101" t="s">
        <v>7</v>
      </c>
      <c r="I18" s="101" t="s">
        <v>7</v>
      </c>
      <c r="J18" s="101" t="s">
        <v>7</v>
      </c>
      <c r="K18" s="101" t="s">
        <v>7</v>
      </c>
      <c r="L18" s="102"/>
      <c r="M18" s="102"/>
      <c r="N18" s="101" t="s">
        <v>7</v>
      </c>
      <c r="O18" s="101" t="s">
        <v>7</v>
      </c>
      <c r="P18" s="101" t="s">
        <v>7</v>
      </c>
      <c r="Q18" s="101" t="s">
        <v>7</v>
      </c>
      <c r="R18" s="101" t="s">
        <v>7</v>
      </c>
      <c r="S18" s="102"/>
      <c r="T18" s="102"/>
      <c r="U18" s="101" t="s">
        <v>7</v>
      </c>
      <c r="V18" s="101" t="s">
        <v>7</v>
      </c>
      <c r="W18" s="101" t="s">
        <v>7</v>
      </c>
      <c r="X18" s="101" t="s">
        <v>7</v>
      </c>
      <c r="Y18" s="101" t="s">
        <v>7</v>
      </c>
      <c r="Z18" s="102"/>
      <c r="AA18" s="102"/>
      <c r="AB18" s="101" t="s">
        <v>7</v>
      </c>
      <c r="AC18" s="101" t="s">
        <v>65</v>
      </c>
      <c r="AD18" s="101" t="s">
        <v>7</v>
      </c>
      <c r="AE18" s="101" t="s">
        <v>7</v>
      </c>
      <c r="AF18" s="101" t="s">
        <v>7</v>
      </c>
      <c r="AG18" s="102"/>
      <c r="AH18" s="103">
        <f t="shared" si="0"/>
        <v>20</v>
      </c>
    </row>
    <row r="19" spans="1:34" s="104" customFormat="1" ht="12.75" x14ac:dyDescent="0.2">
      <c r="A19" s="116" t="s">
        <v>224</v>
      </c>
      <c r="B19" s="118">
        <v>12896550</v>
      </c>
      <c r="C19" s="118" t="s">
        <v>179</v>
      </c>
      <c r="D19" s="101" t="s">
        <v>7</v>
      </c>
      <c r="E19" s="102"/>
      <c r="F19" s="102"/>
      <c r="G19" s="101" t="s">
        <v>7</v>
      </c>
      <c r="H19" s="101" t="s">
        <v>7</v>
      </c>
      <c r="I19" s="101" t="s">
        <v>7</v>
      </c>
      <c r="J19" s="101" t="s">
        <v>7</v>
      </c>
      <c r="K19" s="101" t="s">
        <v>7</v>
      </c>
      <c r="L19" s="102"/>
      <c r="M19" s="102"/>
      <c r="N19" s="101" t="s">
        <v>7</v>
      </c>
      <c r="O19" s="101" t="s">
        <v>7</v>
      </c>
      <c r="P19" s="101" t="s">
        <v>7</v>
      </c>
      <c r="Q19" s="101" t="s">
        <v>7</v>
      </c>
      <c r="R19" s="101" t="s">
        <v>7</v>
      </c>
      <c r="S19" s="102"/>
      <c r="T19" s="102"/>
      <c r="U19" s="101" t="s">
        <v>7</v>
      </c>
      <c r="V19" s="101" t="s">
        <v>7</v>
      </c>
      <c r="W19" s="101" t="s">
        <v>7</v>
      </c>
      <c r="X19" s="101" t="s">
        <v>7</v>
      </c>
      <c r="Y19" s="101" t="s">
        <v>7</v>
      </c>
      <c r="Z19" s="102"/>
      <c r="AA19" s="102"/>
      <c r="AB19" s="101" t="s">
        <v>7</v>
      </c>
      <c r="AC19" s="101" t="s">
        <v>7</v>
      </c>
      <c r="AD19" s="101" t="s">
        <v>7</v>
      </c>
      <c r="AE19" s="101" t="s">
        <v>7</v>
      </c>
      <c r="AF19" s="101" t="s">
        <v>7</v>
      </c>
      <c r="AG19" s="102"/>
      <c r="AH19" s="103">
        <f t="shared" si="0"/>
        <v>21</v>
      </c>
    </row>
    <row r="20" spans="1:34" s="104" customFormat="1" ht="12.75" x14ac:dyDescent="0.2">
      <c r="A20" s="116" t="s">
        <v>224</v>
      </c>
      <c r="B20" s="118">
        <v>12896551</v>
      </c>
      <c r="C20" s="118" t="s">
        <v>180</v>
      </c>
      <c r="D20" s="101" t="s">
        <v>7</v>
      </c>
      <c r="E20" s="102"/>
      <c r="F20" s="102"/>
      <c r="G20" s="101" t="s">
        <v>62</v>
      </c>
      <c r="H20" s="101" t="s">
        <v>62</v>
      </c>
      <c r="I20" s="101" t="s">
        <v>62</v>
      </c>
      <c r="J20" s="101" t="s">
        <v>62</v>
      </c>
      <c r="K20" s="101" t="s">
        <v>62</v>
      </c>
      <c r="L20" s="102" t="s">
        <v>62</v>
      </c>
      <c r="M20" s="102" t="s">
        <v>62</v>
      </c>
      <c r="N20" s="101" t="s">
        <v>62</v>
      </c>
      <c r="O20" s="101" t="s">
        <v>62</v>
      </c>
      <c r="P20" s="101" t="s">
        <v>62</v>
      </c>
      <c r="Q20" s="101" t="s">
        <v>62</v>
      </c>
      <c r="R20" s="101" t="s">
        <v>62</v>
      </c>
      <c r="S20" s="102" t="s">
        <v>62</v>
      </c>
      <c r="T20" s="102" t="s">
        <v>62</v>
      </c>
      <c r="U20" s="101" t="s">
        <v>62</v>
      </c>
      <c r="V20" s="101" t="s">
        <v>7</v>
      </c>
      <c r="W20" s="101" t="s">
        <v>7</v>
      </c>
      <c r="X20" s="101" t="s">
        <v>7</v>
      </c>
      <c r="Y20" s="101" t="s">
        <v>7</v>
      </c>
      <c r="Z20" s="102"/>
      <c r="AA20" s="102"/>
      <c r="AB20" s="101" t="s">
        <v>7</v>
      </c>
      <c r="AC20" s="101" t="s">
        <v>7</v>
      </c>
      <c r="AD20" s="101" t="s">
        <v>7</v>
      </c>
      <c r="AE20" s="101" t="s">
        <v>7</v>
      </c>
      <c r="AF20" s="101" t="s">
        <v>7</v>
      </c>
      <c r="AG20" s="102"/>
      <c r="AH20" s="103">
        <f t="shared" si="0"/>
        <v>10</v>
      </c>
    </row>
    <row r="21" spans="1:34" s="104" customFormat="1" ht="12.75" x14ac:dyDescent="0.2">
      <c r="A21" s="116" t="s">
        <v>224</v>
      </c>
      <c r="B21" s="118">
        <v>12896552</v>
      </c>
      <c r="C21" s="118" t="s">
        <v>181</v>
      </c>
      <c r="D21" s="101" t="s">
        <v>139</v>
      </c>
      <c r="E21" s="102" t="s">
        <v>139</v>
      </c>
      <c r="F21" s="102" t="s">
        <v>139</v>
      </c>
      <c r="G21" s="101" t="s">
        <v>139</v>
      </c>
      <c r="H21" s="101" t="s">
        <v>139</v>
      </c>
      <c r="I21" s="101" t="s">
        <v>139</v>
      </c>
      <c r="J21" s="101" t="s">
        <v>139</v>
      </c>
      <c r="K21" s="101" t="s">
        <v>139</v>
      </c>
      <c r="L21" s="102" t="s">
        <v>139</v>
      </c>
      <c r="M21" s="102" t="s">
        <v>139</v>
      </c>
      <c r="N21" s="101" t="s">
        <v>139</v>
      </c>
      <c r="O21" s="101" t="s">
        <v>139</v>
      </c>
      <c r="P21" s="101" t="s">
        <v>139</v>
      </c>
      <c r="Q21" s="101" t="s">
        <v>139</v>
      </c>
      <c r="R21" s="101" t="s">
        <v>139</v>
      </c>
      <c r="S21" s="102" t="s">
        <v>139</v>
      </c>
      <c r="T21" s="102" t="s">
        <v>139</v>
      </c>
      <c r="U21" s="101" t="s">
        <v>139</v>
      </c>
      <c r="V21" s="101" t="s">
        <v>139</v>
      </c>
      <c r="W21" s="101" t="s">
        <v>139</v>
      </c>
      <c r="X21" s="101" t="s">
        <v>139</v>
      </c>
      <c r="Y21" s="101" t="s">
        <v>139</v>
      </c>
      <c r="Z21" s="102" t="s">
        <v>139</v>
      </c>
      <c r="AA21" s="102" t="s">
        <v>139</v>
      </c>
      <c r="AB21" s="101" t="s">
        <v>139</v>
      </c>
      <c r="AC21" s="101" t="s">
        <v>139</v>
      </c>
      <c r="AD21" s="101" t="s">
        <v>139</v>
      </c>
      <c r="AE21" s="101" t="s">
        <v>139</v>
      </c>
      <c r="AF21" s="101" t="s">
        <v>139</v>
      </c>
      <c r="AG21" s="102" t="s">
        <v>139</v>
      </c>
      <c r="AH21" s="103">
        <f t="shared" si="0"/>
        <v>0</v>
      </c>
    </row>
    <row r="22" spans="1:34" s="104" customFormat="1" ht="12.75" x14ac:dyDescent="0.2">
      <c r="A22" s="116" t="s">
        <v>224</v>
      </c>
      <c r="B22" s="118">
        <v>12896553</v>
      </c>
      <c r="C22" s="118" t="s">
        <v>182</v>
      </c>
      <c r="D22" s="101" t="s">
        <v>7</v>
      </c>
      <c r="E22" s="102"/>
      <c r="F22" s="102"/>
      <c r="G22" s="101" t="s">
        <v>62</v>
      </c>
      <c r="H22" s="101" t="s">
        <v>62</v>
      </c>
      <c r="I22" s="101" t="s">
        <v>62</v>
      </c>
      <c r="J22" s="101" t="s">
        <v>62</v>
      </c>
      <c r="K22" s="101" t="s">
        <v>62</v>
      </c>
      <c r="L22" s="102" t="s">
        <v>62</v>
      </c>
      <c r="M22" s="102" t="s">
        <v>62</v>
      </c>
      <c r="N22" s="101" t="s">
        <v>62</v>
      </c>
      <c r="O22" s="101" t="s">
        <v>62</v>
      </c>
      <c r="P22" s="101" t="s">
        <v>62</v>
      </c>
      <c r="Q22" s="101" t="s">
        <v>62</v>
      </c>
      <c r="R22" s="101" t="s">
        <v>62</v>
      </c>
      <c r="S22" s="102" t="s">
        <v>62</v>
      </c>
      <c r="T22" s="102" t="s">
        <v>62</v>
      </c>
      <c r="U22" s="101" t="s">
        <v>62</v>
      </c>
      <c r="V22" s="101" t="s">
        <v>7</v>
      </c>
      <c r="W22" s="101" t="s">
        <v>7</v>
      </c>
      <c r="X22" s="101" t="s">
        <v>7</v>
      </c>
      <c r="Y22" s="101" t="s">
        <v>7</v>
      </c>
      <c r="Z22" s="102"/>
      <c r="AA22" s="102"/>
      <c r="AB22" s="101" t="s">
        <v>7</v>
      </c>
      <c r="AC22" s="101" t="s">
        <v>7</v>
      </c>
      <c r="AD22" s="101" t="s">
        <v>156</v>
      </c>
      <c r="AE22" s="101" t="s">
        <v>7</v>
      </c>
      <c r="AF22" s="101" t="s">
        <v>7</v>
      </c>
      <c r="AG22" s="102"/>
      <c r="AH22" s="103">
        <f t="shared" si="0"/>
        <v>9</v>
      </c>
    </row>
    <row r="23" spans="1:34" s="104" customFormat="1" ht="12.75" x14ac:dyDescent="0.2">
      <c r="A23" s="116" t="s">
        <v>224</v>
      </c>
      <c r="B23" s="118">
        <v>12896554</v>
      </c>
      <c r="C23" s="118" t="s">
        <v>183</v>
      </c>
      <c r="D23" s="101" t="s">
        <v>7</v>
      </c>
      <c r="E23" s="102"/>
      <c r="F23" s="102"/>
      <c r="G23" s="101" t="s">
        <v>7</v>
      </c>
      <c r="H23" s="101" t="s">
        <v>7</v>
      </c>
      <c r="I23" s="101" t="s">
        <v>7</v>
      </c>
      <c r="J23" s="101" t="s">
        <v>7</v>
      </c>
      <c r="K23" s="101" t="s">
        <v>7</v>
      </c>
      <c r="L23" s="102"/>
      <c r="M23" s="102"/>
      <c r="N23" s="101" t="s">
        <v>7</v>
      </c>
      <c r="O23" s="101" t="s">
        <v>7</v>
      </c>
      <c r="P23" s="101" t="s">
        <v>7</v>
      </c>
      <c r="Q23" s="101" t="s">
        <v>7</v>
      </c>
      <c r="R23" s="101" t="s">
        <v>7</v>
      </c>
      <c r="S23" s="102"/>
      <c r="T23" s="102"/>
      <c r="U23" s="101" t="s">
        <v>7</v>
      </c>
      <c r="V23" s="101" t="s">
        <v>7</v>
      </c>
      <c r="W23" s="101" t="s">
        <v>7</v>
      </c>
      <c r="X23" s="101" t="s">
        <v>7</v>
      </c>
      <c r="Y23" s="101" t="s">
        <v>7</v>
      </c>
      <c r="Z23" s="102"/>
      <c r="AA23" s="102"/>
      <c r="AB23" s="101" t="s">
        <v>7</v>
      </c>
      <c r="AC23" s="101" t="s">
        <v>7</v>
      </c>
      <c r="AD23" s="101" t="s">
        <v>7</v>
      </c>
      <c r="AE23" s="101" t="s">
        <v>7</v>
      </c>
      <c r="AF23" s="101" t="s">
        <v>7</v>
      </c>
      <c r="AG23" s="102"/>
      <c r="AH23" s="103">
        <f t="shared" si="0"/>
        <v>21</v>
      </c>
    </row>
    <row r="24" spans="1:34" s="104" customFormat="1" ht="12.75" x14ac:dyDescent="0.2">
      <c r="A24" s="116" t="s">
        <v>224</v>
      </c>
      <c r="B24" s="118">
        <v>12896555</v>
      </c>
      <c r="C24" s="118" t="s">
        <v>184</v>
      </c>
      <c r="D24" s="101" t="s">
        <v>7</v>
      </c>
      <c r="E24" s="102"/>
      <c r="F24" s="102"/>
      <c r="G24" s="101" t="s">
        <v>7</v>
      </c>
      <c r="H24" s="101" t="s">
        <v>7</v>
      </c>
      <c r="I24" s="101" t="s">
        <v>7</v>
      </c>
      <c r="J24" s="101" t="s">
        <v>7</v>
      </c>
      <c r="K24" s="101" t="s">
        <v>7</v>
      </c>
      <c r="L24" s="102"/>
      <c r="M24" s="102"/>
      <c r="N24" s="101" t="s">
        <v>7</v>
      </c>
      <c r="O24" s="101" t="s">
        <v>7</v>
      </c>
      <c r="P24" s="101" t="s">
        <v>7</v>
      </c>
      <c r="Q24" s="101" t="s">
        <v>7</v>
      </c>
      <c r="R24" s="101" t="s">
        <v>7</v>
      </c>
      <c r="S24" s="102"/>
      <c r="T24" s="102"/>
      <c r="U24" s="101" t="s">
        <v>7</v>
      </c>
      <c r="V24" s="101" t="s">
        <v>7</v>
      </c>
      <c r="W24" s="101" t="s">
        <v>7</v>
      </c>
      <c r="X24" s="101" t="s">
        <v>7</v>
      </c>
      <c r="Y24" s="101" t="s">
        <v>7</v>
      </c>
      <c r="Z24" s="102"/>
      <c r="AA24" s="102"/>
      <c r="AB24" s="101" t="s">
        <v>7</v>
      </c>
      <c r="AC24" s="101" t="s">
        <v>7</v>
      </c>
      <c r="AD24" s="101" t="s">
        <v>7</v>
      </c>
      <c r="AE24" s="101" t="s">
        <v>7</v>
      </c>
      <c r="AF24" s="101" t="s">
        <v>7</v>
      </c>
      <c r="AG24" s="102"/>
      <c r="AH24" s="103">
        <f t="shared" si="0"/>
        <v>21</v>
      </c>
    </row>
    <row r="25" spans="1:34" s="104" customFormat="1" ht="12.75" x14ac:dyDescent="0.2">
      <c r="A25" s="116" t="s">
        <v>224</v>
      </c>
      <c r="B25" s="118">
        <v>12896556</v>
      </c>
      <c r="C25" s="118" t="s">
        <v>185</v>
      </c>
      <c r="D25" s="101" t="s">
        <v>7</v>
      </c>
      <c r="E25" s="102"/>
      <c r="F25" s="102"/>
      <c r="G25" s="101" t="s">
        <v>65</v>
      </c>
      <c r="H25" s="101" t="s">
        <v>65</v>
      </c>
      <c r="I25" s="101" t="s">
        <v>65</v>
      </c>
      <c r="J25" s="101" t="s">
        <v>65</v>
      </c>
      <c r="K25" s="101" t="s">
        <v>7</v>
      </c>
      <c r="L25" s="102"/>
      <c r="M25" s="102"/>
      <c r="N25" s="101" t="s">
        <v>7</v>
      </c>
      <c r="O25" s="101" t="s">
        <v>7</v>
      </c>
      <c r="P25" s="101" t="s">
        <v>7</v>
      </c>
      <c r="Q25" s="101" t="s">
        <v>7</v>
      </c>
      <c r="R25" s="101" t="s">
        <v>7</v>
      </c>
      <c r="S25" s="102"/>
      <c r="T25" s="102"/>
      <c r="U25" s="101" t="s">
        <v>7</v>
      </c>
      <c r="V25" s="101" t="s">
        <v>7</v>
      </c>
      <c r="W25" s="101" t="s">
        <v>7</v>
      </c>
      <c r="X25" s="101" t="s">
        <v>7</v>
      </c>
      <c r="Y25" s="101" t="s">
        <v>7</v>
      </c>
      <c r="Z25" s="102"/>
      <c r="AA25" s="102"/>
      <c r="AB25" s="101" t="s">
        <v>7</v>
      </c>
      <c r="AC25" s="101" t="s">
        <v>7</v>
      </c>
      <c r="AD25" s="101" t="s">
        <v>7</v>
      </c>
      <c r="AE25" s="101" t="s">
        <v>7</v>
      </c>
      <c r="AF25" s="101" t="s">
        <v>7</v>
      </c>
      <c r="AG25" s="102"/>
      <c r="AH25" s="103">
        <f t="shared" si="0"/>
        <v>17</v>
      </c>
    </row>
    <row r="26" spans="1:34" s="104" customFormat="1" ht="12.75" x14ac:dyDescent="0.2">
      <c r="A26" s="116" t="s">
        <v>224</v>
      </c>
      <c r="B26" s="118">
        <v>12896557</v>
      </c>
      <c r="C26" s="118" t="s">
        <v>186</v>
      </c>
      <c r="D26" s="101" t="s">
        <v>7</v>
      </c>
      <c r="E26" s="102"/>
      <c r="F26" s="102"/>
      <c r="G26" s="101" t="s">
        <v>7</v>
      </c>
      <c r="H26" s="101" t="s">
        <v>7</v>
      </c>
      <c r="I26" s="101" t="s">
        <v>7</v>
      </c>
      <c r="J26" s="101" t="s">
        <v>7</v>
      </c>
      <c r="K26" s="101" t="s">
        <v>7</v>
      </c>
      <c r="L26" s="102"/>
      <c r="M26" s="102"/>
      <c r="N26" s="101" t="s">
        <v>7</v>
      </c>
      <c r="O26" s="101" t="s">
        <v>7</v>
      </c>
      <c r="P26" s="101" t="s">
        <v>7</v>
      </c>
      <c r="Q26" s="101" t="s">
        <v>7</v>
      </c>
      <c r="R26" s="101" t="s">
        <v>7</v>
      </c>
      <c r="S26" s="102"/>
      <c r="T26" s="102"/>
      <c r="U26" s="101" t="s">
        <v>7</v>
      </c>
      <c r="V26" s="101" t="s">
        <v>7</v>
      </c>
      <c r="W26" s="101" t="s">
        <v>7</v>
      </c>
      <c r="X26" s="101" t="s">
        <v>138</v>
      </c>
      <c r="Y26" s="101" t="s">
        <v>7</v>
      </c>
      <c r="Z26" s="102"/>
      <c r="AA26" s="102"/>
      <c r="AB26" s="101" t="s">
        <v>7</v>
      </c>
      <c r="AC26" s="101" t="s">
        <v>7</v>
      </c>
      <c r="AD26" s="101" t="s">
        <v>7</v>
      </c>
      <c r="AE26" s="101" t="s">
        <v>7</v>
      </c>
      <c r="AF26" s="101" t="s">
        <v>7</v>
      </c>
      <c r="AG26" s="102"/>
      <c r="AH26" s="103">
        <f t="shared" si="0"/>
        <v>20</v>
      </c>
    </row>
    <row r="27" spans="1:34" s="104" customFormat="1" ht="12.75" x14ac:dyDescent="0.2">
      <c r="A27" s="116" t="s">
        <v>224</v>
      </c>
      <c r="B27" s="118">
        <v>12896558</v>
      </c>
      <c r="C27" s="118" t="s">
        <v>187</v>
      </c>
      <c r="D27" s="101" t="s">
        <v>7</v>
      </c>
      <c r="E27" s="102"/>
      <c r="F27" s="102"/>
      <c r="G27" s="101" t="s">
        <v>7</v>
      </c>
      <c r="H27" s="101" t="s">
        <v>7</v>
      </c>
      <c r="I27" s="101" t="s">
        <v>7</v>
      </c>
      <c r="J27" s="101" t="s">
        <v>7</v>
      </c>
      <c r="K27" s="101" t="s">
        <v>7</v>
      </c>
      <c r="L27" s="102"/>
      <c r="M27" s="102"/>
      <c r="N27" s="101" t="s">
        <v>7</v>
      </c>
      <c r="O27" s="101" t="s">
        <v>7</v>
      </c>
      <c r="P27" s="101" t="s">
        <v>7</v>
      </c>
      <c r="Q27" s="101" t="s">
        <v>7</v>
      </c>
      <c r="R27" s="101" t="s">
        <v>7</v>
      </c>
      <c r="S27" s="102"/>
      <c r="T27" s="102"/>
      <c r="U27" s="101" t="s">
        <v>7</v>
      </c>
      <c r="V27" s="101" t="s">
        <v>7</v>
      </c>
      <c r="W27" s="101" t="s">
        <v>7</v>
      </c>
      <c r="X27" s="101" t="s">
        <v>7</v>
      </c>
      <c r="Y27" s="101" t="s">
        <v>7</v>
      </c>
      <c r="Z27" s="102"/>
      <c r="AA27" s="102"/>
      <c r="AB27" s="101" t="s">
        <v>62</v>
      </c>
      <c r="AC27" s="101" t="s">
        <v>62</v>
      </c>
      <c r="AD27" s="101" t="s">
        <v>62</v>
      </c>
      <c r="AE27" s="101" t="s">
        <v>62</v>
      </c>
      <c r="AF27" s="101" t="s">
        <v>62</v>
      </c>
      <c r="AG27" s="102"/>
      <c r="AH27" s="103">
        <f t="shared" si="0"/>
        <v>16</v>
      </c>
    </row>
    <row r="28" spans="1:34" s="104" customFormat="1" ht="12.75" x14ac:dyDescent="0.2">
      <c r="A28" s="116" t="s">
        <v>224</v>
      </c>
      <c r="B28" s="118">
        <v>12896559</v>
      </c>
      <c r="C28" s="118" t="s">
        <v>188</v>
      </c>
      <c r="D28" s="101" t="s">
        <v>7</v>
      </c>
      <c r="E28" s="102"/>
      <c r="F28" s="102"/>
      <c r="G28" s="101" t="s">
        <v>7</v>
      </c>
      <c r="H28" s="101" t="s">
        <v>7</v>
      </c>
      <c r="I28" s="101" t="s">
        <v>7</v>
      </c>
      <c r="J28" s="101" t="s">
        <v>7</v>
      </c>
      <c r="K28" s="101" t="s">
        <v>7</v>
      </c>
      <c r="L28" s="102"/>
      <c r="M28" s="102"/>
      <c r="N28" s="101" t="s">
        <v>7</v>
      </c>
      <c r="O28" s="101" t="s">
        <v>7</v>
      </c>
      <c r="P28" s="101" t="s">
        <v>7</v>
      </c>
      <c r="Q28" s="101" t="s">
        <v>7</v>
      </c>
      <c r="R28" s="101" t="s">
        <v>7</v>
      </c>
      <c r="S28" s="102"/>
      <c r="T28" s="102"/>
      <c r="U28" s="101" t="s">
        <v>7</v>
      </c>
      <c r="V28" s="101" t="s">
        <v>7</v>
      </c>
      <c r="W28" s="101" t="s">
        <v>7</v>
      </c>
      <c r="X28" s="101" t="s">
        <v>7</v>
      </c>
      <c r="Y28" s="101" t="s">
        <v>7</v>
      </c>
      <c r="Z28" s="102"/>
      <c r="AA28" s="102"/>
      <c r="AB28" s="101" t="s">
        <v>7</v>
      </c>
      <c r="AC28" s="101" t="s">
        <v>7</v>
      </c>
      <c r="AD28" s="101" t="s">
        <v>7</v>
      </c>
      <c r="AE28" s="101" t="s">
        <v>7</v>
      </c>
      <c r="AF28" s="101" t="s">
        <v>7</v>
      </c>
      <c r="AG28" s="102"/>
      <c r="AH28" s="103">
        <f t="shared" si="0"/>
        <v>21</v>
      </c>
    </row>
    <row r="29" spans="1:34" s="104" customFormat="1" ht="12.75" x14ac:dyDescent="0.2">
      <c r="A29" s="116" t="s">
        <v>224</v>
      </c>
      <c r="B29" s="118">
        <v>12896560</v>
      </c>
      <c r="C29" s="118" t="s">
        <v>189</v>
      </c>
      <c r="D29" s="101" t="s">
        <v>7</v>
      </c>
      <c r="E29" s="102"/>
      <c r="F29" s="102"/>
      <c r="G29" s="101" t="s">
        <v>7</v>
      </c>
      <c r="H29" s="101" t="s">
        <v>7</v>
      </c>
      <c r="I29" s="101" t="s">
        <v>7</v>
      </c>
      <c r="J29" s="101" t="s">
        <v>7</v>
      </c>
      <c r="K29" s="101" t="s">
        <v>7</v>
      </c>
      <c r="L29" s="102"/>
      <c r="M29" s="102"/>
      <c r="N29" s="101" t="s">
        <v>7</v>
      </c>
      <c r="O29" s="101" t="s">
        <v>7</v>
      </c>
      <c r="P29" s="101" t="s">
        <v>7</v>
      </c>
      <c r="Q29" s="101" t="s">
        <v>7</v>
      </c>
      <c r="R29" s="101" t="s">
        <v>65</v>
      </c>
      <c r="S29" s="102"/>
      <c r="T29" s="102"/>
      <c r="U29" s="101" t="s">
        <v>62</v>
      </c>
      <c r="V29" s="101" t="s">
        <v>62</v>
      </c>
      <c r="W29" s="101" t="s">
        <v>62</v>
      </c>
      <c r="X29" s="101" t="s">
        <v>62</v>
      </c>
      <c r="Y29" s="101" t="s">
        <v>62</v>
      </c>
      <c r="Z29" s="102" t="s">
        <v>62</v>
      </c>
      <c r="AA29" s="102" t="s">
        <v>62</v>
      </c>
      <c r="AB29" s="101" t="s">
        <v>62</v>
      </c>
      <c r="AC29" s="101" t="s">
        <v>62</v>
      </c>
      <c r="AD29" s="101" t="s">
        <v>62</v>
      </c>
      <c r="AE29" s="101" t="s">
        <v>62</v>
      </c>
      <c r="AF29" s="101" t="s">
        <v>62</v>
      </c>
      <c r="AG29" s="102"/>
      <c r="AH29" s="103">
        <f t="shared" si="0"/>
        <v>10</v>
      </c>
    </row>
    <row r="30" spans="1:34" s="104" customFormat="1" ht="12.75" x14ac:dyDescent="0.2">
      <c r="A30" s="116" t="s">
        <v>162</v>
      </c>
      <c r="B30" s="118">
        <v>12896561</v>
      </c>
      <c r="C30" s="118" t="s">
        <v>190</v>
      </c>
      <c r="D30" s="101" t="s">
        <v>7</v>
      </c>
      <c r="E30" s="102"/>
      <c r="F30" s="102"/>
      <c r="G30" s="101" t="s">
        <v>7</v>
      </c>
      <c r="H30" s="101" t="s">
        <v>7</v>
      </c>
      <c r="I30" s="101" t="s">
        <v>7</v>
      </c>
      <c r="J30" s="101" t="s">
        <v>7</v>
      </c>
      <c r="K30" s="101" t="s">
        <v>7</v>
      </c>
      <c r="L30" s="102"/>
      <c r="M30" s="102"/>
      <c r="N30" s="101" t="s">
        <v>7</v>
      </c>
      <c r="O30" s="101" t="s">
        <v>7</v>
      </c>
      <c r="P30" s="101" t="s">
        <v>7</v>
      </c>
      <c r="Q30" s="101" t="s">
        <v>7</v>
      </c>
      <c r="R30" s="101" t="s">
        <v>7</v>
      </c>
      <c r="S30" s="102"/>
      <c r="T30" s="102"/>
      <c r="U30" s="101" t="s">
        <v>7</v>
      </c>
      <c r="V30" s="101" t="s">
        <v>7</v>
      </c>
      <c r="W30" s="101" t="s">
        <v>7</v>
      </c>
      <c r="X30" s="101" t="s">
        <v>7</v>
      </c>
      <c r="Y30" s="101" t="s">
        <v>7</v>
      </c>
      <c r="Z30" s="102"/>
      <c r="AA30" s="102"/>
      <c r="AB30" s="101" t="s">
        <v>111</v>
      </c>
      <c r="AC30" s="101" t="s">
        <v>111</v>
      </c>
      <c r="AD30" s="101" t="s">
        <v>111</v>
      </c>
      <c r="AE30" s="101" t="s">
        <v>7</v>
      </c>
      <c r="AF30" s="101" t="s">
        <v>7</v>
      </c>
      <c r="AG30" s="102"/>
      <c r="AH30" s="103">
        <f t="shared" si="0"/>
        <v>18</v>
      </c>
    </row>
    <row r="31" spans="1:34" s="104" customFormat="1" ht="12.75" x14ac:dyDescent="0.2">
      <c r="A31" s="116" t="s">
        <v>162</v>
      </c>
      <c r="B31" s="118">
        <v>12896562</v>
      </c>
      <c r="C31" s="118" t="s">
        <v>191</v>
      </c>
      <c r="D31" s="101" t="s">
        <v>65</v>
      </c>
      <c r="E31" s="102"/>
      <c r="F31" s="102"/>
      <c r="G31" s="101" t="s">
        <v>7</v>
      </c>
      <c r="H31" s="101" t="s">
        <v>7</v>
      </c>
      <c r="I31" s="101" t="s">
        <v>7</v>
      </c>
      <c r="J31" s="101" t="s">
        <v>7</v>
      </c>
      <c r="K31" s="101" t="s">
        <v>7</v>
      </c>
      <c r="L31" s="102"/>
      <c r="M31" s="102"/>
      <c r="N31" s="101" t="s">
        <v>7</v>
      </c>
      <c r="O31" s="101" t="s">
        <v>7</v>
      </c>
      <c r="P31" s="101" t="s">
        <v>7</v>
      </c>
      <c r="Q31" s="101" t="s">
        <v>7</v>
      </c>
      <c r="R31" s="101" t="s">
        <v>7</v>
      </c>
      <c r="S31" s="102"/>
      <c r="T31" s="102"/>
      <c r="U31" s="101" t="s">
        <v>7</v>
      </c>
      <c r="V31" s="101" t="s">
        <v>7</v>
      </c>
      <c r="W31" s="101" t="s">
        <v>7</v>
      </c>
      <c r="X31" s="101" t="s">
        <v>7</v>
      </c>
      <c r="Y31" s="101" t="s">
        <v>7</v>
      </c>
      <c r="Z31" s="102"/>
      <c r="AA31" s="102"/>
      <c r="AB31" s="101" t="s">
        <v>7</v>
      </c>
      <c r="AC31" s="101" t="s">
        <v>7</v>
      </c>
      <c r="AD31" s="101" t="s">
        <v>7</v>
      </c>
      <c r="AE31" s="101" t="s">
        <v>7</v>
      </c>
      <c r="AF31" s="101" t="s">
        <v>7</v>
      </c>
      <c r="AG31" s="102"/>
      <c r="AH31" s="103">
        <f t="shared" si="0"/>
        <v>20</v>
      </c>
    </row>
    <row r="32" spans="1:34" s="104" customFormat="1" ht="12.75" x14ac:dyDescent="0.2">
      <c r="A32" s="116" t="s">
        <v>162</v>
      </c>
      <c r="B32" s="118">
        <v>12896563</v>
      </c>
      <c r="C32" s="118" t="s">
        <v>192</v>
      </c>
      <c r="D32" s="101" t="s">
        <v>7</v>
      </c>
      <c r="E32" s="102"/>
      <c r="F32" s="102"/>
      <c r="G32" s="101" t="s">
        <v>7</v>
      </c>
      <c r="H32" s="101" t="s">
        <v>7</v>
      </c>
      <c r="I32" s="101" t="s">
        <v>7</v>
      </c>
      <c r="J32" s="101" t="s">
        <v>7</v>
      </c>
      <c r="K32" s="101" t="s">
        <v>7</v>
      </c>
      <c r="L32" s="102"/>
      <c r="M32" s="102"/>
      <c r="N32" s="101" t="s">
        <v>7</v>
      </c>
      <c r="O32" s="101" t="s">
        <v>7</v>
      </c>
      <c r="P32" s="101" t="s">
        <v>7</v>
      </c>
      <c r="Q32" s="101" t="s">
        <v>7</v>
      </c>
      <c r="R32" s="101" t="s">
        <v>7</v>
      </c>
      <c r="S32" s="102"/>
      <c r="T32" s="102"/>
      <c r="U32" s="101" t="s">
        <v>111</v>
      </c>
      <c r="V32" s="101" t="s">
        <v>111</v>
      </c>
      <c r="W32" s="101" t="s">
        <v>111</v>
      </c>
      <c r="X32" s="101" t="s">
        <v>111</v>
      </c>
      <c r="Y32" s="101" t="s">
        <v>111</v>
      </c>
      <c r="Z32" s="102"/>
      <c r="AA32" s="102"/>
      <c r="AB32" s="101" t="s">
        <v>111</v>
      </c>
      <c r="AC32" s="101" t="s">
        <v>111</v>
      </c>
      <c r="AD32" s="101" t="s">
        <v>111</v>
      </c>
      <c r="AE32" s="101" t="s">
        <v>7</v>
      </c>
      <c r="AF32" s="101" t="s">
        <v>7</v>
      </c>
      <c r="AG32" s="102"/>
      <c r="AH32" s="103">
        <f t="shared" si="0"/>
        <v>13</v>
      </c>
    </row>
    <row r="33" spans="1:35" s="104" customFormat="1" ht="12.75" x14ac:dyDescent="0.2">
      <c r="A33" s="116" t="s">
        <v>162</v>
      </c>
      <c r="B33" s="118">
        <v>12896564</v>
      </c>
      <c r="C33" s="119" t="s">
        <v>193</v>
      </c>
      <c r="D33" s="101" t="s">
        <v>65</v>
      </c>
      <c r="E33" s="102"/>
      <c r="F33" s="102"/>
      <c r="G33" s="101" t="s">
        <v>7</v>
      </c>
      <c r="H33" s="101" t="s">
        <v>7</v>
      </c>
      <c r="I33" s="101" t="s">
        <v>7</v>
      </c>
      <c r="J33" s="101" t="s">
        <v>7</v>
      </c>
      <c r="K33" s="101" t="s">
        <v>7</v>
      </c>
      <c r="L33" s="102"/>
      <c r="M33" s="102"/>
      <c r="N33" s="101" t="s">
        <v>7</v>
      </c>
      <c r="O33" s="101" t="s">
        <v>7</v>
      </c>
      <c r="P33" s="101" t="s">
        <v>7</v>
      </c>
      <c r="Q33" s="101" t="s">
        <v>7</v>
      </c>
      <c r="R33" s="101" t="s">
        <v>7</v>
      </c>
      <c r="S33" s="102"/>
      <c r="T33" s="102"/>
      <c r="U33" s="101" t="s">
        <v>7</v>
      </c>
      <c r="V33" s="101" t="s">
        <v>153</v>
      </c>
      <c r="W33" s="101" t="s">
        <v>153</v>
      </c>
      <c r="X33" s="101" t="s">
        <v>7</v>
      </c>
      <c r="Y33" s="101" t="s">
        <v>7</v>
      </c>
      <c r="Z33" s="102"/>
      <c r="AA33" s="102"/>
      <c r="AB33" s="101" t="s">
        <v>7</v>
      </c>
      <c r="AC33" s="101" t="s">
        <v>7</v>
      </c>
      <c r="AD33" s="101" t="s">
        <v>7</v>
      </c>
      <c r="AE33" s="101" t="s">
        <v>7</v>
      </c>
      <c r="AF33" s="101" t="s">
        <v>7</v>
      </c>
      <c r="AG33" s="102"/>
      <c r="AH33" s="103">
        <f t="shared" si="0"/>
        <v>18</v>
      </c>
    </row>
    <row r="34" spans="1:35" s="104" customFormat="1" ht="12.75" x14ac:dyDescent="0.2">
      <c r="A34" s="116" t="s">
        <v>162</v>
      </c>
      <c r="B34" s="118">
        <v>12896565</v>
      </c>
      <c r="C34" s="119" t="s">
        <v>194</v>
      </c>
      <c r="D34" s="101" t="s">
        <v>7</v>
      </c>
      <c r="E34" s="102"/>
      <c r="F34" s="102"/>
      <c r="G34" s="101" t="s">
        <v>7</v>
      </c>
      <c r="H34" s="101" t="s">
        <v>7</v>
      </c>
      <c r="I34" s="101" t="s">
        <v>7</v>
      </c>
      <c r="J34" s="101" t="s">
        <v>7</v>
      </c>
      <c r="K34" s="101" t="s">
        <v>7</v>
      </c>
      <c r="L34" s="102"/>
      <c r="M34" s="102"/>
      <c r="N34" s="101" t="s">
        <v>7</v>
      </c>
      <c r="O34" s="101" t="s">
        <v>7</v>
      </c>
      <c r="P34" s="101" t="s">
        <v>7</v>
      </c>
      <c r="Q34" s="101" t="s">
        <v>7</v>
      </c>
      <c r="R34" s="101" t="s">
        <v>7</v>
      </c>
      <c r="S34" s="102"/>
      <c r="T34" s="102"/>
      <c r="U34" s="101" t="s">
        <v>7</v>
      </c>
      <c r="V34" s="101" t="s">
        <v>7</v>
      </c>
      <c r="W34" s="101" t="s">
        <v>7</v>
      </c>
      <c r="X34" s="101" t="s">
        <v>7</v>
      </c>
      <c r="Y34" s="101" t="s">
        <v>7</v>
      </c>
      <c r="Z34" s="102"/>
      <c r="AA34" s="102"/>
      <c r="AB34" s="101" t="s">
        <v>7</v>
      </c>
      <c r="AC34" s="101" t="s">
        <v>7</v>
      </c>
      <c r="AD34" s="101" t="s">
        <v>7</v>
      </c>
      <c r="AE34" s="101" t="s">
        <v>7</v>
      </c>
      <c r="AF34" s="101" t="s">
        <v>7</v>
      </c>
      <c r="AG34" s="102"/>
      <c r="AH34" s="103">
        <f t="shared" ref="AH34:AH44" si="1">+COUNTIF(D34:AG34,$AJ$6)+COUNTIF(D34:AG34,$AJ$5)+COUNTIF(D34:AG34,$AJ$4)+COUNTIF(D34:AG34,$AJ$3)</f>
        <v>21</v>
      </c>
    </row>
    <row r="35" spans="1:35" s="104" customFormat="1" ht="12.75" x14ac:dyDescent="0.2">
      <c r="A35" s="116" t="s">
        <v>162</v>
      </c>
      <c r="B35" s="118">
        <v>12896566</v>
      </c>
      <c r="C35" s="119" t="s">
        <v>195</v>
      </c>
      <c r="D35" s="101" t="s">
        <v>7</v>
      </c>
      <c r="E35" s="102"/>
      <c r="F35" s="102"/>
      <c r="G35" s="101" t="s">
        <v>7</v>
      </c>
      <c r="H35" s="101" t="s">
        <v>7</v>
      </c>
      <c r="I35" s="101" t="s">
        <v>7</v>
      </c>
      <c r="J35" s="101" t="s">
        <v>7</v>
      </c>
      <c r="K35" s="101" t="s">
        <v>7</v>
      </c>
      <c r="L35" s="102"/>
      <c r="M35" s="102"/>
      <c r="N35" s="101" t="s">
        <v>7</v>
      </c>
      <c r="O35" s="101" t="s">
        <v>7</v>
      </c>
      <c r="P35" s="101" t="s">
        <v>7</v>
      </c>
      <c r="Q35" s="101" t="s">
        <v>7</v>
      </c>
      <c r="R35" s="101" t="s">
        <v>7</v>
      </c>
      <c r="S35" s="102"/>
      <c r="T35" s="102"/>
      <c r="U35" s="101" t="s">
        <v>66</v>
      </c>
      <c r="V35" s="101" t="s">
        <v>7</v>
      </c>
      <c r="W35" s="101" t="s">
        <v>7</v>
      </c>
      <c r="X35" s="101" t="s">
        <v>66</v>
      </c>
      <c r="Y35" s="101" t="s">
        <v>7</v>
      </c>
      <c r="Z35" s="102"/>
      <c r="AA35" s="102"/>
      <c r="AB35" s="101" t="s">
        <v>7</v>
      </c>
      <c r="AC35" s="101" t="s">
        <v>66</v>
      </c>
      <c r="AD35" s="101" t="s">
        <v>7</v>
      </c>
      <c r="AE35" s="101" t="s">
        <v>7</v>
      </c>
      <c r="AF35" s="101" t="s">
        <v>7</v>
      </c>
      <c r="AG35" s="102"/>
      <c r="AH35" s="103">
        <f t="shared" si="1"/>
        <v>21</v>
      </c>
    </row>
    <row r="36" spans="1:35" s="104" customFormat="1" ht="12.75" x14ac:dyDescent="0.2">
      <c r="A36" s="116" t="s">
        <v>162</v>
      </c>
      <c r="B36" s="118">
        <v>12896567</v>
      </c>
      <c r="C36" s="119" t="s">
        <v>196</v>
      </c>
      <c r="D36" s="101" t="s">
        <v>7</v>
      </c>
      <c r="E36" s="102"/>
      <c r="F36" s="102"/>
      <c r="G36" s="101" t="s">
        <v>7</v>
      </c>
      <c r="H36" s="101" t="s">
        <v>7</v>
      </c>
      <c r="I36" s="101" t="s">
        <v>7</v>
      </c>
      <c r="J36" s="101" t="s">
        <v>7</v>
      </c>
      <c r="K36" s="101" t="s">
        <v>7</v>
      </c>
      <c r="L36" s="102"/>
      <c r="M36" s="102"/>
      <c r="N36" s="101" t="s">
        <v>7</v>
      </c>
      <c r="O36" s="101" t="s">
        <v>7</v>
      </c>
      <c r="P36" s="101" t="s">
        <v>7</v>
      </c>
      <c r="Q36" s="101" t="s">
        <v>66</v>
      </c>
      <c r="R36" s="101" t="s">
        <v>66</v>
      </c>
      <c r="S36" s="102"/>
      <c r="T36" s="102"/>
      <c r="U36" s="101" t="s">
        <v>66</v>
      </c>
      <c r="V36" s="101" t="s">
        <v>66</v>
      </c>
      <c r="W36" s="101" t="s">
        <v>66</v>
      </c>
      <c r="X36" s="101" t="s">
        <v>66</v>
      </c>
      <c r="Y36" s="101" t="s">
        <v>66</v>
      </c>
      <c r="Z36" s="102"/>
      <c r="AA36" s="102"/>
      <c r="AB36" s="101" t="s">
        <v>7</v>
      </c>
      <c r="AC36" s="101" t="s">
        <v>66</v>
      </c>
      <c r="AD36" s="101" t="s">
        <v>94</v>
      </c>
      <c r="AE36" s="101" t="s">
        <v>7</v>
      </c>
      <c r="AF36" s="101" t="s">
        <v>7</v>
      </c>
      <c r="AG36" s="102"/>
      <c r="AH36" s="103">
        <f t="shared" si="1"/>
        <v>21</v>
      </c>
    </row>
    <row r="37" spans="1:35" s="104" customFormat="1" ht="12.75" x14ac:dyDescent="0.2">
      <c r="A37" s="116" t="s">
        <v>162</v>
      </c>
      <c r="B37" s="118">
        <v>12896568</v>
      </c>
      <c r="C37" s="119" t="s">
        <v>197</v>
      </c>
      <c r="D37" s="101" t="s">
        <v>7</v>
      </c>
      <c r="E37" s="102"/>
      <c r="F37" s="102"/>
      <c r="G37" s="101" t="s">
        <v>7</v>
      </c>
      <c r="H37" s="101" t="s">
        <v>7</v>
      </c>
      <c r="I37" s="101" t="s">
        <v>7</v>
      </c>
      <c r="J37" s="101" t="s">
        <v>7</v>
      </c>
      <c r="K37" s="101" t="s">
        <v>7</v>
      </c>
      <c r="L37" s="102"/>
      <c r="M37" s="102"/>
      <c r="N37" s="101" t="s">
        <v>7</v>
      </c>
      <c r="O37" s="101" t="s">
        <v>7</v>
      </c>
      <c r="P37" s="101" t="s">
        <v>7</v>
      </c>
      <c r="Q37" s="101" t="s">
        <v>7</v>
      </c>
      <c r="R37" s="101" t="s">
        <v>7</v>
      </c>
      <c r="S37" s="102"/>
      <c r="T37" s="102"/>
      <c r="U37" s="101" t="s">
        <v>7</v>
      </c>
      <c r="V37" s="101" t="s">
        <v>7</v>
      </c>
      <c r="W37" s="101" t="s">
        <v>7</v>
      </c>
      <c r="X37" s="101" t="s">
        <v>7</v>
      </c>
      <c r="Y37" s="101" t="s">
        <v>7</v>
      </c>
      <c r="Z37" s="102"/>
      <c r="AA37" s="102"/>
      <c r="AB37" s="101" t="s">
        <v>7</v>
      </c>
      <c r="AC37" s="101" t="s">
        <v>7</v>
      </c>
      <c r="AD37" s="101" t="s">
        <v>7</v>
      </c>
      <c r="AE37" s="101" t="s">
        <v>7</v>
      </c>
      <c r="AF37" s="101" t="s">
        <v>7</v>
      </c>
      <c r="AG37" s="102"/>
      <c r="AH37" s="103">
        <f t="shared" si="1"/>
        <v>21</v>
      </c>
    </row>
    <row r="38" spans="1:35" s="104" customFormat="1" ht="12.75" x14ac:dyDescent="0.2">
      <c r="A38" s="116" t="s">
        <v>162</v>
      </c>
      <c r="B38" s="118">
        <v>12896569</v>
      </c>
      <c r="C38" s="119" t="s">
        <v>198</v>
      </c>
      <c r="D38" s="101" t="s">
        <v>7</v>
      </c>
      <c r="E38" s="102"/>
      <c r="F38" s="102"/>
      <c r="G38" s="101" t="s">
        <v>7</v>
      </c>
      <c r="H38" s="101" t="s">
        <v>7</v>
      </c>
      <c r="I38" s="101" t="s">
        <v>7</v>
      </c>
      <c r="J38" s="101" t="s">
        <v>7</v>
      </c>
      <c r="K38" s="101" t="s">
        <v>7</v>
      </c>
      <c r="L38" s="102"/>
      <c r="M38" s="102"/>
      <c r="N38" s="101" t="s">
        <v>7</v>
      </c>
      <c r="O38" s="101" t="s">
        <v>7</v>
      </c>
      <c r="P38" s="101" t="s">
        <v>7</v>
      </c>
      <c r="Q38" s="101" t="s">
        <v>7</v>
      </c>
      <c r="R38" s="101" t="s">
        <v>7</v>
      </c>
      <c r="S38" s="102"/>
      <c r="T38" s="102"/>
      <c r="U38" s="101" t="s">
        <v>7</v>
      </c>
      <c r="V38" s="101" t="s">
        <v>7</v>
      </c>
      <c r="W38" s="101" t="s">
        <v>7</v>
      </c>
      <c r="X38" s="101" t="s">
        <v>7</v>
      </c>
      <c r="Y38" s="101" t="s">
        <v>7</v>
      </c>
      <c r="Z38" s="102"/>
      <c r="AA38" s="102"/>
      <c r="AB38" s="101" t="s">
        <v>7</v>
      </c>
      <c r="AC38" s="101" t="s">
        <v>7</v>
      </c>
      <c r="AD38" s="101" t="s">
        <v>7</v>
      </c>
      <c r="AE38" s="101" t="s">
        <v>7</v>
      </c>
      <c r="AF38" s="101" t="s">
        <v>7</v>
      </c>
      <c r="AG38" s="102"/>
      <c r="AH38" s="103">
        <f t="shared" si="1"/>
        <v>21</v>
      </c>
    </row>
    <row r="39" spans="1:35" s="104" customFormat="1" ht="12.75" x14ac:dyDescent="0.2">
      <c r="A39" s="116" t="s">
        <v>162</v>
      </c>
      <c r="B39" s="118">
        <v>12896570</v>
      </c>
      <c r="C39" s="119" t="s">
        <v>199</v>
      </c>
      <c r="D39" s="101" t="s">
        <v>7</v>
      </c>
      <c r="E39" s="102"/>
      <c r="F39" s="102"/>
      <c r="G39" s="101" t="s">
        <v>7</v>
      </c>
      <c r="H39" s="101" t="s">
        <v>7</v>
      </c>
      <c r="I39" s="101" t="s">
        <v>7</v>
      </c>
      <c r="J39" s="101" t="s">
        <v>7</v>
      </c>
      <c r="K39" s="101" t="s">
        <v>7</v>
      </c>
      <c r="L39" s="102"/>
      <c r="M39" s="102"/>
      <c r="N39" s="101" t="s">
        <v>7</v>
      </c>
      <c r="O39" s="101" t="s">
        <v>7</v>
      </c>
      <c r="P39" s="101" t="s">
        <v>7</v>
      </c>
      <c r="Q39" s="101" t="s">
        <v>7</v>
      </c>
      <c r="R39" s="101" t="s">
        <v>7</v>
      </c>
      <c r="S39" s="102"/>
      <c r="T39" s="102"/>
      <c r="U39" s="101" t="s">
        <v>7</v>
      </c>
      <c r="V39" s="101" t="s">
        <v>7</v>
      </c>
      <c r="W39" s="101" t="s">
        <v>7</v>
      </c>
      <c r="X39" s="101" t="s">
        <v>7</v>
      </c>
      <c r="Y39" s="101" t="s">
        <v>7</v>
      </c>
      <c r="Z39" s="102"/>
      <c r="AA39" s="102"/>
      <c r="AB39" s="101" t="s">
        <v>7</v>
      </c>
      <c r="AC39" s="101" t="s">
        <v>7</v>
      </c>
      <c r="AD39" s="101" t="s">
        <v>7</v>
      </c>
      <c r="AE39" s="101" t="s">
        <v>7</v>
      </c>
      <c r="AF39" s="101" t="s">
        <v>7</v>
      </c>
      <c r="AG39" s="102"/>
      <c r="AH39" s="103">
        <f t="shared" si="1"/>
        <v>21</v>
      </c>
    </row>
    <row r="40" spans="1:35" s="104" customFormat="1" ht="12.75" x14ac:dyDescent="0.2">
      <c r="A40" s="116" t="s">
        <v>162</v>
      </c>
      <c r="B40" s="118">
        <v>12896571</v>
      </c>
      <c r="C40" s="119" t="s">
        <v>200</v>
      </c>
      <c r="D40" s="101" t="s">
        <v>7</v>
      </c>
      <c r="E40" s="102"/>
      <c r="F40" s="102"/>
      <c r="G40" s="101" t="s">
        <v>7</v>
      </c>
      <c r="H40" s="101" t="s">
        <v>7</v>
      </c>
      <c r="I40" s="101" t="s">
        <v>7</v>
      </c>
      <c r="J40" s="101" t="s">
        <v>7</v>
      </c>
      <c r="K40" s="101" t="s">
        <v>7</v>
      </c>
      <c r="L40" s="102"/>
      <c r="M40" s="102"/>
      <c r="N40" s="101" t="s">
        <v>7</v>
      </c>
      <c r="O40" s="101" t="s">
        <v>7</v>
      </c>
      <c r="P40" s="101" t="s">
        <v>7</v>
      </c>
      <c r="Q40" s="101" t="s">
        <v>7</v>
      </c>
      <c r="R40" s="101" t="s">
        <v>7</v>
      </c>
      <c r="S40" s="102"/>
      <c r="T40" s="102"/>
      <c r="U40" s="101" t="s">
        <v>7</v>
      </c>
      <c r="V40" s="101" t="s">
        <v>7</v>
      </c>
      <c r="W40" s="101" t="s">
        <v>7</v>
      </c>
      <c r="X40" s="101" t="s">
        <v>7</v>
      </c>
      <c r="Y40" s="101" t="s">
        <v>7</v>
      </c>
      <c r="Z40" s="102"/>
      <c r="AA40" s="102"/>
      <c r="AB40" s="101" t="s">
        <v>7</v>
      </c>
      <c r="AC40" s="101" t="s">
        <v>7</v>
      </c>
      <c r="AD40" s="101" t="s">
        <v>7</v>
      </c>
      <c r="AE40" s="101" t="s">
        <v>7</v>
      </c>
      <c r="AF40" s="101" t="s">
        <v>7</v>
      </c>
      <c r="AG40" s="102"/>
      <c r="AH40" s="103">
        <f t="shared" si="1"/>
        <v>21</v>
      </c>
    </row>
    <row r="41" spans="1:35" s="104" customFormat="1" ht="12.75" x14ac:dyDescent="0.2">
      <c r="A41" s="116" t="s">
        <v>162</v>
      </c>
      <c r="B41" s="118">
        <v>12896572</v>
      </c>
      <c r="C41" s="119" t="s">
        <v>201</v>
      </c>
      <c r="D41" s="101" t="s">
        <v>7</v>
      </c>
      <c r="E41" s="102"/>
      <c r="F41" s="102"/>
      <c r="G41" s="101" t="s">
        <v>7</v>
      </c>
      <c r="H41" s="101" t="s">
        <v>7</v>
      </c>
      <c r="I41" s="101" t="s">
        <v>94</v>
      </c>
      <c r="J41" s="101" t="s">
        <v>94</v>
      </c>
      <c r="K41" s="101" t="s">
        <v>7</v>
      </c>
      <c r="L41" s="102"/>
      <c r="M41" s="102"/>
      <c r="N41" s="101" t="s">
        <v>7</v>
      </c>
      <c r="O41" s="101" t="s">
        <v>7</v>
      </c>
      <c r="P41" s="101" t="s">
        <v>7</v>
      </c>
      <c r="Q41" s="101" t="s">
        <v>66</v>
      </c>
      <c r="R41" s="101" t="s">
        <v>66</v>
      </c>
      <c r="S41" s="102"/>
      <c r="T41" s="102"/>
      <c r="U41" s="101" t="s">
        <v>63</v>
      </c>
      <c r="V41" s="101" t="s">
        <v>7</v>
      </c>
      <c r="W41" s="101" t="s">
        <v>7</v>
      </c>
      <c r="X41" s="101" t="s">
        <v>7</v>
      </c>
      <c r="Y41" s="101" t="s">
        <v>7</v>
      </c>
      <c r="Z41" s="102"/>
      <c r="AA41" s="102"/>
      <c r="AB41" s="101" t="s">
        <v>7</v>
      </c>
      <c r="AC41" s="101" t="s">
        <v>66</v>
      </c>
      <c r="AD41" s="101" t="s">
        <v>140</v>
      </c>
      <c r="AE41" s="101" t="s">
        <v>7</v>
      </c>
      <c r="AF41" s="101" t="s">
        <v>7</v>
      </c>
      <c r="AG41" s="102"/>
      <c r="AH41" s="103">
        <f t="shared" si="1"/>
        <v>20</v>
      </c>
    </row>
    <row r="42" spans="1:35" s="104" customFormat="1" ht="12.75" x14ac:dyDescent="0.2">
      <c r="A42" s="116" t="s">
        <v>162</v>
      </c>
      <c r="B42" s="118">
        <v>12896573</v>
      </c>
      <c r="C42" s="119" t="s">
        <v>202</v>
      </c>
      <c r="D42" s="101" t="s">
        <v>7</v>
      </c>
      <c r="E42" s="102"/>
      <c r="F42" s="102"/>
      <c r="G42" s="101" t="s">
        <v>7</v>
      </c>
      <c r="H42" s="101" t="s">
        <v>7</v>
      </c>
      <c r="I42" s="101" t="s">
        <v>7</v>
      </c>
      <c r="J42" s="101" t="s">
        <v>7</v>
      </c>
      <c r="K42" s="101" t="s">
        <v>7</v>
      </c>
      <c r="L42" s="102"/>
      <c r="M42" s="102"/>
      <c r="N42" s="101" t="s">
        <v>7</v>
      </c>
      <c r="O42" s="101" t="s">
        <v>7</v>
      </c>
      <c r="P42" s="101" t="s">
        <v>7</v>
      </c>
      <c r="Q42" s="101" t="s">
        <v>7</v>
      </c>
      <c r="R42" s="141" t="s">
        <v>160</v>
      </c>
      <c r="S42" s="102"/>
      <c r="T42" s="102"/>
      <c r="U42" s="101" t="s">
        <v>7</v>
      </c>
      <c r="V42" s="101" t="s">
        <v>7</v>
      </c>
      <c r="W42" s="101" t="s">
        <v>7</v>
      </c>
      <c r="X42" s="101" t="s">
        <v>7</v>
      </c>
      <c r="Y42" s="101" t="s">
        <v>7</v>
      </c>
      <c r="Z42" s="102"/>
      <c r="AA42" s="102"/>
      <c r="AB42" s="101" t="s">
        <v>7</v>
      </c>
      <c r="AC42" s="101" t="s">
        <v>7</v>
      </c>
      <c r="AD42" s="101" t="s">
        <v>7</v>
      </c>
      <c r="AE42" s="112" t="s">
        <v>7</v>
      </c>
      <c r="AF42" s="100" t="s">
        <v>160</v>
      </c>
      <c r="AG42" s="102"/>
      <c r="AH42" s="103">
        <f t="shared" si="1"/>
        <v>19</v>
      </c>
    </row>
    <row r="43" spans="1:35" s="104" customFormat="1" ht="12.75" x14ac:dyDescent="0.2">
      <c r="A43" s="116" t="s">
        <v>162</v>
      </c>
      <c r="B43" s="118">
        <v>12896574</v>
      </c>
      <c r="C43" s="119" t="s">
        <v>203</v>
      </c>
      <c r="D43" s="101" t="s">
        <v>7</v>
      </c>
      <c r="E43" s="102"/>
      <c r="F43" s="102"/>
      <c r="G43" s="101" t="s">
        <v>7</v>
      </c>
      <c r="H43" s="101" t="s">
        <v>7</v>
      </c>
      <c r="I43" s="101" t="s">
        <v>7</v>
      </c>
      <c r="J43" s="101" t="s">
        <v>7</v>
      </c>
      <c r="K43" s="101" t="s">
        <v>7</v>
      </c>
      <c r="L43" s="102"/>
      <c r="M43" s="102"/>
      <c r="N43" s="101" t="s">
        <v>7</v>
      </c>
      <c r="O43" s="101" t="s">
        <v>7</v>
      </c>
      <c r="P43" s="101" t="s">
        <v>7</v>
      </c>
      <c r="Q43" s="101" t="s">
        <v>7</v>
      </c>
      <c r="R43" s="101" t="s">
        <v>7</v>
      </c>
      <c r="S43" s="102"/>
      <c r="T43" s="102"/>
      <c r="U43" s="101" t="s">
        <v>7</v>
      </c>
      <c r="V43" s="101" t="s">
        <v>7</v>
      </c>
      <c r="W43" s="101" t="s">
        <v>7</v>
      </c>
      <c r="X43" s="101" t="s">
        <v>7</v>
      </c>
      <c r="Y43" s="101" t="s">
        <v>7</v>
      </c>
      <c r="Z43" s="102"/>
      <c r="AA43" s="102"/>
      <c r="AB43" s="101" t="s">
        <v>7</v>
      </c>
      <c r="AC43" s="101" t="s">
        <v>7</v>
      </c>
      <c r="AD43" s="101" t="s">
        <v>7</v>
      </c>
      <c r="AE43" s="101" t="s">
        <v>7</v>
      </c>
      <c r="AF43" s="101" t="s">
        <v>7</v>
      </c>
      <c r="AG43" s="102"/>
      <c r="AH43" s="103">
        <f t="shared" si="1"/>
        <v>21</v>
      </c>
    </row>
    <row r="44" spans="1:35" s="104" customFormat="1" ht="12.75" x14ac:dyDescent="0.2">
      <c r="A44" s="116" t="s">
        <v>162</v>
      </c>
      <c r="B44" s="118">
        <v>12896575</v>
      </c>
      <c r="C44" s="118" t="s">
        <v>204</v>
      </c>
      <c r="D44" s="101" t="s">
        <v>7</v>
      </c>
      <c r="E44" s="102"/>
      <c r="F44" s="102"/>
      <c r="G44" s="101" t="s">
        <v>7</v>
      </c>
      <c r="H44" s="101" t="s">
        <v>7</v>
      </c>
      <c r="I44" s="101" t="s">
        <v>7</v>
      </c>
      <c r="J44" s="101" t="s">
        <v>7</v>
      </c>
      <c r="K44" s="101" t="s">
        <v>7</v>
      </c>
      <c r="L44" s="102"/>
      <c r="M44" s="102"/>
      <c r="N44" s="101" t="s">
        <v>7</v>
      </c>
      <c r="O44" s="101" t="s">
        <v>63</v>
      </c>
      <c r="P44" s="101" t="s">
        <v>63</v>
      </c>
      <c r="Q44" s="101" t="s">
        <v>63</v>
      </c>
      <c r="R44" s="101" t="s">
        <v>7</v>
      </c>
      <c r="S44" s="102"/>
      <c r="T44" s="102"/>
      <c r="U44" s="101" t="s">
        <v>66</v>
      </c>
      <c r="V44" s="101" t="s">
        <v>7</v>
      </c>
      <c r="W44" s="101" t="s">
        <v>7</v>
      </c>
      <c r="X44" s="101" t="s">
        <v>7</v>
      </c>
      <c r="Y44" s="101" t="s">
        <v>7</v>
      </c>
      <c r="Z44" s="102"/>
      <c r="AA44" s="102"/>
      <c r="AB44" s="101" t="s">
        <v>66</v>
      </c>
      <c r="AC44" s="101" t="s">
        <v>66</v>
      </c>
      <c r="AD44" s="101" t="s">
        <v>7</v>
      </c>
      <c r="AE44" s="101" t="s">
        <v>7</v>
      </c>
      <c r="AF44" s="101" t="s">
        <v>7</v>
      </c>
      <c r="AG44" s="102"/>
      <c r="AH44" s="103">
        <f t="shared" si="1"/>
        <v>21</v>
      </c>
    </row>
    <row r="45" spans="1:35" s="104" customFormat="1" ht="12.75" x14ac:dyDescent="0.2">
      <c r="A45" s="116" t="s">
        <v>162</v>
      </c>
      <c r="B45" s="118">
        <v>12896576</v>
      </c>
      <c r="C45" s="118" t="s">
        <v>205</v>
      </c>
      <c r="D45" s="101" t="s">
        <v>7</v>
      </c>
      <c r="E45" s="102"/>
      <c r="F45" s="102"/>
      <c r="G45" s="101" t="s">
        <v>7</v>
      </c>
      <c r="H45" s="101" t="s">
        <v>7</v>
      </c>
      <c r="I45" s="101" t="s">
        <v>7</v>
      </c>
      <c r="J45" s="101" t="s">
        <v>7</v>
      </c>
      <c r="K45" s="101" t="s">
        <v>7</v>
      </c>
      <c r="L45" s="102"/>
      <c r="M45" s="102"/>
      <c r="N45" s="101" t="s">
        <v>7</v>
      </c>
      <c r="O45" s="101" t="s">
        <v>7</v>
      </c>
      <c r="P45" s="101" t="s">
        <v>7</v>
      </c>
      <c r="Q45" s="101" t="s">
        <v>66</v>
      </c>
      <c r="R45" s="101" t="s">
        <v>7</v>
      </c>
      <c r="S45" s="102"/>
      <c r="T45" s="102"/>
      <c r="U45" s="101" t="s">
        <v>66</v>
      </c>
      <c r="V45" s="101" t="s">
        <v>7</v>
      </c>
      <c r="W45" s="101" t="s">
        <v>7</v>
      </c>
      <c r="X45" s="101" t="s">
        <v>7</v>
      </c>
      <c r="Y45" s="101" t="s">
        <v>7</v>
      </c>
      <c r="Z45" s="102"/>
      <c r="AA45" s="102"/>
      <c r="AB45" s="101" t="s">
        <v>66</v>
      </c>
      <c r="AC45" s="101" t="s">
        <v>7</v>
      </c>
      <c r="AD45" s="101" t="s">
        <v>7</v>
      </c>
      <c r="AE45" s="101" t="s">
        <v>7</v>
      </c>
      <c r="AF45" s="101" t="s">
        <v>7</v>
      </c>
      <c r="AG45" s="102"/>
      <c r="AH45" s="103">
        <f t="shared" ref="AH45:AH76" si="2">+COUNTIF(D45:AG45,$AJ$6)+COUNTIF(D45:AG45,$AJ$5)+COUNTIF(D45:AG45,$AJ$4)+COUNTIF(D45:AG45,$AJ$3)</f>
        <v>21</v>
      </c>
    </row>
    <row r="46" spans="1:35" s="104" customFormat="1" ht="12.75" x14ac:dyDescent="0.2">
      <c r="A46" s="116" t="s">
        <v>162</v>
      </c>
      <c r="B46" s="118">
        <v>12896577</v>
      </c>
      <c r="C46" s="118" t="s">
        <v>206</v>
      </c>
      <c r="D46" s="101" t="s">
        <v>7</v>
      </c>
      <c r="E46" s="102"/>
      <c r="F46" s="102"/>
      <c r="G46" s="101" t="s">
        <v>7</v>
      </c>
      <c r="H46" s="101" t="s">
        <v>7</v>
      </c>
      <c r="I46" s="101" t="s">
        <v>7</v>
      </c>
      <c r="J46" s="101" t="s">
        <v>7</v>
      </c>
      <c r="K46" s="101" t="s">
        <v>7</v>
      </c>
      <c r="L46" s="102"/>
      <c r="M46" s="102"/>
      <c r="N46" s="101" t="s">
        <v>7</v>
      </c>
      <c r="O46" s="101" t="s">
        <v>7</v>
      </c>
      <c r="P46" s="101" t="s">
        <v>7</v>
      </c>
      <c r="Q46" s="101" t="s">
        <v>66</v>
      </c>
      <c r="R46" s="101" t="s">
        <v>7</v>
      </c>
      <c r="S46" s="102"/>
      <c r="T46" s="102"/>
      <c r="U46" s="101" t="s">
        <v>7</v>
      </c>
      <c r="V46" s="101" t="s">
        <v>7</v>
      </c>
      <c r="W46" s="101" t="s">
        <v>7</v>
      </c>
      <c r="X46" s="101" t="s">
        <v>7</v>
      </c>
      <c r="Y46" s="101" t="s">
        <v>7</v>
      </c>
      <c r="Z46" s="102"/>
      <c r="AA46" s="102"/>
      <c r="AB46" s="101" t="s">
        <v>7</v>
      </c>
      <c r="AC46" s="101" t="s">
        <v>7</v>
      </c>
      <c r="AD46" s="101" t="s">
        <v>7</v>
      </c>
      <c r="AE46" s="101" t="s">
        <v>7</v>
      </c>
      <c r="AF46" s="101" t="s">
        <v>7</v>
      </c>
      <c r="AG46" s="102"/>
      <c r="AH46" s="103">
        <f t="shared" si="2"/>
        <v>21</v>
      </c>
    </row>
    <row r="47" spans="1:35" s="104" customFormat="1" ht="12.75" x14ac:dyDescent="0.2">
      <c r="A47" s="116" t="s">
        <v>162</v>
      </c>
      <c r="B47" s="118">
        <v>12896578</v>
      </c>
      <c r="C47" s="118" t="s">
        <v>207</v>
      </c>
      <c r="D47" s="101" t="s">
        <v>111</v>
      </c>
      <c r="E47" s="102"/>
      <c r="F47" s="102"/>
      <c r="G47" s="101" t="s">
        <v>111</v>
      </c>
      <c r="H47" s="101" t="s">
        <v>111</v>
      </c>
      <c r="I47" s="101" t="s">
        <v>111</v>
      </c>
      <c r="J47" s="101" t="s">
        <v>111</v>
      </c>
      <c r="K47" s="101" t="s">
        <v>111</v>
      </c>
      <c r="L47" s="102"/>
      <c r="M47" s="102"/>
      <c r="N47" s="101" t="s">
        <v>111</v>
      </c>
      <c r="O47" s="101" t="s">
        <v>111</v>
      </c>
      <c r="P47" s="101" t="s">
        <v>111</v>
      </c>
      <c r="Q47" s="101" t="s">
        <v>111</v>
      </c>
      <c r="R47" s="101" t="s">
        <v>111</v>
      </c>
      <c r="S47" s="102"/>
      <c r="T47" s="102"/>
      <c r="U47" s="101" t="s">
        <v>111</v>
      </c>
      <c r="V47" s="101" t="s">
        <v>111</v>
      </c>
      <c r="W47" s="101" t="s">
        <v>111</v>
      </c>
      <c r="X47" s="101" t="s">
        <v>111</v>
      </c>
      <c r="Y47" s="101" t="s">
        <v>111</v>
      </c>
      <c r="Z47" s="102"/>
      <c r="AA47" s="102"/>
      <c r="AB47" s="101" t="s">
        <v>111</v>
      </c>
      <c r="AC47" s="101" t="s">
        <v>111</v>
      </c>
      <c r="AD47" s="101" t="s">
        <v>111</v>
      </c>
      <c r="AE47" s="101" t="s">
        <v>7</v>
      </c>
      <c r="AF47" s="101" t="s">
        <v>7</v>
      </c>
      <c r="AG47" s="102"/>
      <c r="AH47" s="103">
        <f t="shared" si="2"/>
        <v>2</v>
      </c>
    </row>
    <row r="48" spans="1:35" s="106" customFormat="1" ht="12.75" x14ac:dyDescent="0.2">
      <c r="A48" s="116" t="s">
        <v>162</v>
      </c>
      <c r="B48" s="118">
        <v>12896579</v>
      </c>
      <c r="C48" s="118" t="s">
        <v>208</v>
      </c>
      <c r="D48" s="101" t="s">
        <v>111</v>
      </c>
      <c r="E48" s="102"/>
      <c r="F48" s="102"/>
      <c r="G48" s="101" t="s">
        <v>7</v>
      </c>
      <c r="H48" s="101" t="s">
        <v>7</v>
      </c>
      <c r="I48" s="101" t="s">
        <v>7</v>
      </c>
      <c r="J48" s="101" t="s">
        <v>7</v>
      </c>
      <c r="K48" s="101" t="s">
        <v>7</v>
      </c>
      <c r="L48" s="102"/>
      <c r="M48" s="102"/>
      <c r="N48" s="101" t="s">
        <v>7</v>
      </c>
      <c r="O48" s="101" t="s">
        <v>7</v>
      </c>
      <c r="P48" s="101" t="s">
        <v>7</v>
      </c>
      <c r="Q48" s="101" t="s">
        <v>7</v>
      </c>
      <c r="R48" s="101" t="s">
        <v>7</v>
      </c>
      <c r="S48" s="102"/>
      <c r="T48" s="102"/>
      <c r="U48" s="101" t="s">
        <v>7</v>
      </c>
      <c r="V48" s="101" t="s">
        <v>7</v>
      </c>
      <c r="W48" s="101" t="s">
        <v>7</v>
      </c>
      <c r="X48" s="101" t="s">
        <v>7</v>
      </c>
      <c r="Y48" s="101" t="s">
        <v>7</v>
      </c>
      <c r="Z48" s="102"/>
      <c r="AA48" s="102"/>
      <c r="AB48" s="101" t="s">
        <v>7</v>
      </c>
      <c r="AC48" s="101" t="s">
        <v>7</v>
      </c>
      <c r="AD48" s="101" t="s">
        <v>7</v>
      </c>
      <c r="AE48" s="101" t="s">
        <v>7</v>
      </c>
      <c r="AF48" s="101" t="s">
        <v>7</v>
      </c>
      <c r="AG48" s="102"/>
      <c r="AH48" s="103">
        <f t="shared" si="2"/>
        <v>20</v>
      </c>
      <c r="AI48" s="104"/>
    </row>
    <row r="49" spans="1:35" s="106" customFormat="1" ht="12.75" x14ac:dyDescent="0.2">
      <c r="A49" s="116" t="s">
        <v>162</v>
      </c>
      <c r="B49" s="118">
        <v>12896580</v>
      </c>
      <c r="C49" s="118" t="s">
        <v>209</v>
      </c>
      <c r="D49" s="101" t="s">
        <v>111</v>
      </c>
      <c r="E49" s="102"/>
      <c r="F49" s="102"/>
      <c r="G49" s="101" t="s">
        <v>7</v>
      </c>
      <c r="H49" s="101" t="s">
        <v>7</v>
      </c>
      <c r="I49" s="101" t="s">
        <v>7</v>
      </c>
      <c r="J49" s="101" t="s">
        <v>7</v>
      </c>
      <c r="K49" s="101" t="s">
        <v>7</v>
      </c>
      <c r="L49" s="102"/>
      <c r="M49" s="102"/>
      <c r="N49" s="101" t="s">
        <v>7</v>
      </c>
      <c r="O49" s="101" t="s">
        <v>7</v>
      </c>
      <c r="P49" s="101" t="s">
        <v>7</v>
      </c>
      <c r="Q49" s="101" t="s">
        <v>7</v>
      </c>
      <c r="R49" s="101" t="s">
        <v>7</v>
      </c>
      <c r="S49" s="102"/>
      <c r="T49" s="102"/>
      <c r="U49" s="101" t="s">
        <v>7</v>
      </c>
      <c r="V49" s="101" t="s">
        <v>7</v>
      </c>
      <c r="W49" s="101" t="s">
        <v>7</v>
      </c>
      <c r="X49" s="101" t="s">
        <v>7</v>
      </c>
      <c r="Y49" s="101" t="s">
        <v>7</v>
      </c>
      <c r="Z49" s="102"/>
      <c r="AA49" s="102"/>
      <c r="AB49" s="101" t="s">
        <v>7</v>
      </c>
      <c r="AC49" s="101" t="s">
        <v>7</v>
      </c>
      <c r="AD49" s="101" t="s">
        <v>7</v>
      </c>
      <c r="AE49" s="101" t="s">
        <v>7</v>
      </c>
      <c r="AF49" s="101" t="s">
        <v>7</v>
      </c>
      <c r="AG49" s="102"/>
      <c r="AH49" s="103">
        <f t="shared" si="2"/>
        <v>20</v>
      </c>
      <c r="AI49" s="104"/>
    </row>
    <row r="50" spans="1:35" s="104" customFormat="1" ht="12.75" x14ac:dyDescent="0.2">
      <c r="A50" s="116" t="s">
        <v>162</v>
      </c>
      <c r="B50" s="118">
        <v>12896581</v>
      </c>
      <c r="C50" s="118" t="s">
        <v>210</v>
      </c>
      <c r="D50" s="101" t="s">
        <v>111</v>
      </c>
      <c r="E50" s="102"/>
      <c r="F50" s="102"/>
      <c r="G50" s="101" t="s">
        <v>7</v>
      </c>
      <c r="H50" s="101" t="s">
        <v>7</v>
      </c>
      <c r="I50" s="101" t="s">
        <v>7</v>
      </c>
      <c r="J50" s="101" t="s">
        <v>7</v>
      </c>
      <c r="K50" s="101" t="s">
        <v>7</v>
      </c>
      <c r="L50" s="102"/>
      <c r="M50" s="102"/>
      <c r="N50" s="101" t="s">
        <v>7</v>
      </c>
      <c r="O50" s="101" t="s">
        <v>7</v>
      </c>
      <c r="P50" s="101" t="s">
        <v>7</v>
      </c>
      <c r="Q50" s="101" t="s">
        <v>7</v>
      </c>
      <c r="R50" s="101" t="s">
        <v>7</v>
      </c>
      <c r="S50" s="102"/>
      <c r="T50" s="102"/>
      <c r="U50" s="101" t="s">
        <v>7</v>
      </c>
      <c r="V50" s="101" t="s">
        <v>7</v>
      </c>
      <c r="W50" s="101" t="s">
        <v>7</v>
      </c>
      <c r="X50" s="101" t="s">
        <v>7</v>
      </c>
      <c r="Y50" s="101" t="s">
        <v>7</v>
      </c>
      <c r="Z50" s="102"/>
      <c r="AA50" s="102"/>
      <c r="AB50" s="101" t="s">
        <v>7</v>
      </c>
      <c r="AC50" s="101" t="s">
        <v>7</v>
      </c>
      <c r="AD50" s="101" t="s">
        <v>7</v>
      </c>
      <c r="AE50" s="101" t="s">
        <v>7</v>
      </c>
      <c r="AF50" s="101" t="s">
        <v>7</v>
      </c>
      <c r="AG50" s="102"/>
      <c r="AH50" s="103">
        <f t="shared" si="2"/>
        <v>20</v>
      </c>
    </row>
    <row r="51" spans="1:35" s="104" customFormat="1" ht="12.75" x14ac:dyDescent="0.2">
      <c r="A51" s="116" t="s">
        <v>162</v>
      </c>
      <c r="B51" s="118">
        <v>12896582</v>
      </c>
      <c r="C51" s="118" t="s">
        <v>211</v>
      </c>
      <c r="D51" s="101" t="s">
        <v>111</v>
      </c>
      <c r="E51" s="102"/>
      <c r="F51" s="102"/>
      <c r="G51" s="101" t="s">
        <v>7</v>
      </c>
      <c r="H51" s="101" t="s">
        <v>7</v>
      </c>
      <c r="I51" s="101" t="s">
        <v>7</v>
      </c>
      <c r="J51" s="101" t="s">
        <v>7</v>
      </c>
      <c r="K51" s="101" t="s">
        <v>7</v>
      </c>
      <c r="L51" s="102"/>
      <c r="M51" s="102"/>
      <c r="N51" s="101" t="s">
        <v>7</v>
      </c>
      <c r="O51" s="101" t="s">
        <v>7</v>
      </c>
      <c r="P51" s="101" t="s">
        <v>7</v>
      </c>
      <c r="Q51" s="101" t="s">
        <v>7</v>
      </c>
      <c r="R51" s="101" t="s">
        <v>7</v>
      </c>
      <c r="S51" s="102"/>
      <c r="T51" s="102"/>
      <c r="U51" s="101" t="s">
        <v>7</v>
      </c>
      <c r="V51" s="101" t="s">
        <v>7</v>
      </c>
      <c r="W51" s="101" t="s">
        <v>7</v>
      </c>
      <c r="X51" s="101" t="s">
        <v>7</v>
      </c>
      <c r="Y51" s="101" t="s">
        <v>7</v>
      </c>
      <c r="Z51" s="102"/>
      <c r="AA51" s="102"/>
      <c r="AB51" s="101" t="s">
        <v>7</v>
      </c>
      <c r="AC51" s="101" t="s">
        <v>67</v>
      </c>
      <c r="AD51" s="101" t="s">
        <v>7</v>
      </c>
      <c r="AE51" s="101" t="s">
        <v>7</v>
      </c>
      <c r="AF51" s="101" t="s">
        <v>7</v>
      </c>
      <c r="AG51" s="102"/>
      <c r="AH51" s="103">
        <f t="shared" si="2"/>
        <v>20</v>
      </c>
    </row>
    <row r="52" spans="1:35" s="106" customFormat="1" ht="12.75" x14ac:dyDescent="0.2">
      <c r="A52" s="116" t="s">
        <v>162</v>
      </c>
      <c r="B52" s="118">
        <v>12896583</v>
      </c>
      <c r="C52" s="118" t="s">
        <v>212</v>
      </c>
      <c r="D52" s="101" t="s">
        <v>111</v>
      </c>
      <c r="E52" s="102"/>
      <c r="F52" s="102"/>
      <c r="G52" s="101" t="s">
        <v>7</v>
      </c>
      <c r="H52" s="101" t="s">
        <v>7</v>
      </c>
      <c r="I52" s="101" t="s">
        <v>7</v>
      </c>
      <c r="J52" s="101" t="s">
        <v>7</v>
      </c>
      <c r="K52" s="101" t="s">
        <v>7</v>
      </c>
      <c r="L52" s="102"/>
      <c r="M52" s="102"/>
      <c r="N52" s="101" t="s">
        <v>7</v>
      </c>
      <c r="O52" s="101" t="s">
        <v>7</v>
      </c>
      <c r="P52" s="101" t="s">
        <v>7</v>
      </c>
      <c r="Q52" s="101" t="s">
        <v>7</v>
      </c>
      <c r="R52" s="101" t="s">
        <v>7</v>
      </c>
      <c r="S52" s="102"/>
      <c r="T52" s="102"/>
      <c r="U52" s="101" t="s">
        <v>140</v>
      </c>
      <c r="V52" s="101" t="s">
        <v>7</v>
      </c>
      <c r="W52" s="101" t="s">
        <v>7</v>
      </c>
      <c r="X52" s="101" t="s">
        <v>7</v>
      </c>
      <c r="Y52" s="101" t="s">
        <v>7</v>
      </c>
      <c r="Z52" s="102"/>
      <c r="AA52" s="102"/>
      <c r="AB52" s="101" t="s">
        <v>7</v>
      </c>
      <c r="AC52" s="101" t="s">
        <v>7</v>
      </c>
      <c r="AD52" s="101" t="s">
        <v>7</v>
      </c>
      <c r="AE52" s="101" t="s">
        <v>7</v>
      </c>
      <c r="AF52" s="101" t="s">
        <v>7</v>
      </c>
      <c r="AG52" s="102"/>
      <c r="AH52" s="103">
        <f t="shared" si="2"/>
        <v>19</v>
      </c>
      <c r="AI52" s="104"/>
    </row>
    <row r="53" spans="1:35" s="104" customFormat="1" ht="12.75" x14ac:dyDescent="0.2">
      <c r="A53" s="116" t="s">
        <v>162</v>
      </c>
      <c r="B53" s="118">
        <v>12896584</v>
      </c>
      <c r="C53" s="118" t="s">
        <v>213</v>
      </c>
      <c r="D53" s="101" t="s">
        <v>111</v>
      </c>
      <c r="E53" s="102"/>
      <c r="F53" s="102"/>
      <c r="G53" s="101" t="s">
        <v>7</v>
      </c>
      <c r="H53" s="101" t="s">
        <v>7</v>
      </c>
      <c r="I53" s="101" t="s">
        <v>7</v>
      </c>
      <c r="J53" s="101" t="s">
        <v>7</v>
      </c>
      <c r="K53" s="101" t="s">
        <v>7</v>
      </c>
      <c r="L53" s="102"/>
      <c r="M53" s="102"/>
      <c r="N53" s="101" t="s">
        <v>7</v>
      </c>
      <c r="O53" s="101" t="s">
        <v>7</v>
      </c>
      <c r="P53" s="101" t="s">
        <v>7</v>
      </c>
      <c r="Q53" s="101" t="s">
        <v>7</v>
      </c>
      <c r="R53" s="101" t="s">
        <v>7</v>
      </c>
      <c r="S53" s="102"/>
      <c r="T53" s="102"/>
      <c r="U53" s="101" t="s">
        <v>7</v>
      </c>
      <c r="V53" s="101" t="s">
        <v>7</v>
      </c>
      <c r="W53" s="101" t="s">
        <v>7</v>
      </c>
      <c r="X53" s="101" t="s">
        <v>7</v>
      </c>
      <c r="Y53" s="101" t="s">
        <v>7</v>
      </c>
      <c r="Z53" s="102"/>
      <c r="AA53" s="102"/>
      <c r="AB53" s="101" t="s">
        <v>7</v>
      </c>
      <c r="AC53" s="101" t="s">
        <v>7</v>
      </c>
      <c r="AD53" s="101" t="s">
        <v>7</v>
      </c>
      <c r="AE53" s="101" t="s">
        <v>7</v>
      </c>
      <c r="AF53" s="101" t="s">
        <v>7</v>
      </c>
      <c r="AG53" s="102"/>
      <c r="AH53" s="103">
        <f t="shared" si="2"/>
        <v>20</v>
      </c>
    </row>
    <row r="54" spans="1:35" s="106" customFormat="1" ht="12.75" x14ac:dyDescent="0.2">
      <c r="A54" s="116" t="s">
        <v>162</v>
      </c>
      <c r="B54" s="118">
        <v>12896585</v>
      </c>
      <c r="C54" s="119" t="s">
        <v>214</v>
      </c>
      <c r="D54" s="101" t="s">
        <v>111</v>
      </c>
      <c r="E54" s="102"/>
      <c r="F54" s="102"/>
      <c r="G54" s="101" t="s">
        <v>7</v>
      </c>
      <c r="H54" s="101" t="s">
        <v>7</v>
      </c>
      <c r="I54" s="101" t="s">
        <v>7</v>
      </c>
      <c r="J54" s="101" t="s">
        <v>7</v>
      </c>
      <c r="K54" s="101" t="s">
        <v>7</v>
      </c>
      <c r="L54" s="102"/>
      <c r="M54" s="102"/>
      <c r="N54" s="101" t="s">
        <v>7</v>
      </c>
      <c r="O54" s="101" t="s">
        <v>7</v>
      </c>
      <c r="P54" s="101" t="s">
        <v>7</v>
      </c>
      <c r="Q54" s="101" t="s">
        <v>7</v>
      </c>
      <c r="R54" s="101" t="s">
        <v>7</v>
      </c>
      <c r="S54" s="102"/>
      <c r="T54" s="102"/>
      <c r="U54" s="101" t="s">
        <v>7</v>
      </c>
      <c r="V54" s="101" t="s">
        <v>7</v>
      </c>
      <c r="W54" s="101" t="s">
        <v>7</v>
      </c>
      <c r="X54" s="101" t="s">
        <v>7</v>
      </c>
      <c r="Y54" s="101" t="s">
        <v>7</v>
      </c>
      <c r="Z54" s="102"/>
      <c r="AA54" s="102"/>
      <c r="AB54" s="101" t="s">
        <v>7</v>
      </c>
      <c r="AC54" s="101" t="s">
        <v>66</v>
      </c>
      <c r="AD54" s="101" t="s">
        <v>7</v>
      </c>
      <c r="AE54" s="101" t="s">
        <v>7</v>
      </c>
      <c r="AF54" s="101" t="s">
        <v>7</v>
      </c>
      <c r="AG54" s="102"/>
      <c r="AH54" s="103">
        <f t="shared" si="2"/>
        <v>20</v>
      </c>
      <c r="AI54" s="104"/>
    </row>
    <row r="55" spans="1:35" s="104" customFormat="1" ht="12.75" x14ac:dyDescent="0.2">
      <c r="A55" s="116" t="s">
        <v>162</v>
      </c>
      <c r="B55" s="118">
        <v>12896586</v>
      </c>
      <c r="C55" s="118" t="s">
        <v>215</v>
      </c>
      <c r="D55" s="101" t="s">
        <v>111</v>
      </c>
      <c r="E55" s="102"/>
      <c r="F55" s="102"/>
      <c r="G55" s="101" t="s">
        <v>7</v>
      </c>
      <c r="H55" s="101" t="s">
        <v>7</v>
      </c>
      <c r="I55" s="101" t="s">
        <v>7</v>
      </c>
      <c r="J55" s="101" t="s">
        <v>7</v>
      </c>
      <c r="K55" s="101" t="s">
        <v>7</v>
      </c>
      <c r="L55" s="102"/>
      <c r="M55" s="102"/>
      <c r="N55" s="101" t="s">
        <v>7</v>
      </c>
      <c r="O55" s="101" t="s">
        <v>7</v>
      </c>
      <c r="P55" s="101" t="s">
        <v>7</v>
      </c>
      <c r="Q55" s="101" t="s">
        <v>7</v>
      </c>
      <c r="R55" s="101" t="s">
        <v>7</v>
      </c>
      <c r="S55" s="102"/>
      <c r="T55" s="102"/>
      <c r="U55" s="101" t="s">
        <v>7</v>
      </c>
      <c r="V55" s="101" t="s">
        <v>7</v>
      </c>
      <c r="W55" s="101" t="s">
        <v>7</v>
      </c>
      <c r="X55" s="101" t="s">
        <v>7</v>
      </c>
      <c r="Y55" s="101" t="s">
        <v>7</v>
      </c>
      <c r="Z55" s="102"/>
      <c r="AA55" s="102"/>
      <c r="AB55" s="101" t="s">
        <v>7</v>
      </c>
      <c r="AC55" s="101" t="s">
        <v>7</v>
      </c>
      <c r="AD55" s="101" t="s">
        <v>7</v>
      </c>
      <c r="AE55" s="101" t="s">
        <v>7</v>
      </c>
      <c r="AF55" s="101" t="s">
        <v>7</v>
      </c>
      <c r="AG55" s="102"/>
      <c r="AH55" s="103">
        <f t="shared" si="2"/>
        <v>20</v>
      </c>
    </row>
    <row r="56" spans="1:35" s="104" customFormat="1" ht="12.75" x14ac:dyDescent="0.2">
      <c r="A56" s="116" t="s">
        <v>162</v>
      </c>
      <c r="B56" s="118">
        <v>12896587</v>
      </c>
      <c r="C56" s="118" t="s">
        <v>216</v>
      </c>
      <c r="D56" s="101" t="s">
        <v>111</v>
      </c>
      <c r="E56" s="102"/>
      <c r="F56" s="102"/>
      <c r="G56" s="101" t="s">
        <v>7</v>
      </c>
      <c r="H56" s="101" t="s">
        <v>7</v>
      </c>
      <c r="I56" s="101" t="s">
        <v>7</v>
      </c>
      <c r="J56" s="101" t="s">
        <v>7</v>
      </c>
      <c r="K56" s="101" t="s">
        <v>7</v>
      </c>
      <c r="L56" s="102"/>
      <c r="M56" s="102"/>
      <c r="N56" s="101" t="s">
        <v>7</v>
      </c>
      <c r="O56" s="101" t="s">
        <v>7</v>
      </c>
      <c r="P56" s="101" t="s">
        <v>7</v>
      </c>
      <c r="Q56" s="101" t="s">
        <v>7</v>
      </c>
      <c r="R56" s="101" t="s">
        <v>7</v>
      </c>
      <c r="S56" s="102"/>
      <c r="T56" s="102"/>
      <c r="U56" s="101" t="s">
        <v>7</v>
      </c>
      <c r="V56" s="101" t="s">
        <v>7</v>
      </c>
      <c r="W56" s="101" t="s">
        <v>7</v>
      </c>
      <c r="X56" s="101" t="s">
        <v>7</v>
      </c>
      <c r="Y56" s="101" t="s">
        <v>7</v>
      </c>
      <c r="Z56" s="102"/>
      <c r="AA56" s="102"/>
      <c r="AB56" s="101" t="s">
        <v>7</v>
      </c>
      <c r="AC56" s="101" t="s">
        <v>7</v>
      </c>
      <c r="AD56" s="101" t="s">
        <v>7</v>
      </c>
      <c r="AE56" s="101" t="s">
        <v>7</v>
      </c>
      <c r="AF56" s="101" t="s">
        <v>7</v>
      </c>
      <c r="AG56" s="102"/>
      <c r="AH56" s="103">
        <f t="shared" si="2"/>
        <v>20</v>
      </c>
    </row>
    <row r="57" spans="1:35" s="104" customFormat="1" ht="12.75" x14ac:dyDescent="0.2">
      <c r="A57" s="116" t="s">
        <v>162</v>
      </c>
      <c r="B57" s="118">
        <v>12896588</v>
      </c>
      <c r="C57" s="118" t="s">
        <v>217</v>
      </c>
      <c r="D57" s="101" t="s">
        <v>111</v>
      </c>
      <c r="E57" s="102"/>
      <c r="F57" s="102"/>
      <c r="G57" s="101" t="s">
        <v>7</v>
      </c>
      <c r="H57" s="101" t="s">
        <v>7</v>
      </c>
      <c r="I57" s="101" t="s">
        <v>7</v>
      </c>
      <c r="J57" s="101" t="s">
        <v>7</v>
      </c>
      <c r="K57" s="101" t="s">
        <v>7</v>
      </c>
      <c r="L57" s="102"/>
      <c r="M57" s="102"/>
      <c r="N57" s="101" t="s">
        <v>7</v>
      </c>
      <c r="O57" s="101" t="s">
        <v>7</v>
      </c>
      <c r="P57" s="101" t="s">
        <v>7</v>
      </c>
      <c r="Q57" s="101" t="s">
        <v>7</v>
      </c>
      <c r="R57" s="101" t="s">
        <v>7</v>
      </c>
      <c r="S57" s="102"/>
      <c r="T57" s="102"/>
      <c r="U57" s="101" t="s">
        <v>7</v>
      </c>
      <c r="V57" s="101" t="s">
        <v>7</v>
      </c>
      <c r="W57" s="101" t="s">
        <v>7</v>
      </c>
      <c r="X57" s="101" t="s">
        <v>7</v>
      </c>
      <c r="Y57" s="101" t="s">
        <v>7</v>
      </c>
      <c r="Z57" s="102"/>
      <c r="AA57" s="102"/>
      <c r="AB57" s="101" t="s">
        <v>7</v>
      </c>
      <c r="AC57" s="101" t="s">
        <v>7</v>
      </c>
      <c r="AD57" s="101" t="s">
        <v>7</v>
      </c>
      <c r="AE57" s="101" t="s">
        <v>7</v>
      </c>
      <c r="AF57" s="101" t="s">
        <v>7</v>
      </c>
      <c r="AG57" s="102"/>
      <c r="AH57" s="103">
        <f t="shared" si="2"/>
        <v>20</v>
      </c>
    </row>
    <row r="58" spans="1:35" s="104" customFormat="1" ht="12.75" x14ac:dyDescent="0.2">
      <c r="A58" s="116" t="s">
        <v>226</v>
      </c>
      <c r="B58" s="118">
        <v>12896589</v>
      </c>
      <c r="C58" s="118" t="s">
        <v>218</v>
      </c>
      <c r="D58" s="101" t="s">
        <v>7</v>
      </c>
      <c r="E58" s="102"/>
      <c r="F58" s="102"/>
      <c r="G58" s="101" t="s">
        <v>7</v>
      </c>
      <c r="H58" s="101" t="s">
        <v>7</v>
      </c>
      <c r="I58" s="101" t="s">
        <v>7</v>
      </c>
      <c r="J58" s="101" t="s">
        <v>7</v>
      </c>
      <c r="K58" s="101" t="s">
        <v>7</v>
      </c>
      <c r="L58" s="102"/>
      <c r="M58" s="102"/>
      <c r="N58" s="101" t="s">
        <v>7</v>
      </c>
      <c r="O58" s="101" t="s">
        <v>7</v>
      </c>
      <c r="P58" s="101" t="s">
        <v>7</v>
      </c>
      <c r="Q58" s="101" t="s">
        <v>7</v>
      </c>
      <c r="R58" s="101" t="s">
        <v>7</v>
      </c>
      <c r="S58" s="102"/>
      <c r="T58" s="102"/>
      <c r="U58" s="101" t="s">
        <v>7</v>
      </c>
      <c r="V58" s="101" t="s">
        <v>7</v>
      </c>
      <c r="W58" s="101" t="s">
        <v>7</v>
      </c>
      <c r="X58" s="101" t="s">
        <v>7</v>
      </c>
      <c r="Y58" s="101" t="s">
        <v>7</v>
      </c>
      <c r="Z58" s="102"/>
      <c r="AA58" s="102"/>
      <c r="AB58" s="101" t="s">
        <v>7</v>
      </c>
      <c r="AC58" s="101" t="s">
        <v>7</v>
      </c>
      <c r="AD58" s="101" t="s">
        <v>7</v>
      </c>
      <c r="AE58" s="101" t="s">
        <v>7</v>
      </c>
      <c r="AF58" s="101" t="s">
        <v>7</v>
      </c>
      <c r="AG58" s="102"/>
      <c r="AH58" s="103">
        <f t="shared" si="2"/>
        <v>21</v>
      </c>
    </row>
    <row r="59" spans="1:35" s="104" customFormat="1" ht="12.75" x14ac:dyDescent="0.2">
      <c r="A59" s="116" t="s">
        <v>226</v>
      </c>
      <c r="B59" s="118">
        <v>12896590</v>
      </c>
      <c r="C59" s="118" t="s">
        <v>219</v>
      </c>
      <c r="D59" s="101" t="s">
        <v>7</v>
      </c>
      <c r="E59" s="102"/>
      <c r="F59" s="102"/>
      <c r="G59" s="101" t="s">
        <v>7</v>
      </c>
      <c r="H59" s="101" t="s">
        <v>7</v>
      </c>
      <c r="I59" s="101" t="s">
        <v>7</v>
      </c>
      <c r="J59" s="101" t="s">
        <v>7</v>
      </c>
      <c r="K59" s="101" t="s">
        <v>7</v>
      </c>
      <c r="L59" s="102"/>
      <c r="M59" s="102"/>
      <c r="N59" s="101" t="s">
        <v>7</v>
      </c>
      <c r="O59" s="101" t="s">
        <v>7</v>
      </c>
      <c r="P59" s="101" t="s">
        <v>7</v>
      </c>
      <c r="Q59" s="101" t="s">
        <v>7</v>
      </c>
      <c r="R59" s="101" t="s">
        <v>7</v>
      </c>
      <c r="S59" s="102"/>
      <c r="T59" s="102"/>
      <c r="U59" s="101" t="s">
        <v>7</v>
      </c>
      <c r="V59" s="101" t="s">
        <v>7</v>
      </c>
      <c r="W59" s="101" t="s">
        <v>7</v>
      </c>
      <c r="X59" s="101" t="s">
        <v>7</v>
      </c>
      <c r="Y59" s="101" t="s">
        <v>7</v>
      </c>
      <c r="Z59" s="102"/>
      <c r="AA59" s="102"/>
      <c r="AB59" s="101" t="s">
        <v>7</v>
      </c>
      <c r="AC59" s="101" t="s">
        <v>7</v>
      </c>
      <c r="AD59" s="101" t="s">
        <v>7</v>
      </c>
      <c r="AE59" s="101" t="s">
        <v>7</v>
      </c>
      <c r="AF59" s="101" t="s">
        <v>7</v>
      </c>
      <c r="AG59" s="102"/>
      <c r="AH59" s="103">
        <f t="shared" si="2"/>
        <v>21</v>
      </c>
    </row>
    <row r="60" spans="1:35" s="104" customFormat="1" ht="12.75" x14ac:dyDescent="0.2">
      <c r="A60" s="116" t="s">
        <v>226</v>
      </c>
      <c r="B60" s="118">
        <v>12896591</v>
      </c>
      <c r="C60" s="122" t="s">
        <v>220</v>
      </c>
      <c r="D60" s="101" t="s">
        <v>7</v>
      </c>
      <c r="E60" s="102"/>
      <c r="F60" s="102"/>
      <c r="G60" s="101" t="s">
        <v>7</v>
      </c>
      <c r="H60" s="101" t="s">
        <v>7</v>
      </c>
      <c r="I60" s="101" t="s">
        <v>7</v>
      </c>
      <c r="J60" s="101" t="s">
        <v>7</v>
      </c>
      <c r="K60" s="101" t="s">
        <v>7</v>
      </c>
      <c r="L60" s="102"/>
      <c r="M60" s="102"/>
      <c r="N60" s="101" t="s">
        <v>7</v>
      </c>
      <c r="O60" s="101" t="s">
        <v>7</v>
      </c>
      <c r="P60" s="101" t="s">
        <v>7</v>
      </c>
      <c r="Q60" s="101" t="s">
        <v>7</v>
      </c>
      <c r="R60" s="101" t="s">
        <v>7</v>
      </c>
      <c r="S60" s="102"/>
      <c r="T60" s="102"/>
      <c r="U60" s="101" t="s">
        <v>7</v>
      </c>
      <c r="V60" s="101" t="s">
        <v>7</v>
      </c>
      <c r="W60" s="101" t="s">
        <v>7</v>
      </c>
      <c r="X60" s="101" t="s">
        <v>7</v>
      </c>
      <c r="Y60" s="101" t="s">
        <v>7</v>
      </c>
      <c r="Z60" s="102"/>
      <c r="AA60" s="102"/>
      <c r="AB60" s="101" t="s">
        <v>7</v>
      </c>
      <c r="AC60" s="101" t="s">
        <v>7</v>
      </c>
      <c r="AD60" s="101" t="s">
        <v>7</v>
      </c>
      <c r="AE60" s="101" t="s">
        <v>7</v>
      </c>
      <c r="AF60" s="101" t="s">
        <v>7</v>
      </c>
      <c r="AG60" s="102"/>
      <c r="AH60" s="103">
        <f t="shared" si="2"/>
        <v>21</v>
      </c>
    </row>
    <row r="61" spans="1:35" s="104" customFormat="1" ht="12.75" x14ac:dyDescent="0.2">
      <c r="A61" s="116" t="s">
        <v>226</v>
      </c>
      <c r="B61" s="118">
        <v>12896603</v>
      </c>
      <c r="C61" s="118" t="s">
        <v>221</v>
      </c>
      <c r="D61" s="101" t="s">
        <v>7</v>
      </c>
      <c r="E61" s="102"/>
      <c r="F61" s="102"/>
      <c r="G61" s="101" t="s">
        <v>7</v>
      </c>
      <c r="H61" s="101" t="s">
        <v>7</v>
      </c>
      <c r="I61" s="101" t="s">
        <v>7</v>
      </c>
      <c r="J61" s="101" t="s">
        <v>7</v>
      </c>
      <c r="K61" s="101" t="s">
        <v>7</v>
      </c>
      <c r="L61" s="102"/>
      <c r="M61" s="102"/>
      <c r="N61" s="101" t="s">
        <v>7</v>
      </c>
      <c r="O61" s="101" t="s">
        <v>7</v>
      </c>
      <c r="P61" s="101" t="s">
        <v>7</v>
      </c>
      <c r="Q61" s="101" t="s">
        <v>7</v>
      </c>
      <c r="R61" s="101" t="s">
        <v>7</v>
      </c>
      <c r="S61" s="102"/>
      <c r="T61" s="102"/>
      <c r="U61" s="101" t="s">
        <v>7</v>
      </c>
      <c r="V61" s="101" t="s">
        <v>7</v>
      </c>
      <c r="W61" s="101" t="s">
        <v>7</v>
      </c>
      <c r="X61" s="101" t="s">
        <v>7</v>
      </c>
      <c r="Y61" s="101" t="s">
        <v>7</v>
      </c>
      <c r="Z61" s="102"/>
      <c r="AA61" s="102"/>
      <c r="AB61" s="101" t="s">
        <v>7</v>
      </c>
      <c r="AC61" s="101" t="s">
        <v>7</v>
      </c>
      <c r="AD61" s="101" t="s">
        <v>7</v>
      </c>
      <c r="AE61" s="101" t="s">
        <v>7</v>
      </c>
      <c r="AF61" s="101" t="s">
        <v>7</v>
      </c>
      <c r="AG61" s="102"/>
      <c r="AH61" s="103">
        <f t="shared" si="2"/>
        <v>21</v>
      </c>
    </row>
    <row r="62" spans="1:35" s="104" customFormat="1" ht="12.75" x14ac:dyDescent="0.2">
      <c r="A62" s="116" t="s">
        <v>226</v>
      </c>
      <c r="B62" s="118">
        <v>12896604</v>
      </c>
      <c r="C62" s="118" t="s">
        <v>222</v>
      </c>
      <c r="D62" s="101" t="s">
        <v>7</v>
      </c>
      <c r="E62" s="102"/>
      <c r="F62" s="102"/>
      <c r="G62" s="101" t="s">
        <v>7</v>
      </c>
      <c r="H62" s="101" t="s">
        <v>7</v>
      </c>
      <c r="I62" s="101" t="s">
        <v>7</v>
      </c>
      <c r="J62" s="101" t="s">
        <v>7</v>
      </c>
      <c r="K62" s="101" t="s">
        <v>7</v>
      </c>
      <c r="L62" s="102"/>
      <c r="M62" s="102"/>
      <c r="N62" s="101" t="s">
        <v>7</v>
      </c>
      <c r="O62" s="101" t="s">
        <v>7</v>
      </c>
      <c r="P62" s="101" t="s">
        <v>7</v>
      </c>
      <c r="Q62" s="101" t="s">
        <v>7</v>
      </c>
      <c r="R62" s="101" t="s">
        <v>7</v>
      </c>
      <c r="S62" s="102"/>
      <c r="T62" s="102"/>
      <c r="U62" s="101" t="s">
        <v>7</v>
      </c>
      <c r="V62" s="101" t="s">
        <v>7</v>
      </c>
      <c r="W62" s="101" t="s">
        <v>7</v>
      </c>
      <c r="X62" s="101" t="s">
        <v>7</v>
      </c>
      <c r="Y62" s="101" t="s">
        <v>7</v>
      </c>
      <c r="Z62" s="102"/>
      <c r="AA62" s="102"/>
      <c r="AB62" s="101" t="s">
        <v>7</v>
      </c>
      <c r="AC62" s="101" t="s">
        <v>7</v>
      </c>
      <c r="AD62" s="101" t="s">
        <v>7</v>
      </c>
      <c r="AE62" s="101" t="s">
        <v>7</v>
      </c>
      <c r="AF62" s="101" t="s">
        <v>7</v>
      </c>
      <c r="AG62" s="102"/>
      <c r="AH62" s="103">
        <f t="shared" si="2"/>
        <v>21</v>
      </c>
    </row>
    <row r="63" spans="1:35" s="104" customFormat="1" ht="12.75" x14ac:dyDescent="0.2">
      <c r="A63" s="116" t="s">
        <v>225</v>
      </c>
      <c r="B63" s="118">
        <v>12896605</v>
      </c>
      <c r="C63" s="118" t="s">
        <v>223</v>
      </c>
      <c r="D63" s="101" t="s">
        <v>7</v>
      </c>
      <c r="E63" s="102"/>
      <c r="F63" s="102"/>
      <c r="G63" s="101" t="s">
        <v>7</v>
      </c>
      <c r="H63" s="101" t="s">
        <v>7</v>
      </c>
      <c r="I63" s="101" t="s">
        <v>7</v>
      </c>
      <c r="J63" s="101" t="s">
        <v>7</v>
      </c>
      <c r="K63" s="101" t="s">
        <v>7</v>
      </c>
      <c r="L63" s="102"/>
      <c r="M63" s="102"/>
      <c r="N63" s="101" t="s">
        <v>7</v>
      </c>
      <c r="O63" s="101" t="s">
        <v>7</v>
      </c>
      <c r="P63" s="101" t="s">
        <v>7</v>
      </c>
      <c r="Q63" s="101" t="s">
        <v>7</v>
      </c>
      <c r="R63" s="101" t="s">
        <v>7</v>
      </c>
      <c r="S63" s="102"/>
      <c r="T63" s="102"/>
      <c r="U63" s="101" t="s">
        <v>7</v>
      </c>
      <c r="V63" s="101" t="s">
        <v>7</v>
      </c>
      <c r="W63" s="101" t="s">
        <v>7</v>
      </c>
      <c r="X63" s="101" t="s">
        <v>7</v>
      </c>
      <c r="Y63" s="101" t="s">
        <v>7</v>
      </c>
      <c r="Z63" s="102"/>
      <c r="AA63" s="102"/>
      <c r="AB63" s="101" t="s">
        <v>7</v>
      </c>
      <c r="AC63" s="101" t="s">
        <v>7</v>
      </c>
      <c r="AD63" s="101" t="s">
        <v>7</v>
      </c>
      <c r="AE63" s="101" t="s">
        <v>7</v>
      </c>
      <c r="AF63" s="101" t="s">
        <v>7</v>
      </c>
      <c r="AG63" s="102"/>
      <c r="AH63" s="103">
        <f t="shared" si="2"/>
        <v>21</v>
      </c>
    </row>
    <row r="64" spans="1:35" s="104" customFormat="1" ht="12.75" x14ac:dyDescent="0.2">
      <c r="A64" s="116" t="s">
        <v>226</v>
      </c>
      <c r="B64" s="118">
        <v>12896534</v>
      </c>
      <c r="C64" s="118" t="s">
        <v>163</v>
      </c>
      <c r="D64" s="101" t="s">
        <v>7</v>
      </c>
      <c r="E64" s="102"/>
      <c r="F64" s="102"/>
      <c r="G64" s="101" t="s">
        <v>7</v>
      </c>
      <c r="H64" s="101" t="s">
        <v>7</v>
      </c>
      <c r="I64" s="101" t="s">
        <v>7</v>
      </c>
      <c r="J64" s="101" t="s">
        <v>7</v>
      </c>
      <c r="K64" s="101" t="s">
        <v>7</v>
      </c>
      <c r="L64" s="102"/>
      <c r="M64" s="102"/>
      <c r="N64" s="101" t="s">
        <v>7</v>
      </c>
      <c r="O64" s="101" t="s">
        <v>7</v>
      </c>
      <c r="P64" s="101" t="s">
        <v>7</v>
      </c>
      <c r="Q64" s="101" t="s">
        <v>7</v>
      </c>
      <c r="R64" s="101" t="s">
        <v>7</v>
      </c>
      <c r="S64" s="102"/>
      <c r="T64" s="102"/>
      <c r="U64" s="101" t="s">
        <v>7</v>
      </c>
      <c r="V64" s="101" t="s">
        <v>7</v>
      </c>
      <c r="W64" s="101" t="s">
        <v>7</v>
      </c>
      <c r="X64" s="101" t="s">
        <v>7</v>
      </c>
      <c r="Y64" s="101" t="s">
        <v>7</v>
      </c>
      <c r="Z64" s="102"/>
      <c r="AA64" s="102"/>
      <c r="AB64" s="101" t="s">
        <v>7</v>
      </c>
      <c r="AC64" s="101" t="s">
        <v>7</v>
      </c>
      <c r="AD64" s="101" t="s">
        <v>7</v>
      </c>
      <c r="AE64" s="101" t="s">
        <v>7</v>
      </c>
      <c r="AF64" s="101" t="s">
        <v>7</v>
      </c>
      <c r="AG64" s="102"/>
      <c r="AH64" s="103">
        <f t="shared" si="2"/>
        <v>21</v>
      </c>
    </row>
    <row r="65" spans="1:34" s="104" customFormat="1" ht="12.75" x14ac:dyDescent="0.2">
      <c r="A65" s="116" t="s">
        <v>225</v>
      </c>
      <c r="B65" s="118">
        <v>12896535</v>
      </c>
      <c r="C65" s="118" t="s">
        <v>164</v>
      </c>
      <c r="D65" s="101" t="s">
        <v>62</v>
      </c>
      <c r="E65" s="102" t="s">
        <v>62</v>
      </c>
      <c r="F65" s="102" t="s">
        <v>62</v>
      </c>
      <c r="G65" s="101" t="s">
        <v>62</v>
      </c>
      <c r="H65" s="101" t="s">
        <v>62</v>
      </c>
      <c r="I65" s="101" t="s">
        <v>62</v>
      </c>
      <c r="J65" s="101" t="s">
        <v>7</v>
      </c>
      <c r="K65" s="101" t="s">
        <v>7</v>
      </c>
      <c r="L65" s="102"/>
      <c r="M65" s="102"/>
      <c r="N65" s="101" t="s">
        <v>7</v>
      </c>
      <c r="O65" s="101" t="s">
        <v>7</v>
      </c>
      <c r="P65" s="101" t="s">
        <v>7</v>
      </c>
      <c r="Q65" s="101" t="s">
        <v>7</v>
      </c>
      <c r="R65" s="101" t="s">
        <v>7</v>
      </c>
      <c r="S65" s="102"/>
      <c r="T65" s="102"/>
      <c r="U65" s="101" t="s">
        <v>155</v>
      </c>
      <c r="V65" s="101" t="s">
        <v>7</v>
      </c>
      <c r="W65" s="101" t="s">
        <v>7</v>
      </c>
      <c r="X65" s="101" t="s">
        <v>7</v>
      </c>
      <c r="Y65" s="101" t="s">
        <v>7</v>
      </c>
      <c r="Z65" s="102"/>
      <c r="AA65" s="102"/>
      <c r="AB65" s="101" t="s">
        <v>7</v>
      </c>
      <c r="AC65" s="101" t="s">
        <v>7</v>
      </c>
      <c r="AD65" s="101" t="s">
        <v>7</v>
      </c>
      <c r="AE65" s="101" t="s">
        <v>7</v>
      </c>
      <c r="AF65" s="101" t="s">
        <v>7</v>
      </c>
      <c r="AG65" s="102"/>
      <c r="AH65" s="103">
        <f t="shared" si="2"/>
        <v>16</v>
      </c>
    </row>
    <row r="66" spans="1:34" s="104" customFormat="1" ht="12.75" x14ac:dyDescent="0.2">
      <c r="A66" s="116" t="s">
        <v>225</v>
      </c>
      <c r="B66" s="118">
        <v>12896536</v>
      </c>
      <c r="C66" s="118" t="s">
        <v>165</v>
      </c>
      <c r="D66" s="101" t="s">
        <v>7</v>
      </c>
      <c r="E66" s="102"/>
      <c r="F66" s="102"/>
      <c r="G66" s="101" t="s">
        <v>7</v>
      </c>
      <c r="H66" s="101" t="s">
        <v>7</v>
      </c>
      <c r="I66" s="101" t="s">
        <v>7</v>
      </c>
      <c r="J66" s="101" t="s">
        <v>7</v>
      </c>
      <c r="K66" s="101" t="s">
        <v>7</v>
      </c>
      <c r="L66" s="102"/>
      <c r="M66" s="102"/>
      <c r="N66" s="101" t="s">
        <v>7</v>
      </c>
      <c r="O66" s="101" t="s">
        <v>7</v>
      </c>
      <c r="P66" s="101" t="s">
        <v>7</v>
      </c>
      <c r="Q66" s="101" t="s">
        <v>7</v>
      </c>
      <c r="R66" s="101" t="s">
        <v>7</v>
      </c>
      <c r="S66" s="102"/>
      <c r="T66" s="102"/>
      <c r="U66" s="101" t="s">
        <v>7</v>
      </c>
      <c r="V66" s="101" t="s">
        <v>7</v>
      </c>
      <c r="W66" s="101" t="s">
        <v>7</v>
      </c>
      <c r="X66" s="101" t="s">
        <v>7</v>
      </c>
      <c r="Y66" s="101" t="s">
        <v>7</v>
      </c>
      <c r="Z66" s="102"/>
      <c r="AA66" s="102"/>
      <c r="AB66" s="101" t="s">
        <v>7</v>
      </c>
      <c r="AC66" s="101" t="s">
        <v>7</v>
      </c>
      <c r="AD66" s="101" t="s">
        <v>7</v>
      </c>
      <c r="AE66" s="101" t="s">
        <v>7</v>
      </c>
      <c r="AF66" s="101" t="s">
        <v>7</v>
      </c>
      <c r="AG66" s="102"/>
      <c r="AH66" s="103">
        <f t="shared" si="2"/>
        <v>21</v>
      </c>
    </row>
    <row r="67" spans="1:34" s="104" customFormat="1" ht="12.75" x14ac:dyDescent="0.2">
      <c r="A67" s="116" t="s">
        <v>225</v>
      </c>
      <c r="B67" s="118">
        <v>12896537</v>
      </c>
      <c r="C67" s="118" t="s">
        <v>166</v>
      </c>
      <c r="D67" s="101" t="s">
        <v>7</v>
      </c>
      <c r="E67" s="102"/>
      <c r="F67" s="102"/>
      <c r="G67" s="101" t="s">
        <v>7</v>
      </c>
      <c r="H67" s="101" t="s">
        <v>7</v>
      </c>
      <c r="I67" s="101" t="s">
        <v>7</v>
      </c>
      <c r="J67" s="101" t="s">
        <v>7</v>
      </c>
      <c r="K67" s="101" t="s">
        <v>7</v>
      </c>
      <c r="L67" s="102"/>
      <c r="M67" s="102"/>
      <c r="N67" s="101" t="s">
        <v>141</v>
      </c>
      <c r="O67" s="101" t="s">
        <v>141</v>
      </c>
      <c r="P67" s="101" t="s">
        <v>141</v>
      </c>
      <c r="Q67" s="101" t="s">
        <v>141</v>
      </c>
      <c r="R67" s="101" t="s">
        <v>141</v>
      </c>
      <c r="S67" s="102"/>
      <c r="T67" s="102"/>
      <c r="U67" s="101" t="s">
        <v>141</v>
      </c>
      <c r="V67" s="101" t="s">
        <v>141</v>
      </c>
      <c r="W67" s="101" t="s">
        <v>141</v>
      </c>
      <c r="X67" s="101" t="s">
        <v>141</v>
      </c>
      <c r="Y67" s="101" t="s">
        <v>141</v>
      </c>
      <c r="Z67" s="102"/>
      <c r="AA67" s="102"/>
      <c r="AB67" s="101" t="s">
        <v>141</v>
      </c>
      <c r="AC67" s="77" t="s">
        <v>65</v>
      </c>
      <c r="AD67" s="77" t="s">
        <v>65</v>
      </c>
      <c r="AE67" s="77" t="s">
        <v>65</v>
      </c>
      <c r="AF67" s="77" t="s">
        <v>135</v>
      </c>
      <c r="AG67" s="102"/>
      <c r="AH67" s="103">
        <f t="shared" si="2"/>
        <v>6</v>
      </c>
    </row>
    <row r="68" spans="1:34" s="104" customFormat="1" ht="12.75" x14ac:dyDescent="0.2">
      <c r="A68" s="116" t="s">
        <v>225</v>
      </c>
      <c r="B68" s="118">
        <v>12896538</v>
      </c>
      <c r="C68" s="118" t="s">
        <v>167</v>
      </c>
      <c r="D68" s="101" t="s">
        <v>7</v>
      </c>
      <c r="E68" s="102"/>
      <c r="F68" s="102"/>
      <c r="G68" s="101" t="s">
        <v>7</v>
      </c>
      <c r="H68" s="101" t="s">
        <v>7</v>
      </c>
      <c r="I68" s="101" t="s">
        <v>7</v>
      </c>
      <c r="J68" s="101" t="s">
        <v>7</v>
      </c>
      <c r="K68" s="101" t="s">
        <v>7</v>
      </c>
      <c r="L68" s="102"/>
      <c r="M68" s="102"/>
      <c r="N68" s="101" t="s">
        <v>7</v>
      </c>
      <c r="O68" s="101" t="s">
        <v>7</v>
      </c>
      <c r="P68" s="101" t="s">
        <v>7</v>
      </c>
      <c r="Q68" s="101" t="s">
        <v>7</v>
      </c>
      <c r="R68" s="101" t="s">
        <v>7</v>
      </c>
      <c r="S68" s="102"/>
      <c r="T68" s="102"/>
      <c r="U68" s="101" t="s">
        <v>7</v>
      </c>
      <c r="V68" s="101" t="s">
        <v>7</v>
      </c>
      <c r="W68" s="101" t="s">
        <v>7</v>
      </c>
      <c r="X68" s="101" t="s">
        <v>7</v>
      </c>
      <c r="Y68" s="101" t="s">
        <v>7</v>
      </c>
      <c r="Z68" s="102"/>
      <c r="AA68" s="102"/>
      <c r="AB68" s="101" t="s">
        <v>7</v>
      </c>
      <c r="AC68" s="101" t="s">
        <v>7</v>
      </c>
      <c r="AD68" s="101" t="s">
        <v>7</v>
      </c>
      <c r="AE68" s="101" t="s">
        <v>7</v>
      </c>
      <c r="AF68" s="101" t="s">
        <v>7</v>
      </c>
      <c r="AG68" s="102"/>
      <c r="AH68" s="103">
        <f t="shared" si="2"/>
        <v>21</v>
      </c>
    </row>
    <row r="69" spans="1:34" s="104" customFormat="1" ht="12.75" x14ac:dyDescent="0.2">
      <c r="A69" s="116" t="s">
        <v>225</v>
      </c>
      <c r="B69" s="118">
        <v>12896539</v>
      </c>
      <c r="C69" s="118" t="s">
        <v>168</v>
      </c>
      <c r="D69" s="101" t="s">
        <v>7</v>
      </c>
      <c r="E69" s="102"/>
      <c r="F69" s="102"/>
      <c r="G69" s="101" t="s">
        <v>7</v>
      </c>
      <c r="H69" s="101" t="s">
        <v>7</v>
      </c>
      <c r="I69" s="101" t="s">
        <v>7</v>
      </c>
      <c r="J69" s="101" t="s">
        <v>7</v>
      </c>
      <c r="K69" s="101" t="s">
        <v>7</v>
      </c>
      <c r="L69" s="102"/>
      <c r="M69" s="102"/>
      <c r="N69" s="101" t="s">
        <v>7</v>
      </c>
      <c r="O69" s="101" t="s">
        <v>7</v>
      </c>
      <c r="P69" s="101" t="s">
        <v>7</v>
      </c>
      <c r="Q69" s="101" t="s">
        <v>7</v>
      </c>
      <c r="R69" s="101" t="s">
        <v>7</v>
      </c>
      <c r="S69" s="102"/>
      <c r="T69" s="102"/>
      <c r="U69" s="101" t="s">
        <v>7</v>
      </c>
      <c r="V69" s="101" t="s">
        <v>7</v>
      </c>
      <c r="W69" s="101" t="s">
        <v>7</v>
      </c>
      <c r="X69" s="101" t="s">
        <v>7</v>
      </c>
      <c r="Y69" s="101" t="s">
        <v>7</v>
      </c>
      <c r="Z69" s="102"/>
      <c r="AA69" s="102"/>
      <c r="AB69" s="101" t="s">
        <v>7</v>
      </c>
      <c r="AC69" s="101" t="s">
        <v>7</v>
      </c>
      <c r="AD69" s="101" t="s">
        <v>7</v>
      </c>
      <c r="AE69" s="101" t="s">
        <v>7</v>
      </c>
      <c r="AF69" s="101" t="s">
        <v>7</v>
      </c>
      <c r="AG69" s="102"/>
      <c r="AH69" s="103">
        <f t="shared" si="2"/>
        <v>21</v>
      </c>
    </row>
    <row r="70" spans="1:34" s="104" customFormat="1" ht="12.75" x14ac:dyDescent="0.2">
      <c r="A70" s="116" t="s">
        <v>225</v>
      </c>
      <c r="B70" s="118">
        <v>12896540</v>
      </c>
      <c r="C70" s="118" t="s">
        <v>169</v>
      </c>
      <c r="D70" s="101" t="s">
        <v>7</v>
      </c>
      <c r="E70" s="102"/>
      <c r="F70" s="102"/>
      <c r="G70" s="101" t="s">
        <v>7</v>
      </c>
      <c r="H70" s="101" t="s">
        <v>7</v>
      </c>
      <c r="I70" s="101" t="s">
        <v>7</v>
      </c>
      <c r="J70" s="101" t="s">
        <v>7</v>
      </c>
      <c r="K70" s="101" t="s">
        <v>7</v>
      </c>
      <c r="L70" s="102"/>
      <c r="M70" s="102"/>
      <c r="N70" s="112" t="s">
        <v>7</v>
      </c>
      <c r="O70" s="112" t="s">
        <v>7</v>
      </c>
      <c r="P70" s="112" t="s">
        <v>7</v>
      </c>
      <c r="Q70" s="112" t="s">
        <v>7</v>
      </c>
      <c r="R70" s="100" t="s">
        <v>141</v>
      </c>
      <c r="S70" s="102"/>
      <c r="T70" s="102"/>
      <c r="U70" s="100" t="s">
        <v>141</v>
      </c>
      <c r="V70" s="100" t="s">
        <v>141</v>
      </c>
      <c r="W70" s="100" t="s">
        <v>141</v>
      </c>
      <c r="X70" s="100" t="s">
        <v>141</v>
      </c>
      <c r="Y70" s="100" t="s">
        <v>141</v>
      </c>
      <c r="Z70" s="102"/>
      <c r="AA70" s="102"/>
      <c r="AB70" s="100" t="s">
        <v>141</v>
      </c>
      <c r="AC70" s="100" t="s">
        <v>141</v>
      </c>
      <c r="AD70" s="100" t="s">
        <v>141</v>
      </c>
      <c r="AE70" s="100" t="s">
        <v>141</v>
      </c>
      <c r="AF70" s="100" t="s">
        <v>141</v>
      </c>
      <c r="AG70" s="102"/>
      <c r="AH70" s="103">
        <f t="shared" si="2"/>
        <v>10</v>
      </c>
    </row>
    <row r="71" spans="1:34" s="104" customFormat="1" ht="12.75" x14ac:dyDescent="0.2">
      <c r="A71" s="116" t="s">
        <v>225</v>
      </c>
      <c r="B71" s="118">
        <v>12896541</v>
      </c>
      <c r="C71" s="118" t="s">
        <v>170</v>
      </c>
      <c r="D71" s="101" t="s">
        <v>7</v>
      </c>
      <c r="E71" s="102"/>
      <c r="F71" s="102"/>
      <c r="G71" s="101" t="s">
        <v>7</v>
      </c>
      <c r="H71" s="101" t="s">
        <v>7</v>
      </c>
      <c r="I71" s="101" t="s">
        <v>7</v>
      </c>
      <c r="J71" s="101" t="s">
        <v>7</v>
      </c>
      <c r="K71" s="101" t="s">
        <v>7</v>
      </c>
      <c r="L71" s="102"/>
      <c r="M71" s="102"/>
      <c r="N71" s="101" t="s">
        <v>7</v>
      </c>
      <c r="O71" s="101" t="s">
        <v>7</v>
      </c>
      <c r="P71" s="101" t="s">
        <v>7</v>
      </c>
      <c r="Q71" s="101" t="s">
        <v>7</v>
      </c>
      <c r="R71" s="101" t="s">
        <v>7</v>
      </c>
      <c r="S71" s="102"/>
      <c r="T71" s="102"/>
      <c r="U71" s="101" t="s">
        <v>7</v>
      </c>
      <c r="V71" s="101" t="s">
        <v>7</v>
      </c>
      <c r="W71" s="101" t="s">
        <v>7</v>
      </c>
      <c r="X71" s="101" t="s">
        <v>7</v>
      </c>
      <c r="Y71" s="101" t="s">
        <v>7</v>
      </c>
      <c r="Z71" s="102"/>
      <c r="AA71" s="102"/>
      <c r="AB71" s="101" t="s">
        <v>7</v>
      </c>
      <c r="AC71" s="101" t="s">
        <v>7</v>
      </c>
      <c r="AD71" s="101" t="s">
        <v>7</v>
      </c>
      <c r="AE71" s="101" t="s">
        <v>94</v>
      </c>
      <c r="AF71" s="101" t="s">
        <v>7</v>
      </c>
      <c r="AG71" s="102"/>
      <c r="AH71" s="103">
        <f t="shared" si="2"/>
        <v>21</v>
      </c>
    </row>
    <row r="72" spans="1:34" s="104" customFormat="1" ht="12.75" x14ac:dyDescent="0.2">
      <c r="A72" s="116" t="s">
        <v>225</v>
      </c>
      <c r="B72" s="118">
        <v>12896542</v>
      </c>
      <c r="C72" s="118" t="s">
        <v>171</v>
      </c>
      <c r="D72" s="101" t="s">
        <v>7</v>
      </c>
      <c r="E72" s="102"/>
      <c r="F72" s="102"/>
      <c r="G72" s="101" t="s">
        <v>7</v>
      </c>
      <c r="H72" s="101" t="s">
        <v>7</v>
      </c>
      <c r="I72" s="101" t="s">
        <v>7</v>
      </c>
      <c r="J72" s="101" t="s">
        <v>7</v>
      </c>
      <c r="K72" s="101" t="s">
        <v>7</v>
      </c>
      <c r="L72" s="102"/>
      <c r="M72" s="102"/>
      <c r="N72" s="101" t="s">
        <v>7</v>
      </c>
      <c r="O72" s="101" t="s">
        <v>7</v>
      </c>
      <c r="P72" s="100" t="s">
        <v>148</v>
      </c>
      <c r="Q72" s="100" t="s">
        <v>148</v>
      </c>
      <c r="R72" s="100" t="s">
        <v>148</v>
      </c>
      <c r="S72" s="102"/>
      <c r="T72" s="102"/>
      <c r="U72" s="100" t="s">
        <v>148</v>
      </c>
      <c r="V72" s="100" t="s">
        <v>148</v>
      </c>
      <c r="W72" s="100" t="s">
        <v>148</v>
      </c>
      <c r="X72" s="100" t="s">
        <v>148</v>
      </c>
      <c r="Y72" s="100" t="s">
        <v>148</v>
      </c>
      <c r="Z72" s="102"/>
      <c r="AA72" s="102"/>
      <c r="AB72" s="101" t="s">
        <v>7</v>
      </c>
      <c r="AC72" s="101" t="s">
        <v>7</v>
      </c>
      <c r="AD72" s="101" t="s">
        <v>7</v>
      </c>
      <c r="AE72" s="101" t="s">
        <v>7</v>
      </c>
      <c r="AF72" s="101" t="s">
        <v>7</v>
      </c>
      <c r="AG72" s="102"/>
      <c r="AH72" s="103">
        <f t="shared" si="2"/>
        <v>13</v>
      </c>
    </row>
    <row r="73" spans="1:34" s="104" customFormat="1" ht="12.75" x14ac:dyDescent="0.2">
      <c r="A73" s="116" t="s">
        <v>225</v>
      </c>
      <c r="B73" s="118">
        <v>12896543</v>
      </c>
      <c r="C73" s="118" t="s">
        <v>172</v>
      </c>
      <c r="D73" s="101" t="s">
        <v>7</v>
      </c>
      <c r="E73" s="102"/>
      <c r="F73" s="102"/>
      <c r="G73" s="101" t="s">
        <v>7</v>
      </c>
      <c r="H73" s="101" t="s">
        <v>7</v>
      </c>
      <c r="I73" s="101" t="s">
        <v>7</v>
      </c>
      <c r="J73" s="101" t="s">
        <v>7</v>
      </c>
      <c r="K73" s="101" t="s">
        <v>7</v>
      </c>
      <c r="L73" s="102"/>
      <c r="M73" s="102"/>
      <c r="N73" s="101" t="s">
        <v>7</v>
      </c>
      <c r="O73" s="101" t="s">
        <v>7</v>
      </c>
      <c r="P73" s="101" t="s">
        <v>7</v>
      </c>
      <c r="Q73" s="101" t="s">
        <v>7</v>
      </c>
      <c r="R73" s="101" t="s">
        <v>7</v>
      </c>
      <c r="S73" s="102"/>
      <c r="T73" s="102"/>
      <c r="U73" s="101" t="s">
        <v>7</v>
      </c>
      <c r="V73" s="101" t="s">
        <v>7</v>
      </c>
      <c r="W73" s="101" t="s">
        <v>7</v>
      </c>
      <c r="X73" s="101" t="s">
        <v>7</v>
      </c>
      <c r="Y73" s="101" t="s">
        <v>7</v>
      </c>
      <c r="Z73" s="102"/>
      <c r="AA73" s="102"/>
      <c r="AB73" s="101" t="s">
        <v>7</v>
      </c>
      <c r="AC73" s="101" t="s">
        <v>7</v>
      </c>
      <c r="AD73" s="101" t="s">
        <v>7</v>
      </c>
      <c r="AE73" s="101" t="s">
        <v>7</v>
      </c>
      <c r="AF73" s="101" t="s">
        <v>7</v>
      </c>
      <c r="AG73" s="102"/>
      <c r="AH73" s="103">
        <f t="shared" si="2"/>
        <v>21</v>
      </c>
    </row>
    <row r="74" spans="1:34" s="104" customFormat="1" ht="12.75" x14ac:dyDescent="0.2">
      <c r="A74" s="116" t="s">
        <v>225</v>
      </c>
      <c r="B74" s="118">
        <v>12896544</v>
      </c>
      <c r="C74" s="120" t="s">
        <v>173</v>
      </c>
      <c r="D74" s="101" t="s">
        <v>7</v>
      </c>
      <c r="E74" s="102"/>
      <c r="F74" s="102"/>
      <c r="G74" s="101" t="s">
        <v>7</v>
      </c>
      <c r="H74" s="101" t="s">
        <v>7</v>
      </c>
      <c r="I74" s="101" t="s">
        <v>7</v>
      </c>
      <c r="J74" s="101" t="s">
        <v>7</v>
      </c>
      <c r="K74" s="101" t="s">
        <v>7</v>
      </c>
      <c r="L74" s="102"/>
      <c r="M74" s="102"/>
      <c r="N74" s="101" t="s">
        <v>7</v>
      </c>
      <c r="O74" s="101" t="s">
        <v>7</v>
      </c>
      <c r="P74" s="101" t="s">
        <v>7</v>
      </c>
      <c r="Q74" s="101" t="s">
        <v>7</v>
      </c>
      <c r="R74" s="101" t="s">
        <v>7</v>
      </c>
      <c r="S74" s="102"/>
      <c r="T74" s="102"/>
      <c r="U74" s="101" t="s">
        <v>7</v>
      </c>
      <c r="V74" s="101" t="s">
        <v>94</v>
      </c>
      <c r="W74" s="101" t="s">
        <v>7</v>
      </c>
      <c r="X74" s="101" t="s">
        <v>7</v>
      </c>
      <c r="Y74" s="101" t="s">
        <v>7</v>
      </c>
      <c r="Z74" s="102"/>
      <c r="AA74" s="102"/>
      <c r="AB74" s="101" t="s">
        <v>7</v>
      </c>
      <c r="AC74" s="101" t="s">
        <v>7</v>
      </c>
      <c r="AD74" s="101" t="s">
        <v>7</v>
      </c>
      <c r="AE74" s="101" t="s">
        <v>7</v>
      </c>
      <c r="AF74" s="101" t="s">
        <v>7</v>
      </c>
      <c r="AG74" s="102"/>
      <c r="AH74" s="103">
        <f t="shared" si="2"/>
        <v>21</v>
      </c>
    </row>
    <row r="75" spans="1:34" s="104" customFormat="1" ht="12.75" x14ac:dyDescent="0.2">
      <c r="A75" s="116" t="s">
        <v>225</v>
      </c>
      <c r="B75" s="118">
        <v>12896545</v>
      </c>
      <c r="C75" s="120" t="s">
        <v>174</v>
      </c>
      <c r="D75" s="101"/>
      <c r="E75" s="102"/>
      <c r="F75" s="102"/>
      <c r="G75" s="101"/>
      <c r="H75" s="101"/>
      <c r="I75" s="101"/>
      <c r="J75" s="101"/>
      <c r="K75" s="101"/>
      <c r="L75" s="102"/>
      <c r="M75" s="102"/>
      <c r="N75" s="101"/>
      <c r="O75" s="101"/>
      <c r="P75" s="101" t="s">
        <v>7</v>
      </c>
      <c r="Q75" s="101" t="s">
        <v>7</v>
      </c>
      <c r="R75" s="101" t="s">
        <v>7</v>
      </c>
      <c r="S75" s="102"/>
      <c r="T75" s="102"/>
      <c r="U75" s="101" t="s">
        <v>7</v>
      </c>
      <c r="V75" s="101" t="s">
        <v>7</v>
      </c>
      <c r="W75" s="101" t="s">
        <v>7</v>
      </c>
      <c r="X75" s="101" t="s">
        <v>7</v>
      </c>
      <c r="Y75" s="101" t="s">
        <v>7</v>
      </c>
      <c r="Z75" s="102"/>
      <c r="AA75" s="102"/>
      <c r="AB75" s="101" t="s">
        <v>7</v>
      </c>
      <c r="AC75" s="101" t="s">
        <v>94</v>
      </c>
      <c r="AD75" s="101" t="s">
        <v>7</v>
      </c>
      <c r="AE75" s="101" t="s">
        <v>136</v>
      </c>
      <c r="AF75" s="101" t="s">
        <v>136</v>
      </c>
      <c r="AG75" s="102"/>
      <c r="AH75" s="103">
        <f t="shared" si="2"/>
        <v>11</v>
      </c>
    </row>
    <row r="76" spans="1:34" s="104" customFormat="1" ht="12.75" x14ac:dyDescent="0.2">
      <c r="A76" s="116" t="s">
        <v>225</v>
      </c>
      <c r="B76" s="118">
        <v>12896546</v>
      </c>
      <c r="C76" s="120" t="s">
        <v>175</v>
      </c>
      <c r="D76" s="101" t="s">
        <v>7</v>
      </c>
      <c r="E76" s="102"/>
      <c r="F76" s="102"/>
      <c r="G76" s="101" t="s">
        <v>7</v>
      </c>
      <c r="H76" s="101" t="s">
        <v>7</v>
      </c>
      <c r="I76" s="101" t="s">
        <v>7</v>
      </c>
      <c r="J76" s="101" t="s">
        <v>7</v>
      </c>
      <c r="K76" s="101" t="s">
        <v>7</v>
      </c>
      <c r="L76" s="102"/>
      <c r="M76" s="102"/>
      <c r="N76" s="101" t="s">
        <v>7</v>
      </c>
      <c r="O76" s="101" t="s">
        <v>7</v>
      </c>
      <c r="P76" s="101" t="s">
        <v>7</v>
      </c>
      <c r="Q76" s="101" t="s">
        <v>7</v>
      </c>
      <c r="R76" s="101" t="s">
        <v>7</v>
      </c>
      <c r="S76" s="102"/>
      <c r="T76" s="102"/>
      <c r="U76" s="101" t="s">
        <v>7</v>
      </c>
      <c r="V76" s="101" t="s">
        <v>7</v>
      </c>
      <c r="W76" s="101" t="s">
        <v>7</v>
      </c>
      <c r="X76" s="101" t="s">
        <v>7</v>
      </c>
      <c r="Y76" s="101" t="s">
        <v>7</v>
      </c>
      <c r="Z76" s="102"/>
      <c r="AA76" s="102"/>
      <c r="AB76" s="101" t="s">
        <v>7</v>
      </c>
      <c r="AC76" s="101" t="s">
        <v>7</v>
      </c>
      <c r="AD76" s="101" t="s">
        <v>7</v>
      </c>
      <c r="AE76" s="101" t="s">
        <v>7</v>
      </c>
      <c r="AF76" s="101" t="s">
        <v>7</v>
      </c>
      <c r="AG76" s="102"/>
      <c r="AH76" s="103">
        <f t="shared" si="2"/>
        <v>21</v>
      </c>
    </row>
    <row r="77" spans="1:34" s="104" customFormat="1" ht="12.75" x14ac:dyDescent="0.2">
      <c r="A77" s="116" t="s">
        <v>225</v>
      </c>
      <c r="B77" s="118">
        <v>12896547</v>
      </c>
      <c r="C77" s="120" t="s">
        <v>176</v>
      </c>
      <c r="D77" s="101" t="s">
        <v>7</v>
      </c>
      <c r="E77" s="102"/>
      <c r="F77" s="102"/>
      <c r="G77" s="101" t="s">
        <v>7</v>
      </c>
      <c r="H77" s="101" t="s">
        <v>7</v>
      </c>
      <c r="I77" s="101" t="s">
        <v>7</v>
      </c>
      <c r="J77" s="101" t="s">
        <v>7</v>
      </c>
      <c r="K77" s="101" t="s">
        <v>7</v>
      </c>
      <c r="L77" s="102"/>
      <c r="M77" s="102"/>
      <c r="N77" s="101" t="s">
        <v>136</v>
      </c>
      <c r="O77" s="101" t="s">
        <v>136</v>
      </c>
      <c r="P77" s="101" t="s">
        <v>136</v>
      </c>
      <c r="Q77" s="101" t="s">
        <v>136</v>
      </c>
      <c r="R77" s="101" t="s">
        <v>136</v>
      </c>
      <c r="S77" s="102" t="s">
        <v>136</v>
      </c>
      <c r="T77" s="102" t="s">
        <v>136</v>
      </c>
      <c r="U77" s="101" t="s">
        <v>136</v>
      </c>
      <c r="V77" s="101" t="s">
        <v>136</v>
      </c>
      <c r="W77" s="101" t="s">
        <v>136</v>
      </c>
      <c r="X77" s="101" t="s">
        <v>136</v>
      </c>
      <c r="Y77" s="101" t="s">
        <v>136</v>
      </c>
      <c r="Z77" s="102" t="s">
        <v>136</v>
      </c>
      <c r="AA77" s="102" t="s">
        <v>136</v>
      </c>
      <c r="AB77" s="101" t="s">
        <v>136</v>
      </c>
      <c r="AC77" s="101" t="s">
        <v>136</v>
      </c>
      <c r="AD77" s="101" t="s">
        <v>136</v>
      </c>
      <c r="AE77" s="101" t="s">
        <v>136</v>
      </c>
      <c r="AF77" s="101" t="s">
        <v>136</v>
      </c>
      <c r="AG77" s="102"/>
      <c r="AH77" s="103">
        <f t="shared" ref="AH77:AH106" si="3">+COUNTIF(D77:AG77,$AJ$6)+COUNTIF(D77:AG77,$AJ$5)+COUNTIF(D77:AG77,$AJ$4)+COUNTIF(D77:AG77,$AJ$3)</f>
        <v>6</v>
      </c>
    </row>
    <row r="78" spans="1:34" s="104" customFormat="1" ht="12.75" x14ac:dyDescent="0.2">
      <c r="A78" s="117" t="s">
        <v>225</v>
      </c>
      <c r="B78" s="118">
        <v>12896548</v>
      </c>
      <c r="C78" s="120" t="s">
        <v>177</v>
      </c>
      <c r="D78" s="101" t="s">
        <v>7</v>
      </c>
      <c r="E78" s="102"/>
      <c r="F78" s="102"/>
      <c r="G78" s="101" t="s">
        <v>7</v>
      </c>
      <c r="H78" s="101" t="s">
        <v>7</v>
      </c>
      <c r="I78" s="101" t="s">
        <v>7</v>
      </c>
      <c r="J78" s="101" t="s">
        <v>7</v>
      </c>
      <c r="K78" s="101" t="s">
        <v>7</v>
      </c>
      <c r="L78" s="102"/>
      <c r="M78" s="102"/>
      <c r="N78" s="101" t="s">
        <v>7</v>
      </c>
      <c r="O78" s="101" t="s">
        <v>7</v>
      </c>
      <c r="P78" s="101" t="s">
        <v>7</v>
      </c>
      <c r="Q78" s="101" t="s">
        <v>7</v>
      </c>
      <c r="R78" s="101" t="s">
        <v>7</v>
      </c>
      <c r="S78" s="102"/>
      <c r="T78" s="102"/>
      <c r="U78" s="101" t="s">
        <v>65</v>
      </c>
      <c r="V78" s="101" t="s">
        <v>65</v>
      </c>
      <c r="W78" s="101" t="s">
        <v>65</v>
      </c>
      <c r="X78" s="101" t="s">
        <v>7</v>
      </c>
      <c r="Y78" s="101" t="s">
        <v>7</v>
      </c>
      <c r="Z78" s="102"/>
      <c r="AA78" s="102"/>
      <c r="AB78" s="101" t="s">
        <v>7</v>
      </c>
      <c r="AC78" s="101" t="s">
        <v>7</v>
      </c>
      <c r="AD78" s="101" t="s">
        <v>7</v>
      </c>
      <c r="AE78" s="101" t="s">
        <v>7</v>
      </c>
      <c r="AF78" s="101" t="s">
        <v>7</v>
      </c>
      <c r="AG78" s="102"/>
      <c r="AH78" s="103">
        <f t="shared" si="3"/>
        <v>18</v>
      </c>
    </row>
    <row r="79" spans="1:34" s="104" customFormat="1" ht="12.75" x14ac:dyDescent="0.2">
      <c r="A79" s="117" t="s">
        <v>225</v>
      </c>
      <c r="B79" s="118">
        <v>12896549</v>
      </c>
      <c r="C79" s="118" t="s">
        <v>178</v>
      </c>
      <c r="D79" s="101" t="s">
        <v>7</v>
      </c>
      <c r="E79" s="102"/>
      <c r="F79" s="102"/>
      <c r="G79" s="101" t="s">
        <v>7</v>
      </c>
      <c r="H79" s="101" t="s">
        <v>7</v>
      </c>
      <c r="I79" s="101" t="s">
        <v>7</v>
      </c>
      <c r="J79" s="101" t="s">
        <v>7</v>
      </c>
      <c r="K79" s="101" t="s">
        <v>7</v>
      </c>
      <c r="L79" s="102"/>
      <c r="M79" s="102"/>
      <c r="N79" s="101" t="s">
        <v>7</v>
      </c>
      <c r="O79" s="101" t="s">
        <v>7</v>
      </c>
      <c r="P79" s="101" t="s">
        <v>7</v>
      </c>
      <c r="Q79" s="101" t="s">
        <v>7</v>
      </c>
      <c r="R79" s="101" t="s">
        <v>7</v>
      </c>
      <c r="S79" s="102"/>
      <c r="T79" s="102"/>
      <c r="U79" s="101" t="s">
        <v>7</v>
      </c>
      <c r="V79" s="101" t="s">
        <v>7</v>
      </c>
      <c r="W79" s="101" t="s">
        <v>7</v>
      </c>
      <c r="X79" s="101" t="s">
        <v>7</v>
      </c>
      <c r="Y79" s="101" t="s">
        <v>7</v>
      </c>
      <c r="Z79" s="102"/>
      <c r="AA79" s="102"/>
      <c r="AB79" s="101" t="s">
        <v>7</v>
      </c>
      <c r="AC79" s="101" t="s">
        <v>7</v>
      </c>
      <c r="AD79" s="101" t="s">
        <v>7</v>
      </c>
      <c r="AE79" s="101" t="s">
        <v>7</v>
      </c>
      <c r="AF79" s="101" t="s">
        <v>7</v>
      </c>
      <c r="AG79" s="102"/>
      <c r="AH79" s="103">
        <f t="shared" si="3"/>
        <v>21</v>
      </c>
    </row>
    <row r="80" spans="1:34" s="104" customFormat="1" ht="12.75" x14ac:dyDescent="0.2">
      <c r="A80" s="116" t="s">
        <v>225</v>
      </c>
      <c r="B80" s="118">
        <v>12896550</v>
      </c>
      <c r="C80" s="118" t="s">
        <v>179</v>
      </c>
      <c r="D80" s="101" t="s">
        <v>7</v>
      </c>
      <c r="E80" s="102"/>
      <c r="F80" s="102"/>
      <c r="G80" s="101" t="s">
        <v>7</v>
      </c>
      <c r="H80" s="101" t="s">
        <v>7</v>
      </c>
      <c r="I80" s="101" t="s">
        <v>7</v>
      </c>
      <c r="J80" s="101" t="s">
        <v>65</v>
      </c>
      <c r="K80" s="101" t="s">
        <v>65</v>
      </c>
      <c r="L80" s="102"/>
      <c r="M80" s="102"/>
      <c r="N80" s="101" t="s">
        <v>65</v>
      </c>
      <c r="O80" s="101" t="s">
        <v>65</v>
      </c>
      <c r="P80" s="101" t="s">
        <v>65</v>
      </c>
      <c r="Q80" s="101" t="s">
        <v>65</v>
      </c>
      <c r="R80" s="101" t="s">
        <v>65</v>
      </c>
      <c r="S80" s="102"/>
      <c r="T80" s="102"/>
      <c r="U80" s="101" t="s">
        <v>7</v>
      </c>
      <c r="V80" s="101" t="s">
        <v>7</v>
      </c>
      <c r="W80" s="101" t="s">
        <v>7</v>
      </c>
      <c r="X80" s="101" t="s">
        <v>7</v>
      </c>
      <c r="Y80" s="101" t="s">
        <v>7</v>
      </c>
      <c r="Z80" s="102"/>
      <c r="AA80" s="102"/>
      <c r="AB80" s="101" t="s">
        <v>7</v>
      </c>
      <c r="AC80" s="101" t="s">
        <v>7</v>
      </c>
      <c r="AD80" s="101" t="s">
        <v>7</v>
      </c>
      <c r="AE80" s="101" t="s">
        <v>7</v>
      </c>
      <c r="AF80" s="101" t="s">
        <v>7</v>
      </c>
      <c r="AG80" s="102"/>
      <c r="AH80" s="103">
        <f t="shared" si="3"/>
        <v>14</v>
      </c>
    </row>
    <row r="81" spans="1:34" s="104" customFormat="1" ht="12.75" x14ac:dyDescent="0.2">
      <c r="A81" s="116" t="s">
        <v>225</v>
      </c>
      <c r="B81" s="118">
        <v>12896551</v>
      </c>
      <c r="C81" s="118" t="s">
        <v>180</v>
      </c>
      <c r="D81" s="101" t="s">
        <v>7</v>
      </c>
      <c r="E81" s="102"/>
      <c r="F81" s="102"/>
      <c r="G81" s="101" t="s">
        <v>7</v>
      </c>
      <c r="H81" s="101" t="s">
        <v>7</v>
      </c>
      <c r="I81" s="101" t="s">
        <v>7</v>
      </c>
      <c r="J81" s="101" t="s">
        <v>7</v>
      </c>
      <c r="K81" s="101" t="s">
        <v>7</v>
      </c>
      <c r="L81" s="102"/>
      <c r="M81" s="102"/>
      <c r="N81" s="101" t="s">
        <v>7</v>
      </c>
      <c r="O81" s="101" t="s">
        <v>7</v>
      </c>
      <c r="P81" s="101" t="s">
        <v>7</v>
      </c>
      <c r="Q81" s="101" t="s">
        <v>7</v>
      </c>
      <c r="R81" s="101" t="s">
        <v>7</v>
      </c>
      <c r="S81" s="102"/>
      <c r="T81" s="102"/>
      <c r="U81" s="101" t="s">
        <v>7</v>
      </c>
      <c r="V81" s="101" t="s">
        <v>7</v>
      </c>
      <c r="W81" s="101" t="s">
        <v>7</v>
      </c>
      <c r="X81" s="101" t="s">
        <v>7</v>
      </c>
      <c r="Y81" s="101" t="s">
        <v>7</v>
      </c>
      <c r="Z81" s="102"/>
      <c r="AA81" s="102"/>
      <c r="AB81" s="101" t="s">
        <v>7</v>
      </c>
      <c r="AC81" s="101" t="s">
        <v>7</v>
      </c>
      <c r="AD81" s="101" t="s">
        <v>7</v>
      </c>
      <c r="AE81" s="101" t="s">
        <v>7</v>
      </c>
      <c r="AF81" s="101" t="s">
        <v>94</v>
      </c>
      <c r="AG81" s="102"/>
      <c r="AH81" s="103">
        <f t="shared" si="3"/>
        <v>21</v>
      </c>
    </row>
    <row r="82" spans="1:34" s="104" customFormat="1" ht="12.75" x14ac:dyDescent="0.2">
      <c r="A82" s="116" t="s">
        <v>225</v>
      </c>
      <c r="B82" s="118">
        <v>12896552</v>
      </c>
      <c r="C82" s="118" t="s">
        <v>181</v>
      </c>
      <c r="D82" s="101" t="s">
        <v>7</v>
      </c>
      <c r="E82" s="102"/>
      <c r="F82" s="102"/>
      <c r="G82" s="101" t="s">
        <v>7</v>
      </c>
      <c r="H82" s="101" t="s">
        <v>7</v>
      </c>
      <c r="I82" s="101" t="s">
        <v>7</v>
      </c>
      <c r="J82" s="101" t="s">
        <v>7</v>
      </c>
      <c r="K82" s="101" t="s">
        <v>7</v>
      </c>
      <c r="L82" s="102"/>
      <c r="M82" s="102"/>
      <c r="N82" s="101" t="s">
        <v>7</v>
      </c>
      <c r="O82" s="101" t="s">
        <v>7</v>
      </c>
      <c r="P82" s="101" t="s">
        <v>7</v>
      </c>
      <c r="Q82" s="101" t="s">
        <v>7</v>
      </c>
      <c r="R82" s="101" t="s">
        <v>7</v>
      </c>
      <c r="S82" s="102"/>
      <c r="T82" s="102"/>
      <c r="U82" s="101" t="s">
        <v>7</v>
      </c>
      <c r="V82" s="101" t="s">
        <v>7</v>
      </c>
      <c r="W82" s="101" t="s">
        <v>7</v>
      </c>
      <c r="X82" s="101" t="s">
        <v>7</v>
      </c>
      <c r="Y82" s="101" t="s">
        <v>7</v>
      </c>
      <c r="Z82" s="102"/>
      <c r="AA82" s="102"/>
      <c r="AB82" s="101" t="s">
        <v>7</v>
      </c>
      <c r="AC82" s="101" t="s">
        <v>7</v>
      </c>
      <c r="AD82" s="101" t="s">
        <v>7</v>
      </c>
      <c r="AE82" s="101" t="s">
        <v>7</v>
      </c>
      <c r="AF82" s="101" t="s">
        <v>7</v>
      </c>
      <c r="AG82" s="102"/>
      <c r="AH82" s="103">
        <f t="shared" si="3"/>
        <v>21</v>
      </c>
    </row>
    <row r="83" spans="1:34" s="104" customFormat="1" ht="12.75" x14ac:dyDescent="0.2">
      <c r="A83" s="116" t="s">
        <v>225</v>
      </c>
      <c r="B83" s="118">
        <v>12896553</v>
      </c>
      <c r="C83" s="118" t="s">
        <v>182</v>
      </c>
      <c r="D83" s="101" t="s">
        <v>111</v>
      </c>
      <c r="E83" s="102"/>
      <c r="F83" s="102"/>
      <c r="G83" s="101" t="s">
        <v>111</v>
      </c>
      <c r="H83" s="101" t="s">
        <v>111</v>
      </c>
      <c r="I83" s="101" t="s">
        <v>111</v>
      </c>
      <c r="J83" s="101" t="s">
        <v>111</v>
      </c>
      <c r="K83" s="101" t="s">
        <v>111</v>
      </c>
      <c r="L83" s="102"/>
      <c r="M83" s="102"/>
      <c r="N83" s="101" t="s">
        <v>111</v>
      </c>
      <c r="O83" s="101" t="s">
        <v>111</v>
      </c>
      <c r="P83" s="101" t="s">
        <v>142</v>
      </c>
      <c r="Q83" s="101" t="s">
        <v>142</v>
      </c>
      <c r="R83" s="101" t="s">
        <v>142</v>
      </c>
      <c r="S83" s="102"/>
      <c r="T83" s="102"/>
      <c r="U83" s="101" t="s">
        <v>142</v>
      </c>
      <c r="V83" s="101" t="s">
        <v>142</v>
      </c>
      <c r="W83" s="101" t="s">
        <v>142</v>
      </c>
      <c r="X83" s="101" t="s">
        <v>142</v>
      </c>
      <c r="Y83" s="101" t="s">
        <v>94</v>
      </c>
      <c r="Z83" s="102"/>
      <c r="AA83" s="102"/>
      <c r="AB83" s="101" t="s">
        <v>7</v>
      </c>
      <c r="AC83" s="101" t="s">
        <v>7</v>
      </c>
      <c r="AD83" s="101" t="s">
        <v>7</v>
      </c>
      <c r="AE83" s="101" t="s">
        <v>7</v>
      </c>
      <c r="AF83" s="101" t="s">
        <v>7</v>
      </c>
      <c r="AG83" s="102"/>
      <c r="AH83" s="103">
        <f t="shared" si="3"/>
        <v>6</v>
      </c>
    </row>
    <row r="84" spans="1:34" s="104" customFormat="1" ht="12.75" x14ac:dyDescent="0.2">
      <c r="A84" s="116" t="s">
        <v>225</v>
      </c>
      <c r="B84" s="118">
        <v>12896554</v>
      </c>
      <c r="C84" s="118" t="s">
        <v>183</v>
      </c>
      <c r="D84" s="101" t="s">
        <v>7</v>
      </c>
      <c r="E84" s="102"/>
      <c r="F84" s="102"/>
      <c r="G84" s="101" t="s">
        <v>7</v>
      </c>
      <c r="H84" s="101" t="s">
        <v>7</v>
      </c>
      <c r="I84" s="101" t="s">
        <v>7</v>
      </c>
      <c r="J84" s="101" t="s">
        <v>7</v>
      </c>
      <c r="K84" s="101" t="s">
        <v>7</v>
      </c>
      <c r="L84" s="102"/>
      <c r="M84" s="102"/>
      <c r="N84" s="101" t="s">
        <v>7</v>
      </c>
      <c r="O84" s="101" t="s">
        <v>7</v>
      </c>
      <c r="P84" s="101" t="s">
        <v>7</v>
      </c>
      <c r="Q84" s="101" t="s">
        <v>7</v>
      </c>
      <c r="R84" s="101" t="s">
        <v>7</v>
      </c>
      <c r="S84" s="102"/>
      <c r="T84" s="102"/>
      <c r="U84" s="101" t="s">
        <v>7</v>
      </c>
      <c r="V84" s="101" t="s">
        <v>7</v>
      </c>
      <c r="W84" s="101" t="s">
        <v>7</v>
      </c>
      <c r="X84" s="101" t="s">
        <v>7</v>
      </c>
      <c r="Y84" s="101" t="s">
        <v>7</v>
      </c>
      <c r="Z84" s="102"/>
      <c r="AA84" s="102"/>
      <c r="AB84" s="101" t="s">
        <v>7</v>
      </c>
      <c r="AC84" s="101" t="s">
        <v>7</v>
      </c>
      <c r="AD84" s="101" t="s">
        <v>7</v>
      </c>
      <c r="AE84" s="101" t="s">
        <v>7</v>
      </c>
      <c r="AF84" s="101" t="s">
        <v>7</v>
      </c>
      <c r="AG84" s="102"/>
      <c r="AH84" s="103">
        <f t="shared" si="3"/>
        <v>21</v>
      </c>
    </row>
    <row r="85" spans="1:34" s="104" customFormat="1" ht="12.75" x14ac:dyDescent="0.2">
      <c r="A85" s="116" t="s">
        <v>162</v>
      </c>
      <c r="B85" s="118">
        <v>12896555</v>
      </c>
      <c r="C85" s="118" t="s">
        <v>184</v>
      </c>
      <c r="D85" s="101" t="s">
        <v>7</v>
      </c>
      <c r="E85" s="102"/>
      <c r="F85" s="102"/>
      <c r="G85" s="101" t="s">
        <v>7</v>
      </c>
      <c r="H85" s="101" t="s">
        <v>7</v>
      </c>
      <c r="I85" s="101" t="s">
        <v>7</v>
      </c>
      <c r="J85" s="101" t="s">
        <v>7</v>
      </c>
      <c r="K85" s="101" t="s">
        <v>7</v>
      </c>
      <c r="L85" s="102"/>
      <c r="M85" s="102"/>
      <c r="N85" s="101" t="s">
        <v>7</v>
      </c>
      <c r="O85" s="101" t="s">
        <v>7</v>
      </c>
      <c r="P85" s="101" t="s">
        <v>7</v>
      </c>
      <c r="Q85" s="101" t="s">
        <v>7</v>
      </c>
      <c r="R85" s="101" t="s">
        <v>7</v>
      </c>
      <c r="S85" s="102"/>
      <c r="T85" s="102"/>
      <c r="U85" s="101" t="s">
        <v>7</v>
      </c>
      <c r="V85" s="141" t="s">
        <v>153</v>
      </c>
      <c r="W85" s="141" t="s">
        <v>153</v>
      </c>
      <c r="X85" s="101" t="s">
        <v>7</v>
      </c>
      <c r="Y85" s="141" t="s">
        <v>154</v>
      </c>
      <c r="Z85" s="102"/>
      <c r="AA85" s="102"/>
      <c r="AB85" s="101" t="s">
        <v>7</v>
      </c>
      <c r="AC85" s="101" t="s">
        <v>7</v>
      </c>
      <c r="AD85" s="101" t="s">
        <v>7</v>
      </c>
      <c r="AE85" s="101" t="s">
        <v>7</v>
      </c>
      <c r="AF85" s="101" t="s">
        <v>7</v>
      </c>
      <c r="AG85" s="102"/>
      <c r="AH85" s="103">
        <f t="shared" si="3"/>
        <v>18</v>
      </c>
    </row>
    <row r="86" spans="1:34" s="104" customFormat="1" ht="12.75" x14ac:dyDescent="0.2">
      <c r="A86" s="116" t="s">
        <v>162</v>
      </c>
      <c r="B86" s="118">
        <v>12896556</v>
      </c>
      <c r="C86" s="118" t="s">
        <v>185</v>
      </c>
      <c r="D86" s="101" t="s">
        <v>7</v>
      </c>
      <c r="E86" s="102"/>
      <c r="F86" s="102"/>
      <c r="G86" s="101" t="s">
        <v>7</v>
      </c>
      <c r="H86" s="101" t="s">
        <v>7</v>
      </c>
      <c r="I86" s="101" t="s">
        <v>7</v>
      </c>
      <c r="J86" s="101" t="s">
        <v>7</v>
      </c>
      <c r="K86" s="101" t="s">
        <v>7</v>
      </c>
      <c r="L86" s="102"/>
      <c r="M86" s="102"/>
      <c r="N86" s="101" t="s">
        <v>65</v>
      </c>
      <c r="O86" s="101" t="s">
        <v>65</v>
      </c>
      <c r="P86" s="101" t="s">
        <v>7</v>
      </c>
      <c r="Q86" s="101" t="s">
        <v>7</v>
      </c>
      <c r="R86" s="101" t="s">
        <v>7</v>
      </c>
      <c r="S86" s="102"/>
      <c r="T86" s="102"/>
      <c r="U86" s="101" t="s">
        <v>62</v>
      </c>
      <c r="V86" s="101" t="s">
        <v>62</v>
      </c>
      <c r="W86" s="101" t="s">
        <v>62</v>
      </c>
      <c r="X86" s="101" t="s">
        <v>62</v>
      </c>
      <c r="Y86" s="101" t="s">
        <v>62</v>
      </c>
      <c r="Z86" s="102" t="s">
        <v>62</v>
      </c>
      <c r="AA86" s="102" t="s">
        <v>62</v>
      </c>
      <c r="AB86" s="101" t="s">
        <v>62</v>
      </c>
      <c r="AC86" s="101" t="s">
        <v>62</v>
      </c>
      <c r="AD86" s="101" t="s">
        <v>62</v>
      </c>
      <c r="AE86" s="101" t="s">
        <v>62</v>
      </c>
      <c r="AF86" s="101" t="s">
        <v>62</v>
      </c>
      <c r="AG86" s="102" t="s">
        <v>62</v>
      </c>
      <c r="AH86" s="103">
        <f t="shared" si="3"/>
        <v>9</v>
      </c>
    </row>
    <row r="87" spans="1:34" s="104" customFormat="1" ht="12.75" x14ac:dyDescent="0.2">
      <c r="A87" s="116" t="s">
        <v>162</v>
      </c>
      <c r="B87" s="118">
        <v>12896557</v>
      </c>
      <c r="C87" s="118" t="s">
        <v>186</v>
      </c>
      <c r="D87" s="101" t="s">
        <v>7</v>
      </c>
      <c r="E87" s="102"/>
      <c r="F87" s="102"/>
      <c r="G87" s="101" t="s">
        <v>7</v>
      </c>
      <c r="H87" s="101" t="s">
        <v>7</v>
      </c>
      <c r="I87" s="101" t="s">
        <v>7</v>
      </c>
      <c r="J87" s="101" t="s">
        <v>7</v>
      </c>
      <c r="K87" s="101" t="s">
        <v>7</v>
      </c>
      <c r="L87" s="102"/>
      <c r="M87" s="102"/>
      <c r="N87" s="101" t="s">
        <v>7</v>
      </c>
      <c r="O87" s="101" t="s">
        <v>7</v>
      </c>
      <c r="P87" s="107" t="s">
        <v>65</v>
      </c>
      <c r="Q87" s="101" t="s">
        <v>7</v>
      </c>
      <c r="R87" s="101" t="s">
        <v>7</v>
      </c>
      <c r="S87" s="102"/>
      <c r="T87" s="102"/>
      <c r="U87" s="101" t="s">
        <v>7</v>
      </c>
      <c r="V87" s="101" t="s">
        <v>7</v>
      </c>
      <c r="W87" s="101" t="s">
        <v>7</v>
      </c>
      <c r="X87" s="101" t="s">
        <v>7</v>
      </c>
      <c r="Y87" s="101" t="s">
        <v>7</v>
      </c>
      <c r="Z87" s="102"/>
      <c r="AA87" s="102"/>
      <c r="AB87" s="101" t="s">
        <v>7</v>
      </c>
      <c r="AC87" s="101" t="s">
        <v>7</v>
      </c>
      <c r="AD87" s="101" t="s">
        <v>7</v>
      </c>
      <c r="AE87" s="101" t="s">
        <v>7</v>
      </c>
      <c r="AF87" s="101" t="s">
        <v>7</v>
      </c>
      <c r="AG87" s="102"/>
      <c r="AH87" s="103">
        <f t="shared" si="3"/>
        <v>20</v>
      </c>
    </row>
    <row r="88" spans="1:34" s="104" customFormat="1" ht="12.75" x14ac:dyDescent="0.2">
      <c r="A88" s="116" t="s">
        <v>162</v>
      </c>
      <c r="B88" s="118">
        <v>12896558</v>
      </c>
      <c r="C88" s="118" t="s">
        <v>187</v>
      </c>
      <c r="D88" s="101" t="s">
        <v>7</v>
      </c>
      <c r="E88" s="102"/>
      <c r="F88" s="102"/>
      <c r="G88" s="101" t="s">
        <v>62</v>
      </c>
      <c r="H88" s="101" t="s">
        <v>62</v>
      </c>
      <c r="I88" s="101" t="s">
        <v>62</v>
      </c>
      <c r="J88" s="101" t="s">
        <v>62</v>
      </c>
      <c r="K88" s="101" t="s">
        <v>62</v>
      </c>
      <c r="L88" s="102" t="s">
        <v>62</v>
      </c>
      <c r="M88" s="102" t="s">
        <v>62</v>
      </c>
      <c r="N88" s="101" t="s">
        <v>62</v>
      </c>
      <c r="O88" s="101" t="s">
        <v>62</v>
      </c>
      <c r="P88" s="101" t="s">
        <v>62</v>
      </c>
      <c r="Q88" s="101" t="s">
        <v>62</v>
      </c>
      <c r="R88" s="101" t="s">
        <v>62</v>
      </c>
      <c r="S88" s="102" t="s">
        <v>62</v>
      </c>
      <c r="T88" s="102" t="s">
        <v>62</v>
      </c>
      <c r="U88" s="101" t="s">
        <v>62</v>
      </c>
      <c r="V88" s="101" t="s">
        <v>149</v>
      </c>
      <c r="W88" s="101" t="s">
        <v>7</v>
      </c>
      <c r="X88" s="101" t="s">
        <v>7</v>
      </c>
      <c r="Y88" s="101" t="s">
        <v>7</v>
      </c>
      <c r="Z88" s="102"/>
      <c r="AA88" s="102"/>
      <c r="AB88" s="101" t="s">
        <v>7</v>
      </c>
      <c r="AC88" s="101" t="s">
        <v>7</v>
      </c>
      <c r="AD88" s="101" t="s">
        <v>7</v>
      </c>
      <c r="AE88" s="101" t="s">
        <v>7</v>
      </c>
      <c r="AF88" s="101" t="s">
        <v>7</v>
      </c>
      <c r="AG88" s="102"/>
      <c r="AH88" s="103">
        <f t="shared" si="3"/>
        <v>9</v>
      </c>
    </row>
    <row r="89" spans="1:34" s="104" customFormat="1" ht="12.75" x14ac:dyDescent="0.2">
      <c r="A89" s="116" t="s">
        <v>162</v>
      </c>
      <c r="B89" s="118">
        <v>12896559</v>
      </c>
      <c r="C89" s="118" t="s">
        <v>188</v>
      </c>
      <c r="D89" s="100" t="s">
        <v>150</v>
      </c>
      <c r="E89" s="102"/>
      <c r="F89" s="102"/>
      <c r="G89" s="141" t="s">
        <v>150</v>
      </c>
      <c r="H89" s="141" t="s">
        <v>151</v>
      </c>
      <c r="I89" s="141" t="s">
        <v>152</v>
      </c>
      <c r="J89" s="101" t="s">
        <v>7</v>
      </c>
      <c r="K89" s="101" t="s">
        <v>7</v>
      </c>
      <c r="L89" s="102"/>
      <c r="M89" s="102"/>
      <c r="N89" s="101" t="s">
        <v>7</v>
      </c>
      <c r="O89" s="101" t="s">
        <v>7</v>
      </c>
      <c r="P89" s="101" t="s">
        <v>7</v>
      </c>
      <c r="Q89" s="101" t="s">
        <v>7</v>
      </c>
      <c r="R89" s="101" t="s">
        <v>7</v>
      </c>
      <c r="S89" s="102"/>
      <c r="T89" s="102"/>
      <c r="U89" s="101" t="s">
        <v>7</v>
      </c>
      <c r="V89" s="101" t="s">
        <v>7</v>
      </c>
      <c r="W89" s="101" t="s">
        <v>7</v>
      </c>
      <c r="X89" s="101" t="s">
        <v>7</v>
      </c>
      <c r="Y89" s="101" t="s">
        <v>7</v>
      </c>
      <c r="Z89" s="102"/>
      <c r="AA89" s="102"/>
      <c r="AB89" s="101" t="s">
        <v>7</v>
      </c>
      <c r="AC89" s="101" t="s">
        <v>7</v>
      </c>
      <c r="AD89" s="101" t="s">
        <v>7</v>
      </c>
      <c r="AE89" s="101" t="s">
        <v>7</v>
      </c>
      <c r="AF89" s="101" t="s">
        <v>7</v>
      </c>
      <c r="AG89" s="102"/>
      <c r="AH89" s="103">
        <f t="shared" si="3"/>
        <v>17</v>
      </c>
    </row>
    <row r="90" spans="1:34" s="104" customFormat="1" ht="12.75" x14ac:dyDescent="0.2">
      <c r="A90" s="116" t="s">
        <v>162</v>
      </c>
      <c r="B90" s="118">
        <v>12896560</v>
      </c>
      <c r="C90" s="118" t="s">
        <v>189</v>
      </c>
      <c r="D90" s="141" t="s">
        <v>150</v>
      </c>
      <c r="E90" s="102"/>
      <c r="F90" s="102"/>
      <c r="G90" s="141" t="s">
        <v>150</v>
      </c>
      <c r="H90" s="141" t="s">
        <v>152</v>
      </c>
      <c r="I90" s="141" t="s">
        <v>151</v>
      </c>
      <c r="J90" s="101" t="s">
        <v>7</v>
      </c>
      <c r="K90" s="101" t="s">
        <v>7</v>
      </c>
      <c r="L90" s="102"/>
      <c r="M90" s="102"/>
      <c r="N90" s="101" t="s">
        <v>7</v>
      </c>
      <c r="O90" s="101" t="s">
        <v>7</v>
      </c>
      <c r="P90" s="101" t="s">
        <v>7</v>
      </c>
      <c r="Q90" s="101" t="s">
        <v>7</v>
      </c>
      <c r="R90" s="101" t="s">
        <v>7</v>
      </c>
      <c r="S90" s="102"/>
      <c r="T90" s="102"/>
      <c r="U90" s="101" t="s">
        <v>7</v>
      </c>
      <c r="V90" s="101" t="s">
        <v>7</v>
      </c>
      <c r="W90" s="101" t="s">
        <v>7</v>
      </c>
      <c r="X90" s="101" t="s">
        <v>7</v>
      </c>
      <c r="Y90" s="101" t="s">
        <v>7</v>
      </c>
      <c r="Z90" s="102"/>
      <c r="AA90" s="102"/>
      <c r="AB90" s="101" t="s">
        <v>7</v>
      </c>
      <c r="AC90" s="101" t="s">
        <v>7</v>
      </c>
      <c r="AD90" s="101" t="s">
        <v>7</v>
      </c>
      <c r="AE90" s="107" t="s">
        <v>63</v>
      </c>
      <c r="AF90" s="101" t="s">
        <v>7</v>
      </c>
      <c r="AG90" s="102"/>
      <c r="AH90" s="103">
        <f t="shared" si="3"/>
        <v>17</v>
      </c>
    </row>
    <row r="91" spans="1:34" s="104" customFormat="1" ht="12.75" x14ac:dyDescent="0.2">
      <c r="A91" s="116" t="s">
        <v>162</v>
      </c>
      <c r="B91" s="118">
        <v>12896561</v>
      </c>
      <c r="C91" s="118" t="s">
        <v>190</v>
      </c>
      <c r="D91" s="101" t="s">
        <v>7</v>
      </c>
      <c r="E91" s="102"/>
      <c r="F91" s="102"/>
      <c r="G91" s="101" t="s">
        <v>7</v>
      </c>
      <c r="H91" s="101" t="s">
        <v>7</v>
      </c>
      <c r="I91" s="101" t="s">
        <v>7</v>
      </c>
      <c r="J91" s="101" t="s">
        <v>7</v>
      </c>
      <c r="K91" s="101" t="s">
        <v>7</v>
      </c>
      <c r="L91" s="102"/>
      <c r="M91" s="102"/>
      <c r="N91" s="101" t="s">
        <v>7</v>
      </c>
      <c r="O91" s="101" t="s">
        <v>7</v>
      </c>
      <c r="P91" s="101" t="s">
        <v>7</v>
      </c>
      <c r="Q91" s="101" t="s">
        <v>7</v>
      </c>
      <c r="R91" s="101" t="s">
        <v>7</v>
      </c>
      <c r="S91" s="102"/>
      <c r="T91" s="102"/>
      <c r="U91" s="107" t="s">
        <v>65</v>
      </c>
      <c r="V91" s="101" t="s">
        <v>7</v>
      </c>
      <c r="W91" s="101" t="s">
        <v>7</v>
      </c>
      <c r="X91" s="101" t="s">
        <v>7</v>
      </c>
      <c r="Y91" s="101" t="s">
        <v>7</v>
      </c>
      <c r="Z91" s="102"/>
      <c r="AA91" s="102"/>
      <c r="AB91" s="101" t="s">
        <v>7</v>
      </c>
      <c r="AC91" s="101" t="s">
        <v>7</v>
      </c>
      <c r="AD91" s="101" t="s">
        <v>7</v>
      </c>
      <c r="AE91" s="101" t="s">
        <v>7</v>
      </c>
      <c r="AF91" s="101" t="s">
        <v>94</v>
      </c>
      <c r="AG91" s="102"/>
      <c r="AH91" s="103">
        <f t="shared" si="3"/>
        <v>20</v>
      </c>
    </row>
    <row r="92" spans="1:34" s="104" customFormat="1" ht="12.75" x14ac:dyDescent="0.2">
      <c r="A92" s="116" t="s">
        <v>162</v>
      </c>
      <c r="B92" s="118">
        <v>12896562</v>
      </c>
      <c r="C92" s="118" t="s">
        <v>191</v>
      </c>
      <c r="D92" s="101" t="s">
        <v>94</v>
      </c>
      <c r="E92" s="102"/>
      <c r="F92" s="102"/>
      <c r="G92" s="101" t="s">
        <v>7</v>
      </c>
      <c r="H92" s="101" t="s">
        <v>7</v>
      </c>
      <c r="I92" s="101" t="s">
        <v>7</v>
      </c>
      <c r="J92" s="101" t="s">
        <v>7</v>
      </c>
      <c r="K92" s="101" t="s">
        <v>7</v>
      </c>
      <c r="L92" s="102"/>
      <c r="M92" s="102"/>
      <c r="N92" s="101" t="s">
        <v>7</v>
      </c>
      <c r="O92" s="101" t="s">
        <v>7</v>
      </c>
      <c r="P92" s="101" t="s">
        <v>7</v>
      </c>
      <c r="Q92" s="101" t="s">
        <v>7</v>
      </c>
      <c r="R92" s="101" t="s">
        <v>7</v>
      </c>
      <c r="S92" s="102"/>
      <c r="T92" s="102"/>
      <c r="U92" s="101" t="s">
        <v>62</v>
      </c>
      <c r="V92" s="101" t="s">
        <v>62</v>
      </c>
      <c r="W92" s="101" t="s">
        <v>62</v>
      </c>
      <c r="X92" s="101" t="s">
        <v>62</v>
      </c>
      <c r="Y92" s="101" t="s">
        <v>62</v>
      </c>
      <c r="Z92" s="102" t="s">
        <v>62</v>
      </c>
      <c r="AA92" s="102" t="s">
        <v>62</v>
      </c>
      <c r="AB92" s="101" t="s">
        <v>62</v>
      </c>
      <c r="AC92" s="101" t="s">
        <v>62</v>
      </c>
      <c r="AD92" s="101" t="s">
        <v>62</v>
      </c>
      <c r="AE92" s="101" t="s">
        <v>62</v>
      </c>
      <c r="AF92" s="101" t="s">
        <v>62</v>
      </c>
      <c r="AG92" s="102" t="s">
        <v>62</v>
      </c>
      <c r="AH92" s="103">
        <f t="shared" si="3"/>
        <v>11</v>
      </c>
    </row>
    <row r="93" spans="1:34" s="104" customFormat="1" ht="12.75" x14ac:dyDescent="0.2">
      <c r="A93" s="116" t="s">
        <v>162</v>
      </c>
      <c r="B93" s="118">
        <v>12896563</v>
      </c>
      <c r="C93" s="118" t="s">
        <v>192</v>
      </c>
      <c r="D93" s="101" t="s">
        <v>7</v>
      </c>
      <c r="E93" s="102"/>
      <c r="F93" s="102"/>
      <c r="G93" s="101" t="s">
        <v>7</v>
      </c>
      <c r="H93" s="101" t="s">
        <v>7</v>
      </c>
      <c r="I93" s="101" t="s">
        <v>7</v>
      </c>
      <c r="J93" s="101" t="s">
        <v>7</v>
      </c>
      <c r="K93" s="101" t="s">
        <v>7</v>
      </c>
      <c r="L93" s="102"/>
      <c r="M93" s="102"/>
      <c r="N93" s="101" t="s">
        <v>7</v>
      </c>
      <c r="O93" s="101" t="s">
        <v>7</v>
      </c>
      <c r="P93" s="101" t="s">
        <v>7</v>
      </c>
      <c r="Q93" s="101" t="s">
        <v>7</v>
      </c>
      <c r="R93" s="101" t="s">
        <v>7</v>
      </c>
      <c r="S93" s="102"/>
      <c r="T93" s="102"/>
      <c r="U93" s="101" t="s">
        <v>7</v>
      </c>
      <c r="V93" s="101" t="s">
        <v>7</v>
      </c>
      <c r="W93" s="101" t="s">
        <v>7</v>
      </c>
      <c r="X93" s="101" t="s">
        <v>7</v>
      </c>
      <c r="Y93" s="101" t="s">
        <v>7</v>
      </c>
      <c r="Z93" s="102"/>
      <c r="AA93" s="102"/>
      <c r="AB93" s="101" t="s">
        <v>7</v>
      </c>
      <c r="AC93" s="101" t="s">
        <v>65</v>
      </c>
      <c r="AD93" s="101" t="s">
        <v>7</v>
      </c>
      <c r="AE93" s="101" t="s">
        <v>7</v>
      </c>
      <c r="AF93" s="101" t="s">
        <v>7</v>
      </c>
      <c r="AG93" s="102"/>
      <c r="AH93" s="103">
        <f t="shared" si="3"/>
        <v>20</v>
      </c>
    </row>
    <row r="94" spans="1:34" s="104" customFormat="1" ht="12.75" x14ac:dyDescent="0.2">
      <c r="A94" s="116" t="s">
        <v>162</v>
      </c>
      <c r="B94" s="118">
        <v>12896564</v>
      </c>
      <c r="C94" s="121" t="s">
        <v>193</v>
      </c>
      <c r="D94" s="101" t="s">
        <v>7</v>
      </c>
      <c r="E94" s="102"/>
      <c r="F94" s="102"/>
      <c r="G94" s="101" t="s">
        <v>7</v>
      </c>
      <c r="H94" s="101" t="s">
        <v>7</v>
      </c>
      <c r="I94" s="101" t="s">
        <v>7</v>
      </c>
      <c r="J94" s="101" t="s">
        <v>7</v>
      </c>
      <c r="K94" s="101" t="s">
        <v>7</v>
      </c>
      <c r="L94" s="102"/>
      <c r="M94" s="102"/>
      <c r="N94" s="101" t="s">
        <v>7</v>
      </c>
      <c r="O94" s="101" t="s">
        <v>7</v>
      </c>
      <c r="P94" s="101" t="s">
        <v>7</v>
      </c>
      <c r="Q94" s="101" t="s">
        <v>7</v>
      </c>
      <c r="R94" s="101" t="s">
        <v>7</v>
      </c>
      <c r="S94" s="102"/>
      <c r="T94" s="102"/>
      <c r="U94" s="101" t="s">
        <v>7</v>
      </c>
      <c r="V94" s="101" t="s">
        <v>7</v>
      </c>
      <c r="W94" s="101" t="s">
        <v>7</v>
      </c>
      <c r="X94" s="101" t="s">
        <v>7</v>
      </c>
      <c r="Y94" s="101" t="s">
        <v>7</v>
      </c>
      <c r="Z94" s="102"/>
      <c r="AA94" s="102"/>
      <c r="AB94" s="101" t="s">
        <v>7</v>
      </c>
      <c r="AC94" s="101" t="s">
        <v>7</v>
      </c>
      <c r="AD94" s="101" t="s">
        <v>7</v>
      </c>
      <c r="AE94" s="101" t="s">
        <v>7</v>
      </c>
      <c r="AF94" s="101" t="s">
        <v>7</v>
      </c>
      <c r="AG94" s="102"/>
      <c r="AH94" s="103">
        <f t="shared" si="3"/>
        <v>21</v>
      </c>
    </row>
    <row r="95" spans="1:34" s="104" customFormat="1" ht="12.75" x14ac:dyDescent="0.2">
      <c r="A95" s="116" t="s">
        <v>162</v>
      </c>
      <c r="B95" s="118">
        <v>12896565</v>
      </c>
      <c r="C95" s="118" t="s">
        <v>194</v>
      </c>
      <c r="D95" s="101" t="s">
        <v>7</v>
      </c>
      <c r="E95" s="102"/>
      <c r="F95" s="102"/>
      <c r="G95" s="101" t="s">
        <v>62</v>
      </c>
      <c r="H95" s="101" t="s">
        <v>62</v>
      </c>
      <c r="I95" s="101" t="s">
        <v>62</v>
      </c>
      <c r="J95" s="101" t="s">
        <v>62</v>
      </c>
      <c r="K95" s="101" t="s">
        <v>62</v>
      </c>
      <c r="L95" s="102" t="s">
        <v>62</v>
      </c>
      <c r="M95" s="102" t="s">
        <v>62</v>
      </c>
      <c r="N95" s="101" t="s">
        <v>62</v>
      </c>
      <c r="O95" s="101" t="s">
        <v>62</v>
      </c>
      <c r="P95" s="101" t="s">
        <v>62</v>
      </c>
      <c r="Q95" s="101" t="s">
        <v>62</v>
      </c>
      <c r="R95" s="101" t="s">
        <v>62</v>
      </c>
      <c r="S95" s="102" t="s">
        <v>62</v>
      </c>
      <c r="T95" s="102" t="s">
        <v>62</v>
      </c>
      <c r="U95" s="101" t="s">
        <v>62</v>
      </c>
      <c r="V95" s="101" t="s">
        <v>149</v>
      </c>
      <c r="W95" s="101" t="s">
        <v>7</v>
      </c>
      <c r="X95" s="101" t="s">
        <v>7</v>
      </c>
      <c r="Y95" s="101" t="s">
        <v>7</v>
      </c>
      <c r="Z95" s="102"/>
      <c r="AA95" s="102"/>
      <c r="AB95" s="101" t="s">
        <v>7</v>
      </c>
      <c r="AC95" s="101" t="s">
        <v>7</v>
      </c>
      <c r="AD95" s="101" t="s">
        <v>7</v>
      </c>
      <c r="AE95" s="101" t="s">
        <v>7</v>
      </c>
      <c r="AF95" s="101" t="s">
        <v>94</v>
      </c>
      <c r="AG95" s="102"/>
      <c r="AH95" s="103">
        <f t="shared" si="3"/>
        <v>9</v>
      </c>
    </row>
    <row r="96" spans="1:34" s="104" customFormat="1" ht="12.75" x14ac:dyDescent="0.2">
      <c r="A96" s="116" t="s">
        <v>162</v>
      </c>
      <c r="B96" s="118">
        <v>12896566</v>
      </c>
      <c r="C96" s="118" t="s">
        <v>195</v>
      </c>
      <c r="D96" s="101" t="s">
        <v>7</v>
      </c>
      <c r="E96" s="102"/>
      <c r="F96" s="102"/>
      <c r="G96" s="101" t="s">
        <v>7</v>
      </c>
      <c r="H96" s="101" t="s">
        <v>7</v>
      </c>
      <c r="I96" s="101" t="s">
        <v>7</v>
      </c>
      <c r="J96" s="101" t="s">
        <v>7</v>
      </c>
      <c r="K96" s="101" t="s">
        <v>7</v>
      </c>
      <c r="L96" s="102"/>
      <c r="M96" s="102"/>
      <c r="N96" s="101" t="s">
        <v>7</v>
      </c>
      <c r="O96" s="107" t="s">
        <v>63</v>
      </c>
      <c r="P96" s="101" t="s">
        <v>7</v>
      </c>
      <c r="Q96" s="101" t="s">
        <v>7</v>
      </c>
      <c r="R96" s="101" t="s">
        <v>7</v>
      </c>
      <c r="S96" s="102"/>
      <c r="T96" s="102"/>
      <c r="U96" s="101" t="s">
        <v>7</v>
      </c>
      <c r="V96" s="107" t="s">
        <v>63</v>
      </c>
      <c r="W96" s="101" t="s">
        <v>7</v>
      </c>
      <c r="X96" s="101" t="s">
        <v>7</v>
      </c>
      <c r="Y96" s="101" t="s">
        <v>7</v>
      </c>
      <c r="Z96" s="102"/>
      <c r="AA96" s="102"/>
      <c r="AB96" s="101" t="s">
        <v>7</v>
      </c>
      <c r="AC96" s="101" t="s">
        <v>7</v>
      </c>
      <c r="AD96" s="101" t="s">
        <v>7</v>
      </c>
      <c r="AE96" s="101" t="s">
        <v>7</v>
      </c>
      <c r="AF96" s="107" t="s">
        <v>63</v>
      </c>
      <c r="AG96" s="102"/>
      <c r="AH96" s="103">
        <f t="shared" si="3"/>
        <v>21</v>
      </c>
    </row>
    <row r="97" spans="1:34" s="104" customFormat="1" ht="12.75" x14ac:dyDescent="0.2">
      <c r="A97" s="116" t="s">
        <v>162</v>
      </c>
      <c r="B97" s="118">
        <v>12896567</v>
      </c>
      <c r="C97" s="118" t="s">
        <v>196</v>
      </c>
      <c r="D97" s="101" t="s">
        <v>7</v>
      </c>
      <c r="E97" s="102"/>
      <c r="F97" s="102"/>
      <c r="G97" s="101" t="s">
        <v>7</v>
      </c>
      <c r="H97" s="101" t="s">
        <v>7</v>
      </c>
      <c r="I97" s="101" t="s">
        <v>7</v>
      </c>
      <c r="J97" s="101" t="s">
        <v>7</v>
      </c>
      <c r="K97" s="101" t="s">
        <v>7</v>
      </c>
      <c r="L97" s="102"/>
      <c r="M97" s="102"/>
      <c r="N97" s="101" t="s">
        <v>7</v>
      </c>
      <c r="O97" s="101" t="s">
        <v>7</v>
      </c>
      <c r="P97" s="101" t="s">
        <v>7</v>
      </c>
      <c r="Q97" s="101" t="s">
        <v>7</v>
      </c>
      <c r="R97" s="101" t="s">
        <v>7</v>
      </c>
      <c r="S97" s="102"/>
      <c r="T97" s="102"/>
      <c r="U97" s="101" t="s">
        <v>7</v>
      </c>
      <c r="V97" s="101" t="s">
        <v>7</v>
      </c>
      <c r="W97" s="101" t="s">
        <v>7</v>
      </c>
      <c r="X97" s="101" t="s">
        <v>7</v>
      </c>
      <c r="Y97" s="101" t="s">
        <v>7</v>
      </c>
      <c r="Z97" s="102"/>
      <c r="AA97" s="102"/>
      <c r="AB97" s="101" t="s">
        <v>7</v>
      </c>
      <c r="AC97" s="101" t="s">
        <v>7</v>
      </c>
      <c r="AD97" s="101" t="s">
        <v>7</v>
      </c>
      <c r="AE97" s="101" t="s">
        <v>7</v>
      </c>
      <c r="AF97" s="101" t="s">
        <v>7</v>
      </c>
      <c r="AG97" s="102"/>
      <c r="AH97" s="103">
        <f t="shared" si="3"/>
        <v>21</v>
      </c>
    </row>
    <row r="98" spans="1:34" s="104" customFormat="1" ht="12.75" x14ac:dyDescent="0.2">
      <c r="A98" s="116" t="s">
        <v>162</v>
      </c>
      <c r="B98" s="118">
        <v>12896568</v>
      </c>
      <c r="C98" s="118" t="s">
        <v>197</v>
      </c>
      <c r="D98" s="101" t="s">
        <v>7</v>
      </c>
      <c r="E98" s="102"/>
      <c r="F98" s="102"/>
      <c r="G98" s="101" t="s">
        <v>7</v>
      </c>
      <c r="H98" s="101" t="s">
        <v>7</v>
      </c>
      <c r="I98" s="101" t="s">
        <v>7</v>
      </c>
      <c r="J98" s="101" t="s">
        <v>7</v>
      </c>
      <c r="K98" s="101" t="s">
        <v>63</v>
      </c>
      <c r="L98" s="102"/>
      <c r="M98" s="102"/>
      <c r="N98" s="101" t="s">
        <v>7</v>
      </c>
      <c r="O98" s="101" t="s">
        <v>7</v>
      </c>
      <c r="P98" s="101" t="s">
        <v>7</v>
      </c>
      <c r="Q98" s="101" t="s">
        <v>7</v>
      </c>
      <c r="R98" s="101" t="s">
        <v>7</v>
      </c>
      <c r="S98" s="102"/>
      <c r="T98" s="102"/>
      <c r="U98" s="101" t="s">
        <v>7</v>
      </c>
      <c r="V98" s="101" t="s">
        <v>7</v>
      </c>
      <c r="W98" s="101" t="s">
        <v>7</v>
      </c>
      <c r="X98" s="101" t="s">
        <v>7</v>
      </c>
      <c r="Y98" s="101" t="s">
        <v>7</v>
      </c>
      <c r="Z98" s="102"/>
      <c r="AA98" s="102"/>
      <c r="AB98" s="101" t="s">
        <v>7</v>
      </c>
      <c r="AC98" s="107" t="s">
        <v>63</v>
      </c>
      <c r="AD98" s="101" t="s">
        <v>7</v>
      </c>
      <c r="AE98" s="101" t="s">
        <v>7</v>
      </c>
      <c r="AF98" s="101" t="s">
        <v>63</v>
      </c>
      <c r="AG98" s="102"/>
      <c r="AH98" s="103">
        <f t="shared" si="3"/>
        <v>21</v>
      </c>
    </row>
    <row r="99" spans="1:34" s="104" customFormat="1" ht="12.75" x14ac:dyDescent="0.2">
      <c r="A99" s="116" t="s">
        <v>162</v>
      </c>
      <c r="B99" s="118">
        <v>12896569</v>
      </c>
      <c r="C99" s="118" t="s">
        <v>198</v>
      </c>
      <c r="D99" s="101" t="s">
        <v>7</v>
      </c>
      <c r="E99" s="102"/>
      <c r="F99" s="102"/>
      <c r="G99" s="101" t="s">
        <v>7</v>
      </c>
      <c r="H99" s="101" t="s">
        <v>7</v>
      </c>
      <c r="I99" s="101" t="s">
        <v>7</v>
      </c>
      <c r="J99" s="101" t="s">
        <v>7</v>
      </c>
      <c r="K99" s="101" t="s">
        <v>7</v>
      </c>
      <c r="L99" s="102"/>
      <c r="M99" s="102"/>
      <c r="N99" s="101" t="s">
        <v>7</v>
      </c>
      <c r="O99" s="101" t="s">
        <v>7</v>
      </c>
      <c r="P99" s="101" t="s">
        <v>7</v>
      </c>
      <c r="Q99" s="101" t="s">
        <v>7</v>
      </c>
      <c r="R99" s="101" t="s">
        <v>7</v>
      </c>
      <c r="S99" s="102"/>
      <c r="T99" s="102"/>
      <c r="U99" s="101" t="s">
        <v>7</v>
      </c>
      <c r="V99" s="101" t="s">
        <v>7</v>
      </c>
      <c r="W99" s="101" t="s">
        <v>7</v>
      </c>
      <c r="X99" s="101" t="s">
        <v>7</v>
      </c>
      <c r="Y99" s="107" t="s">
        <v>94</v>
      </c>
      <c r="Z99" s="102"/>
      <c r="AA99" s="102"/>
      <c r="AB99" s="101" t="s">
        <v>65</v>
      </c>
      <c r="AC99" s="101" t="s">
        <v>65</v>
      </c>
      <c r="AD99" s="101" t="s">
        <v>7</v>
      </c>
      <c r="AE99" s="107" t="s">
        <v>63</v>
      </c>
      <c r="AF99" s="107" t="s">
        <v>94</v>
      </c>
      <c r="AG99" s="102"/>
      <c r="AH99" s="103">
        <f t="shared" si="3"/>
        <v>19</v>
      </c>
    </row>
    <row r="100" spans="1:34" s="104" customFormat="1" ht="12.75" x14ac:dyDescent="0.2">
      <c r="A100" s="116" t="s">
        <v>162</v>
      </c>
      <c r="B100" s="118">
        <v>12896570</v>
      </c>
      <c r="C100" s="118" t="s">
        <v>199</v>
      </c>
      <c r="D100" s="101" t="s">
        <v>7</v>
      </c>
      <c r="E100" s="102"/>
      <c r="F100" s="102"/>
      <c r="G100" s="101" t="s">
        <v>7</v>
      </c>
      <c r="H100" s="101" t="s">
        <v>7</v>
      </c>
      <c r="I100" s="101" t="s">
        <v>7</v>
      </c>
      <c r="J100" s="101" t="s">
        <v>7</v>
      </c>
      <c r="K100" s="101" t="s">
        <v>7</v>
      </c>
      <c r="L100" s="102"/>
      <c r="M100" s="102"/>
      <c r="N100" s="101" t="s">
        <v>7</v>
      </c>
      <c r="O100" s="101" t="s">
        <v>7</v>
      </c>
      <c r="P100" s="101" t="s">
        <v>7</v>
      </c>
      <c r="Q100" s="101" t="s">
        <v>7</v>
      </c>
      <c r="R100" s="101" t="s">
        <v>7</v>
      </c>
      <c r="S100" s="102"/>
      <c r="T100" s="102"/>
      <c r="U100" s="101" t="s">
        <v>7</v>
      </c>
      <c r="V100" s="101" t="s">
        <v>7</v>
      </c>
      <c r="W100" s="101" t="s">
        <v>7</v>
      </c>
      <c r="X100" s="101" t="s">
        <v>7</v>
      </c>
      <c r="Y100" s="101" t="s">
        <v>7</v>
      </c>
      <c r="Z100" s="102"/>
      <c r="AA100" s="102"/>
      <c r="AB100" s="101" t="s">
        <v>7</v>
      </c>
      <c r="AC100" s="101" t="s">
        <v>7</v>
      </c>
      <c r="AD100" s="101" t="s">
        <v>7</v>
      </c>
      <c r="AE100" s="101" t="s">
        <v>7</v>
      </c>
      <c r="AF100" s="101" t="s">
        <v>7</v>
      </c>
      <c r="AG100" s="102"/>
      <c r="AH100" s="103">
        <f t="shared" si="3"/>
        <v>21</v>
      </c>
    </row>
    <row r="101" spans="1:34" s="104" customFormat="1" ht="12.75" x14ac:dyDescent="0.2">
      <c r="A101" s="116" t="s">
        <v>162</v>
      </c>
      <c r="B101" s="118">
        <v>12896571</v>
      </c>
      <c r="C101" s="121" t="s">
        <v>200</v>
      </c>
      <c r="D101" s="101" t="s">
        <v>7</v>
      </c>
      <c r="E101" s="102"/>
      <c r="F101" s="102"/>
      <c r="G101" s="101" t="s">
        <v>7</v>
      </c>
      <c r="H101" s="101" t="s">
        <v>7</v>
      </c>
      <c r="I101" s="101" t="s">
        <v>7</v>
      </c>
      <c r="J101" s="101" t="s">
        <v>7</v>
      </c>
      <c r="K101" s="101" t="s">
        <v>7</v>
      </c>
      <c r="L101" s="102"/>
      <c r="M101" s="102"/>
      <c r="N101" s="101" t="s">
        <v>7</v>
      </c>
      <c r="O101" s="101" t="s">
        <v>7</v>
      </c>
      <c r="P101" s="101" t="s">
        <v>7</v>
      </c>
      <c r="Q101" s="101" t="s">
        <v>7</v>
      </c>
      <c r="R101" s="101" t="s">
        <v>7</v>
      </c>
      <c r="S101" s="102"/>
      <c r="T101" s="102"/>
      <c r="U101" s="101" t="s">
        <v>7</v>
      </c>
      <c r="V101" s="101" t="s">
        <v>7</v>
      </c>
      <c r="W101" s="101" t="s">
        <v>7</v>
      </c>
      <c r="X101" s="107" t="s">
        <v>63</v>
      </c>
      <c r="Y101" s="101" t="s">
        <v>7</v>
      </c>
      <c r="Z101" s="102"/>
      <c r="AA101" s="102"/>
      <c r="AB101" s="101" t="s">
        <v>7</v>
      </c>
      <c r="AC101" s="101" t="s">
        <v>7</v>
      </c>
      <c r="AD101" s="101" t="s">
        <v>7</v>
      </c>
      <c r="AE101" s="101" t="s">
        <v>7</v>
      </c>
      <c r="AF101" s="101" t="s">
        <v>7</v>
      </c>
      <c r="AG101" s="102"/>
      <c r="AH101" s="103">
        <f t="shared" si="3"/>
        <v>21</v>
      </c>
    </row>
    <row r="102" spans="1:34" s="104" customFormat="1" ht="12.75" x14ac:dyDescent="0.2">
      <c r="A102" s="116" t="s">
        <v>162</v>
      </c>
      <c r="B102" s="118">
        <v>12896572</v>
      </c>
      <c r="C102" s="120" t="s">
        <v>201</v>
      </c>
      <c r="D102" s="101" t="s">
        <v>7</v>
      </c>
      <c r="E102" s="102"/>
      <c r="F102" s="102"/>
      <c r="G102" s="101" t="s">
        <v>7</v>
      </c>
      <c r="H102" s="101" t="s">
        <v>7</v>
      </c>
      <c r="I102" s="101" t="s">
        <v>7</v>
      </c>
      <c r="J102" s="101" t="s">
        <v>7</v>
      </c>
      <c r="K102" s="101" t="s">
        <v>7</v>
      </c>
      <c r="L102" s="102"/>
      <c r="M102" s="102"/>
      <c r="N102" s="101" t="s">
        <v>7</v>
      </c>
      <c r="O102" s="101" t="s">
        <v>7</v>
      </c>
      <c r="P102" s="101" t="s">
        <v>7</v>
      </c>
      <c r="Q102" s="101" t="s">
        <v>7</v>
      </c>
      <c r="R102" s="101" t="s">
        <v>7</v>
      </c>
      <c r="S102" s="102"/>
      <c r="T102" s="102"/>
      <c r="U102" s="101" t="s">
        <v>7</v>
      </c>
      <c r="V102" s="101" t="s">
        <v>7</v>
      </c>
      <c r="W102" s="101" t="s">
        <v>7</v>
      </c>
      <c r="X102" s="101" t="s">
        <v>7</v>
      </c>
      <c r="Y102" s="101" t="s">
        <v>7</v>
      </c>
      <c r="Z102" s="102"/>
      <c r="AA102" s="102"/>
      <c r="AB102" s="101" t="s">
        <v>7</v>
      </c>
      <c r="AC102" s="101" t="s">
        <v>7</v>
      </c>
      <c r="AD102" s="101" t="s">
        <v>7</v>
      </c>
      <c r="AE102" s="101" t="s">
        <v>7</v>
      </c>
      <c r="AF102" s="101" t="s">
        <v>7</v>
      </c>
      <c r="AG102" s="102"/>
      <c r="AH102" s="103">
        <f t="shared" si="3"/>
        <v>21</v>
      </c>
    </row>
    <row r="103" spans="1:34" s="104" customFormat="1" ht="12.75" x14ac:dyDescent="0.2">
      <c r="A103" s="116" t="s">
        <v>162</v>
      </c>
      <c r="B103" s="118">
        <v>12896573</v>
      </c>
      <c r="C103" s="120" t="s">
        <v>202</v>
      </c>
      <c r="D103" s="101" t="s">
        <v>7</v>
      </c>
      <c r="E103" s="102"/>
      <c r="F103" s="102"/>
      <c r="G103" s="101" t="s">
        <v>7</v>
      </c>
      <c r="H103" s="101" t="s">
        <v>7</v>
      </c>
      <c r="I103" s="101" t="s">
        <v>7</v>
      </c>
      <c r="J103" s="101" t="s">
        <v>7</v>
      </c>
      <c r="K103" s="101" t="s">
        <v>7</v>
      </c>
      <c r="L103" s="102"/>
      <c r="M103" s="102"/>
      <c r="N103" s="101" t="s">
        <v>7</v>
      </c>
      <c r="O103" s="101" t="s">
        <v>7</v>
      </c>
      <c r="P103" s="101" t="s">
        <v>7</v>
      </c>
      <c r="Q103" s="101" t="s">
        <v>7</v>
      </c>
      <c r="R103" s="101" t="s">
        <v>7</v>
      </c>
      <c r="S103" s="102"/>
      <c r="T103" s="102"/>
      <c r="U103" s="101" t="s">
        <v>7</v>
      </c>
      <c r="V103" s="101" t="s">
        <v>7</v>
      </c>
      <c r="W103" s="101" t="s">
        <v>7</v>
      </c>
      <c r="X103" s="101" t="s">
        <v>7</v>
      </c>
      <c r="Y103" s="101" t="s">
        <v>7</v>
      </c>
      <c r="Z103" s="102"/>
      <c r="AA103" s="102"/>
      <c r="AB103" s="101" t="s">
        <v>7</v>
      </c>
      <c r="AC103" s="101" t="s">
        <v>7</v>
      </c>
      <c r="AD103" s="101" t="s">
        <v>7</v>
      </c>
      <c r="AE103" s="101" t="s">
        <v>7</v>
      </c>
      <c r="AF103" s="101" t="s">
        <v>7</v>
      </c>
      <c r="AG103" s="102"/>
      <c r="AH103" s="103">
        <f t="shared" si="3"/>
        <v>21</v>
      </c>
    </row>
    <row r="104" spans="1:34" s="104" customFormat="1" ht="12.75" x14ac:dyDescent="0.2">
      <c r="A104" s="116" t="s">
        <v>162</v>
      </c>
      <c r="B104" s="118">
        <v>12896574</v>
      </c>
      <c r="C104" s="120" t="s">
        <v>203</v>
      </c>
      <c r="D104" s="101" t="s">
        <v>7</v>
      </c>
      <c r="E104" s="102"/>
      <c r="F104" s="102"/>
      <c r="G104" s="101" t="s">
        <v>7</v>
      </c>
      <c r="H104" s="101" t="s">
        <v>7</v>
      </c>
      <c r="I104" s="101" t="s">
        <v>7</v>
      </c>
      <c r="J104" s="101" t="s">
        <v>7</v>
      </c>
      <c r="K104" s="101" t="s">
        <v>7</v>
      </c>
      <c r="L104" s="102"/>
      <c r="M104" s="102"/>
      <c r="N104" s="101" t="s">
        <v>7</v>
      </c>
      <c r="O104" s="101" t="s">
        <v>7</v>
      </c>
      <c r="P104" s="101" t="s">
        <v>94</v>
      </c>
      <c r="Q104" s="101" t="s">
        <v>7</v>
      </c>
      <c r="R104" s="101" t="s">
        <v>7</v>
      </c>
      <c r="S104" s="102"/>
      <c r="T104" s="102"/>
      <c r="U104" s="101" t="s">
        <v>7</v>
      </c>
      <c r="V104" s="101" t="s">
        <v>7</v>
      </c>
      <c r="W104" s="101" t="s">
        <v>7</v>
      </c>
      <c r="X104" s="101" t="s">
        <v>7</v>
      </c>
      <c r="Y104" s="101" t="s">
        <v>7</v>
      </c>
      <c r="Z104" s="102"/>
      <c r="AA104" s="102"/>
      <c r="AB104" s="101" t="s">
        <v>7</v>
      </c>
      <c r="AC104" s="101" t="s">
        <v>7</v>
      </c>
      <c r="AD104" s="101" t="s">
        <v>7</v>
      </c>
      <c r="AE104" s="101" t="s">
        <v>7</v>
      </c>
      <c r="AF104" s="101" t="s">
        <v>7</v>
      </c>
      <c r="AG104" s="102"/>
      <c r="AH104" s="103">
        <f t="shared" si="3"/>
        <v>21</v>
      </c>
    </row>
    <row r="105" spans="1:34" s="104" customFormat="1" ht="12.75" x14ac:dyDescent="0.2">
      <c r="A105" s="116" t="s">
        <v>162</v>
      </c>
      <c r="B105" s="118">
        <v>12896575</v>
      </c>
      <c r="C105" s="118" t="s">
        <v>204</v>
      </c>
      <c r="D105" s="101" t="s">
        <v>7</v>
      </c>
      <c r="E105" s="102"/>
      <c r="F105" s="102"/>
      <c r="G105" s="101" t="s">
        <v>7</v>
      </c>
      <c r="H105" s="101" t="s">
        <v>7</v>
      </c>
      <c r="I105" s="101" t="s">
        <v>7</v>
      </c>
      <c r="J105" s="101" t="s">
        <v>7</v>
      </c>
      <c r="K105" s="101" t="s">
        <v>7</v>
      </c>
      <c r="L105" s="102"/>
      <c r="M105" s="102"/>
      <c r="N105" s="101" t="s">
        <v>7</v>
      </c>
      <c r="O105" s="101" t="s">
        <v>7</v>
      </c>
      <c r="P105" s="101" t="s">
        <v>7</v>
      </c>
      <c r="Q105" s="101" t="s">
        <v>7</v>
      </c>
      <c r="R105" s="101" t="s">
        <v>7</v>
      </c>
      <c r="S105" s="102"/>
      <c r="T105" s="102"/>
      <c r="U105" s="101" t="s">
        <v>7</v>
      </c>
      <c r="V105" s="101" t="s">
        <v>7</v>
      </c>
      <c r="W105" s="101" t="s">
        <v>7</v>
      </c>
      <c r="X105" s="101" t="s">
        <v>7</v>
      </c>
      <c r="Y105" s="101" t="s">
        <v>7</v>
      </c>
      <c r="Z105" s="102"/>
      <c r="AA105" s="102"/>
      <c r="AB105" s="101" t="s">
        <v>7</v>
      </c>
      <c r="AC105" s="101" t="s">
        <v>7</v>
      </c>
      <c r="AD105" s="101" t="s">
        <v>7</v>
      </c>
      <c r="AE105" s="101" t="s">
        <v>7</v>
      </c>
      <c r="AF105" s="101" t="s">
        <v>7</v>
      </c>
      <c r="AG105" s="102"/>
      <c r="AH105" s="103">
        <f t="shared" si="3"/>
        <v>21</v>
      </c>
    </row>
    <row r="106" spans="1:34" s="104" customFormat="1" ht="12.75" x14ac:dyDescent="0.2">
      <c r="A106" s="116" t="s">
        <v>162</v>
      </c>
      <c r="B106" s="118">
        <v>12896576</v>
      </c>
      <c r="C106" s="120" t="s">
        <v>205</v>
      </c>
      <c r="D106" s="101" t="s">
        <v>7</v>
      </c>
      <c r="E106" s="102"/>
      <c r="F106" s="102"/>
      <c r="G106" s="101" t="s">
        <v>7</v>
      </c>
      <c r="H106" s="101" t="s">
        <v>7</v>
      </c>
      <c r="I106" s="101" t="s">
        <v>7</v>
      </c>
      <c r="J106" s="101" t="s">
        <v>7</v>
      </c>
      <c r="K106" s="101" t="s">
        <v>7</v>
      </c>
      <c r="L106" s="102"/>
      <c r="M106" s="102"/>
      <c r="N106" s="101" t="s">
        <v>7</v>
      </c>
      <c r="O106" s="101" t="s">
        <v>7</v>
      </c>
      <c r="P106" s="101" t="s">
        <v>7</v>
      </c>
      <c r="Q106" s="101" t="s">
        <v>7</v>
      </c>
      <c r="R106" s="101" t="s">
        <v>7</v>
      </c>
      <c r="S106" s="102"/>
      <c r="T106" s="102"/>
      <c r="U106" s="101" t="s">
        <v>7</v>
      </c>
      <c r="V106" s="101" t="s">
        <v>94</v>
      </c>
      <c r="W106" s="101" t="s">
        <v>7</v>
      </c>
      <c r="X106" s="101" t="s">
        <v>7</v>
      </c>
      <c r="Y106" s="101" t="s">
        <v>7</v>
      </c>
      <c r="Z106" s="102"/>
      <c r="AA106" s="102"/>
      <c r="AB106" s="101" t="s">
        <v>7</v>
      </c>
      <c r="AC106" s="101" t="s">
        <v>7</v>
      </c>
      <c r="AD106" s="101" t="s">
        <v>7</v>
      </c>
      <c r="AE106" s="101" t="s">
        <v>7</v>
      </c>
      <c r="AF106" s="101" t="s">
        <v>7</v>
      </c>
      <c r="AG106" s="102"/>
      <c r="AH106" s="103">
        <f t="shared" si="3"/>
        <v>21</v>
      </c>
    </row>
  </sheetData>
  <conditionalFormatting sqref="C102">
    <cfRule type="duplicateValues" dxfId="35" priority="21"/>
  </conditionalFormatting>
  <conditionalFormatting sqref="C62">
    <cfRule type="duplicateValues" dxfId="34" priority="17"/>
  </conditionalFormatting>
  <conditionalFormatting sqref="C99">
    <cfRule type="duplicateValues" dxfId="33" priority="9"/>
  </conditionalFormatting>
  <conditionalFormatting sqref="C97">
    <cfRule type="duplicateValues" dxfId="32" priority="8"/>
  </conditionalFormatting>
  <conditionalFormatting sqref="C98">
    <cfRule type="duplicateValues" dxfId="31" priority="7"/>
  </conditionalFormatting>
  <conditionalFormatting sqref="C94">
    <cfRule type="duplicateValues" dxfId="30" priority="6"/>
  </conditionalFormatting>
  <conditionalFormatting sqref="C101">
    <cfRule type="duplicateValues" dxfId="29" priority="5"/>
  </conditionalFormatting>
  <conditionalFormatting sqref="C54">
    <cfRule type="duplicateValues" dxfId="28" priority="1"/>
  </conditionalFormatting>
  <conditionalFormatting sqref="C33:C43">
    <cfRule type="duplicateValues" dxfId="27" priority="123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topLeftCell="A13" workbookViewId="0">
      <selection activeCell="A26" sqref="A26"/>
    </sheetView>
  </sheetViews>
  <sheetFormatPr baseColWidth="10" defaultColWidth="16.140625" defaultRowHeight="11.25" x14ac:dyDescent="0.2"/>
  <cols>
    <col min="1" max="1" width="29" style="88" customWidth="1"/>
    <col min="2" max="2" width="22.42578125" style="89" customWidth="1"/>
    <col min="3" max="10" width="12" style="89" customWidth="1"/>
    <col min="11" max="11" width="12.5703125" style="89" customWidth="1"/>
    <col min="12" max="12" width="3" style="89" customWidth="1"/>
    <col min="13" max="13" width="3" style="88" customWidth="1"/>
    <col min="14" max="14" width="12.5703125" style="88" customWidth="1"/>
    <col min="15" max="16384" width="16.140625" style="88"/>
  </cols>
  <sheetData>
    <row r="1" spans="1:12" ht="12" x14ac:dyDescent="0.2">
      <c r="A1" s="124" t="s">
        <v>120</v>
      </c>
      <c r="B1" s="124" t="s">
        <v>121</v>
      </c>
      <c r="C1" s="124" t="s">
        <v>122</v>
      </c>
      <c r="D1" s="124" t="s">
        <v>146</v>
      </c>
      <c r="E1" s="124" t="s">
        <v>147</v>
      </c>
      <c r="F1" s="125" t="s">
        <v>123</v>
      </c>
      <c r="G1" s="126" t="s">
        <v>124</v>
      </c>
      <c r="H1" s="124" t="s">
        <v>143</v>
      </c>
      <c r="I1" s="124" t="s">
        <v>144</v>
      </c>
      <c r="J1" s="124" t="s">
        <v>145</v>
      </c>
      <c r="K1" s="88"/>
      <c r="L1" s="88"/>
    </row>
    <row r="2" spans="1:12" ht="12" x14ac:dyDescent="0.2">
      <c r="A2" s="127" t="s">
        <v>115</v>
      </c>
      <c r="B2" s="128" t="s">
        <v>86</v>
      </c>
      <c r="C2" s="131">
        <v>42981.775694444441</v>
      </c>
      <c r="D2" s="89">
        <v>3</v>
      </c>
      <c r="E2" s="89">
        <f>+WEEKDAY(D2:D18,2)</f>
        <v>2</v>
      </c>
      <c r="F2" s="131">
        <v>42981.866666666669</v>
      </c>
      <c r="G2" s="130">
        <v>9.0972222227719612E-2</v>
      </c>
      <c r="H2" s="131">
        <v>42981.866666666669</v>
      </c>
      <c r="I2" s="129">
        <v>9.0972222227719612E-2</v>
      </c>
      <c r="J2" s="128" t="s">
        <v>86</v>
      </c>
      <c r="K2" s="88"/>
      <c r="L2" s="88"/>
    </row>
    <row r="3" spans="1:12" ht="12" x14ac:dyDescent="0.2">
      <c r="A3" s="127" t="s">
        <v>115</v>
      </c>
      <c r="B3" s="128" t="s">
        <v>86</v>
      </c>
      <c r="C3" s="131">
        <v>42982.751388888886</v>
      </c>
      <c r="D3" s="89">
        <v>4</v>
      </c>
      <c r="E3" s="89">
        <f t="shared" ref="E3:E18" si="0">+WEEKDAY(D3:D19,2)</f>
        <v>3</v>
      </c>
      <c r="F3" s="131">
        <v>42982.792361111111</v>
      </c>
      <c r="G3" s="130">
        <v>4.0972222224809229E-2</v>
      </c>
      <c r="H3" s="131">
        <v>42982.792361111111</v>
      </c>
      <c r="I3" s="129">
        <v>4.0972222224809229E-2</v>
      </c>
      <c r="J3" s="128" t="s">
        <v>86</v>
      </c>
      <c r="K3" s="88"/>
      <c r="L3" s="88"/>
    </row>
    <row r="4" spans="1:12" ht="12" x14ac:dyDescent="0.2">
      <c r="A4" s="127" t="s">
        <v>115</v>
      </c>
      <c r="B4" s="128" t="s">
        <v>86</v>
      </c>
      <c r="C4" s="131">
        <v>42983.440972222219</v>
      </c>
      <c r="D4" s="89">
        <v>5</v>
      </c>
      <c r="E4" s="89">
        <f t="shared" si="0"/>
        <v>4</v>
      </c>
      <c r="F4" s="131">
        <v>42983.469444444447</v>
      </c>
      <c r="G4" s="130">
        <v>2.8472222227719612E-2</v>
      </c>
      <c r="H4" s="131">
        <v>42983.469444444447</v>
      </c>
      <c r="I4" s="129">
        <v>2.8472222227719612E-2</v>
      </c>
      <c r="J4" s="128" t="s">
        <v>86</v>
      </c>
      <c r="K4" s="88"/>
      <c r="L4" s="88"/>
    </row>
    <row r="5" spans="1:12" ht="12" x14ac:dyDescent="0.2">
      <c r="A5" s="127" t="s">
        <v>125</v>
      </c>
      <c r="B5" s="128" t="s">
        <v>86</v>
      </c>
      <c r="C5" s="131">
        <v>42983.440972222219</v>
      </c>
      <c r="D5" s="89">
        <v>5</v>
      </c>
      <c r="E5" s="89">
        <f t="shared" si="0"/>
        <v>4</v>
      </c>
      <c r="F5" s="131">
        <v>42983.469444444447</v>
      </c>
      <c r="G5" s="130">
        <v>2.8472222227719612E-2</v>
      </c>
      <c r="H5" s="131">
        <v>42983.469444444447</v>
      </c>
      <c r="I5" s="129">
        <v>2.8472222227719612E-2</v>
      </c>
      <c r="J5" s="128" t="s">
        <v>86</v>
      </c>
      <c r="K5" s="88"/>
      <c r="L5" s="88"/>
    </row>
    <row r="6" spans="1:12" ht="12" x14ac:dyDescent="0.2">
      <c r="A6" s="127" t="s">
        <v>95</v>
      </c>
      <c r="B6" s="128" t="s">
        <v>86</v>
      </c>
      <c r="C6" s="131">
        <v>42983.517361111109</v>
      </c>
      <c r="D6" s="89">
        <v>5</v>
      </c>
      <c r="E6" s="89">
        <f t="shared" si="0"/>
        <v>4</v>
      </c>
      <c r="F6" s="131">
        <v>42983.541666666664</v>
      </c>
      <c r="G6" s="130">
        <v>2.4305555554747116E-2</v>
      </c>
      <c r="H6" s="131">
        <v>42983.517361111109</v>
      </c>
      <c r="I6" s="129">
        <v>0</v>
      </c>
      <c r="J6" s="128" t="s">
        <v>86</v>
      </c>
      <c r="K6" s="88"/>
      <c r="L6" s="88"/>
    </row>
    <row r="7" spans="1:12" ht="12" x14ac:dyDescent="0.2">
      <c r="A7" s="127" t="s">
        <v>95</v>
      </c>
      <c r="B7" s="128" t="s">
        <v>88</v>
      </c>
      <c r="C7" s="131">
        <v>42983.375</v>
      </c>
      <c r="D7" s="89">
        <v>5</v>
      </c>
      <c r="E7" s="89">
        <f t="shared" si="0"/>
        <v>4</v>
      </c>
      <c r="F7" s="131">
        <v>42983.916666666664</v>
      </c>
      <c r="G7" s="130">
        <v>0.54166666666424135</v>
      </c>
      <c r="H7" s="131">
        <v>42983.916666666664</v>
      </c>
      <c r="I7" s="129">
        <v>0.54166666666424135</v>
      </c>
      <c r="J7" s="128" t="s">
        <v>86</v>
      </c>
      <c r="K7" s="88"/>
      <c r="L7" s="88"/>
    </row>
    <row r="8" spans="1:12" ht="12" x14ac:dyDescent="0.2">
      <c r="A8" s="127" t="s">
        <v>95</v>
      </c>
      <c r="B8" s="128" t="s">
        <v>88</v>
      </c>
      <c r="C8" s="131">
        <v>42984.375</v>
      </c>
      <c r="D8" s="89">
        <v>6</v>
      </c>
      <c r="E8" s="89">
        <f t="shared" si="0"/>
        <v>5</v>
      </c>
      <c r="F8" s="131">
        <v>42984.916666666664</v>
      </c>
      <c r="G8" s="130">
        <v>0.54166666666424135</v>
      </c>
      <c r="H8" s="131">
        <v>42984.916666666664</v>
      </c>
      <c r="I8" s="129">
        <v>0.54166666666424135</v>
      </c>
      <c r="J8" s="128" t="s">
        <v>86</v>
      </c>
      <c r="K8" s="88"/>
      <c r="L8" s="88"/>
    </row>
    <row r="9" spans="1:12" ht="12" x14ac:dyDescent="0.2">
      <c r="A9" s="127" t="s">
        <v>125</v>
      </c>
      <c r="B9" s="128" t="s">
        <v>86</v>
      </c>
      <c r="C9" s="131">
        <v>42985.800694444442</v>
      </c>
      <c r="D9" s="89">
        <v>7</v>
      </c>
      <c r="E9" s="89">
        <f t="shared" si="0"/>
        <v>6</v>
      </c>
      <c r="F9" s="131">
        <v>42985.8125</v>
      </c>
      <c r="G9" s="130">
        <v>1.1805555557657499E-2</v>
      </c>
      <c r="H9" s="131">
        <v>42985.8125</v>
      </c>
      <c r="I9" s="129">
        <v>1.1805555557657499E-2</v>
      </c>
      <c r="J9" s="128" t="s">
        <v>86</v>
      </c>
      <c r="K9" s="88"/>
      <c r="L9" s="88"/>
    </row>
    <row r="10" spans="1:12" ht="12" x14ac:dyDescent="0.2">
      <c r="A10" s="127" t="s">
        <v>125</v>
      </c>
      <c r="B10" s="128" t="s">
        <v>86</v>
      </c>
      <c r="C10" s="131">
        <v>42988.554166666669</v>
      </c>
      <c r="D10" s="89">
        <v>10</v>
      </c>
      <c r="E10" s="89">
        <f t="shared" si="0"/>
        <v>2</v>
      </c>
      <c r="F10" s="131">
        <v>42988.572222222225</v>
      </c>
      <c r="G10" s="130">
        <v>1.8055555556202307E-2</v>
      </c>
      <c r="H10" s="131">
        <v>42988.572222222225</v>
      </c>
      <c r="I10" s="129">
        <v>1.8055555556202307E-2</v>
      </c>
      <c r="J10" s="128" t="s">
        <v>86</v>
      </c>
      <c r="K10" s="88"/>
      <c r="L10" s="88"/>
    </row>
    <row r="11" spans="1:12" ht="12" x14ac:dyDescent="0.2">
      <c r="A11" s="127" t="s">
        <v>125</v>
      </c>
      <c r="B11" s="128" t="s">
        <v>86</v>
      </c>
      <c r="C11" s="131">
        <v>42989.458333333336</v>
      </c>
      <c r="D11" s="89">
        <v>11</v>
      </c>
      <c r="E11" s="89">
        <f t="shared" si="0"/>
        <v>3</v>
      </c>
      <c r="F11" s="131">
        <v>42989.472916666666</v>
      </c>
      <c r="G11" s="130">
        <v>1.4583333329937886E-2</v>
      </c>
      <c r="H11" s="131">
        <v>42989.472916666666</v>
      </c>
      <c r="I11" s="129">
        <v>1.4583333329937886E-2</v>
      </c>
      <c r="J11" s="128" t="s">
        <v>86</v>
      </c>
      <c r="K11" s="88"/>
      <c r="L11" s="88"/>
    </row>
    <row r="12" spans="1:12" ht="12" x14ac:dyDescent="0.2">
      <c r="A12" s="127" t="s">
        <v>125</v>
      </c>
      <c r="B12" s="128" t="s">
        <v>86</v>
      </c>
      <c r="C12" s="131">
        <v>42989.82708333333</v>
      </c>
      <c r="D12" s="89">
        <v>11</v>
      </c>
      <c r="E12" s="89">
        <f t="shared" si="0"/>
        <v>3</v>
      </c>
      <c r="F12" s="131">
        <v>42989.838194444441</v>
      </c>
      <c r="G12" s="130">
        <v>1.1111111110949423E-2</v>
      </c>
      <c r="H12" s="131">
        <v>42989.838194444441</v>
      </c>
      <c r="I12" s="129">
        <v>1.1111111110949423E-2</v>
      </c>
      <c r="J12" s="128" t="s">
        <v>86</v>
      </c>
      <c r="K12" s="88"/>
      <c r="L12" s="88"/>
    </row>
    <row r="13" spans="1:12" ht="12" x14ac:dyDescent="0.2">
      <c r="A13" s="127" t="s">
        <v>125</v>
      </c>
      <c r="B13" s="128" t="s">
        <v>86</v>
      </c>
      <c r="C13" s="131">
        <v>42991.470138888886</v>
      </c>
      <c r="D13" s="89">
        <v>13</v>
      </c>
      <c r="E13" s="89">
        <f t="shared" si="0"/>
        <v>5</v>
      </c>
      <c r="F13" s="131">
        <v>42991.479166666664</v>
      </c>
      <c r="G13" s="130">
        <v>9.0277777781011537E-3</v>
      </c>
      <c r="H13" s="131">
        <v>42991.479166666664</v>
      </c>
      <c r="I13" s="129">
        <v>9.0277777781011537E-3</v>
      </c>
      <c r="J13" s="128" t="s">
        <v>86</v>
      </c>
      <c r="K13" s="88"/>
      <c r="L13" s="88"/>
    </row>
    <row r="14" spans="1:12" ht="12" x14ac:dyDescent="0.2">
      <c r="A14" s="127" t="s">
        <v>125</v>
      </c>
      <c r="B14" s="128" t="s">
        <v>86</v>
      </c>
      <c r="C14" s="131">
        <v>42993.865277777775</v>
      </c>
      <c r="D14" s="89">
        <v>15</v>
      </c>
      <c r="E14" s="89">
        <f t="shared" si="0"/>
        <v>7</v>
      </c>
      <c r="F14" s="131">
        <v>42993.882638888892</v>
      </c>
      <c r="G14" s="130">
        <v>1.7361111116770189E-2</v>
      </c>
      <c r="H14" s="131">
        <v>42990.366666666669</v>
      </c>
      <c r="I14" s="129">
        <v>-3.4986111111065838</v>
      </c>
      <c r="J14" s="128" t="s">
        <v>86</v>
      </c>
      <c r="K14" s="88"/>
      <c r="L14" s="88"/>
    </row>
    <row r="15" spans="1:12" ht="12" x14ac:dyDescent="0.2">
      <c r="A15" s="127" t="s">
        <v>115</v>
      </c>
      <c r="B15" s="128" t="s">
        <v>86</v>
      </c>
      <c r="C15" s="131">
        <v>42999.525694444441</v>
      </c>
      <c r="D15" s="89">
        <v>21</v>
      </c>
      <c r="E15" s="89">
        <f t="shared" si="0"/>
        <v>6</v>
      </c>
      <c r="F15" s="131">
        <v>42999.55</v>
      </c>
      <c r="G15" s="130">
        <v>2.4305555562023073E-2</v>
      </c>
      <c r="H15" s="131">
        <v>42999.548611111109</v>
      </c>
      <c r="I15" s="129">
        <v>2.2916666668606922E-2</v>
      </c>
      <c r="J15" s="128" t="s">
        <v>86</v>
      </c>
      <c r="K15" s="88"/>
      <c r="L15" s="88"/>
    </row>
    <row r="16" spans="1:12" ht="12" x14ac:dyDescent="0.2">
      <c r="A16" s="127" t="s">
        <v>115</v>
      </c>
      <c r="B16" s="128" t="s">
        <v>86</v>
      </c>
      <c r="C16" s="131">
        <v>43004.524305555555</v>
      </c>
      <c r="D16" s="89">
        <v>26</v>
      </c>
      <c r="E16" s="89">
        <f t="shared" si="0"/>
        <v>4</v>
      </c>
      <c r="F16" s="131">
        <v>43004.55</v>
      </c>
      <c r="G16" s="130">
        <v>2.5694444448163267E-2</v>
      </c>
      <c r="H16" s="131">
        <v>43004.524305555555</v>
      </c>
      <c r="I16" s="129">
        <v>0</v>
      </c>
      <c r="J16" s="128" t="s">
        <v>86</v>
      </c>
      <c r="K16" s="88"/>
      <c r="L16" s="88"/>
    </row>
    <row r="17" spans="1:14" ht="12" x14ac:dyDescent="0.2">
      <c r="A17" s="127" t="s">
        <v>125</v>
      </c>
      <c r="B17" s="128" t="s">
        <v>86</v>
      </c>
      <c r="C17" s="131">
        <v>43004.737500000003</v>
      </c>
      <c r="D17" s="89">
        <v>26</v>
      </c>
      <c r="E17" s="89">
        <f t="shared" si="0"/>
        <v>4</v>
      </c>
      <c r="F17" s="131">
        <v>43004.749305555553</v>
      </c>
      <c r="G17" s="130">
        <v>1.1805555550381541E-2</v>
      </c>
      <c r="H17" s="131">
        <v>43004.749305555553</v>
      </c>
      <c r="I17" s="129">
        <v>1.1805555550381541E-2</v>
      </c>
      <c r="J17" s="128" t="s">
        <v>86</v>
      </c>
      <c r="K17" s="88"/>
      <c r="L17" s="88"/>
    </row>
    <row r="18" spans="1:14" ht="12" x14ac:dyDescent="0.2">
      <c r="A18" s="127" t="s">
        <v>95</v>
      </c>
      <c r="B18" s="128" t="s">
        <v>88</v>
      </c>
      <c r="C18" s="131">
        <v>43005.375</v>
      </c>
      <c r="D18" s="89">
        <v>27</v>
      </c>
      <c r="E18" s="89">
        <f t="shared" si="0"/>
        <v>5</v>
      </c>
      <c r="F18" s="131">
        <v>43005.719444444447</v>
      </c>
      <c r="G18" s="130">
        <v>0.34444444444670808</v>
      </c>
      <c r="H18" s="131">
        <v>43005.719444444447</v>
      </c>
      <c r="I18" s="129">
        <v>0.34444444444670808</v>
      </c>
      <c r="J18" s="128" t="s">
        <v>86</v>
      </c>
      <c r="K18" s="88"/>
      <c r="L18" s="88"/>
    </row>
    <row r="19" spans="1:14" ht="15" x14ac:dyDescent="0.25">
      <c r="A19"/>
      <c r="B19"/>
      <c r="J19" s="88"/>
      <c r="K19" s="88"/>
      <c r="L19" s="88"/>
    </row>
    <row r="20" spans="1:14" ht="15" x14ac:dyDescent="0.25">
      <c r="A20" s="18" t="s">
        <v>147</v>
      </c>
      <c r="B20" s="17" t="s">
        <v>127</v>
      </c>
      <c r="J20" s="88"/>
      <c r="K20" s="88"/>
      <c r="L20" s="88"/>
    </row>
    <row r="22" spans="1:14" ht="15" x14ac:dyDescent="0.25">
      <c r="A22" s="18" t="s">
        <v>126</v>
      </c>
      <c r="B22" s="18" t="s">
        <v>90</v>
      </c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 s="134" t="s">
        <v>85</v>
      </c>
      <c r="B23" s="132">
        <v>3</v>
      </c>
      <c r="C23" s="132">
        <v>4</v>
      </c>
      <c r="D23" s="132">
        <v>5</v>
      </c>
      <c r="E23" s="132">
        <v>6</v>
      </c>
      <c r="F23" s="132">
        <v>10</v>
      </c>
      <c r="G23" s="132">
        <v>11</v>
      </c>
      <c r="H23" s="132">
        <v>13</v>
      </c>
      <c r="I23" s="132">
        <v>26</v>
      </c>
      <c r="J23" s="132">
        <v>27</v>
      </c>
      <c r="K23" s="132" t="s">
        <v>31</v>
      </c>
      <c r="L23"/>
      <c r="M23"/>
      <c r="N23"/>
    </row>
    <row r="24" spans="1:14" ht="15" x14ac:dyDescent="0.25">
      <c r="A24" s="137" t="s">
        <v>95</v>
      </c>
      <c r="B24" s="135"/>
      <c r="C24" s="135"/>
      <c r="D24" s="135">
        <v>0.56597222222222221</v>
      </c>
      <c r="E24" s="135">
        <v>0.54166666666666663</v>
      </c>
      <c r="F24" s="135"/>
      <c r="G24" s="135"/>
      <c r="H24" s="135"/>
      <c r="I24" s="135"/>
      <c r="J24" s="135">
        <v>0.3444444444444445</v>
      </c>
      <c r="K24" s="135">
        <v>1.4520833333333334</v>
      </c>
      <c r="L24"/>
      <c r="M24"/>
      <c r="N24"/>
    </row>
    <row r="25" spans="1:14" ht="15" x14ac:dyDescent="0.25">
      <c r="A25" s="137" t="s">
        <v>125</v>
      </c>
      <c r="B25" s="135"/>
      <c r="C25" s="135"/>
      <c r="D25" s="135">
        <v>2.8472222222222222E-2</v>
      </c>
      <c r="E25" s="135"/>
      <c r="F25" s="135">
        <v>1.8055555555555557E-2</v>
      </c>
      <c r="G25" s="135">
        <v>2.5694444444444443E-2</v>
      </c>
      <c r="H25" s="135">
        <v>9.0277777777777787E-3</v>
      </c>
      <c r="I25" s="135">
        <v>1.1805555555555555E-2</v>
      </c>
      <c r="J25" s="135"/>
      <c r="K25" s="135">
        <v>9.3055555555555544E-2</v>
      </c>
      <c r="L25"/>
      <c r="M25"/>
      <c r="N25"/>
    </row>
    <row r="26" spans="1:14" ht="15" x14ac:dyDescent="0.25">
      <c r="A26" s="137" t="s">
        <v>115</v>
      </c>
      <c r="B26" s="135">
        <v>9.0972222222222218E-2</v>
      </c>
      <c r="C26" s="135">
        <v>4.0972222222222222E-2</v>
      </c>
      <c r="D26" s="135">
        <v>2.8472222222222222E-2</v>
      </c>
      <c r="E26" s="135"/>
      <c r="F26" s="135"/>
      <c r="G26" s="135"/>
      <c r="H26" s="135"/>
      <c r="I26" s="135">
        <v>2.5694444444444447E-2</v>
      </c>
      <c r="J26" s="135"/>
      <c r="K26" s="135">
        <v>0.18611111111111112</v>
      </c>
      <c r="L26"/>
      <c r="M26"/>
      <c r="N26"/>
    </row>
    <row r="27" spans="1:14" ht="15" x14ac:dyDescent="0.25">
      <c r="A27" s="132" t="s">
        <v>31</v>
      </c>
      <c r="B27" s="135">
        <v>9.0972222222222218E-2</v>
      </c>
      <c r="C27" s="135">
        <v>4.0972222222222222E-2</v>
      </c>
      <c r="D27" s="135">
        <v>0.62291666666666667</v>
      </c>
      <c r="E27" s="135">
        <v>0.54166666666666663</v>
      </c>
      <c r="F27" s="135">
        <v>1.8055555555555557E-2</v>
      </c>
      <c r="G27" s="135">
        <v>2.5694444444444443E-2</v>
      </c>
      <c r="H27" s="135">
        <v>9.0277777777777787E-3</v>
      </c>
      <c r="I27" s="135">
        <v>3.7500000000000006E-2</v>
      </c>
      <c r="J27" s="135">
        <v>0.3444444444444445</v>
      </c>
      <c r="K27" s="135">
        <v>1.73125</v>
      </c>
      <c r="L27"/>
      <c r="M27"/>
      <c r="N27"/>
    </row>
    <row r="28" spans="1:14" ht="15" x14ac:dyDescent="0.25">
      <c r="A28"/>
      <c r="B28"/>
      <c r="C28"/>
    </row>
    <row r="29" spans="1:14" ht="15" x14ac:dyDescent="0.25">
      <c r="A29"/>
      <c r="B29"/>
      <c r="C29"/>
    </row>
    <row r="30" spans="1:14" ht="15" x14ac:dyDescent="0.25">
      <c r="A30" s="123" t="s">
        <v>126</v>
      </c>
      <c r="B30" s="123" t="s">
        <v>90</v>
      </c>
      <c r="C30" s="123"/>
      <c r="D30" s="123"/>
      <c r="E30" s="123"/>
      <c r="F30" s="123"/>
      <c r="G30" s="123"/>
      <c r="H30" s="123"/>
      <c r="I30" s="123"/>
      <c r="J30" s="123"/>
      <c r="K30" s="123"/>
    </row>
    <row r="31" spans="1:14" ht="15" x14ac:dyDescent="0.2">
      <c r="A31" s="133" t="s">
        <v>85</v>
      </c>
      <c r="B31" s="133">
        <v>3</v>
      </c>
      <c r="C31" s="133">
        <v>4</v>
      </c>
      <c r="D31" s="133">
        <v>5</v>
      </c>
      <c r="E31" s="133">
        <v>6</v>
      </c>
      <c r="F31" s="133">
        <v>10</v>
      </c>
      <c r="G31" s="133">
        <v>11</v>
      </c>
      <c r="H31" s="133">
        <v>13</v>
      </c>
      <c r="I31" s="133">
        <v>26</v>
      </c>
      <c r="J31" s="133">
        <v>27</v>
      </c>
      <c r="K31" s="133" t="s">
        <v>31</v>
      </c>
    </row>
    <row r="32" spans="1:14" ht="15" x14ac:dyDescent="0.2">
      <c r="A32" s="137" t="s">
        <v>95</v>
      </c>
      <c r="B32" s="138"/>
      <c r="C32" s="138"/>
      <c r="D32" s="138">
        <v>0.56597222222222221</v>
      </c>
      <c r="E32" s="138">
        <v>0.54166666666666663</v>
      </c>
      <c r="F32" s="138"/>
      <c r="G32" s="138"/>
      <c r="H32" s="138"/>
      <c r="I32" s="138"/>
      <c r="J32" s="138">
        <v>0.3444444444444445</v>
      </c>
      <c r="K32" s="138">
        <v>1.4520833333333334</v>
      </c>
    </row>
    <row r="33" spans="1:11" ht="15" x14ac:dyDescent="0.2">
      <c r="A33" s="137" t="s">
        <v>125</v>
      </c>
      <c r="B33" s="138"/>
      <c r="C33" s="138"/>
      <c r="D33" s="138">
        <v>2.8472222222222222E-2</v>
      </c>
      <c r="E33" s="138"/>
      <c r="F33" s="138">
        <v>1.8055555555555557E-2</v>
      </c>
      <c r="G33" s="138">
        <v>2.5694444444444443E-2</v>
      </c>
      <c r="H33" s="138">
        <v>9.0277777777777787E-3</v>
      </c>
      <c r="I33" s="138">
        <v>1.1805555555555555E-2</v>
      </c>
      <c r="J33" s="138"/>
      <c r="K33" s="138">
        <v>9.3055555555555544E-2</v>
      </c>
    </row>
    <row r="34" spans="1:11" ht="15" x14ac:dyDescent="0.2">
      <c r="A34" s="137" t="s">
        <v>115</v>
      </c>
      <c r="B34" s="138">
        <v>9.0972222222222218E-2</v>
      </c>
      <c r="C34" s="138">
        <v>4.0972222222222222E-2</v>
      </c>
      <c r="D34" s="138">
        <v>2.8472222222222222E-2</v>
      </c>
      <c r="E34" s="138"/>
      <c r="F34" s="138"/>
      <c r="G34" s="138"/>
      <c r="H34" s="138"/>
      <c r="I34" s="138">
        <v>2.5694444444444447E-2</v>
      </c>
      <c r="J34" s="138"/>
      <c r="K34" s="138">
        <v>0.18611111111111112</v>
      </c>
    </row>
    <row r="35" spans="1:11" ht="15" x14ac:dyDescent="0.2">
      <c r="A35" s="136" t="s">
        <v>31</v>
      </c>
      <c r="B35" s="139">
        <v>9.0972222222222218E-2</v>
      </c>
      <c r="C35" s="139">
        <v>4.0972222222222222E-2</v>
      </c>
      <c r="D35" s="139">
        <v>0.62291666666666667</v>
      </c>
      <c r="E35" s="139">
        <v>0.54166666666666663</v>
      </c>
      <c r="F35" s="139">
        <v>1.8055555555555557E-2</v>
      </c>
      <c r="G35" s="139">
        <v>2.5694444444444443E-2</v>
      </c>
      <c r="H35" s="139">
        <v>9.0277777777777787E-3</v>
      </c>
      <c r="I35" s="139">
        <v>3.7500000000000006E-2</v>
      </c>
      <c r="J35" s="139">
        <v>0.3444444444444445</v>
      </c>
      <c r="K35" s="139">
        <v>1.73125</v>
      </c>
    </row>
    <row r="36" spans="1:11" ht="15" x14ac:dyDescent="0.25">
      <c r="A36"/>
      <c r="B36"/>
      <c r="C36"/>
    </row>
    <row r="37" spans="1:11" x14ac:dyDescent="0.2">
      <c r="E37" s="89" t="s">
        <v>98</v>
      </c>
      <c r="F37" s="89" t="s">
        <v>46</v>
      </c>
    </row>
    <row r="38" spans="1:11" x14ac:dyDescent="0.2">
      <c r="A38" s="6" t="s">
        <v>97</v>
      </c>
      <c r="D38" s="91">
        <f>+K32+K34</f>
        <v>1.6381944444444445</v>
      </c>
      <c r="E38" s="97">
        <f>+D38</f>
        <v>1.6381944444444445</v>
      </c>
      <c r="F38" s="89">
        <f>+E38/8</f>
        <v>0.20477430555555556</v>
      </c>
    </row>
    <row r="39" spans="1:11" x14ac:dyDescent="0.2">
      <c r="A39" s="6" t="s">
        <v>99</v>
      </c>
      <c r="D39" s="90">
        <f>+K33</f>
        <v>9.3055555555555544E-2</v>
      </c>
      <c r="E39" s="97">
        <f>+D39</f>
        <v>9.3055555555555544E-2</v>
      </c>
      <c r="F39" s="89">
        <f>+E39/8</f>
        <v>1.1631944444444443E-2</v>
      </c>
    </row>
    <row r="40" spans="1:11" x14ac:dyDescent="0.2">
      <c r="A40" s="88" t="s">
        <v>116</v>
      </c>
      <c r="D40" s="90">
        <f>+SUM(I32:J34)</f>
        <v>0.38194444444444453</v>
      </c>
      <c r="E40" s="97">
        <f>+D40</f>
        <v>0.38194444444444453</v>
      </c>
      <c r="F40" s="89">
        <f>+E40/8</f>
        <v>4.7743055555555566E-2</v>
      </c>
    </row>
    <row r="41" spans="1:11" x14ac:dyDescent="0.2">
      <c r="A41" s="88" t="s">
        <v>117</v>
      </c>
      <c r="D41" s="90">
        <f>+SUM(B32:E34)</f>
        <v>1.2965277777777777</v>
      </c>
      <c r="E41" s="97">
        <f>+D41</f>
        <v>1.2965277777777777</v>
      </c>
      <c r="F41" s="89">
        <f>+E41/8</f>
        <v>0.16206597222222222</v>
      </c>
    </row>
  </sheetData>
  <conditionalFormatting sqref="C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2:J18 B2:B18">
      <formula1>"Si, No"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D9BF53DC-C978-464E-8DAC-3238A4E8D1D5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0000"/>
                  </stop>
                </gradientFill>
              </fill>
            </x14:dxf>
          </x14:cfRule>
          <x14:cfRule type="cellIs" priority="17" stopIfTrue="1" operator="equal" id="{C31E7BD2-06C1-4256-B5FC-5F993AFA60FA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14:cfRule type="cellIs" priority="18" stopIfTrue="1" operator="equal" id="{31FE7662-9BE0-47D6-AE7E-3E44B6FDE67E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00B050"/>
                  </stop>
                </gradientFill>
              </fill>
            </x14:dxf>
          </x14:cfRule>
          <x14:cfRule type="cellIs" priority="19" stopIfTrue="1" operator="equal" id="{03AC8D01-06EE-4862-A30F-2ACC66E95CDD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00FF99"/>
                  </stop>
                </gradientFill>
              </fill>
            </x14:dxf>
          </x14:cfRule>
          <x14:cfRule type="cellIs" priority="20" stopIfTrue="1" operator="equal" id="{95AAF6A5-CB7A-46D9-A80E-C6ED0134644B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C1</xm:sqref>
        </x14:conditionalFormatting>
        <x14:conditionalFormatting xmlns:xm="http://schemas.microsoft.com/office/excel/2006/main">
          <x14:cfRule type="iconSet" priority="22" id="{377F8927-D36F-47A5-B0E2-1A490D04BC2E}">
            <x14:iconSet custom="1">
              <x14:cfvo type="percent">
                <xm:f>0</xm:f>
              </x14:cfvo>
              <x14:cfvo type="num">
                <xm:f>'C:\SGCN 2017\Incidentes - Eventos de interrupción\[Bitacora de Incidentes - Indicadores CN v7.2 VF.xlsx]Leyenda'!#REF!</xm:f>
              </x14:cfvo>
              <x14:cfvo type="num">
                <xm:f>'C:\SGCN 2017\Incidentes - Eventos de interrupción\[Bitacora de Incidentes - Indicadores CN v7.2 VF.xlsx]Leyenda'!#REF!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G9:G17 G1:G6</xm:sqref>
        </x14:conditionalFormatting>
        <x14:conditionalFormatting xmlns:xm="http://schemas.microsoft.com/office/excel/2006/main">
          <x14:cfRule type="iconSet" priority="15" id="{20163BF4-872D-4E29-8EAE-82963520F179}">
            <x14:iconSet custom="1">
              <x14:cfvo type="percent">
                <xm:f>0</xm:f>
              </x14:cfvo>
              <x14:cfvo type="num">
                <xm:f>'C:\SGCN 2017\Incidentes - Eventos de interrupción\[Bitacora de Incidentes - Indicadores CN v7.2 VF.xlsx]Leyenda'!#REF!</xm:f>
              </x14:cfvo>
              <x14:cfvo type="num">
                <xm:f>'C:\SGCN 2017\Incidentes - Eventos de interrupción\[Bitacora de Incidentes - Indicadores CN v7.2 VF.xlsx]Leyenda'!#REF!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G7</xm:sqref>
        </x14:conditionalFormatting>
        <x14:conditionalFormatting xmlns:xm="http://schemas.microsoft.com/office/excel/2006/main">
          <x14:cfRule type="iconSet" priority="14" id="{A0EEF4BC-DC1A-4392-BFFE-0A4B83531031}">
            <x14:iconSet custom="1">
              <x14:cfvo type="percent">
                <xm:f>0</xm:f>
              </x14:cfvo>
              <x14:cfvo type="num">
                <xm:f>'C:\SGCN 2017\Incidentes - Eventos de interrupción\[Bitacora de Incidentes - Indicadores CN v7.2 VF.xlsx]Leyenda'!#REF!</xm:f>
              </x14:cfvo>
              <x14:cfvo type="num">
                <xm:f>'C:\SGCN 2017\Incidentes - Eventos de interrupción\[Bitacora de Incidentes - Indicadores CN v7.2 VF.xlsx]Leyenda'!#REF!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3" id="{52BC692B-5DC1-407C-90AD-E276BEAC23EE}">
            <x14:iconSet custom="1">
              <x14:cfvo type="percent">
                <xm:f>0</xm:f>
              </x14:cfvo>
              <x14:cfvo type="num">
                <xm:f>'C:\SGCN 2017\Incidentes - Eventos de interrupción\[Bitacora de Incidentes - Indicadores CN v7.2 VF.xlsx]Leyenda'!#REF!</xm:f>
              </x14:cfvo>
              <x14:cfvo type="num">
                <xm:f>'C:\SGCN 2017\Incidentes - Eventos de interrupción\[Bitacora de Incidentes - Indicadores CN v7.2 VF.xlsx]Leyenda'!#REF!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G18</xm:sqref>
        </x14:conditionalFormatting>
        <x14:conditionalFormatting xmlns:xm="http://schemas.microsoft.com/office/excel/2006/main">
          <x14:cfRule type="cellIs" priority="7" operator="equal" id="{E2960189-BDB5-4F1F-BC2F-15D0CACD8B0A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0000"/>
                  </stop>
                </gradientFill>
              </fill>
            </x14:dxf>
          </x14:cfRule>
          <x14:cfRule type="cellIs" priority="8" stopIfTrue="1" operator="equal" id="{8E07E690-44C5-4888-B329-C9F13EDAD714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14:cfRule type="cellIs" priority="9" stopIfTrue="1" operator="equal" id="{5B481B37-35D7-429A-947F-F73CFA8A5898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00B050"/>
                  </stop>
                </gradientFill>
              </fill>
            </x14:dxf>
          </x14:cfRule>
          <x14:cfRule type="cellIs" priority="10" stopIfTrue="1" operator="equal" id="{4BCB1E71-2FB7-4DB1-B287-1901A2C4D645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00FF99"/>
                  </stop>
                </gradientFill>
              </fill>
            </x14:dxf>
          </x14:cfRule>
          <x14:cfRule type="cellIs" priority="11" stopIfTrue="1" operator="equal" id="{CC1C7424-5C46-43B8-849B-E90BE2ABD554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1" operator="equal" id="{9D70B24D-6458-43CC-A743-BBBB88D33214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0000"/>
                  </stop>
                </gradientFill>
              </fill>
            </x14:dxf>
          </x14:cfRule>
          <x14:cfRule type="cellIs" priority="2" stopIfTrue="1" operator="equal" id="{6EAA619C-43DB-4F10-A912-56E24BB1591C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14:cfRule type="cellIs" priority="3" stopIfTrue="1" operator="equal" id="{75120FB7-B3F9-41C2-9412-971B860FF126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00B050"/>
                  </stop>
                </gradientFill>
              </fill>
            </x14:dxf>
          </x14:cfRule>
          <x14:cfRule type="cellIs" priority="4" stopIfTrue="1" operator="equal" id="{F41632E2-A5DB-43E0-82B9-FCD45F9BF18C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00FF99"/>
                  </stop>
                </gradientFill>
              </fill>
            </x14:dxf>
          </x14:cfRule>
          <x14:cfRule type="cellIs" priority="5" stopIfTrue="1" operator="equal" id="{9FE5CB9A-EAB6-4BC1-B4EA-30A9C65D05AE}">
            <xm:f>'C:\SGCN 2017\Incidentes - Eventos de interrupción\[Bitacora de Incidentes - Indicadores CN v7.2 VF.xlsx]Leyenda'!#REF!</xm:f>
            <x14:dxf>
              <fill>
                <gradientFill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PRODUCTIVIDAD</vt:lpstr>
      <vt:lpstr>SLA</vt:lpstr>
      <vt:lpstr>CONTACTENOS</vt:lpstr>
      <vt:lpstr>ASISTENCIA</vt:lpstr>
      <vt:lpstr>APLICATIVOS 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 Betsy</dc:creator>
  <cp:lastModifiedBy>pedro zapata espinoza</cp:lastModifiedBy>
  <dcterms:created xsi:type="dcterms:W3CDTF">2016-11-12T13:42:23Z</dcterms:created>
  <dcterms:modified xsi:type="dcterms:W3CDTF">2018-01-18T13:38:10Z</dcterms:modified>
</cp:coreProperties>
</file>