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811BA754-3011-4A29-AB2F-AC5BA414E5B9}" xr6:coauthVersionLast="46" xr6:coauthVersionMax="46" xr10:uidLastSave="{00000000-0000-0000-0000-000000000000}"/>
  <bookViews>
    <workbookView xWindow="-120" yWindow="-120" windowWidth="20730" windowHeight="11040" activeTab="1" xr2:uid="{00000000-000D-0000-FFFF-FFFF00000000}"/>
  </bookViews>
  <sheets>
    <sheet name="IV" sheetId="1" r:id="rId1"/>
    <sheet name="KS" sheetId="2" r:id="rId2"/>
  </sheets>
  <calcPr calcId="181029"/>
</workbook>
</file>

<file path=xl/calcChain.xml><?xml version="1.0" encoding="utf-8"?>
<calcChain xmlns="http://schemas.openxmlformats.org/spreadsheetml/2006/main">
  <c r="D25" i="2" l="1"/>
  <c r="F20" i="2" s="1"/>
  <c r="C25" i="2"/>
  <c r="E22" i="2" s="1"/>
  <c r="D10" i="2"/>
  <c r="F5" i="2" s="1"/>
  <c r="C10" i="2"/>
  <c r="E7" i="2" s="1"/>
  <c r="E6" i="2" l="1"/>
  <c r="F9" i="2"/>
  <c r="E21" i="2"/>
  <c r="F6" i="2"/>
  <c r="F21" i="2"/>
  <c r="E8" i="2"/>
  <c r="E23" i="2"/>
  <c r="E5" i="2"/>
  <c r="F8" i="2"/>
  <c r="E4" i="2"/>
  <c r="G4" i="2" s="1"/>
  <c r="F7" i="2"/>
  <c r="E19" i="2"/>
  <c r="G19" i="2" s="1"/>
  <c r="F22" i="2"/>
  <c r="F4" i="2"/>
  <c r="H4" i="2" s="1"/>
  <c r="H5" i="2" s="1"/>
  <c r="E9" i="2"/>
  <c r="F19" i="2"/>
  <c r="H19" i="2" s="1"/>
  <c r="E24" i="2"/>
  <c r="F24" i="2"/>
  <c r="E20" i="2"/>
  <c r="F23" i="2"/>
  <c r="G6" i="2" l="1"/>
  <c r="G7" i="2" s="1"/>
  <c r="I19" i="2"/>
  <c r="H20" i="2"/>
  <c r="I20" i="2" s="1"/>
  <c r="H6" i="2"/>
  <c r="I6" i="2" s="1"/>
  <c r="G8" i="2"/>
  <c r="G9" i="2" s="1"/>
  <c r="G20" i="2"/>
  <c r="G21" i="2" s="1"/>
  <c r="G22" i="2" s="1"/>
  <c r="G23" i="2" s="1"/>
  <c r="G24" i="2" s="1"/>
  <c r="G5" i="2"/>
  <c r="I5" i="2" s="1"/>
  <c r="I4" i="2"/>
  <c r="H7" i="2" l="1"/>
  <c r="H21" i="2"/>
  <c r="I21" i="2" l="1"/>
  <c r="H22" i="2"/>
  <c r="I7" i="2"/>
  <c r="H8" i="2"/>
  <c r="I8" i="2" l="1"/>
  <c r="H9" i="2"/>
  <c r="I11" i="2"/>
  <c r="I22" i="2"/>
  <c r="H23" i="2"/>
  <c r="I23" i="2" l="1"/>
  <c r="I26" i="2" s="1"/>
  <c r="H24" i="2"/>
</calcChain>
</file>

<file path=xl/sharedStrings.xml><?xml version="1.0" encoding="utf-8"?>
<sst xmlns="http://schemas.openxmlformats.org/spreadsheetml/2006/main" count="67" uniqueCount="35">
  <si>
    <t>Variável</t>
  </si>
  <si>
    <t>IV</t>
  </si>
  <si>
    <t>ContaC_C</t>
  </si>
  <si>
    <t>POUPANCA_C</t>
  </si>
  <si>
    <t>CREDITO</t>
  </si>
  <si>
    <t>Objetivo_C</t>
  </si>
  <si>
    <t>Moradia_C</t>
  </si>
  <si>
    <t>IDADE_C</t>
  </si>
  <si>
    <t>GENERO_C</t>
  </si>
  <si>
    <t xml:space="preserve">Conclusão </t>
  </si>
  <si>
    <r>
      <rPr>
        <sz val="10"/>
        <color theme="1"/>
        <rFont val="Arial"/>
      </rPr>
      <t xml:space="preserve">Pelo Information Value, tem-se a ordenação das </t>
    </r>
    <r>
      <rPr>
        <b/>
        <sz val="10"/>
        <color theme="1"/>
        <rFont val="Arial"/>
      </rPr>
      <t>variáveis com poder preditivo</t>
    </r>
    <r>
      <rPr>
        <sz val="10"/>
        <color theme="1"/>
        <rFont val="Arial"/>
      </rPr>
      <t xml:space="preserve"> que possa </t>
    </r>
    <r>
      <rPr>
        <b/>
        <sz val="10"/>
        <color theme="1"/>
        <rFont val="Arial"/>
      </rPr>
      <t>contrinuir para melhor descriminar a variável resposta Default</t>
    </r>
    <r>
      <rPr>
        <sz val="10"/>
        <color theme="1"/>
        <rFont val="Arial"/>
      </rPr>
      <t>. 
Obs: temos 4 variáveis que poderiam ser eliminadas conforme a referencia, porém como temos poucas variáveis para o estudo, vamos mante-las mesmo assim.</t>
    </r>
  </si>
  <si>
    <t>Associação de CrammerV  entre 0 e 1 - (não existe correlação de variáveis categóricas, há associações)</t>
  </si>
  <si>
    <t>Default</t>
  </si>
  <si>
    <t>Não há associações altas, portanto não vamos tirar nenhuma variável, mantendo todas da base.</t>
  </si>
  <si>
    <t>DESENVOLVIMENTO</t>
  </si>
  <si>
    <t>70% Base</t>
  </si>
  <si>
    <t>Faixas</t>
  </si>
  <si>
    <t>BOM</t>
  </si>
  <si>
    <t>MAU</t>
  </si>
  <si>
    <t>%BOM</t>
  </si>
  <si>
    <t>%MAU</t>
  </si>
  <si>
    <t>%BOM (Acumulado)</t>
  </si>
  <si>
    <t>%MAU (Acumulado)</t>
  </si>
  <si>
    <t xml:space="preserve">KS </t>
  </si>
  <si>
    <t>[0-574]</t>
  </si>
  <si>
    <t>[574-670]</t>
  </si>
  <si>
    <t>[670-703]</t>
  </si>
  <si>
    <t>[703-704]</t>
  </si>
  <si>
    <t>[704-893]</t>
  </si>
  <si>
    <t>&gt;893</t>
  </si>
  <si>
    <t>TOTAL</t>
  </si>
  <si>
    <t>KS</t>
  </si>
  <si>
    <t>VALIDACAO</t>
  </si>
  <si>
    <t>30% Base</t>
  </si>
  <si>
    <t>Livro Credit Scoring p.107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</si>
</sst>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36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Roboto"/>
    </font>
    <font>
      <sz val="11"/>
      <color theme="1"/>
      <name val="Arial"/>
      <scheme val="minor"/>
    </font>
    <font>
      <sz val="12"/>
      <color theme="1"/>
      <name val="Arial"/>
    </font>
    <font>
      <b/>
      <sz val="11"/>
      <color rgb="FFD5D5D5"/>
      <name val="Roboto"/>
    </font>
    <font>
      <sz val="11"/>
      <color rgb="FFD5D5D5"/>
      <name val="Roboto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5" xfId="0" applyFont="1" applyBorder="1"/>
    <xf numFmtId="4" fontId="4" fillId="0" borderId="0" xfId="0" applyNumberFormat="1" applyFont="1" applyAlignment="1">
      <alignment horizontal="center"/>
    </xf>
    <xf numFmtId="4" fontId="4" fillId="2" borderId="0" xfId="0" applyNumberFormat="1" applyFont="1" applyFill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6" fillId="0" borderId="12" xfId="0" applyNumberFormat="1" applyFont="1" applyBorder="1" applyAlignment="1"/>
    <xf numFmtId="10" fontId="6" fillId="4" borderId="12" xfId="0" applyNumberFormat="1" applyFont="1" applyFill="1" applyBorder="1" applyAlignment="1">
      <alignment horizontal="right"/>
    </xf>
    <xf numFmtId="10" fontId="6" fillId="5" borderId="12" xfId="0" applyNumberFormat="1" applyFont="1" applyFill="1" applyBorder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6" borderId="12" xfId="0" applyNumberFormat="1" applyFont="1" applyFill="1" applyBorder="1" applyAlignment="1">
      <alignment horizontal="right"/>
    </xf>
    <xf numFmtId="10" fontId="6" fillId="2" borderId="12" xfId="0" applyNumberFormat="1" applyFont="1" applyFill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10" fontId="6" fillId="5" borderId="12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8" fillId="0" borderId="5" xfId="0" applyNumberFormat="1" applyFont="1" applyBorder="1" applyAlignment="1">
      <alignment horizontal="right"/>
    </xf>
    <xf numFmtId="0" fontId="2" fillId="7" borderId="0" xfId="0" applyFont="1" applyFill="1" applyAlignment="1"/>
    <xf numFmtId="0" fontId="2" fillId="0" borderId="0" xfId="0" applyFont="1" applyAlignment="1"/>
    <xf numFmtId="0" fontId="9" fillId="0" borderId="12" xfId="0" applyFont="1" applyBorder="1" applyAlignment="1">
      <alignment horizontal="center"/>
    </xf>
    <xf numFmtId="0" fontId="5" fillId="0" borderId="12" xfId="0" applyFont="1" applyBorder="1" applyAlignment="1"/>
    <xf numFmtId="0" fontId="2" fillId="0" borderId="12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8" borderId="12" xfId="0" applyFont="1" applyFill="1" applyBorder="1" applyAlignment="1">
      <alignment horizontal="center"/>
    </xf>
    <xf numFmtId="10" fontId="9" fillId="8" borderId="12" xfId="0" applyNumberFormat="1" applyFont="1" applyFill="1" applyBorder="1" applyAlignment="1"/>
    <xf numFmtId="10" fontId="2" fillId="0" borderId="12" xfId="0" applyNumberFormat="1" applyFont="1" applyBorder="1"/>
    <xf numFmtId="0" fontId="9" fillId="5" borderId="12" xfId="0" applyFont="1" applyFill="1" applyBorder="1" applyAlignment="1">
      <alignment horizontal="center"/>
    </xf>
    <xf numFmtId="10" fontId="9" fillId="5" borderId="12" xfId="0" applyNumberFormat="1" applyFont="1" applyFill="1" applyBorder="1" applyAlignment="1"/>
    <xf numFmtId="0" fontId="2" fillId="0" borderId="12" xfId="0" applyFont="1" applyBorder="1"/>
    <xf numFmtId="0" fontId="5" fillId="0" borderId="12" xfId="0" applyFont="1" applyBorder="1" applyAlignment="1">
      <alignment horizontal="center"/>
    </xf>
    <xf numFmtId="10" fontId="5" fillId="0" borderId="12" xfId="0" applyNumberFormat="1" applyFont="1" applyBorder="1" applyAlignment="1"/>
    <xf numFmtId="10" fontId="2" fillId="9" borderId="0" xfId="0" applyNumberFormat="1" applyFont="1" applyFill="1"/>
    <xf numFmtId="10" fontId="9" fillId="8" borderId="12" xfId="0" applyNumberFormat="1" applyFont="1" applyFill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10" fontId="9" fillId="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0" borderId="0" xfId="0" applyFont="1" applyAlignment="1"/>
    <xf numFmtId="0" fontId="9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2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11" xfId="0" applyFont="1" applyBorder="1" applyAlignment="1">
      <alignment horizontal="center" vertical="center"/>
    </xf>
    <xf numFmtId="0" fontId="3" fillId="0" borderId="7" xfId="0" applyFont="1" applyBorder="1"/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923925</xdr:colOff>
      <xdr:row>0</xdr:row>
      <xdr:rowOff>171450</xdr:rowOff>
    </xdr:from>
    <xdr:ext cx="4114800" cy="14001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workbookViewId="0">
      <selection sqref="A1:A8"/>
    </sheetView>
  </sheetViews>
  <sheetFormatPr defaultColWidth="12.5703125" defaultRowHeight="15.75" customHeight="1" x14ac:dyDescent="0.2"/>
  <cols>
    <col min="2" max="2" width="15.7109375" customWidth="1"/>
    <col min="5" max="5" width="18.140625" customWidth="1"/>
    <col min="6" max="6" width="15.28515625" customWidth="1"/>
    <col min="7" max="7" width="16" customWidth="1"/>
    <col min="8" max="8" width="16.28515625" customWidth="1"/>
    <col min="9" max="9" width="14.42578125" customWidth="1"/>
  </cols>
  <sheetData>
    <row r="1" spans="1:11" ht="12.75" x14ac:dyDescent="0.2">
      <c r="A1" s="45">
        <v>1</v>
      </c>
      <c r="B1" s="1" t="s">
        <v>0</v>
      </c>
      <c r="C1" s="1" t="s">
        <v>1</v>
      </c>
      <c r="D1" s="2"/>
      <c r="E1" s="2"/>
      <c r="F1" s="2"/>
      <c r="G1" s="2"/>
      <c r="H1" s="2"/>
      <c r="I1" s="2"/>
      <c r="J1" s="3"/>
    </row>
    <row r="2" spans="1:11" ht="15" x14ac:dyDescent="0.25">
      <c r="A2" s="46"/>
      <c r="B2" s="4" t="s">
        <v>2</v>
      </c>
      <c r="C2" s="5">
        <v>0.69</v>
      </c>
      <c r="J2" s="6"/>
    </row>
    <row r="3" spans="1:11" ht="15" x14ac:dyDescent="0.25">
      <c r="A3" s="46"/>
      <c r="B3" s="4" t="s">
        <v>3</v>
      </c>
      <c r="C3" s="7">
        <v>0.28000000000000003</v>
      </c>
      <c r="J3" s="6"/>
    </row>
    <row r="4" spans="1:11" ht="15" x14ac:dyDescent="0.25">
      <c r="A4" s="46"/>
      <c r="B4" s="4" t="s">
        <v>4</v>
      </c>
      <c r="C4" s="7">
        <v>0.12</v>
      </c>
      <c r="J4" s="6"/>
    </row>
    <row r="5" spans="1:11" ht="15" x14ac:dyDescent="0.25">
      <c r="A5" s="46"/>
      <c r="B5" s="4" t="s">
        <v>5</v>
      </c>
      <c r="C5" s="7">
        <v>0.09</v>
      </c>
      <c r="J5" s="6"/>
    </row>
    <row r="6" spans="1:11" ht="15" x14ac:dyDescent="0.25">
      <c r="A6" s="46"/>
      <c r="B6" s="4" t="s">
        <v>6</v>
      </c>
      <c r="C6" s="7">
        <v>0.08</v>
      </c>
      <c r="J6" s="6"/>
    </row>
    <row r="7" spans="1:11" ht="15" x14ac:dyDescent="0.25">
      <c r="A7" s="46"/>
      <c r="B7" s="4" t="s">
        <v>7</v>
      </c>
      <c r="C7" s="7">
        <v>0.05</v>
      </c>
      <c r="J7" s="6"/>
    </row>
    <row r="8" spans="1:11" ht="15" x14ac:dyDescent="0.25">
      <c r="A8" s="47"/>
      <c r="B8" s="5" t="s">
        <v>8</v>
      </c>
      <c r="C8" s="8">
        <v>0.01</v>
      </c>
      <c r="J8" s="6"/>
    </row>
    <row r="9" spans="1:11" ht="55.5" customHeight="1" x14ac:dyDescent="0.2">
      <c r="A9" s="9" t="s">
        <v>9</v>
      </c>
      <c r="B9" s="48" t="s">
        <v>10</v>
      </c>
      <c r="C9" s="49"/>
      <c r="D9" s="49"/>
      <c r="E9" s="49"/>
      <c r="F9" s="49"/>
      <c r="G9" s="49"/>
      <c r="H9" s="49"/>
      <c r="I9" s="49"/>
      <c r="J9" s="50"/>
    </row>
    <row r="10" spans="1:11" ht="44.25" x14ac:dyDescent="0.2">
      <c r="A10" s="10"/>
    </row>
    <row r="11" spans="1:11" ht="12.75" x14ac:dyDescent="0.2">
      <c r="A11" s="51">
        <v>2</v>
      </c>
      <c r="B11" s="53" t="s">
        <v>11</v>
      </c>
      <c r="C11" s="54"/>
      <c r="D11" s="54"/>
      <c r="E11" s="54"/>
      <c r="F11" s="54"/>
      <c r="G11" s="54"/>
      <c r="H11" s="54"/>
      <c r="I11" s="54"/>
      <c r="J11" s="55"/>
    </row>
    <row r="12" spans="1:11" ht="15" x14ac:dyDescent="0.2">
      <c r="A12" s="52"/>
      <c r="B12" s="11"/>
      <c r="C12" s="12" t="s">
        <v>12</v>
      </c>
      <c r="D12" s="13" t="s">
        <v>7</v>
      </c>
      <c r="E12" s="13" t="s">
        <v>8</v>
      </c>
      <c r="F12" s="13" t="s">
        <v>6</v>
      </c>
      <c r="G12" s="13" t="s">
        <v>3</v>
      </c>
      <c r="H12" s="13" t="s">
        <v>2</v>
      </c>
      <c r="I12" s="13" t="s">
        <v>4</v>
      </c>
      <c r="J12" s="13" t="s">
        <v>5</v>
      </c>
      <c r="K12" s="14"/>
    </row>
    <row r="13" spans="1:11" ht="15" x14ac:dyDescent="0.2">
      <c r="A13" s="52"/>
      <c r="B13" s="15" t="s">
        <v>12</v>
      </c>
      <c r="C13" s="16">
        <v>1</v>
      </c>
      <c r="D13" s="17"/>
      <c r="E13" s="17"/>
      <c r="F13" s="17"/>
      <c r="G13" s="17"/>
      <c r="H13" s="17"/>
      <c r="I13" s="17"/>
      <c r="J13" s="17"/>
    </row>
    <row r="14" spans="1:11" ht="15" x14ac:dyDescent="0.2">
      <c r="A14" s="52"/>
      <c r="B14" s="18" t="s">
        <v>7</v>
      </c>
      <c r="C14" s="16">
        <v>0.1091</v>
      </c>
      <c r="D14" s="17">
        <v>1</v>
      </c>
      <c r="E14" s="17"/>
      <c r="F14" s="17"/>
      <c r="G14" s="17"/>
      <c r="H14" s="17"/>
      <c r="I14" s="17"/>
      <c r="J14" s="17"/>
    </row>
    <row r="15" spans="1:11" ht="15" x14ac:dyDescent="0.2">
      <c r="A15" s="52"/>
      <c r="B15" s="18" t="s">
        <v>8</v>
      </c>
      <c r="C15" s="16">
        <v>6.2770000000000006E-2</v>
      </c>
      <c r="D15" s="17">
        <v>0.29854000000000003</v>
      </c>
      <c r="E15" s="17">
        <v>1</v>
      </c>
      <c r="F15" s="17"/>
      <c r="G15" s="17"/>
      <c r="H15" s="17"/>
      <c r="I15" s="17"/>
      <c r="J15" s="17"/>
    </row>
    <row r="16" spans="1:11" ht="15" x14ac:dyDescent="0.2">
      <c r="A16" s="52"/>
      <c r="B16" s="18" t="s">
        <v>6</v>
      </c>
      <c r="C16" s="16">
        <v>0.13685</v>
      </c>
      <c r="D16" s="17">
        <v>0.16091</v>
      </c>
      <c r="E16" s="17">
        <v>0.14282</v>
      </c>
      <c r="F16" s="17">
        <v>1</v>
      </c>
      <c r="G16" s="17"/>
      <c r="H16" s="17"/>
      <c r="I16" s="17"/>
      <c r="J16" s="17"/>
    </row>
    <row r="17" spans="1:10" ht="15" x14ac:dyDescent="0.2">
      <c r="A17" s="52"/>
      <c r="B17" s="18" t="s">
        <v>3</v>
      </c>
      <c r="C17" s="16">
        <v>0.22370999999999999</v>
      </c>
      <c r="D17" s="17">
        <v>3.5770000000000003E-2</v>
      </c>
      <c r="E17" s="17">
        <v>2.8649999999999998E-2</v>
      </c>
      <c r="F17" s="17">
        <v>1.017E-2</v>
      </c>
      <c r="G17" s="17">
        <v>1</v>
      </c>
      <c r="H17" s="17"/>
      <c r="I17" s="17"/>
      <c r="J17" s="17"/>
    </row>
    <row r="18" spans="1:10" ht="15" x14ac:dyDescent="0.2">
      <c r="A18" s="52"/>
      <c r="B18" s="18" t="s">
        <v>2</v>
      </c>
      <c r="C18" s="16">
        <v>0.35883999999999999</v>
      </c>
      <c r="D18" s="17">
        <v>0.15543999999999999</v>
      </c>
      <c r="E18" s="17">
        <v>3.0799999999999998E-3</v>
      </c>
      <c r="F18" s="17">
        <v>9.8659999999999998E-2</v>
      </c>
      <c r="G18" s="17">
        <v>0.22708999999999999</v>
      </c>
      <c r="H18" s="17">
        <v>1</v>
      </c>
      <c r="I18" s="17"/>
      <c r="J18" s="17"/>
    </row>
    <row r="19" spans="1:10" ht="15" x14ac:dyDescent="0.2">
      <c r="A19" s="52"/>
      <c r="B19" s="18" t="s">
        <v>4</v>
      </c>
      <c r="C19" s="16">
        <v>0.17219000000000001</v>
      </c>
      <c r="D19" s="17">
        <v>4.8000000000000001E-4</v>
      </c>
      <c r="E19" s="17">
        <v>3.9100000000000003E-2</v>
      </c>
      <c r="F19" s="17">
        <v>8.1850000000000006E-2</v>
      </c>
      <c r="G19" s="17">
        <v>1.2359999999999999E-2</v>
      </c>
      <c r="H19" s="17">
        <v>7.0389999999999994E-2</v>
      </c>
      <c r="I19" s="17">
        <v>1</v>
      </c>
      <c r="J19" s="17"/>
    </row>
    <row r="20" spans="1:10" ht="15" x14ac:dyDescent="0.2">
      <c r="A20" s="52"/>
      <c r="B20" s="18" t="s">
        <v>5</v>
      </c>
      <c r="C20" s="16">
        <v>0.13754</v>
      </c>
      <c r="D20" s="17">
        <v>9.7009999999999999E-2</v>
      </c>
      <c r="E20" s="17">
        <v>8.1540000000000001E-2</v>
      </c>
      <c r="F20" s="17">
        <v>0.13502</v>
      </c>
      <c r="G20" s="17">
        <v>3.9190000000000003E-2</v>
      </c>
      <c r="H20" s="17">
        <v>0.10148</v>
      </c>
      <c r="I20" s="17">
        <v>0.13669999999999999</v>
      </c>
      <c r="J20" s="17">
        <v>1</v>
      </c>
    </row>
    <row r="21" spans="1:10" ht="15" x14ac:dyDescent="0.25">
      <c r="A21" s="56" t="s">
        <v>9</v>
      </c>
      <c r="B21" s="19"/>
      <c r="C21" s="20"/>
      <c r="D21" s="20"/>
      <c r="E21" s="20"/>
      <c r="F21" s="20"/>
      <c r="G21" s="20"/>
      <c r="H21" s="20"/>
      <c r="I21" s="20"/>
      <c r="J21" s="21"/>
    </row>
    <row r="22" spans="1:10" ht="12.75" x14ac:dyDescent="0.2">
      <c r="A22" s="57"/>
      <c r="B22" s="58" t="s">
        <v>13</v>
      </c>
      <c r="C22" s="49"/>
      <c r="D22" s="49"/>
      <c r="E22" s="49"/>
      <c r="F22" s="49"/>
      <c r="G22" s="49"/>
      <c r="H22" s="49"/>
      <c r="I22" s="49"/>
      <c r="J22" s="50"/>
    </row>
  </sheetData>
  <mergeCells count="6">
    <mergeCell ref="A1:A8"/>
    <mergeCell ref="B9:J9"/>
    <mergeCell ref="A11:A20"/>
    <mergeCell ref="B11:J11"/>
    <mergeCell ref="A21:A22"/>
    <mergeCell ref="B22:J22"/>
  </mergeCells>
  <conditionalFormatting sqref="C13:J20">
    <cfRule type="colorScale" priority="1">
      <colorScale>
        <cfvo type="min"/>
        <cfvo type="max"/>
        <color rgb="FFFFFFFF"/>
        <color rgb="FF57BB8A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6"/>
  <sheetViews>
    <sheetView tabSelected="1" workbookViewId="0">
      <selection activeCell="H14" sqref="H14"/>
    </sheetView>
  </sheetViews>
  <sheetFormatPr defaultColWidth="12.5703125" defaultRowHeight="15.75" customHeight="1" x14ac:dyDescent="0.2"/>
  <cols>
    <col min="2" max="2" width="20.42578125" customWidth="1"/>
    <col min="7" max="7" width="17" customWidth="1"/>
    <col min="8" max="8" width="15.5703125" customWidth="1"/>
  </cols>
  <sheetData>
    <row r="1" spans="1:9" x14ac:dyDescent="0.2">
      <c r="B1" s="22" t="s">
        <v>14</v>
      </c>
      <c r="C1" s="23" t="s">
        <v>15</v>
      </c>
    </row>
    <row r="3" spans="1:9" x14ac:dyDescent="0.2">
      <c r="B3" s="24" t="s">
        <v>16</v>
      </c>
      <c r="C3" s="24" t="s">
        <v>17</v>
      </c>
      <c r="D3" s="24" t="s">
        <v>18</v>
      </c>
      <c r="E3" s="25" t="s">
        <v>19</v>
      </c>
      <c r="F3" s="26" t="s">
        <v>20</v>
      </c>
      <c r="G3" s="26" t="s">
        <v>21</v>
      </c>
      <c r="H3" s="26" t="s">
        <v>22</v>
      </c>
      <c r="I3" s="27" t="s">
        <v>23</v>
      </c>
    </row>
    <row r="4" spans="1:9" x14ac:dyDescent="0.2">
      <c r="A4" s="28" t="s">
        <v>24</v>
      </c>
      <c r="B4" s="29">
        <v>1</v>
      </c>
      <c r="C4" s="29">
        <v>49</v>
      </c>
      <c r="D4" s="29">
        <v>64</v>
      </c>
      <c r="E4" s="30">
        <f t="shared" ref="E4:E9" si="0">C4/$C$10</f>
        <v>9.8790322580645157E-2</v>
      </c>
      <c r="F4" s="30">
        <f t="shared" ref="F4:F9" si="1">D4/$D$10</f>
        <v>0.29906542056074764</v>
      </c>
      <c r="G4" s="31">
        <f t="shared" ref="G4:H4" si="2">E4</f>
        <v>9.8790322580645157E-2</v>
      </c>
      <c r="H4" s="31">
        <f t="shared" si="2"/>
        <v>0.29906542056074764</v>
      </c>
      <c r="I4" s="31">
        <f t="shared" ref="I4:I8" si="3">H4-G4</f>
        <v>0.20027509798010248</v>
      </c>
    </row>
    <row r="5" spans="1:9" x14ac:dyDescent="0.2">
      <c r="A5" s="28" t="s">
        <v>25</v>
      </c>
      <c r="B5" s="29">
        <v>2</v>
      </c>
      <c r="C5" s="29">
        <v>58</v>
      </c>
      <c r="D5" s="29">
        <v>46</v>
      </c>
      <c r="E5" s="30">
        <f t="shared" si="0"/>
        <v>0.11693548387096774</v>
      </c>
      <c r="F5" s="30">
        <f t="shared" si="1"/>
        <v>0.21495327102803738</v>
      </c>
      <c r="G5" s="31">
        <f t="shared" ref="G5:H5" si="4">E5+G4</f>
        <v>0.21572580645161288</v>
      </c>
      <c r="H5" s="31">
        <f t="shared" si="4"/>
        <v>0.51401869158878499</v>
      </c>
      <c r="I5" s="31">
        <f t="shared" si="3"/>
        <v>0.29829288513717211</v>
      </c>
    </row>
    <row r="6" spans="1:9" x14ac:dyDescent="0.2">
      <c r="A6" s="28" t="s">
        <v>26</v>
      </c>
      <c r="B6" s="29">
        <v>3</v>
      </c>
      <c r="C6" s="29">
        <v>26</v>
      </c>
      <c r="D6" s="29">
        <v>13</v>
      </c>
      <c r="E6" s="30">
        <f t="shared" si="0"/>
        <v>5.2419354838709679E-2</v>
      </c>
      <c r="F6" s="30">
        <f t="shared" si="1"/>
        <v>6.0747663551401869E-2</v>
      </c>
      <c r="G6" s="31">
        <f t="shared" ref="G6:H6" si="5">E6+G5</f>
        <v>0.26814516129032256</v>
      </c>
      <c r="H6" s="31">
        <f t="shared" si="5"/>
        <v>0.57476635514018681</v>
      </c>
      <c r="I6" s="31">
        <f t="shared" si="3"/>
        <v>0.30662119384986425</v>
      </c>
    </row>
    <row r="7" spans="1:9" x14ac:dyDescent="0.2">
      <c r="A7" s="28" t="s">
        <v>27</v>
      </c>
      <c r="B7" s="29">
        <v>4</v>
      </c>
      <c r="C7" s="29">
        <v>129</v>
      </c>
      <c r="D7" s="29">
        <v>52</v>
      </c>
      <c r="E7" s="30">
        <f t="shared" si="0"/>
        <v>0.26008064516129031</v>
      </c>
      <c r="F7" s="30">
        <f t="shared" si="1"/>
        <v>0.24299065420560748</v>
      </c>
      <c r="G7" s="31">
        <f t="shared" ref="G7:H7" si="6">E7+G6</f>
        <v>0.52822580645161288</v>
      </c>
      <c r="H7" s="31">
        <f t="shared" si="6"/>
        <v>0.81775700934579432</v>
      </c>
      <c r="I7" s="31">
        <f t="shared" si="3"/>
        <v>0.28953120289418144</v>
      </c>
    </row>
    <row r="8" spans="1:9" x14ac:dyDescent="0.2">
      <c r="A8" s="28" t="s">
        <v>28</v>
      </c>
      <c r="B8" s="32">
        <v>5</v>
      </c>
      <c r="C8" s="32">
        <v>128</v>
      </c>
      <c r="D8" s="32">
        <v>25</v>
      </c>
      <c r="E8" s="33">
        <f t="shared" si="0"/>
        <v>0.25806451612903225</v>
      </c>
      <c r="F8" s="33">
        <f t="shared" si="1"/>
        <v>0.11682242990654206</v>
      </c>
      <c r="G8" s="31">
        <f t="shared" ref="G8:H8" si="7">E8+G7</f>
        <v>0.78629032258064513</v>
      </c>
      <c r="H8" s="31">
        <f t="shared" si="7"/>
        <v>0.93457943925233633</v>
      </c>
      <c r="I8" s="31">
        <f t="shared" si="3"/>
        <v>0.1482891166716912</v>
      </c>
    </row>
    <row r="9" spans="1:9" x14ac:dyDescent="0.2">
      <c r="A9" s="28" t="s">
        <v>29</v>
      </c>
      <c r="B9" s="32">
        <v>8</v>
      </c>
      <c r="C9" s="32">
        <v>106</v>
      </c>
      <c r="D9" s="32">
        <v>14</v>
      </c>
      <c r="E9" s="33">
        <f t="shared" si="0"/>
        <v>0.21370967741935484</v>
      </c>
      <c r="F9" s="33">
        <f t="shared" si="1"/>
        <v>6.5420560747663545E-2</v>
      </c>
      <c r="G9" s="31">
        <f t="shared" ref="G9:H9" si="8">E9+G8</f>
        <v>1</v>
      </c>
      <c r="H9" s="31">
        <f t="shared" si="8"/>
        <v>0.99999999999999989</v>
      </c>
      <c r="I9" s="34"/>
    </row>
    <row r="10" spans="1:9" x14ac:dyDescent="0.2">
      <c r="B10" s="35" t="s">
        <v>30</v>
      </c>
      <c r="C10" s="24">
        <f t="shared" ref="C10:D10" si="9">SUM(C4:C9)</f>
        <v>496</v>
      </c>
      <c r="D10" s="24">
        <f t="shared" si="9"/>
        <v>214</v>
      </c>
      <c r="E10" s="36"/>
      <c r="F10" s="36"/>
      <c r="G10" s="34"/>
      <c r="H10" s="34"/>
      <c r="I10" s="34"/>
    </row>
    <row r="11" spans="1:9" x14ac:dyDescent="0.2">
      <c r="H11" s="23" t="s">
        <v>31</v>
      </c>
      <c r="I11" s="37">
        <f>MAX(I4:I8)</f>
        <v>0.30662119384986425</v>
      </c>
    </row>
    <row r="13" spans="1:9" x14ac:dyDescent="0.2">
      <c r="H13" s="23" t="s">
        <v>34</v>
      </c>
    </row>
    <row r="16" spans="1:9" x14ac:dyDescent="0.2">
      <c r="B16" s="22" t="s">
        <v>32</v>
      </c>
      <c r="C16" s="23" t="s">
        <v>33</v>
      </c>
    </row>
    <row r="18" spans="1:9" x14ac:dyDescent="0.2">
      <c r="B18" s="24" t="s">
        <v>16</v>
      </c>
      <c r="C18" s="24" t="s">
        <v>17</v>
      </c>
      <c r="D18" s="24" t="s">
        <v>18</v>
      </c>
      <c r="E18" s="25" t="s">
        <v>19</v>
      </c>
      <c r="F18" s="26" t="s">
        <v>20</v>
      </c>
      <c r="G18" s="26" t="s">
        <v>21</v>
      </c>
      <c r="H18" s="26" t="s">
        <v>22</v>
      </c>
      <c r="I18" s="27" t="s">
        <v>23</v>
      </c>
    </row>
    <row r="19" spans="1:9" x14ac:dyDescent="0.2">
      <c r="A19" s="28" t="s">
        <v>24</v>
      </c>
      <c r="B19" s="29">
        <v>1</v>
      </c>
      <c r="C19" s="29">
        <v>21</v>
      </c>
      <c r="D19" s="29">
        <v>19</v>
      </c>
      <c r="E19" s="38">
        <f t="shared" ref="E19:E24" si="10">C19/$C$25</f>
        <v>0.10294117647058823</v>
      </c>
      <c r="F19" s="38">
        <f t="shared" ref="F19:F24" si="11">D19/$D$25</f>
        <v>0.22093023255813954</v>
      </c>
      <c r="G19" s="39">
        <f t="shared" ref="G19:H19" si="12">E19</f>
        <v>0.10294117647058823</v>
      </c>
      <c r="H19" s="39">
        <f t="shared" si="12"/>
        <v>0.22093023255813954</v>
      </c>
      <c r="I19" s="39">
        <f t="shared" ref="I19:I23" si="13">H19-G19</f>
        <v>0.11798905608755131</v>
      </c>
    </row>
    <row r="20" spans="1:9" x14ac:dyDescent="0.2">
      <c r="A20" s="28" t="s">
        <v>25</v>
      </c>
      <c r="B20" s="29">
        <v>2</v>
      </c>
      <c r="C20" s="29">
        <v>22</v>
      </c>
      <c r="D20" s="29">
        <v>15</v>
      </c>
      <c r="E20" s="38">
        <f t="shared" si="10"/>
        <v>0.10784313725490197</v>
      </c>
      <c r="F20" s="38">
        <f t="shared" si="11"/>
        <v>0.1744186046511628</v>
      </c>
      <c r="G20" s="39">
        <f t="shared" ref="G20:H20" si="14">E20+G19</f>
        <v>0.2107843137254902</v>
      </c>
      <c r="H20" s="39">
        <f t="shared" si="14"/>
        <v>0.39534883720930236</v>
      </c>
      <c r="I20" s="39">
        <f t="shared" si="13"/>
        <v>0.18456452348381217</v>
      </c>
    </row>
    <row r="21" spans="1:9" x14ac:dyDescent="0.2">
      <c r="A21" s="28" t="s">
        <v>26</v>
      </c>
      <c r="B21" s="29">
        <v>3</v>
      </c>
      <c r="C21" s="29">
        <v>13</v>
      </c>
      <c r="D21" s="29">
        <v>6</v>
      </c>
      <c r="E21" s="38">
        <f t="shared" si="10"/>
        <v>6.3725490196078427E-2</v>
      </c>
      <c r="F21" s="38">
        <f t="shared" si="11"/>
        <v>6.9767441860465115E-2</v>
      </c>
      <c r="G21" s="39">
        <f t="shared" ref="G21:H21" si="15">E21+G20</f>
        <v>0.27450980392156865</v>
      </c>
      <c r="H21" s="39">
        <f t="shared" si="15"/>
        <v>0.46511627906976749</v>
      </c>
      <c r="I21" s="39">
        <f t="shared" si="13"/>
        <v>0.19060647514819884</v>
      </c>
    </row>
    <row r="22" spans="1:9" x14ac:dyDescent="0.2">
      <c r="A22" s="28" t="s">
        <v>27</v>
      </c>
      <c r="B22" s="29">
        <v>4</v>
      </c>
      <c r="C22" s="29">
        <v>53</v>
      </c>
      <c r="D22" s="29">
        <v>19</v>
      </c>
      <c r="E22" s="38">
        <f t="shared" si="10"/>
        <v>0.25980392156862747</v>
      </c>
      <c r="F22" s="38">
        <f t="shared" si="11"/>
        <v>0.22093023255813954</v>
      </c>
      <c r="G22" s="39">
        <f t="shared" ref="G22:H22" si="16">E22+G21</f>
        <v>0.53431372549019618</v>
      </c>
      <c r="H22" s="39">
        <f t="shared" si="16"/>
        <v>0.68604651162790709</v>
      </c>
      <c r="I22" s="39">
        <f t="shared" si="13"/>
        <v>0.15173278613771091</v>
      </c>
    </row>
    <row r="23" spans="1:9" x14ac:dyDescent="0.2">
      <c r="A23" s="28" t="s">
        <v>28</v>
      </c>
      <c r="B23" s="32">
        <v>5</v>
      </c>
      <c r="C23" s="32">
        <v>50</v>
      </c>
      <c r="D23" s="32">
        <v>19</v>
      </c>
      <c r="E23" s="40">
        <f t="shared" si="10"/>
        <v>0.24509803921568626</v>
      </c>
      <c r="F23" s="40">
        <f t="shared" si="11"/>
        <v>0.22093023255813954</v>
      </c>
      <c r="G23" s="39">
        <f t="shared" ref="G23:H23" si="17">E23+G22</f>
        <v>0.77941176470588247</v>
      </c>
      <c r="H23" s="39">
        <f t="shared" si="17"/>
        <v>0.90697674418604657</v>
      </c>
      <c r="I23" s="39">
        <f t="shared" si="13"/>
        <v>0.1275649794801641</v>
      </c>
    </row>
    <row r="24" spans="1:9" x14ac:dyDescent="0.2">
      <c r="A24" s="28" t="s">
        <v>29</v>
      </c>
      <c r="B24" s="32">
        <v>8</v>
      </c>
      <c r="C24" s="32">
        <v>45</v>
      </c>
      <c r="D24" s="32">
        <v>8</v>
      </c>
      <c r="E24" s="40">
        <f t="shared" si="10"/>
        <v>0.22058823529411764</v>
      </c>
      <c r="F24" s="40">
        <f t="shared" si="11"/>
        <v>9.3023255813953487E-2</v>
      </c>
      <c r="G24" s="39">
        <f t="shared" ref="G24:H24" si="18">E24+G23</f>
        <v>1</v>
      </c>
      <c r="H24" s="39">
        <f t="shared" si="18"/>
        <v>1</v>
      </c>
      <c r="I24" s="41"/>
    </row>
    <row r="25" spans="1:9" x14ac:dyDescent="0.2">
      <c r="B25" s="35" t="s">
        <v>30</v>
      </c>
      <c r="C25" s="24">
        <f t="shared" ref="C25:D25" si="19">SUM(C19:C24)</f>
        <v>204</v>
      </c>
      <c r="D25" s="24">
        <f t="shared" si="19"/>
        <v>86</v>
      </c>
      <c r="E25" s="42"/>
      <c r="F25" s="42"/>
      <c r="G25" s="41"/>
      <c r="H25" s="41"/>
      <c r="I25" s="41"/>
    </row>
    <row r="26" spans="1:9" x14ac:dyDescent="0.2">
      <c r="H26" s="23" t="s">
        <v>31</v>
      </c>
      <c r="I26" s="37">
        <f>MAX(I19:I23)</f>
        <v>0.19060647514819884</v>
      </c>
    </row>
    <row r="30" spans="1:9" x14ac:dyDescent="0.2">
      <c r="C30" s="43"/>
      <c r="D30" s="43"/>
      <c r="E30" s="43"/>
    </row>
    <row r="31" spans="1:9" x14ac:dyDescent="0.2">
      <c r="C31" s="43"/>
      <c r="D31" s="44"/>
      <c r="E31" s="44"/>
    </row>
    <row r="32" spans="1:9" x14ac:dyDescent="0.2">
      <c r="C32" s="43"/>
      <c r="D32" s="44"/>
      <c r="E32" s="44"/>
    </row>
    <row r="33" spans="3:5" x14ac:dyDescent="0.2">
      <c r="C33" s="43"/>
      <c r="D33" s="44"/>
      <c r="E33" s="44"/>
    </row>
    <row r="34" spans="3:5" x14ac:dyDescent="0.2">
      <c r="C34" s="43"/>
      <c r="D34" s="44"/>
      <c r="E34" s="44"/>
    </row>
    <row r="35" spans="3:5" x14ac:dyDescent="0.2">
      <c r="C35" s="43"/>
      <c r="D35" s="44"/>
      <c r="E35" s="44"/>
    </row>
    <row r="36" spans="3:5" x14ac:dyDescent="0.2">
      <c r="C36" s="43"/>
      <c r="D36" s="44"/>
      <c r="E36" s="4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IV</vt:lpstr>
      <vt:lpstr>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modified xsi:type="dcterms:W3CDTF">2022-10-25T00:49:58Z</dcterms:modified>
</cp:coreProperties>
</file>