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Query</t>
        </is>
      </c>
      <c r="B1" s="1" t="inlineStr">
        <is>
          <t>Result</t>
        </is>
      </c>
      <c r="C1" s="1" t="inlineStr">
        <is>
          <t>Type</t>
        </is>
      </c>
    </row>
    <row r="2">
      <c r="A2">
        <f>HYPERLINK("https://github.com/wizzdi/flexicore", "wizzdi - flexicore - rest-api")</f>
        <v/>
      </c>
      <c r="B2">
        <f>HYPERLINK("https://github.com/jonathanmdr/dynamicdatasourcerouting", "jonathanmdr - dynamicdatasourcerouting - rest-api")</f>
        <v/>
      </c>
      <c r="C2" t="inlineStr">
        <is>
          <t>class_names</t>
        </is>
      </c>
    </row>
    <row r="3">
      <c r="A3">
        <f>HYPERLINK("https://github.com/youhavetrouble/commandwhitelist", "youhavetrouble - commandwhitelist - minecraft-plugin")</f>
        <v/>
      </c>
      <c r="B3">
        <f>HYPERLINK("https://github.com/baidu-aip/speech-demo", "baidu-aip - speech-demo - rest-api")</f>
        <v/>
      </c>
      <c r="C3" t="inlineStr">
        <is>
          <t>class_names</t>
        </is>
      </c>
    </row>
    <row r="4">
      <c r="A4">
        <f>HYPERLINK("https://github.com/bakdata/quick", "bakdata - quick - rest-api")</f>
        <v/>
      </c>
      <c r="B4">
        <f>HYPERLINK("https://github.com/swagger-api/swagger-parser", "swagger-api - swagger-parser - rest-api")</f>
        <v/>
      </c>
      <c r="C4" t="inlineStr">
        <is>
          <t>class_names</t>
        </is>
      </c>
    </row>
    <row r="5">
      <c r="A5">
        <f>HYPERLINK("https://github.com/bezkoder/docker-compose-spring-boot-mysql", "bezkoder - docker-compose-spring-boot-mysql - rest-api")</f>
        <v/>
      </c>
      <c r="B5">
        <f>HYPERLINK("https://github.com/bezkoder/spring-boot-unit-test-rest-controller", "bezkoder - spring-boot-unit-test-rest-controller - rest-api")</f>
        <v/>
      </c>
      <c r="C5" t="inlineStr">
        <is>
          <t>class_names</t>
        </is>
      </c>
    </row>
    <row r="6">
      <c r="A6">
        <f>HYPERLINK("https://github.com/derfrzocker/custom-ore-generator", "derfrzocker - custom-ore-generator - minecraft-plugin")</f>
        <v/>
      </c>
      <c r="B6">
        <f>HYPERLINK("https://github.com/lemonypancakes/origins-bukkit", "lemonypancakes - origins-bukkit - minecraft-plugin")</f>
        <v/>
      </c>
      <c r="C6" t="inlineStr">
        <is>
          <t>class_names</t>
        </is>
      </c>
    </row>
    <row r="7">
      <c r="A7">
        <f>HYPERLINK("https://github.com/eclipse-xpanse/xpanse", "eclipse-xpanse - xpanse - rest-api")</f>
        <v/>
      </c>
      <c r="B7">
        <f>HYPERLINK("https://github.com/stevespringett/alpine", "stevespringett - alpine - rest-api")</f>
        <v/>
      </c>
      <c r="C7" t="inlineStr">
        <is>
          <t>class_names</t>
        </is>
      </c>
    </row>
    <row r="8">
      <c r="A8">
        <f>HYPERLINK("https://github.com/filestack/filestack-android", "filestack - filestack-android - android")</f>
        <v/>
      </c>
      <c r="B8">
        <f>HYPERLINK("https://github.com/awslabs/aws-sdk-android-samples", "awslabs - aws-sdk-android-samples - android")</f>
        <v/>
      </c>
      <c r="C8" t="inlineStr">
        <is>
          <t>class_names</t>
        </is>
      </c>
    </row>
    <row r="9">
      <c r="A9">
        <f>HYPERLINK("https://github.com/fxmisc/flowless", "fxmisc - flowless - javafx")</f>
        <v/>
      </c>
      <c r="B9">
        <f>HYPERLINK("https://github.com/jcarolus/android-chess", "jcarolus - android-chess - android")</f>
        <v/>
      </c>
      <c r="C9" t="inlineStr">
        <is>
          <t>class_names</t>
        </is>
      </c>
    </row>
    <row r="10">
      <c r="A10">
        <f>HYPERLINK("https://github.com/fxmisc/richtextfx", "fxmisc - richtextfx - javafx")</f>
        <v/>
      </c>
      <c r="B10">
        <f>HYPERLINK("https://github.com/acekiron/pronounmc", "acekiron - pronounmc - minecraft-plugin")</f>
        <v/>
      </c>
      <c r="C10" t="inlineStr">
        <is>
          <t>class_names</t>
        </is>
      </c>
    </row>
    <row r="11">
      <c r="A11">
        <f>HYPERLINK("https://github.com/graphhopper/jsprit", "graphhopper - jsprit - algorithm")</f>
        <v/>
      </c>
      <c r="B11">
        <f>HYPERLINK("https://github.com/jelmerk/hnswlib", "jelmerk - hnswlib - algorithm")</f>
        <v/>
      </c>
      <c r="C11" t="inlineStr">
        <is>
          <t>class_names</t>
        </is>
      </c>
    </row>
    <row r="12">
      <c r="A12">
        <f>HYPERLINK("https://github.com/iandarwin/android-cookbook-examples", "iandarwin - android-cookbook-examples - android")</f>
        <v/>
      </c>
      <c r="B12">
        <f>HYPERLINK("https://github.com/billthefarmer/tuner", "billthefarmer - tuner - android")</f>
        <v/>
      </c>
      <c r="C12" t="inlineStr">
        <is>
          <t>class_names</t>
        </is>
      </c>
    </row>
    <row r="13">
      <c r="A13">
        <f>HYPERLINK("https://github.com/insightsplugin/insights", "insightsplugin - insights - minecraft-plugin")</f>
        <v/>
      </c>
      <c r="B13">
        <f>HYPERLINK("https://github.com/hexaoxide/carbon", "hexaoxide - carbon - minecraft-plugin")</f>
        <v/>
      </c>
      <c r="C13" t="inlineStr">
        <is>
          <t>class_names</t>
        </is>
      </c>
    </row>
    <row r="14">
      <c r="A14">
        <f>HYPERLINK("https://github.com/jenkinsci/graphql-server-plugin", "jenkinsci - graphql-server-plugin - rest-api")</f>
        <v/>
      </c>
      <c r="B14">
        <f>HYPERLINK("https://github.com/castlemock/castlemock", "castlemock - castlemock - rest-api")</f>
        <v/>
      </c>
      <c r="C14" t="inlineStr">
        <is>
          <t>class_names</t>
        </is>
      </c>
    </row>
    <row r="15">
      <c r="A15">
        <f>HYPERLINK("https://github.com/jiro4989/mvtexteditor", "jiro4989 - mvtexteditor - javafx")</f>
        <v/>
      </c>
      <c r="B15">
        <f>HYPERLINK("https://github.com/esri/java-maven-starter-project", "esri - java-maven-starter-project - javafx")</f>
        <v/>
      </c>
      <c r="C15" t="inlineStr">
        <is>
          <t>class_names</t>
        </is>
      </c>
    </row>
    <row r="16">
      <c r="A16">
        <f>HYPERLINK("https://github.com/kaspiandev/antipopup", "kaspiandev - antipopup - minecraft-plugin")</f>
        <v/>
      </c>
      <c r="B16">
        <f>HYPERLINK("https://github.com/sb2bg/customdeathmessages", "sb2bg - customdeathmessages - minecraft-plugin")</f>
        <v/>
      </c>
      <c r="C16" t="inlineStr">
        <is>
          <t>class_names</t>
        </is>
      </c>
    </row>
    <row r="17">
      <c r="A17">
        <f>HYPERLINK("https://github.com/piomin/sample-microservices-protobuf", "piomin - sample-microservices-protobuf - rest-api")</f>
        <v/>
      </c>
      <c r="B17">
        <f>HYPERLINK("https://github.com/alex9849/advanced-region-market", "alex9849 - advanced-region-market - minecraft-plugin")</f>
        <v/>
      </c>
      <c r="C17" t="inlineStr">
        <is>
          <t>class_names</t>
        </is>
      </c>
    </row>
    <row r="18">
      <c r="A18">
        <f>HYPERLINK("https://github.com/powernetworkhub/powerranks", "powernetworkhub - powerranks - minecraft-plugin")</f>
        <v/>
      </c>
      <c r="B18">
        <f>HYPERLINK("https://github.com/errored-innovations/headsplus", "errored-innovations - headsplus - minecraft-plugin")</f>
        <v/>
      </c>
      <c r="C18" t="inlineStr">
        <is>
          <t>class_names</t>
        </is>
      </c>
    </row>
    <row r="19">
      <c r="A19">
        <f>HYPERLINK("https://github.com/purpurmc/purpurextras", "purpurmc - purpurextras - minecraft-plugin")</f>
        <v/>
      </c>
      <c r="B19">
        <f>HYPERLINK("https://github.com/comugamerses/sentey", "comugamerses - sentey - minecraft-plugin")</f>
        <v/>
      </c>
      <c r="C19" t="inlineStr">
        <is>
          <t>class_names</t>
        </is>
      </c>
    </row>
    <row r="20">
      <c r="A20">
        <f>HYPERLINK("https://github.com/signomix/signomix", "signomix - signomix - rest-api")</f>
        <v/>
      </c>
      <c r="B20">
        <f>HYPERLINK("https://github.com/liyupi/yupao-backend-public", "liyupi - yupao-backend-public - algorithm")</f>
        <v/>
      </c>
      <c r="C20" t="inlineStr">
        <is>
          <t>class_names</t>
        </is>
      </c>
    </row>
    <row r="21">
      <c r="A21">
        <f>HYPERLINK("https://github.com/tomeraberbach/mano-simulator", "tomeraberbach - mano-simulator - javafx")</f>
        <v/>
      </c>
      <c r="B21">
        <f>HYPERLINK("https://github.com/hervegirod/fxsvgimage", "hervegirod - fxsvgimage - javafx")</f>
        <v/>
      </c>
      <c r="C21" t="inlineStr">
        <is>
          <t>class_names</t>
        </is>
      </c>
    </row>
    <row r="22">
      <c r="A22">
        <f>HYPERLINK("https://github.com/wizzdi/flexicore", "wizzdi - flexicore - rest-api")</f>
        <v/>
      </c>
      <c r="B22">
        <f>HYPERLINK("https://github.com/aws-amplify/aws-sdk-android", "aws-amplify - aws-sdk-android - android")</f>
        <v/>
      </c>
      <c r="C22" t="inlineStr">
        <is>
          <t>class_names_split</t>
        </is>
      </c>
    </row>
    <row r="23">
      <c r="A23">
        <f>HYPERLINK("https://github.com/youhavetrouble/commandwhitelist", "youhavetrouble - commandwhitelist - minecraft-plugin")</f>
        <v/>
      </c>
      <c r="B23">
        <f>HYPERLINK("https://github.com/0pandadev/nextron", "0pandadev - nextron - minecraft-plugin")</f>
        <v/>
      </c>
      <c r="C23" t="inlineStr">
        <is>
          <t>class_names_split</t>
        </is>
      </c>
    </row>
    <row r="24">
      <c r="A24">
        <f>HYPERLINK("https://github.com/bakdata/quick", "bakdata - quick - rest-api")</f>
        <v/>
      </c>
      <c r="B24">
        <f>HYPERLINK("https://github.com/rest-assured/rest-assured", "rest-assured - rest-assured - rest-api")</f>
        <v/>
      </c>
      <c r="C24" t="inlineStr">
        <is>
          <t>class_names_split</t>
        </is>
      </c>
    </row>
    <row r="25">
      <c r="A25">
        <f>HYPERLINK("https://github.com/bezkoder/docker-compose-spring-boot-mysql", "bezkoder - docker-compose-spring-boot-mysql - rest-api")</f>
        <v/>
      </c>
      <c r="B25">
        <f>HYPERLINK("https://github.com/bezkoder/spring-boot-jpa-postgresql", "bezkoder - spring-boot-jpa-postgresql - rest-api")</f>
        <v/>
      </c>
      <c r="C25" t="inlineStr">
        <is>
          <t>class_names_split</t>
        </is>
      </c>
    </row>
    <row r="26">
      <c r="A26">
        <f>HYPERLINK("https://github.com/derfrzocker/custom-ore-generator", "derfrzocker - custom-ore-generator - minecraft-plugin")</f>
        <v/>
      </c>
      <c r="B26">
        <f>HYPERLINK("https://github.com/4drian3d/kickredirect", "4drian3d - kickredirect - minecraft-plugin")</f>
        <v/>
      </c>
      <c r="C26" t="inlineStr">
        <is>
          <t>class_names_split</t>
        </is>
      </c>
    </row>
    <row r="27">
      <c r="A27">
        <f>HYPERLINK("https://github.com/eclipse-xpanse/xpanse", "eclipse-xpanse - xpanse - rest-api")</f>
        <v/>
      </c>
      <c r="B27">
        <f>HYPERLINK("https://github.com/dspace/dspace", "dspace - dspace - rest-api")</f>
        <v/>
      </c>
      <c r="C27" t="inlineStr">
        <is>
          <t>class_names_split</t>
        </is>
      </c>
    </row>
    <row r="28">
      <c r="A28">
        <f>HYPERLINK("https://github.com/filestack/filestack-android", "filestack - filestack-android - android")</f>
        <v/>
      </c>
      <c r="B28">
        <f>HYPERLINK("https://github.com/butzist/activitylauncher", "butzist - activitylauncher - android")</f>
        <v/>
      </c>
      <c r="C28" t="inlineStr">
        <is>
          <t>class_names_split</t>
        </is>
      </c>
    </row>
    <row r="29">
      <c r="A29">
        <f>HYPERLINK("https://github.com/fxmisc/flowless", "fxmisc - flowless - javafx")</f>
        <v/>
      </c>
      <c r="B29">
        <f>HYPERLINK("https://github.com/fxmisc/richtextfx", "fxmisc - richtextfx - javafx")</f>
        <v/>
      </c>
      <c r="C29" t="inlineStr">
        <is>
          <t>class_names_split</t>
        </is>
      </c>
    </row>
    <row r="30">
      <c r="A30">
        <f>HYPERLINK("https://github.com/fxmisc/richtextfx", "fxmisc - richtextfx - javafx")</f>
        <v/>
      </c>
      <c r="B30">
        <f>HYPERLINK("https://github.com/iamgio/animated", "iamgio - animated - javafx")</f>
        <v/>
      </c>
      <c r="C30" t="inlineStr">
        <is>
          <t>class_names_split</t>
        </is>
      </c>
    </row>
    <row r="31">
      <c r="A31">
        <f>HYPERLINK("https://github.com/graphhopper/jsprit", "graphhopper - jsprit - algorithm")</f>
        <v/>
      </c>
      <c r="B31">
        <f>HYPERLINK("https://github.com/redfx-quantum/strangefx", "redfx-quantum - strangefx - javafx")</f>
        <v/>
      </c>
      <c r="C31" t="inlineStr">
        <is>
          <t>class_names_split</t>
        </is>
      </c>
    </row>
    <row r="32">
      <c r="A32">
        <f>HYPERLINK("https://github.com/iandarwin/android-cookbook-examples", "iandarwin - android-cookbook-examples - android")</f>
        <v/>
      </c>
      <c r="B32">
        <f>HYPERLINK("https://github.com/stacktipslab/android-ui-tutorials", "stacktipslab - android-ui-tutorials - android")</f>
        <v/>
      </c>
      <c r="C32" t="inlineStr">
        <is>
          <t>class_names_split</t>
        </is>
      </c>
    </row>
    <row r="33">
      <c r="A33">
        <f>HYPERLINK("https://github.com/insightsplugin/insights", "insightsplugin - insights - minecraft-plugin")</f>
        <v/>
      </c>
      <c r="B33">
        <f>HYPERLINK("https://github.com/arcaneplugins/levelledmobs", "arcaneplugins - levelledmobs - minecraft-plugin")</f>
        <v/>
      </c>
      <c r="C33" t="inlineStr">
        <is>
          <t>class_names_split</t>
        </is>
      </c>
    </row>
    <row r="34">
      <c r="A34">
        <f>HYPERLINK("https://github.com/jenkinsci/graphql-server-plugin", "jenkinsci - graphql-server-plugin - rest-api")</f>
        <v/>
      </c>
      <c r="B34">
        <f>HYPERLINK("https://github.com/parubok/swing-fx-properties", "parubok - swing-fx-properties - javafx")</f>
        <v/>
      </c>
      <c r="C34" t="inlineStr">
        <is>
          <t>class_names_split</t>
        </is>
      </c>
    </row>
    <row r="35">
      <c r="A35">
        <f>HYPERLINK("https://github.com/jiro4989/mvtexteditor", "jiro4989 - mvtexteditor - javafx")</f>
        <v/>
      </c>
      <c r="B35">
        <f>HYPERLINK("https://github.com/bykka/dynamoit", "bykka - dynamoit - javafx")</f>
        <v/>
      </c>
      <c r="C35" t="inlineStr">
        <is>
          <t>class_names_split</t>
        </is>
      </c>
    </row>
    <row r="36">
      <c r="A36">
        <f>HYPERLINK("https://github.com/kaspiandev/antipopup", "kaspiandev - antipopup - minecraft-plugin")</f>
        <v/>
      </c>
      <c r="B36">
        <f>HYPERLINK("https://github.com/simplexity-development/villagerinfo", "simplexity-development - villagerinfo - minecraft-plugin")</f>
        <v/>
      </c>
      <c r="C36" t="inlineStr">
        <is>
          <t>class_names_split</t>
        </is>
      </c>
    </row>
    <row r="37">
      <c r="A37">
        <f>HYPERLINK("https://github.com/piomin/sample-microservices-protobuf", "piomin - sample-microservices-protobuf - rest-api")</f>
        <v/>
      </c>
      <c r="B37">
        <f>HYPERLINK("https://github.com/piomin/sample-karaf-cxf-microservices", "piomin - sample-karaf-cxf-microservices - rest-api")</f>
        <v/>
      </c>
      <c r="C37" t="inlineStr">
        <is>
          <t>class_names_split</t>
        </is>
      </c>
    </row>
    <row r="38">
      <c r="A38">
        <f>HYPERLINK("https://github.com/powernetworkhub/powerranks", "powernetworkhub - powerranks - minecraft-plugin")</f>
        <v/>
      </c>
      <c r="B38">
        <f>HYPERLINK("https://github.com/garbagemule/mobarena", "garbagemule - mobarena - minecraft-plugin")</f>
        <v/>
      </c>
      <c r="C38" t="inlineStr">
        <is>
          <t>class_names_split</t>
        </is>
      </c>
    </row>
    <row r="39">
      <c r="A39">
        <f>HYPERLINK("https://github.com/purpurmc/purpurextras", "purpurmc - purpurextras - minecraft-plugin")</f>
        <v/>
      </c>
      <c r="B39">
        <f>HYPERLINK("https://github.com/sb2bg/customdeathmessages", "sb2bg - customdeathmessages - minecraft-plugin")</f>
        <v/>
      </c>
      <c r="C39" t="inlineStr">
        <is>
          <t>class_names_split</t>
        </is>
      </c>
    </row>
    <row r="40">
      <c r="A40">
        <f>HYPERLINK("https://github.com/signomix/signomix", "signomix - signomix - rest-api")</f>
        <v/>
      </c>
      <c r="B40">
        <f>HYPERLINK("https://github.com/nikosgram/gringotts", "nikosgram - gringotts - minecraft-plugin")</f>
        <v/>
      </c>
      <c r="C40" t="inlineStr">
        <is>
          <t>class_names_split</t>
        </is>
      </c>
    </row>
    <row r="41">
      <c r="A41">
        <f>HYPERLINK("https://github.com/tomeraberbach/mano-simulator", "tomeraberbach - mano-simulator - javafx")</f>
        <v/>
      </c>
      <c r="B41">
        <f>HYPERLINK("https://github.com/xedziu/keepmypassword-desktop", "xedziu - keepmypassword-desktop - javafx")</f>
        <v/>
      </c>
      <c r="C41" t="inlineStr">
        <is>
          <t>class_names_split</t>
        </is>
      </c>
    </row>
    <row r="42">
      <c r="A42">
        <f>HYPERLINK("https://github.com/wizzdi/flexicore", "wizzdi - flexicore - rest-api")</f>
        <v/>
      </c>
      <c r="B42">
        <f>HYPERLINK("https://github.com/elimu-ai/webapp", "elimu-ai - webapp - rest-api")</f>
        <v/>
      </c>
      <c r="C42" t="inlineStr">
        <is>
          <t>global_variables</t>
        </is>
      </c>
    </row>
    <row r="43">
      <c r="A43">
        <f>HYPERLINK("https://github.com/youhavetrouble/commandwhitelist", "youhavetrouble - commandwhitelist - minecraft-plugin")</f>
        <v/>
      </c>
      <c r="B43">
        <f>HYPERLINK("https://github.com/4drian3d/epicguard", "4drian3d - epicguard - minecraft-plugin")</f>
        <v/>
      </c>
      <c r="C43" t="inlineStr">
        <is>
          <t>global_variables</t>
        </is>
      </c>
    </row>
    <row r="44">
      <c r="A44">
        <f>HYPERLINK("https://github.com/bakdata/quick", "bakdata - quick - rest-api")</f>
        <v/>
      </c>
      <c r="B44">
        <f>HYPERLINK("https://github.com/taz03/jia", "taz03 - jia - rest-api")</f>
        <v/>
      </c>
      <c r="C44" t="inlineStr">
        <is>
          <t>global_variables</t>
        </is>
      </c>
    </row>
    <row r="45">
      <c r="A45">
        <f>HYPERLINK("https://github.com/bezkoder/docker-compose-spring-boot-mysql", "bezkoder - docker-compose-spring-boot-mysql - rest-api")</f>
        <v/>
      </c>
      <c r="B45">
        <f>HYPERLINK("https://github.com/hirannor/spring-boot-hexagonal-architecture", "hirannor - spring-boot-hexagonal-architecture - rest-api")</f>
        <v/>
      </c>
      <c r="C45" t="inlineStr">
        <is>
          <t>global_variables</t>
        </is>
      </c>
    </row>
    <row r="46">
      <c r="A46">
        <f>HYPERLINK("https://github.com/derfrzocker/custom-ore-generator", "derfrzocker - custom-ore-generator - minecraft-plugin")</f>
        <v/>
      </c>
      <c r="B46">
        <f>HYPERLINK("https://github.com/eldoriarpg/schematicbrushreborn", "eldoriarpg - schematicbrushreborn - minecraft-plugin")</f>
        <v/>
      </c>
      <c r="C46" t="inlineStr">
        <is>
          <t>global_variables</t>
        </is>
      </c>
    </row>
    <row r="47">
      <c r="A47">
        <f>HYPERLINK("https://github.com/eclipse-xpanse/xpanse", "eclipse-xpanse - xpanse - rest-api")</f>
        <v/>
      </c>
      <c r="B47">
        <f>HYPERLINK("https://github.com/kangarko/foundation", "kangarko - foundation - minecraft-plugin")</f>
        <v/>
      </c>
      <c r="C47" t="inlineStr">
        <is>
          <t>global_variables</t>
        </is>
      </c>
    </row>
    <row r="48">
      <c r="A48">
        <f>HYPERLINK("https://github.com/filestack/filestack-android", "filestack - filestack-android - android")</f>
        <v/>
      </c>
      <c r="B48">
        <f>HYPERLINK("https://github.com/robolectric/robolectric", "robolectric - robolectric - android")</f>
        <v/>
      </c>
      <c r="C48" t="inlineStr">
        <is>
          <t>global_variables</t>
        </is>
      </c>
    </row>
    <row r="49">
      <c r="A49">
        <f>HYPERLINK("https://github.com/fxmisc/flowless", "fxmisc - flowless - javafx")</f>
        <v/>
      </c>
      <c r="B49">
        <f>HYPERLINK("https://github.com/scorelab/imagelab", "scorelab - imagelab - javafx")</f>
        <v/>
      </c>
      <c r="C49" t="inlineStr">
        <is>
          <t>global_variables</t>
        </is>
      </c>
    </row>
    <row r="50">
      <c r="A50">
        <f>HYPERLINK("https://github.com/fxmisc/richtextfx", "fxmisc - richtextfx - javafx")</f>
        <v/>
      </c>
      <c r="B50">
        <f>HYPERLINK("https://github.com/joffrey-bion/fx-gson", "joffrey-bion - fx-gson - javafx")</f>
        <v/>
      </c>
      <c r="C50" t="inlineStr">
        <is>
          <t>global_variables</t>
        </is>
      </c>
    </row>
    <row r="51">
      <c r="A51">
        <f>HYPERLINK("https://github.com/graphhopper/jsprit", "graphhopper - jsprit - algorithm")</f>
        <v/>
      </c>
      <c r="B51">
        <f>HYPERLINK("https://github.com/querz/mcaselector", "querz - mcaselector - javafx")</f>
        <v/>
      </c>
      <c r="C51" t="inlineStr">
        <is>
          <t>global_variables</t>
        </is>
      </c>
    </row>
    <row r="52">
      <c r="A52">
        <f>HYPERLINK("https://github.com/iandarwin/android-cookbook-examples", "iandarwin - android-cookbook-examples - android")</f>
        <v/>
      </c>
      <c r="B52">
        <f>HYPERLINK("https://github.com/uwetrottmann/tmdb-java", "uwetrottmann - tmdb-java - android")</f>
        <v/>
      </c>
      <c r="C52" t="inlineStr">
        <is>
          <t>global_variables</t>
        </is>
      </c>
    </row>
    <row r="53">
      <c r="A53">
        <f>HYPERLINK("https://github.com/insightsplugin/insights", "insightsplugin - insights - minecraft-plugin")</f>
        <v/>
      </c>
      <c r="B53">
        <f>HYPERLINK("https://github.com/cerus/maps", "cerus - maps - minecraft-plugin")</f>
        <v/>
      </c>
      <c r="C53" t="inlineStr">
        <is>
          <t>global_variables</t>
        </is>
      </c>
    </row>
    <row r="54">
      <c r="A54">
        <f>HYPERLINK("https://github.com/jenkinsci/graphql-server-plugin", "jenkinsci - graphql-server-plugin - rest-api")</f>
        <v/>
      </c>
      <c r="B54">
        <f>HYPERLINK("https://github.com/chesterbr/minitruco-android", "chesterbr - minitruco-android - android")</f>
        <v/>
      </c>
      <c r="C54" t="inlineStr">
        <is>
          <t>global_variables</t>
        </is>
      </c>
    </row>
    <row r="55">
      <c r="A55">
        <f>HYPERLINK("https://github.com/jiro4989/mvtexteditor", "jiro4989 - mvtexteditor - javafx")</f>
        <v/>
      </c>
      <c r="B55">
        <f>HYPERLINK("https://github.com/satergo/satergo", "satergo - satergo - javafx")</f>
        <v/>
      </c>
      <c r="C55" t="inlineStr">
        <is>
          <t>global_variables</t>
        </is>
      </c>
    </row>
    <row r="56">
      <c r="A56">
        <f>HYPERLINK("https://github.com/kaspiandev/antipopup", "kaspiandev - antipopup - minecraft-plugin")</f>
        <v/>
      </c>
      <c r="B56">
        <f>HYPERLINK("https://github.com/acekiron/pronounmc", "acekiron - pronounmc - minecraft-plugin")</f>
        <v/>
      </c>
      <c r="C56" t="inlineStr">
        <is>
          <t>global_variables</t>
        </is>
      </c>
    </row>
    <row r="57">
      <c r="A57">
        <f>HYPERLINK("https://github.com/piomin/sample-microservices-protobuf", "piomin - sample-microservices-protobuf - rest-api")</f>
        <v/>
      </c>
      <c r="B57">
        <f>HYPERLINK("https://github.com/larmic/spring-boot-demos", "larmic - spring-boot-demos - rest-api")</f>
        <v/>
      </c>
      <c r="C57" t="inlineStr">
        <is>
          <t>global_variables</t>
        </is>
      </c>
    </row>
    <row r="58">
      <c r="A58">
        <f>HYPERLINK("https://github.com/powernetworkhub/powerranks", "powernetworkhub - powerranks - minecraft-plugin")</f>
        <v/>
      </c>
      <c r="B58">
        <f>HYPERLINK("https://github.com/serverselectorx/serverselectorx", "serverselectorx - serverselectorx - minecraft-plugin")</f>
        <v/>
      </c>
      <c r="C58" t="inlineStr">
        <is>
          <t>global_variables</t>
        </is>
      </c>
    </row>
    <row r="59">
      <c r="A59">
        <f>HYPERLINK("https://github.com/purpurmc/purpurextras", "purpurmc - purpurextras - minecraft-plugin")</f>
        <v/>
      </c>
      <c r="B59">
        <f>HYPERLINK("https://github.com/jpenilla/minimotd", "jpenilla - minimotd - minecraft-plugin")</f>
        <v/>
      </c>
      <c r="C59" t="inlineStr">
        <is>
          <t>global_variables</t>
        </is>
      </c>
    </row>
    <row r="60">
      <c r="A60">
        <f>HYPERLINK("https://github.com/signomix/signomix", "signomix - signomix - rest-api")</f>
        <v/>
      </c>
      <c r="B60">
        <f>HYPERLINK("https://github.com/ryansusana/elepy", "ryansusana - elepy - rest-api")</f>
        <v/>
      </c>
      <c r="C60" t="inlineStr">
        <is>
          <t>global_variables</t>
        </is>
      </c>
    </row>
    <row r="61">
      <c r="A61">
        <f>HYPERLINK("https://github.com/tomeraberbach/mano-simulator", "tomeraberbach - mano-simulator - javafx")</f>
        <v/>
      </c>
      <c r="B61">
        <f>HYPERLINK("https://github.com/bumptech/glide", "bumptech - glide - android")</f>
        <v/>
      </c>
      <c r="C61" t="inlineStr">
        <is>
          <t>global_variables</t>
        </is>
      </c>
    </row>
    <row r="62">
      <c r="A62">
        <f>HYPERLINK("https://github.com/wizzdi/flexicore", "wizzdi - flexicore - rest-api")</f>
        <v/>
      </c>
      <c r="B62">
        <f>HYPERLINK("https://github.com/elimu-ai/webapp", "elimu-ai - webapp - rest-api")</f>
        <v/>
      </c>
      <c r="C62" t="inlineStr">
        <is>
          <t>global_variables_split</t>
        </is>
      </c>
    </row>
    <row r="63">
      <c r="A63">
        <f>HYPERLINK("https://github.com/youhavetrouble/commandwhitelist", "youhavetrouble - commandwhitelist - minecraft-plugin")</f>
        <v/>
      </c>
      <c r="B63">
        <f>HYPERLINK("https://github.com/4drian3d/kickredirect", "4drian3d - kickredirect - minecraft-plugin")</f>
        <v/>
      </c>
      <c r="C63" t="inlineStr">
        <is>
          <t>global_variables_split</t>
        </is>
      </c>
    </row>
    <row r="64">
      <c r="A64">
        <f>HYPERLINK("https://github.com/bakdata/quick", "bakdata - quick - rest-api")</f>
        <v/>
      </c>
      <c r="B64">
        <f>HYPERLINK("https://github.com/stevespringett/alpine", "stevespringett - alpine - rest-api")</f>
        <v/>
      </c>
      <c r="C64" t="inlineStr">
        <is>
          <t>global_variables_split</t>
        </is>
      </c>
    </row>
    <row r="65">
      <c r="A65">
        <f>HYPERLINK("https://github.com/bezkoder/docker-compose-spring-boot-mysql", "bezkoder - docker-compose-spring-boot-mysql - rest-api")</f>
        <v/>
      </c>
      <c r="B65">
        <f>HYPERLINK("https://github.com/bezkoder/spring-boot-data-jpa-mysql", "bezkoder - spring-boot-data-jpa-mysql - rest-api")</f>
        <v/>
      </c>
      <c r="C65" t="inlineStr">
        <is>
          <t>global_variables_split</t>
        </is>
      </c>
    </row>
    <row r="66">
      <c r="A66">
        <f>HYPERLINK("https://github.com/derfrzocker/custom-ore-generator", "derfrzocker - custom-ore-generator - minecraft-plugin")</f>
        <v/>
      </c>
      <c r="B66">
        <f>HYPERLINK("https://github.com/eternalcodeteam/eternalcore", "eternalcodeteam - eternalcore - minecraft-plugin")</f>
        <v/>
      </c>
      <c r="C66" t="inlineStr">
        <is>
          <t>global_variables_split</t>
        </is>
      </c>
    </row>
    <row r="67">
      <c r="A67">
        <f>HYPERLINK("https://github.com/eclipse-xpanse/xpanse", "eclipse-xpanse - xpanse - rest-api")</f>
        <v/>
      </c>
      <c r="B67">
        <f>HYPERLINK("https://github.com/zowe/api-layer", "zowe - api-layer - rest-api")</f>
        <v/>
      </c>
      <c r="C67" t="inlineStr">
        <is>
          <t>global_variables_split</t>
        </is>
      </c>
    </row>
    <row r="68">
      <c r="A68">
        <f>HYPERLINK("https://github.com/filestack/filestack-android", "filestack - filestack-android - android")</f>
        <v/>
      </c>
      <c r="B68">
        <f>HYPERLINK("https://github.com/butzist/activitylauncher", "butzist - activitylauncher - android")</f>
        <v/>
      </c>
      <c r="C68" t="inlineStr">
        <is>
          <t>global_variables_split</t>
        </is>
      </c>
    </row>
    <row r="69">
      <c r="A69">
        <f>HYPERLINK("https://github.com/fxmisc/flowless", "fxmisc - flowless - javafx")</f>
        <v/>
      </c>
      <c r="B69">
        <f>HYPERLINK("https://github.com/mkpaz/atlantafx", "mkpaz - atlantafx - javafx")</f>
        <v/>
      </c>
      <c r="C69" t="inlineStr">
        <is>
          <t>global_variables_split</t>
        </is>
      </c>
    </row>
    <row r="70">
      <c r="A70">
        <f>HYPERLINK("https://github.com/fxmisc/richtextfx", "fxmisc - richtextfx - javafx")</f>
        <v/>
      </c>
      <c r="B70">
        <f>HYPERLINK("https://github.com/jfree/jfreechart", "jfree - jfreechart - javafx")</f>
        <v/>
      </c>
      <c r="C70" t="inlineStr">
        <is>
          <t>global_variables_split</t>
        </is>
      </c>
    </row>
    <row r="71">
      <c r="A71">
        <f>HYPERLINK("https://github.com/graphhopper/jsprit", "graphhopper - jsprit - algorithm")</f>
        <v/>
      </c>
      <c r="B71">
        <f>HYPERLINK("https://github.com/osandadeshan/maxsoft-intelliapi", "osandadeshan - maxsoft-intelliapi - rest-api")</f>
        <v/>
      </c>
      <c r="C71" t="inlineStr">
        <is>
          <t>global_variables_split</t>
        </is>
      </c>
    </row>
    <row r="72">
      <c r="A72">
        <f>HYPERLINK("https://github.com/iandarwin/android-cookbook-examples", "iandarwin - android-cookbook-examples - android")</f>
        <v/>
      </c>
      <c r="B72">
        <f>HYPERLINK("https://github.com/nvdweem/pcpanel", "nvdweem - pcpanel - javafx")</f>
        <v/>
      </c>
      <c r="C72" t="inlineStr">
        <is>
          <t>global_variables_split</t>
        </is>
      </c>
    </row>
    <row r="73">
      <c r="A73">
        <f>HYPERLINK("https://github.com/insightsplugin/insights", "insightsplugin - insights - minecraft-plugin")</f>
        <v/>
      </c>
      <c r="B73">
        <f>HYPERLINK("https://github.com/jpenilla/squaremap", "jpenilla - squaremap - minecraft-plugin")</f>
        <v/>
      </c>
      <c r="C73" t="inlineStr">
        <is>
          <t>global_variables_split</t>
        </is>
      </c>
    </row>
    <row r="74">
      <c r="A74">
        <f>HYPERLINK("https://github.com/jenkinsci/graphql-server-plugin", "jenkinsci - graphql-server-plugin - rest-api")</f>
        <v/>
      </c>
      <c r="B74">
        <f>HYPERLINK("https://github.com/isa-group/restest", "isa-group - restest - rest-api")</f>
        <v/>
      </c>
      <c r="C74" t="inlineStr">
        <is>
          <t>global_variables_split</t>
        </is>
      </c>
    </row>
    <row r="75">
      <c r="A75">
        <f>HYPERLINK("https://github.com/jiro4989/mvtexteditor", "jiro4989 - mvtexteditor - javafx")</f>
        <v/>
      </c>
      <c r="B75">
        <f>HYPERLINK("https://github.com/lanthale/photoslide", "lanthale - photoslide - javafx")</f>
        <v/>
      </c>
      <c r="C75" t="inlineStr">
        <is>
          <t>global_variables_split</t>
        </is>
      </c>
    </row>
    <row r="76">
      <c r="A76">
        <f>HYPERLINK("https://github.com/kaspiandev/antipopup", "kaspiandev - antipopup - minecraft-plugin")</f>
        <v/>
      </c>
      <c r="B76">
        <f>HYPERLINK("https://github.com/discord-jda/jda", "discord-jda - jda - rest-api")</f>
        <v/>
      </c>
      <c r="C76" t="inlineStr">
        <is>
          <t>global_variables_split</t>
        </is>
      </c>
    </row>
    <row r="77">
      <c r="A77">
        <f>HYPERLINK("https://github.com/piomin/sample-microservices-protobuf", "piomin - sample-microservices-protobuf - rest-api")</f>
        <v/>
      </c>
      <c r="B77">
        <f>HYPERLINK("https://github.com/miltonhit/hub_correios_api", "miltonhit - hub_correios_api - rest-api")</f>
        <v/>
      </c>
      <c r="C77" t="inlineStr">
        <is>
          <t>global_variables_split</t>
        </is>
      </c>
    </row>
    <row r="78">
      <c r="A78">
        <f>HYPERLINK("https://github.com/powernetworkhub/powerranks", "powernetworkhub - powerranks - minecraft-plugin")</f>
        <v/>
      </c>
      <c r="B78">
        <f>HYPERLINK("https://github.com/phybros/servertap", "phybros - servertap - minecraft-plugin")</f>
        <v/>
      </c>
      <c r="C78" t="inlineStr">
        <is>
          <t>global_variables_split</t>
        </is>
      </c>
    </row>
    <row r="79">
      <c r="A79">
        <f>HYPERLINK("https://github.com/purpurmc/purpurextras", "purpurmc - purpurextras - minecraft-plugin")</f>
        <v/>
      </c>
      <c r="B79">
        <f>HYPERLINK("https://github.com/seanomik/tamablefoxes", "seanomik - tamablefoxes - minecraft-plugin")</f>
        <v/>
      </c>
      <c r="C79" t="inlineStr">
        <is>
          <t>global_variables_split</t>
        </is>
      </c>
    </row>
    <row r="80">
      <c r="A80">
        <f>HYPERLINK("https://github.com/signomix/signomix", "signomix - signomix - rest-api")</f>
        <v/>
      </c>
      <c r="B80">
        <f>HYPERLINK("https://github.com/phoenicisorg/phoenicis", "phoenicisorg - phoenicis - javafx")</f>
        <v/>
      </c>
      <c r="C80" t="inlineStr">
        <is>
          <t>global_variables_split</t>
        </is>
      </c>
    </row>
    <row r="81">
      <c r="A81">
        <f>HYPERLINK("https://github.com/tomeraberbach/mano-simulator", "tomeraberbach - mano-simulator - javafx")</f>
        <v/>
      </c>
      <c r="B81">
        <f>HYPERLINK("https://github.com/jabref/jabref", "jabref - jabref - javafx")</f>
        <v/>
      </c>
      <c r="C81" t="inlineStr">
        <is>
          <t>global_variables_split</t>
        </is>
      </c>
    </row>
    <row r="82">
      <c r="A82">
        <f>HYPERLINK("https://github.com/wizzdi/flexicore", "wizzdi - flexicore - rest-api")</f>
        <v/>
      </c>
      <c r="B82">
        <f>HYPERLINK("https://github.com/xenondevs/nova", "xenondevs - nova - minecraft-plugin")</f>
        <v/>
      </c>
      <c r="C82" t="inlineStr">
        <is>
          <t>local_variables</t>
        </is>
      </c>
    </row>
    <row r="83">
      <c r="A83">
        <f>HYPERLINK("https://github.com/youhavetrouble/commandwhitelist", "youhavetrouble - commandwhitelist - minecraft-plugin")</f>
        <v/>
      </c>
      <c r="B83">
        <f>HYPERLINK("https://github.com/samb440/forcepack", "samb440 - forcepack - minecraft-plugin")</f>
        <v/>
      </c>
      <c r="C83" t="inlineStr">
        <is>
          <t>local_variables</t>
        </is>
      </c>
    </row>
    <row r="84">
      <c r="A84">
        <f>HYPERLINK("https://github.com/bakdata/quick", "bakdata - quick - rest-api")</f>
        <v/>
      </c>
      <c r="B84">
        <f>HYPERLINK("https://github.com/endava/cats", "endava - cats - rest-api")</f>
        <v/>
      </c>
      <c r="C84" t="inlineStr">
        <is>
          <t>local_variables</t>
        </is>
      </c>
    </row>
    <row r="85">
      <c r="A85">
        <f>HYPERLINK("https://github.com/bezkoder/docker-compose-spring-boot-mysql", "bezkoder - docker-compose-spring-boot-mysql - rest-api")</f>
        <v/>
      </c>
      <c r="B85">
        <f>HYPERLINK("https://github.com/bezkoder/spring-boot-jpa-postgresql", "bezkoder - spring-boot-jpa-postgresql - rest-api")</f>
        <v/>
      </c>
      <c r="C85" t="inlineStr">
        <is>
          <t>local_variables</t>
        </is>
      </c>
    </row>
    <row r="86">
      <c r="A86">
        <f>HYPERLINK("https://github.com/derfrzocker/custom-ore-generator", "derfrzocker - custom-ore-generator - minecraft-plugin")</f>
        <v/>
      </c>
      <c r="B86">
        <f>HYPERLINK("https://github.com/updated-nocheatplus/nocheatplus", "updated-nocheatplus - nocheatplus - minecraft-plugin")</f>
        <v/>
      </c>
      <c r="C86" t="inlineStr">
        <is>
          <t>local_variables</t>
        </is>
      </c>
    </row>
    <row r="87">
      <c r="A87">
        <f>HYPERLINK("https://github.com/eclipse-xpanse/xpanse", "eclipse-xpanse - xpanse - rest-api")</f>
        <v/>
      </c>
      <c r="B87">
        <f>HYPERLINK("https://github.com/gazbert/bxbot", "gazbert - bxbot - rest-api")</f>
        <v/>
      </c>
      <c r="C87" t="inlineStr">
        <is>
          <t>local_variables</t>
        </is>
      </c>
    </row>
    <row r="88">
      <c r="A88">
        <f>HYPERLINK("https://github.com/filestack/filestack-android", "filestack - filestack-android - android")</f>
        <v/>
      </c>
      <c r="B88">
        <f>HYPERLINK("https://github.com/butzist/activitylauncher", "butzist - activitylauncher - android")</f>
        <v/>
      </c>
      <c r="C88" t="inlineStr">
        <is>
          <t>local_variables</t>
        </is>
      </c>
    </row>
    <row r="89">
      <c r="A89">
        <f>HYPERLINK("https://github.com/fxmisc/flowless", "fxmisc - flowless - javafx")</f>
        <v/>
      </c>
      <c r="B89">
        <f>HYPERLINK("https://github.com/redfx-quantum/strangefx", "redfx-quantum - strangefx - javafx")</f>
        <v/>
      </c>
      <c r="C89" t="inlineStr">
        <is>
          <t>local_variables</t>
        </is>
      </c>
    </row>
    <row r="90">
      <c r="A90">
        <f>HYPERLINK("https://github.com/fxmisc/richtextfx", "fxmisc - richtextfx - javafx")</f>
        <v/>
      </c>
      <c r="B90">
        <f>HYPERLINK("https://github.com/0x4a616e/nsmenufx", "0x4a616e - nsmenufx - javafx")</f>
        <v/>
      </c>
      <c r="C90" t="inlineStr">
        <is>
          <t>local_variables</t>
        </is>
      </c>
    </row>
    <row r="91">
      <c r="A91">
        <f>HYPERLINK("https://github.com/graphhopper/jsprit", "graphhopper - jsprit - algorithm")</f>
        <v/>
      </c>
      <c r="B91">
        <f>HYPERLINK("https://github.com/bumptech/glide", "bumptech - glide - android")</f>
        <v/>
      </c>
      <c r="C91" t="inlineStr">
        <is>
          <t>local_variables</t>
        </is>
      </c>
    </row>
    <row r="92">
      <c r="A92">
        <f>HYPERLINK("https://github.com/iandarwin/android-cookbook-examples", "iandarwin - android-cookbook-examples - android")</f>
        <v/>
      </c>
      <c r="B92">
        <f>HYPERLINK("https://github.com/open-keychain/open-keychain", "open-keychain - open-keychain - android")</f>
        <v/>
      </c>
      <c r="C92" t="inlineStr">
        <is>
          <t>local_variables</t>
        </is>
      </c>
    </row>
    <row r="93">
      <c r="A93">
        <f>HYPERLINK("https://github.com/insightsplugin/insights", "insightsplugin - insights - minecraft-plugin")</f>
        <v/>
      </c>
      <c r="B93">
        <f>HYPERLINK("https://github.com/updated-nocheatplus/nocheatplus", "updated-nocheatplus - nocheatplus - minecraft-plugin")</f>
        <v/>
      </c>
      <c r="C93" t="inlineStr">
        <is>
          <t>local_variables</t>
        </is>
      </c>
    </row>
    <row r="94">
      <c r="A94">
        <f>HYPERLINK("https://github.com/jenkinsci/graphql-server-plugin", "jenkinsci - graphql-server-plugin - rest-api")</f>
        <v/>
      </c>
      <c r="B94">
        <f>HYPERLINK("https://github.com/confluentinc/schema-registry", "confluentinc - schema-registry - rest-api")</f>
        <v/>
      </c>
      <c r="C94" t="inlineStr">
        <is>
          <t>local_variables</t>
        </is>
      </c>
    </row>
    <row r="95">
      <c r="A95">
        <f>HYPERLINK("https://github.com/jiro4989/mvtexteditor", "jiro4989 - mvtexteditor - javafx")</f>
        <v/>
      </c>
      <c r="B95">
        <f>HYPERLINK("https://github.com/lanthale/photoslide", "lanthale - photoslide - javafx")</f>
        <v/>
      </c>
      <c r="C95" t="inlineStr">
        <is>
          <t>local_variables</t>
        </is>
      </c>
    </row>
    <row r="96">
      <c r="A96">
        <f>HYPERLINK("https://github.com/kaspiandev/antipopup", "kaspiandev - antipopup - minecraft-plugin")</f>
        <v/>
      </c>
      <c r="B96">
        <f>HYPERLINK("https://github.com/4drian3d/VPacketEvents", "4drian3d - VPacketEvents - minecraft-plugin")</f>
        <v/>
      </c>
      <c r="C96" t="inlineStr">
        <is>
          <t>local_variables</t>
        </is>
      </c>
    </row>
    <row r="97">
      <c r="A97">
        <f>HYPERLINK("https://github.com/piomin/sample-microservices-protobuf", "piomin - sample-microservices-protobuf - rest-api")</f>
        <v/>
      </c>
      <c r="B97">
        <f>HYPERLINK("https://github.com/finnfu/stepcount", "finnfu - stepcount - algorithm")</f>
        <v/>
      </c>
      <c r="C97" t="inlineStr">
        <is>
          <t>local_variables</t>
        </is>
      </c>
    </row>
    <row r="98">
      <c r="A98">
        <f>HYPERLINK("https://github.com/powernetworkhub/powerranks", "powernetworkhub - powerranks - minecraft-plugin")</f>
        <v/>
      </c>
      <c r="B98">
        <f>HYPERLINK("https://github.com/bentoboxworld/bentobox", "bentoboxworld - bentobox - minecraft-plugin")</f>
        <v/>
      </c>
      <c r="C98" t="inlineStr">
        <is>
          <t>local_variables</t>
        </is>
      </c>
    </row>
    <row r="99">
      <c r="A99">
        <f>HYPERLINK("https://github.com/purpurmc/purpurextras", "purpurmc - purpurextras - minecraft-plugin")</f>
        <v/>
      </c>
      <c r="B99">
        <f>HYPERLINK("https://github.com/jorelali/commandapi", "jorelali - commandapi - minecraft-plugin")</f>
        <v/>
      </c>
      <c r="C99" t="inlineStr">
        <is>
          <t>local_variables</t>
        </is>
      </c>
    </row>
    <row r="100">
      <c r="A100">
        <f>HYPERLINK("https://github.com/signomix/signomix", "signomix - signomix - rest-api")</f>
        <v/>
      </c>
      <c r="B100">
        <f>HYPERLINK("https://github.com/erudika/para", "erudika - para - rest-api")</f>
        <v/>
      </c>
      <c r="C100" t="inlineStr">
        <is>
          <t>local_variables</t>
        </is>
      </c>
    </row>
    <row r="101">
      <c r="A101">
        <f>HYPERLINK("https://github.com/tomeraberbach/mano-simulator", "tomeraberbach - mano-simulator - javafx")</f>
        <v/>
      </c>
      <c r="B101">
        <f>HYPERLINK("https://github.com/xedziu/keepmypassword-desktop", "xedziu - keepmypassword-desktop - javafx")</f>
        <v/>
      </c>
      <c r="C101" t="inlineStr">
        <is>
          <t>local_variables</t>
        </is>
      </c>
    </row>
    <row r="102">
      <c r="A102">
        <f>HYPERLINK("https://github.com/wizzdi/flexicore", "wizzdi - flexicore - rest-api")</f>
        <v/>
      </c>
      <c r="B102">
        <f>HYPERLINK("https://github.com/brunoeberhard/minimal-j", "brunoeberhard - minimal-j - rest-api")</f>
        <v/>
      </c>
      <c r="C102" t="inlineStr">
        <is>
          <t>local_variables_split</t>
        </is>
      </c>
    </row>
    <row r="103">
      <c r="A103">
        <f>HYPERLINK("https://github.com/youhavetrouble/commandwhitelist", "youhavetrouble - commandwhitelist - minecraft-plugin")</f>
        <v/>
      </c>
      <c r="B103">
        <f>HYPERLINK("https://github.com/niklasei/gamebox", "niklasei - gamebox - minecraft-plugin")</f>
        <v/>
      </c>
      <c r="C103" t="inlineStr">
        <is>
          <t>local_variables_split</t>
        </is>
      </c>
    </row>
    <row r="104">
      <c r="A104">
        <f>HYPERLINK("https://github.com/bakdata/quick", "bakdata - quick - rest-api")</f>
        <v/>
      </c>
      <c r="B104">
        <f>HYPERLINK("https://github.com/jonathanmdr/dynamicdatasourcerouting", "jonathanmdr - dynamicdatasourcerouting - rest-api")</f>
        <v/>
      </c>
      <c r="C104" t="inlineStr">
        <is>
          <t>local_variables_split</t>
        </is>
      </c>
    </row>
    <row r="105">
      <c r="A105">
        <f>HYPERLINK("https://github.com/bezkoder/docker-compose-spring-boot-mysql", "bezkoder - docker-compose-spring-boot-mysql - rest-api")</f>
        <v/>
      </c>
      <c r="B105">
        <f>HYPERLINK("https://github.com/bezkoder/spring-boot-data-jpa-mysql", "bezkoder - spring-boot-data-jpa-mysql - rest-api")</f>
        <v/>
      </c>
      <c r="C105" t="inlineStr">
        <is>
          <t>local_variables_split</t>
        </is>
      </c>
    </row>
    <row r="106">
      <c r="A106">
        <f>HYPERLINK("https://github.com/derfrzocker/custom-ore-generator", "derfrzocker - custom-ore-generator - minecraft-plugin")</f>
        <v/>
      </c>
      <c r="B106">
        <f>HYPERLINK("https://github.com/arthed-studios/custombiomecolors", "arthed-studios - custombiomecolors - minecraft-plugin")</f>
        <v/>
      </c>
      <c r="C106" t="inlineStr">
        <is>
          <t>local_variables_split</t>
        </is>
      </c>
    </row>
    <row r="107">
      <c r="A107">
        <f>HYPERLINK("https://github.com/eclipse-xpanse/xpanse", "eclipse-xpanse - xpanse - rest-api")</f>
        <v/>
      </c>
      <c r="B107">
        <f>HYPERLINK("https://github.com/technolords/microservice-mock", "technolords - microservice-mock - rest-api")</f>
        <v/>
      </c>
      <c r="C107" t="inlineStr">
        <is>
          <t>local_variables_split</t>
        </is>
      </c>
    </row>
    <row r="108">
      <c r="A108">
        <f>HYPERLINK("https://github.com/filestack/filestack-android", "filestack - filestack-android - android")</f>
        <v/>
      </c>
      <c r="B108">
        <f>HYPERLINK("https://github.com/jimseker/ui", "jimseker - ui - android")</f>
        <v/>
      </c>
      <c r="C108" t="inlineStr">
        <is>
          <t>local_variables_split</t>
        </is>
      </c>
    </row>
    <row r="109">
      <c r="A109">
        <f>HYPERLINK("https://github.com/fxmisc/flowless", "fxmisc - flowless - javafx")</f>
        <v/>
      </c>
      <c r="B109">
        <f>HYPERLINK("https://github.com/hansolo/tilesfx", "hansolo - tilesfx - javafx")</f>
        <v/>
      </c>
      <c r="C109" t="inlineStr">
        <is>
          <t>local_variables_split</t>
        </is>
      </c>
    </row>
    <row r="110">
      <c r="A110">
        <f>HYPERLINK("https://github.com/fxmisc/richtextfx", "fxmisc - richtextfx - javafx")</f>
        <v/>
      </c>
      <c r="B110">
        <f>HYPERLINK("https://github.com/maskarade/gradle-android-ribbonizer-plugin", "maskarade - gradle-android-ribbonizer-plugin - android")</f>
        <v/>
      </c>
      <c r="C110" t="inlineStr">
        <is>
          <t>local_variables_split</t>
        </is>
      </c>
    </row>
    <row r="111">
      <c r="A111">
        <f>HYPERLINK("https://github.com/graphhopper/jsprit", "graphhopper - jsprit - algorithm")</f>
        <v/>
      </c>
      <c r="B111">
        <f>HYPERLINK("https://github.com/optimatika/ojalgo", "optimatika - ojalgo - algorithm")</f>
        <v/>
      </c>
      <c r="C111" t="inlineStr">
        <is>
          <t>local_variables_split</t>
        </is>
      </c>
    </row>
    <row r="112">
      <c r="A112">
        <f>HYPERLINK("https://github.com/iandarwin/android-cookbook-examples", "iandarwin - android-cookbook-examples - android")</f>
        <v/>
      </c>
      <c r="B112">
        <f>HYPERLINK("https://github.com/nextcloud/news-android", "nextcloud - news-android - android")</f>
        <v/>
      </c>
      <c r="C112" t="inlineStr">
        <is>
          <t>local_variables_split</t>
        </is>
      </c>
    </row>
    <row r="113">
      <c r="A113">
        <f>HYPERLINK("https://github.com/insightsplugin/insights", "insightsplugin - insights - minecraft-plugin")</f>
        <v/>
      </c>
      <c r="B113">
        <f>HYPERLINK("https://github.com/derfrzocker/custom-ore-generator", "derfrzocker - custom-ore-generator - minecraft-plugin")</f>
        <v/>
      </c>
      <c r="C113" t="inlineStr">
        <is>
          <t>local_variables_split</t>
        </is>
      </c>
    </row>
    <row r="114">
      <c r="A114">
        <f>HYPERLINK("https://github.com/jenkinsci/graphql-server-plugin", "jenkinsci - graphql-server-plugin - rest-api")</f>
        <v/>
      </c>
      <c r="B114">
        <f>HYPERLINK("https://github.com/martingeisse/grumpyrest", "martingeisse - grumpyrest - rest-api")</f>
        <v/>
      </c>
      <c r="C114" t="inlineStr">
        <is>
          <t>local_variables_split</t>
        </is>
      </c>
    </row>
    <row r="115">
      <c r="A115">
        <f>HYPERLINK("https://github.com/jiro4989/mvtexteditor", "jiro4989 - mvtexteditor - javafx")</f>
        <v/>
      </c>
      <c r="B115">
        <f>HYPERLINK("https://github.com/gluonhq/scenebuilder", "gluonhq - scenebuilder - javafx")</f>
        <v/>
      </c>
      <c r="C115" t="inlineStr">
        <is>
          <t>local_variables_split</t>
        </is>
      </c>
    </row>
    <row r="116">
      <c r="A116">
        <f>HYPERLINK("https://github.com/kaspiandev/antipopup", "kaspiandev - antipopup - minecraft-plugin")</f>
        <v/>
      </c>
      <c r="B116">
        <f>HYPERLINK("https://github.com/skoice/skoice", "skoice - skoice - minecraft-plugin")</f>
        <v/>
      </c>
      <c r="C116" t="inlineStr">
        <is>
          <t>local_variables_split</t>
        </is>
      </c>
    </row>
    <row r="117">
      <c r="A117">
        <f>HYPERLINK("https://github.com/piomin/sample-microservices-protobuf", "piomin - sample-microservices-protobuf - rest-api")</f>
        <v/>
      </c>
      <c r="B117">
        <f>HYPERLINK("https://github.com/nextcloud/android-singlesignon", "nextcloud - android-singlesignon - android")</f>
        <v/>
      </c>
      <c r="C117" t="inlineStr">
        <is>
          <t>local_variables_split</t>
        </is>
      </c>
    </row>
    <row r="118">
      <c r="A118">
        <f>HYPERLINK("https://github.com/powernetworkhub/powerranks", "powernetworkhub - powerranks - minecraft-plugin")</f>
        <v/>
      </c>
      <c r="B118">
        <f>HYPERLINK("https://github.com/Flectone/FlectoneChat", "Flectone - FlectoneChat - minecraft-plugin")</f>
        <v/>
      </c>
      <c r="C118" t="inlineStr">
        <is>
          <t>local_variables_split</t>
        </is>
      </c>
    </row>
    <row r="119">
      <c r="A119">
        <f>HYPERLINK("https://github.com/purpurmc/purpurextras", "purpurmc - purpurextras - minecraft-plugin")</f>
        <v/>
      </c>
      <c r="B119">
        <f>HYPERLINK("https://github.com/itzamirreza/ezchestshop", "itzamirreza - ezchestshop - minecraft-plugin")</f>
        <v/>
      </c>
      <c r="C119" t="inlineStr">
        <is>
          <t>local_variables_split</t>
        </is>
      </c>
    </row>
    <row r="120">
      <c r="A120">
        <f>HYPERLINK("https://github.com/signomix/signomix", "signomix - signomix - rest-api")</f>
        <v/>
      </c>
      <c r="B120">
        <f>HYPERLINK("https://github.com/maritimeconnectivity/identityregistry", "maritimeconnectivity - identityregistry - rest-api")</f>
        <v/>
      </c>
      <c r="C120" t="inlineStr">
        <is>
          <t>local_variables_split</t>
        </is>
      </c>
    </row>
    <row r="121">
      <c r="A121">
        <f>HYPERLINK("https://github.com/tomeraberbach/mano-simulator", "tomeraberbach - mano-simulator - javafx")</f>
        <v/>
      </c>
      <c r="B121">
        <f>HYPERLINK("https://github.com/winston-dsouza/Online-Food-Ordering-System", "winston-dsouza - Online-Food-Ordering-System - javafx")</f>
        <v/>
      </c>
      <c r="C121" t="inlineStr">
        <is>
          <t>local_variables_split</t>
        </is>
      </c>
    </row>
    <row r="122">
      <c r="A122">
        <f>HYPERLINK("https://github.com/wizzdi/flexicore", "wizzdi - flexicore - rest-api")</f>
        <v/>
      </c>
      <c r="B122">
        <f>HYPERLINK("https://github.com/emilyy-dev/wets", "emilyy-dev - wets - minecraft-plugin")</f>
        <v/>
      </c>
      <c r="C122" t="inlineStr">
        <is>
          <t>method_names</t>
        </is>
      </c>
    </row>
    <row r="123">
      <c r="A123">
        <f>HYPERLINK("https://github.com/youhavetrouble/commandwhitelist", "youhavetrouble - commandwhitelist - minecraft-plugin")</f>
        <v/>
      </c>
      <c r="B123">
        <f>HYPERLINK("https://github.com/theturkeydev/call_of_minecraft-zombies", "theturkeydev - call_of_minecraft-zombies - minecraft-plugin")</f>
        <v/>
      </c>
      <c r="C123" t="inlineStr">
        <is>
          <t>method_names</t>
        </is>
      </c>
    </row>
    <row r="124">
      <c r="A124">
        <f>HYPERLINK("https://github.com/bakdata/quick", "bakdata - quick - rest-api")</f>
        <v/>
      </c>
      <c r="B124">
        <f>HYPERLINK("https://github.com/confluentinc/kafka-rest", "confluentinc - kafka-rest - rest-api")</f>
        <v/>
      </c>
      <c r="C124" t="inlineStr">
        <is>
          <t>method_names</t>
        </is>
      </c>
    </row>
    <row r="125">
      <c r="A125">
        <f>HYPERLINK("https://github.com/bezkoder/docker-compose-spring-boot-mysql", "bezkoder - docker-compose-spring-boot-mysql - rest-api")</f>
        <v/>
      </c>
      <c r="B125">
        <f>HYPERLINK("https://github.com/bezkoder/spring-boot-unit-test-rest-controller", "bezkoder - spring-boot-unit-test-rest-controller - rest-api")</f>
        <v/>
      </c>
      <c r="C125" t="inlineStr">
        <is>
          <t>method_names</t>
        </is>
      </c>
    </row>
    <row r="126">
      <c r="A126">
        <f>HYPERLINK("https://github.com/derfrzocker/custom-ore-generator", "derfrzocker - custom-ore-generator - minecraft-plugin")</f>
        <v/>
      </c>
      <c r="B126">
        <f>HYPERLINK("https://github.com/jpenilla/chesscraft", "jpenilla - chesscraft - minecraft-plugin")</f>
        <v/>
      </c>
      <c r="C126" t="inlineStr">
        <is>
          <t>method_names</t>
        </is>
      </c>
    </row>
    <row r="127">
      <c r="A127">
        <f>HYPERLINK("https://github.com/eclipse-xpanse/xpanse", "eclipse-xpanse - xpanse - rest-api")</f>
        <v/>
      </c>
      <c r="B127">
        <f>HYPERLINK("https://github.com/miltonhit/hub_correios_api", "miltonhit - hub_correios_api - rest-api")</f>
        <v/>
      </c>
      <c r="C127" t="inlineStr">
        <is>
          <t>method_names</t>
        </is>
      </c>
    </row>
    <row r="128">
      <c r="A128">
        <f>HYPERLINK("https://github.com/filestack/filestack-android", "filestack - filestack-android - android")</f>
        <v/>
      </c>
      <c r="B128">
        <f>HYPERLINK("https://github.com/opentok/opentok-android-sdk-samples", "opentok - opentok-android-sdk-samples - android")</f>
        <v/>
      </c>
      <c r="C128" t="inlineStr">
        <is>
          <t>method_names</t>
        </is>
      </c>
    </row>
    <row r="129">
      <c r="A129">
        <f>HYPERLINK("https://github.com/fxmisc/flowless", "fxmisc - flowless - javafx")</f>
        <v/>
      </c>
      <c r="B129">
        <f>HYPERLINK("https://github.com/sandec/jmemorybuddy", "sandec - jmemorybuddy - javafx")</f>
        <v/>
      </c>
      <c r="C129" t="inlineStr">
        <is>
          <t>method_names</t>
        </is>
      </c>
    </row>
    <row r="130">
      <c r="A130">
        <f>HYPERLINK("https://github.com/fxmisc/richtextfx", "fxmisc - richtextfx - javafx")</f>
        <v/>
      </c>
      <c r="B130">
        <f>HYPERLINK("https://github.com/torakiki/pdfsam", "torakiki - pdfsam - javafx")</f>
        <v/>
      </c>
      <c r="C130" t="inlineStr">
        <is>
          <t>method_names</t>
        </is>
      </c>
    </row>
    <row r="131">
      <c r="A131">
        <f>HYPERLINK("https://github.com/graphhopper/jsprit", "graphhopper - jsprit - algorithm")</f>
        <v/>
      </c>
      <c r="B131">
        <f>HYPERLINK("https://github.com/joffrey-bion/fx-gson", "joffrey-bion - fx-gson - javafx")</f>
        <v/>
      </c>
      <c r="C131" t="inlineStr">
        <is>
          <t>method_names</t>
        </is>
      </c>
    </row>
    <row r="132">
      <c r="A132">
        <f>HYPERLINK("https://github.com/iandarwin/android-cookbook-examples", "iandarwin - android-cookbook-examples - android")</f>
        <v/>
      </c>
      <c r="B132">
        <f>HYPERLINK("https://github.com/syncthing/syncthing-android", "syncthing - syncthing-android - android")</f>
        <v/>
      </c>
      <c r="C132" t="inlineStr">
        <is>
          <t>method_names</t>
        </is>
      </c>
    </row>
    <row r="133">
      <c r="A133">
        <f>HYPERLINK("https://github.com/insightsplugin/insights", "insightsplugin - insights - minecraft-plugin")</f>
        <v/>
      </c>
      <c r="B133">
        <f>HYPERLINK("https://github.com/marcusslover/plus", "marcusslover - plus - minecraft-plugin")</f>
        <v/>
      </c>
      <c r="C133" t="inlineStr">
        <is>
          <t>method_names</t>
        </is>
      </c>
    </row>
    <row r="134">
      <c r="A134">
        <f>HYPERLINK("https://github.com/jenkinsci/graphql-server-plugin", "jenkinsci - graphql-server-plugin - rest-api")</f>
        <v/>
      </c>
      <c r="B134">
        <f>HYPERLINK("https://github.com/cdancy/jenkins-rest", "cdancy - jenkins-rest - rest-api")</f>
        <v/>
      </c>
      <c r="C134" t="inlineStr">
        <is>
          <t>method_names</t>
        </is>
      </c>
    </row>
    <row r="135">
      <c r="A135">
        <f>HYPERLINK("https://github.com/jiro4989/mvtexteditor", "jiro4989 - mvtexteditor - javafx")</f>
        <v/>
      </c>
      <c r="B135">
        <f>HYPERLINK("https://github.com/dropsnorz/owlplug", "dropsnorz - owlplug - javafx")</f>
        <v/>
      </c>
      <c r="C135" t="inlineStr">
        <is>
          <t>method_names</t>
        </is>
      </c>
    </row>
    <row r="136">
      <c r="A136">
        <f>HYPERLINK("https://github.com/kaspiandev/antipopup", "kaspiandev - antipopup - minecraft-plugin")</f>
        <v/>
      </c>
      <c r="B136">
        <f>HYPERLINK("https://github.com/illtamer/infinitebot3", "illtamer - infinitebot3 - minecraft-plugin")</f>
        <v/>
      </c>
      <c r="C136" t="inlineStr">
        <is>
          <t>method_names</t>
        </is>
      </c>
    </row>
    <row r="137">
      <c r="A137">
        <f>HYPERLINK("https://github.com/piomin/sample-microservices-protobuf", "piomin - sample-microservices-protobuf - rest-api")</f>
        <v/>
      </c>
      <c r="B137">
        <f>HYPERLINK("https://github.com/piomin/sample-karaf-cxf-microservices", "piomin - sample-karaf-cxf-microservices - rest-api")</f>
        <v/>
      </c>
      <c r="C137" t="inlineStr">
        <is>
          <t>method_names</t>
        </is>
      </c>
    </row>
    <row r="138">
      <c r="A138">
        <f>HYPERLINK("https://github.com/powernetworkhub/powerranks", "powernetworkhub - powerranks - minecraft-plugin")</f>
        <v/>
      </c>
      <c r="B138">
        <f>HYPERLINK("https://github.com/gamerjoep/minetopiavehicles", "gamerjoep - minetopiavehicles - minecraft-plugin")</f>
        <v/>
      </c>
      <c r="C138" t="inlineStr">
        <is>
          <t>method_names</t>
        </is>
      </c>
    </row>
    <row r="139">
      <c r="A139">
        <f>HYPERLINK("https://github.com/purpurmc/purpurextras", "purpurmc - purpurextras - minecraft-plugin")</f>
        <v/>
      </c>
      <c r="B139">
        <f>HYPERLINK("https://github.com/pedrojm96/superlobbydeluxe", "pedrojm96 - superlobbydeluxe - minecraft-plugin")</f>
        <v/>
      </c>
      <c r="C139" t="inlineStr">
        <is>
          <t>method_names</t>
        </is>
      </c>
    </row>
    <row r="140">
      <c r="A140">
        <f>HYPERLINK("https://github.com/signomix/signomix", "signomix - signomix - rest-api")</f>
        <v/>
      </c>
      <c r="B140">
        <f>HYPERLINK("https://github.com/tuya/tuya-connector", "tuya - tuya-connector - rest-api")</f>
        <v/>
      </c>
      <c r="C140" t="inlineStr">
        <is>
          <t>method_names</t>
        </is>
      </c>
    </row>
    <row r="141">
      <c r="A141">
        <f>HYPERLINK("https://github.com/tomeraberbach/mano-simulator", "tomeraberbach - mano-simulator - javafx")</f>
        <v/>
      </c>
      <c r="B141">
        <f>HYPERLINK("https://github.com/beardedmanzhao/algorithmstar", "beardedmanzhao - algorithmstar - algorithm")</f>
        <v/>
      </c>
      <c r="C141" t="inlineStr">
        <is>
          <t>method_names</t>
        </is>
      </c>
    </row>
    <row r="142">
      <c r="A142">
        <f>HYPERLINK("https://github.com/wizzdi/flexicore", "wizzdi - flexicore - rest-api")</f>
        <v/>
      </c>
      <c r="B142">
        <f>HYPERLINK("https://github.com/apickledwalrus/skript-placeholders", "apickledwalrus - skript-placeholders - minecraft-plugin")</f>
        <v/>
      </c>
      <c r="C142" t="inlineStr">
        <is>
          <t>method_names_split</t>
        </is>
      </c>
    </row>
    <row r="143">
      <c r="A143">
        <f>HYPERLINK("https://github.com/youhavetrouble/commandwhitelist", "youhavetrouble - commandwhitelist - minecraft-plugin")</f>
        <v/>
      </c>
      <c r="B143">
        <f>HYPERLINK("https://github.com/kennytv/maintenance", "kennytv - maintenance - minecraft-plugin")</f>
        <v/>
      </c>
      <c r="C143" t="inlineStr">
        <is>
          <t>method_names_split</t>
        </is>
      </c>
    </row>
    <row r="144">
      <c r="A144">
        <f>HYPERLINK("https://github.com/bakdata/quick", "bakdata - quick - rest-api")</f>
        <v/>
      </c>
      <c r="B144">
        <f>HYPERLINK("https://github.com/endava/cats", "endava - cats - rest-api")</f>
        <v/>
      </c>
      <c r="C144" t="inlineStr">
        <is>
          <t>method_names_split</t>
        </is>
      </c>
    </row>
    <row r="145">
      <c r="A145">
        <f>HYPERLINK("https://github.com/bezkoder/docker-compose-spring-boot-mysql", "bezkoder - docker-compose-spring-boot-mysql - rest-api")</f>
        <v/>
      </c>
      <c r="B145">
        <f>HYPERLINK("https://github.com/bezkoder/spring-boot-jpa-postgresql", "bezkoder - spring-boot-jpa-postgresql - rest-api")</f>
        <v/>
      </c>
      <c r="C145" t="inlineStr">
        <is>
          <t>method_names_split</t>
        </is>
      </c>
    </row>
    <row r="146">
      <c r="A146">
        <f>HYPERLINK("https://github.com/derfrzocker/custom-ore-generator", "derfrzocker - custom-ore-generator - minecraft-plugin")</f>
        <v/>
      </c>
      <c r="B146">
        <f>HYPERLINK("https://github.com/weaponmechanics/mechanicsmain", "weaponmechanics - mechanicsmain - minecraft-plugin")</f>
        <v/>
      </c>
      <c r="C146" t="inlineStr">
        <is>
          <t>method_names_split</t>
        </is>
      </c>
    </row>
    <row r="147">
      <c r="A147">
        <f>HYPERLINK("https://github.com/eclipse-xpanse/xpanse", "eclipse-xpanse - xpanse - rest-api")</f>
        <v/>
      </c>
      <c r="B147">
        <f>HYPERLINK("https://github.com/dlsc-software-consulting-gmbh/jfxcentral-data", "dlsc-software-consulting-gmbh - jfxcentral-data - javafx")</f>
        <v/>
      </c>
      <c r="C147" t="inlineStr">
        <is>
          <t>method_names_split</t>
        </is>
      </c>
    </row>
    <row r="148">
      <c r="A148">
        <f>HYPERLINK("https://github.com/filestack/filestack-android", "filestack - filestack-android - android")</f>
        <v/>
      </c>
      <c r="B148">
        <f>HYPERLINK("https://github.com/gentlecat/counter", "gentlecat - counter - android")</f>
        <v/>
      </c>
      <c r="C148" t="inlineStr">
        <is>
          <t>method_names_split</t>
        </is>
      </c>
    </row>
    <row r="149">
      <c r="A149">
        <f>HYPERLINK("https://github.com/fxmisc/flowless", "fxmisc - flowless - javafx")</f>
        <v/>
      </c>
      <c r="B149">
        <f>HYPERLINK("https://github.com/webfx-project/webfx", "webfx-project - webfx - javafx")</f>
        <v/>
      </c>
      <c r="C149" t="inlineStr">
        <is>
          <t>method_names_split</t>
        </is>
      </c>
    </row>
    <row r="150">
      <c r="A150">
        <f>HYPERLINK("https://github.com/fxmisc/richtextfx", "fxmisc - richtextfx - javafx")</f>
        <v/>
      </c>
      <c r="B150">
        <f>HYPERLINK("https://github.com/teamdev-ip/jxbrowser-examples", "teamdev-ip - jxbrowser-examples - javafx")</f>
        <v/>
      </c>
      <c r="C150" t="inlineStr">
        <is>
          <t>method_names_split</t>
        </is>
      </c>
    </row>
    <row r="151">
      <c r="A151">
        <f>HYPERLINK("https://github.com/graphhopper/jsprit", "graphhopper - jsprit - algorithm")</f>
        <v/>
      </c>
      <c r="B151">
        <f>HYPERLINK("https://github.com/piomin/sample-microservices-protobuf", "piomin - sample-microservices-protobuf - rest-api")</f>
        <v/>
      </c>
      <c r="C151" t="inlineStr">
        <is>
          <t>method_names_split</t>
        </is>
      </c>
    </row>
    <row r="152">
      <c r="A152">
        <f>HYPERLINK("https://github.com/iandarwin/android-cookbook-examples", "iandarwin - android-cookbook-examples - android")</f>
        <v/>
      </c>
      <c r="B152">
        <f>HYPERLINK("https://github.com/syncthing/syncthing-android", "syncthing - syncthing-android - android")</f>
        <v/>
      </c>
      <c r="C152" t="inlineStr">
        <is>
          <t>method_names_split</t>
        </is>
      </c>
    </row>
    <row r="153">
      <c r="A153">
        <f>HYPERLINK("https://github.com/insightsplugin/insights", "insightsplugin - insights - minecraft-plugin")</f>
        <v/>
      </c>
      <c r="B153">
        <f>HYPERLINK("https://github.com/sytm/waypoints", "sytm - waypoints - minecraft-plugin")</f>
        <v/>
      </c>
      <c r="C153" t="inlineStr">
        <is>
          <t>method_names_split</t>
        </is>
      </c>
    </row>
    <row r="154">
      <c r="A154">
        <f>HYPERLINK("https://github.com/jenkinsci/graphql-server-plugin", "jenkinsci - graphql-server-plugin - rest-api")</f>
        <v/>
      </c>
      <c r="B154">
        <f>HYPERLINK("https://github.com/networknt/light-rest-4j", "networknt - light-rest-4j - rest-api")</f>
        <v/>
      </c>
      <c r="C154" t="inlineStr">
        <is>
          <t>method_names_split</t>
        </is>
      </c>
    </row>
    <row r="155">
      <c r="A155">
        <f>HYPERLINK("https://github.com/jiro4989/mvtexteditor", "jiro4989 - mvtexteditor - javafx")</f>
        <v/>
      </c>
      <c r="B155">
        <f>HYPERLINK("https://github.com/valkryst/schillsaver", "valkryst - schillsaver - javafx")</f>
        <v/>
      </c>
      <c r="C155" t="inlineStr">
        <is>
          <t>method_names_split</t>
        </is>
      </c>
    </row>
    <row r="156">
      <c r="A156">
        <f>HYPERLINK("https://github.com/kaspiandev/antipopup", "kaspiandev - antipopup - minecraft-plugin")</f>
        <v/>
      </c>
      <c r="B156">
        <f>HYPERLINK("https://github.com/realheart/zmusic", "realheart - zmusic - minecraft-plugin")</f>
        <v/>
      </c>
      <c r="C156" t="inlineStr">
        <is>
          <t>method_names_split</t>
        </is>
      </c>
    </row>
    <row r="157">
      <c r="A157">
        <f>HYPERLINK("https://github.com/piomin/sample-microservices-protobuf", "piomin - sample-microservices-protobuf - rest-api")</f>
        <v/>
      </c>
      <c r="B157">
        <f>HYPERLINK("https://github.com/graphhopper/jsprit", "graphhopper - jsprit - algorithm")</f>
        <v/>
      </c>
      <c r="C157" t="inlineStr">
        <is>
          <t>method_names_split</t>
        </is>
      </c>
    </row>
    <row r="158">
      <c r="A158">
        <f>HYPERLINK("https://github.com/powernetworkhub/powerranks", "powernetworkhub - powerranks - minecraft-plugin")</f>
        <v/>
      </c>
      <c r="B158">
        <f>HYPERLINK("https://github.com/Flectone/FlectoneChat", "Flectone - FlectoneChat - minecraft-plugin")</f>
        <v/>
      </c>
      <c r="C158" t="inlineStr">
        <is>
          <t>method_names_split</t>
        </is>
      </c>
    </row>
    <row r="159">
      <c r="A159">
        <f>HYPERLINK("https://github.com/purpurmc/purpurextras", "purpurmc - purpurextras - minecraft-plugin")</f>
        <v/>
      </c>
      <c r="B159">
        <f>HYPERLINK("https://github.com/authme/authmereloaded", "authme - authmereloaded - minecraft-plugin")</f>
        <v/>
      </c>
      <c r="C159" t="inlineStr">
        <is>
          <t>method_names_split</t>
        </is>
      </c>
    </row>
    <row r="160">
      <c r="A160">
        <f>HYPERLINK("https://github.com/signomix/signomix", "signomix - signomix - rest-api")</f>
        <v/>
      </c>
      <c r="B160">
        <f>HYPERLINK("https://github.com/authzforce/restful-pdp", "authzforce - restful-pdp - rest-api")</f>
        <v/>
      </c>
      <c r="C160" t="inlineStr">
        <is>
          <t>method_names_split</t>
        </is>
      </c>
    </row>
    <row r="161">
      <c r="A161">
        <f>HYPERLINK("https://github.com/tomeraberbach/mano-simulator", "tomeraberbach - mano-simulator - javafx")</f>
        <v/>
      </c>
      <c r="B161">
        <f>HYPERLINK("https://github.com/binjr/binjr", "binjr - binjr - javafx")</f>
        <v/>
      </c>
      <c r="C161" t="inlineStr">
        <is>
          <t>method_names_split</t>
        </is>
      </c>
    </row>
    <row r="162">
      <c r="A162">
        <f>HYPERLINK("https://github.com/wizzdi/flexicore", "wizzdi - flexicore - rest-api")</f>
        <v/>
      </c>
      <c r="B162">
        <f>HYPERLINK("https://github.com/toolgood/toolgood.algorithm", "toolgood - toolgood.algorithm - algorithm")</f>
        <v/>
      </c>
      <c r="C162" t="inlineStr">
        <is>
          <t>parameters</t>
        </is>
      </c>
    </row>
    <row r="163">
      <c r="A163">
        <f>HYPERLINK("https://github.com/youhavetrouble/commandwhitelist", "youhavetrouble - commandwhitelist - minecraft-plugin")</f>
        <v/>
      </c>
      <c r="B163">
        <f>HYPERLINK("https://github.com/georgh93/marriagemaster", "georgh93 - marriagemaster - minecraft-plugin")</f>
        <v/>
      </c>
      <c r="C163" t="inlineStr">
        <is>
          <t>parameters</t>
        </is>
      </c>
    </row>
    <row r="164">
      <c r="A164">
        <f>HYPERLINK("https://github.com/bakdata/quick", "bakdata - quick - rest-api")</f>
        <v/>
      </c>
      <c r="B164">
        <f>HYPERLINK("https://github.com/awslabs/aws-serverless-java-container", "awslabs - aws-serverless-java-container - rest-api")</f>
        <v/>
      </c>
      <c r="C164" t="inlineStr">
        <is>
          <t>parameters</t>
        </is>
      </c>
    </row>
    <row r="165">
      <c r="A165">
        <f>HYPERLINK("https://github.com/bezkoder/docker-compose-spring-boot-mysql", "bezkoder - docker-compose-spring-boot-mysql - rest-api")</f>
        <v/>
      </c>
      <c r="B165">
        <f>HYPERLINK("https://github.com/bezkoder/spring-boot-unit-test-rest-controller", "bezkoder - spring-boot-unit-test-rest-controller - rest-api")</f>
        <v/>
      </c>
      <c r="C165" t="inlineStr">
        <is>
          <t>parameters</t>
        </is>
      </c>
    </row>
    <row r="166">
      <c r="A166">
        <f>HYPERLINK("https://github.com/derfrzocker/custom-ore-generator", "derfrzocker - custom-ore-generator - minecraft-plugin")</f>
        <v/>
      </c>
      <c r="B166">
        <f>HYPERLINK("https://github.com/minecraftmedialibrary/ezmediacore", "minecraftmedialibrary - ezmediacore - minecraft-plugin")</f>
        <v/>
      </c>
      <c r="C166" t="inlineStr">
        <is>
          <t>parameters</t>
        </is>
      </c>
    </row>
    <row r="167">
      <c r="A167">
        <f>HYPERLINK("https://github.com/eclipse-xpanse/xpanse", "eclipse-xpanse - xpanse - rest-api")</f>
        <v/>
      </c>
      <c r="B167">
        <f>HYPERLINK("https://github.com/redskap/swagger-brake", "redskap - swagger-brake - rest-api")</f>
        <v/>
      </c>
      <c r="C167" t="inlineStr">
        <is>
          <t>parameters</t>
        </is>
      </c>
    </row>
    <row r="168">
      <c r="A168">
        <f>HYPERLINK("https://github.com/filestack/filestack-android", "filestack - filestack-android - android")</f>
        <v/>
      </c>
      <c r="B168">
        <f>HYPERLINK("https://github.com/codinguser/gnucash-android", "codinguser - gnucash-android - android")</f>
        <v/>
      </c>
      <c r="C168" t="inlineStr">
        <is>
          <t>parameters</t>
        </is>
      </c>
    </row>
    <row r="169">
      <c r="A169">
        <f>HYPERLINK("https://github.com/fxmisc/flowless", "fxmisc - flowless - javafx")</f>
        <v/>
      </c>
      <c r="B169">
        <f>HYPERLINK("https://github.com/eckig/graph-editor", "eckig - graph-editor - javafx")</f>
        <v/>
      </c>
      <c r="C169" t="inlineStr">
        <is>
          <t>parameters</t>
        </is>
      </c>
    </row>
    <row r="170">
      <c r="A170">
        <f>HYPERLINK("https://github.com/fxmisc/richtextfx", "fxmisc - richtextfx - javafx")</f>
        <v/>
      </c>
      <c r="B170">
        <f>HYPERLINK("https://github.com/triplehelixprogramming/helixnavigator", "triplehelixprogramming - helixnavigator - javafx")</f>
        <v/>
      </c>
      <c r="C170" t="inlineStr">
        <is>
          <t>parameters</t>
        </is>
      </c>
    </row>
    <row r="171">
      <c r="A171">
        <f>HYPERLINK("https://github.com/graphhopper/jsprit", "graphhopper - jsprit - algorithm")</f>
        <v/>
      </c>
      <c r="B171">
        <f>HYPERLINK("https://github.com/cirdles/squid", "cirdles - squid - javafx")</f>
        <v/>
      </c>
      <c r="C171" t="inlineStr">
        <is>
          <t>parameters</t>
        </is>
      </c>
    </row>
    <row r="172">
      <c r="A172">
        <f>HYPERLINK("https://github.com/iandarwin/android-cookbook-examples", "iandarwin - android-cookbook-examples - android")</f>
        <v/>
      </c>
      <c r="B172">
        <f>HYPERLINK("https://github.com/gentlecat/opennms-android-client", "gentlecat - opennms-android-client - android")</f>
        <v/>
      </c>
      <c r="C172" t="inlineStr">
        <is>
          <t>parameters</t>
        </is>
      </c>
    </row>
    <row r="173">
      <c r="A173">
        <f>HYPERLINK("https://github.com/insightsplugin/insights", "insightsplugin - insights - minecraft-plugin")</f>
        <v/>
      </c>
      <c r="B173">
        <f>HYPERLINK("https://github.com/apavarino/deadchest", "apavarino - deadchest - minecraft-plugin")</f>
        <v/>
      </c>
      <c r="C173" t="inlineStr">
        <is>
          <t>parameters</t>
        </is>
      </c>
    </row>
    <row r="174">
      <c r="A174">
        <f>HYPERLINK("https://github.com/jenkinsci/graphql-server-plugin", "jenkinsci - graphql-server-plugin - rest-api")</f>
        <v/>
      </c>
      <c r="B174">
        <f>HYPERLINK("https://github.com/dmx-systems/dmx-platform", "dmx-systems - dmx-platform - rest-api")</f>
        <v/>
      </c>
      <c r="C174" t="inlineStr">
        <is>
          <t>parameters</t>
        </is>
      </c>
    </row>
    <row r="175">
      <c r="A175">
        <f>HYPERLINK("https://github.com/jiro4989/mvtexteditor", "jiro4989 - mvtexteditor - javafx")</f>
        <v/>
      </c>
      <c r="B175">
        <f>HYPERLINK("https://github.com/Zev-G/JfxIDE", "Zev-G - JfxIDE - javafx")</f>
        <v/>
      </c>
      <c r="C175" t="inlineStr">
        <is>
          <t>parameters</t>
        </is>
      </c>
    </row>
    <row r="176">
      <c r="A176">
        <f>HYPERLINK("https://github.com/kaspiandev/antipopup", "kaspiandev - antipopup - minecraft-plugin")</f>
        <v/>
      </c>
      <c r="B176">
        <f>HYPERLINK("https://github.com/ericyoondotcom/minecraftmanhunt", "ericyoondotcom - minecraftmanhunt - minecraft-plugin")</f>
        <v/>
      </c>
      <c r="C176" t="inlineStr">
        <is>
          <t>parameters</t>
        </is>
      </c>
    </row>
    <row r="177">
      <c r="A177">
        <f>HYPERLINK("https://github.com/piomin/sample-microservices-protobuf", "piomin - sample-microservices-protobuf - rest-api")</f>
        <v/>
      </c>
      <c r="B177">
        <f>HYPERLINK("https://github.com/alanbinu007/spring-boot-advanced-projects", "alanbinu007 - spring-boot-advanced-projects - rest-api")</f>
        <v/>
      </c>
      <c r="C177" t="inlineStr">
        <is>
          <t>parameters</t>
        </is>
      </c>
    </row>
    <row r="178">
      <c r="A178">
        <f>HYPERLINK("https://github.com/powernetworkhub/powerranks", "powernetworkhub - powerranks - minecraft-plugin")</f>
        <v/>
      </c>
      <c r="B178">
        <f>HYPERLINK("https://github.com/lmbishop/quests", "lmbishop - quests - minecraft-plugin")</f>
        <v/>
      </c>
      <c r="C178" t="inlineStr">
        <is>
          <t>parameters</t>
        </is>
      </c>
    </row>
    <row r="179">
      <c r="A179">
        <f>HYPERLINK("https://github.com/purpurmc/purpurextras", "purpurmc - purpurextras - minecraft-plugin")</f>
        <v/>
      </c>
      <c r="B179">
        <f>HYPERLINK("https://github.com/wisdommen/ultitools", "wisdommen - ultitools - minecraft-plugin")</f>
        <v/>
      </c>
      <c r="C179" t="inlineStr">
        <is>
          <t>parameters</t>
        </is>
      </c>
    </row>
    <row r="180">
      <c r="A180">
        <f>HYPERLINK("https://github.com/signomix/signomix", "signomix - signomix - rest-api")</f>
        <v/>
      </c>
      <c r="B180">
        <f>HYPERLINK("https://github.com/mixeway/mixewaybackend", "mixeway - mixewaybackend - rest-api")</f>
        <v/>
      </c>
      <c r="C180" t="inlineStr">
        <is>
          <t>parameters</t>
        </is>
      </c>
    </row>
    <row r="181">
      <c r="A181">
        <f>HYPERLINK("https://github.com/tomeraberbach/mano-simulator", "tomeraberbach - mano-simulator - javafx")</f>
        <v/>
      </c>
      <c r="B181">
        <f>HYPERLINK("https://github.com/jelmerk/hnswlib", "jelmerk - hnswlib - algorithm")</f>
        <v/>
      </c>
      <c r="C181" t="inlineStr">
        <is>
          <t>parameters</t>
        </is>
      </c>
    </row>
    <row r="182">
      <c r="A182">
        <f>HYPERLINK("https://github.com/wizzdi/flexicore", "wizzdi - flexicore - rest-api")</f>
        <v/>
      </c>
      <c r="B182">
        <f>HYPERLINK("https://github.com/dmx-systems/dmx-platform", "dmx-systems - dmx-platform - rest-api")</f>
        <v/>
      </c>
      <c r="C182" t="inlineStr">
        <is>
          <t>parameters_split</t>
        </is>
      </c>
    </row>
    <row r="183">
      <c r="A183">
        <f>HYPERLINK("https://github.com/youhavetrouble/commandwhitelist", "youhavetrouble - commandwhitelist - minecraft-plugin")</f>
        <v/>
      </c>
      <c r="B183">
        <f>HYPERLINK("https://github.com/jpenilla/wanderingtrades", "jpenilla - wanderingtrades - minecraft-plugin")</f>
        <v/>
      </c>
      <c r="C183" t="inlineStr">
        <is>
          <t>parameters_split</t>
        </is>
      </c>
    </row>
    <row r="184">
      <c r="A184">
        <f>HYPERLINK("https://github.com/bakdata/quick", "bakdata - quick - rest-api")</f>
        <v/>
      </c>
      <c r="B184">
        <f>HYPERLINK("https://github.com/ryansusana/elepy", "ryansusana - elepy - rest-api")</f>
        <v/>
      </c>
      <c r="C184" t="inlineStr">
        <is>
          <t>parameters_split</t>
        </is>
      </c>
    </row>
    <row r="185">
      <c r="A185">
        <f>HYPERLINK("https://github.com/bezkoder/docker-compose-spring-boot-mysql", "bezkoder - docker-compose-spring-boot-mysql - rest-api")</f>
        <v/>
      </c>
      <c r="B185">
        <f>HYPERLINK("https://github.com/bezkoder/spring-boot-unit-test-rest-controller", "bezkoder - spring-boot-unit-test-rest-controller - rest-api")</f>
        <v/>
      </c>
      <c r="C185" t="inlineStr">
        <is>
          <t>parameters_split</t>
        </is>
      </c>
    </row>
    <row r="186">
      <c r="A186">
        <f>HYPERLINK("https://github.com/derfrzocker/custom-ore-generator", "derfrzocker - custom-ore-generator - minecraft-plugin")</f>
        <v/>
      </c>
      <c r="B186">
        <f>HYPERLINK("https://github.com/bluemap-minecraft/bluemap", "bluemap-minecraft - bluemap - minecraft-plugin")</f>
        <v/>
      </c>
      <c r="C186" t="inlineStr">
        <is>
          <t>parameters_split</t>
        </is>
      </c>
    </row>
    <row r="187">
      <c r="A187">
        <f>HYPERLINK("https://github.com/eclipse-xpanse/xpanse", "eclipse-xpanse - xpanse - rest-api")</f>
        <v/>
      </c>
      <c r="B187">
        <f>HYPERLINK("https://github.com/confluentinc/kafka-rest", "confluentinc - kafka-rest - rest-api")</f>
        <v/>
      </c>
      <c r="C187" t="inlineStr">
        <is>
          <t>parameters_split</t>
        </is>
      </c>
    </row>
    <row r="188">
      <c r="A188">
        <f>HYPERLINK("https://github.com/filestack/filestack-android", "filestack - filestack-android - android")</f>
        <v/>
      </c>
      <c r="B188">
        <f>HYPERLINK("https://github.com/sreichholf/dreamdroid", "sreichholf - dreamdroid - android")</f>
        <v/>
      </c>
      <c r="C188" t="inlineStr">
        <is>
          <t>parameters_split</t>
        </is>
      </c>
    </row>
    <row r="189">
      <c r="A189">
        <f>HYPERLINK("https://github.com/fxmisc/flowless", "fxmisc - flowless - javafx")</f>
        <v/>
      </c>
      <c r="B189">
        <f>HYPERLINK("https://github.com/mkpaz/atlantafx", "mkpaz - atlantafx - javafx")</f>
        <v/>
      </c>
      <c r="C189" t="inlineStr">
        <is>
          <t>parameters_split</t>
        </is>
      </c>
    </row>
    <row r="190">
      <c r="A190">
        <f>HYPERLINK("https://github.com/fxmisc/richtextfx", "fxmisc - richtextfx - javafx")</f>
        <v/>
      </c>
      <c r="B190">
        <f>HYPERLINK("https://github.com/gluonhq/maps", "gluonhq - maps - javafx")</f>
        <v/>
      </c>
      <c r="C190" t="inlineStr">
        <is>
          <t>parameters_split</t>
        </is>
      </c>
    </row>
    <row r="191">
      <c r="A191">
        <f>HYPERLINK("https://github.com/graphhopper/jsprit", "graphhopper - jsprit - algorithm")</f>
        <v/>
      </c>
      <c r="B191">
        <f>HYPERLINK("https://github.com/microg/unifiednlp", "microg - unifiednlp - android")</f>
        <v/>
      </c>
      <c r="C191" t="inlineStr">
        <is>
          <t>parameters_split</t>
        </is>
      </c>
    </row>
    <row r="192">
      <c r="A192">
        <f>HYPERLINK("https://github.com/iandarwin/android-cookbook-examples", "iandarwin - android-cookbook-examples - android")</f>
        <v/>
      </c>
      <c r="B192">
        <f>HYPERLINK("https://github.com/syncthing/syncthing-android", "syncthing - syncthing-android - android")</f>
        <v/>
      </c>
      <c r="C192" t="inlineStr">
        <is>
          <t>parameters_split</t>
        </is>
      </c>
    </row>
    <row r="193">
      <c r="A193">
        <f>HYPERLINK("https://github.com/insightsplugin/insights", "insightsplugin - insights - minecraft-plugin")</f>
        <v/>
      </c>
      <c r="B193">
        <f>HYPERLINK("https://github.com/dailystruggle/rtp", "dailystruggle - rtp - minecraft-plugin")</f>
        <v/>
      </c>
      <c r="C193" t="inlineStr">
        <is>
          <t>parameters_split</t>
        </is>
      </c>
    </row>
    <row r="194">
      <c r="A194">
        <f>HYPERLINK("https://github.com/jenkinsci/graphql-server-plugin", "jenkinsci - graphql-server-plugin - rest-api")</f>
        <v/>
      </c>
      <c r="B194">
        <f>HYPERLINK("https://github.com/redskap/swagger-brake", "redskap - swagger-brake - rest-api")</f>
        <v/>
      </c>
      <c r="C194" t="inlineStr">
        <is>
          <t>parameters_split</t>
        </is>
      </c>
    </row>
    <row r="195">
      <c r="A195">
        <f>HYPERLINK("https://github.com/jiro4989/mvtexteditor", "jiro4989 - mvtexteditor - javafx")</f>
        <v/>
      </c>
      <c r="B195">
        <f>HYPERLINK("https://github.com/qdrzwd/videorecorder", "qdrzwd - videorecorder - android")</f>
        <v/>
      </c>
      <c r="C195" t="inlineStr">
        <is>
          <t>parameters_split</t>
        </is>
      </c>
    </row>
    <row r="196">
      <c r="A196">
        <f>HYPERLINK("https://github.com/kaspiandev/antipopup", "kaspiandev - antipopup - minecraft-plugin")</f>
        <v/>
      </c>
      <c r="B196">
        <f>HYPERLINK("https://github.com/ericyoondotcom/minecraftmanhunt", "ericyoondotcom - minecraftmanhunt - minecraft-plugin")</f>
        <v/>
      </c>
      <c r="C196" t="inlineStr">
        <is>
          <t>parameters_split</t>
        </is>
      </c>
    </row>
    <row r="197">
      <c r="A197">
        <f>HYPERLINK("https://github.com/piomin/sample-microservices-protobuf", "piomin - sample-microservices-protobuf - rest-api")</f>
        <v/>
      </c>
      <c r="B197">
        <f>HYPERLINK("https://github.com/guto-alves/loterias-api", "guto-alves - loterias-api - rest-api")</f>
        <v/>
      </c>
      <c r="C197" t="inlineStr">
        <is>
          <t>parameters_split</t>
        </is>
      </c>
    </row>
    <row r="198">
      <c r="A198">
        <f>HYPERLINK("https://github.com/powernetworkhub/powerranks", "powernetworkhub - powerranks - minecraft-plugin")</f>
        <v/>
      </c>
      <c r="B198">
        <f>HYPERLINK("https://github.com/georgh93/minepacks", "georgh93 - minepacks - minecraft-plugin")</f>
        <v/>
      </c>
      <c r="C198" t="inlineStr">
        <is>
          <t>parameters_split</t>
        </is>
      </c>
    </row>
    <row r="199">
      <c r="A199">
        <f>HYPERLINK("https://github.com/purpurmc/purpurextras", "purpurmc - purpurextras - minecraft-plugin")</f>
        <v/>
      </c>
      <c r="B199">
        <f>HYPERLINK("https://github.com/errored-innovations/headsplus", "errored-innovations - headsplus - minecraft-plugin")</f>
        <v/>
      </c>
      <c r="C199" t="inlineStr">
        <is>
          <t>parameters_split</t>
        </is>
      </c>
    </row>
    <row r="200">
      <c r="A200">
        <f>HYPERLINK("https://github.com/signomix/signomix", "signomix - signomix - rest-api")</f>
        <v/>
      </c>
      <c r="B200">
        <f>HYPERLINK("https://github.com/crossbario/autobahn-java", "crossbario - autobahn-java - android")</f>
        <v/>
      </c>
      <c r="C200" t="inlineStr">
        <is>
          <t>parameters_split</t>
        </is>
      </c>
    </row>
    <row r="201">
      <c r="A201">
        <f>HYPERLINK("https://github.com/tomeraberbach/mano-simulator", "tomeraberbach - mano-simulator - javafx")</f>
        <v/>
      </c>
      <c r="B201">
        <f>HYPERLINK("https://github.com/realheart/zmusic", "realheart - zmusic - minecraft-plugin")</f>
        <v/>
      </c>
      <c r="C201" t="inlineStr">
        <is>
          <t>parameters_split</t>
        </is>
      </c>
    </row>
    <row r="202">
      <c r="A202">
        <f>HYPERLINK("https://github.com/wizzdi/flexicore", "wizzdi - flexicore - rest-api")</f>
        <v/>
      </c>
      <c r="B202">
        <f>HYPERLINK("https://github.com/maxmaeder/drivebackupv2", "maxmaeder - drivebackupv2 - minecraft-plugin")</f>
        <v/>
      </c>
      <c r="C202" t="inlineStr">
        <is>
          <t>all</t>
        </is>
      </c>
    </row>
    <row r="203">
      <c r="A203">
        <f>HYPERLINK("https://github.com/youhavetrouble/commandwhitelist", "youhavetrouble - commandwhitelist - minecraft-plugin")</f>
        <v/>
      </c>
      <c r="B203">
        <f>HYPERLINK("https://github.com/niklasei/gamebox", "niklasei - gamebox - minecraft-plugin")</f>
        <v/>
      </c>
      <c r="C203" t="inlineStr">
        <is>
          <t>all</t>
        </is>
      </c>
    </row>
    <row r="204">
      <c r="A204">
        <f>HYPERLINK("https://github.com/bakdata/quick", "bakdata - quick - rest-api")</f>
        <v/>
      </c>
      <c r="B204">
        <f>HYPERLINK("https://github.com/americanexpress/synapse", "americanexpress - synapse - rest-api")</f>
        <v/>
      </c>
      <c r="C204" t="inlineStr">
        <is>
          <t>all</t>
        </is>
      </c>
    </row>
    <row r="205">
      <c r="A205">
        <f>HYPERLINK("https://github.com/bezkoder/docker-compose-spring-boot-mysql", "bezkoder - docker-compose-spring-boot-mysql - rest-api")</f>
        <v/>
      </c>
      <c r="B205">
        <f>HYPERLINK("https://github.com/bezkoder/spring-boot-unit-test-rest-controller", "bezkoder - spring-boot-unit-test-rest-controller - rest-api")</f>
        <v/>
      </c>
      <c r="C205" t="inlineStr">
        <is>
          <t>all</t>
        </is>
      </c>
    </row>
    <row r="206">
      <c r="A206">
        <f>HYPERLINK("https://github.com/derfrzocker/custom-ore-generator", "derfrzocker - custom-ore-generator - minecraft-plugin")</f>
        <v/>
      </c>
      <c r="B206">
        <f>HYPERLINK("https://github.com/team-inceptus/novaconomy", "team-inceptus - novaconomy - minecraft-plugin")</f>
        <v/>
      </c>
      <c r="C206" t="inlineStr">
        <is>
          <t>all</t>
        </is>
      </c>
    </row>
    <row r="207">
      <c r="A207">
        <f>HYPERLINK("https://github.com/eclipse-xpanse/xpanse", "eclipse-xpanse - xpanse - rest-api")</f>
        <v/>
      </c>
      <c r="B207">
        <f>HYPERLINK("https://github.com/discord4j/discord4j", "discord4j - discord4j - rest-api")</f>
        <v/>
      </c>
      <c r="C207" t="inlineStr">
        <is>
          <t>all</t>
        </is>
      </c>
    </row>
    <row r="208">
      <c r="A208">
        <f>HYPERLINK("https://github.com/filestack/filestack-android", "filestack - filestack-android - android")</f>
        <v/>
      </c>
      <c r="B208">
        <f>HYPERLINK("https://github.com/jcarolus/android-chess", "jcarolus - android-chess - android")</f>
        <v/>
      </c>
      <c r="C208" t="inlineStr">
        <is>
          <t>all</t>
        </is>
      </c>
    </row>
    <row r="209">
      <c r="A209">
        <f>HYPERLINK("https://github.com/fxmisc/flowless", "fxmisc - flowless - javafx")</f>
        <v/>
      </c>
      <c r="B209">
        <f>HYPERLINK("https://github.com/sharaf-qeshta/Introduction-to-Java-Programming-and-Data-Structures-Comprehensive-Version-Eleventh-Edition-Global-", "sharaf-qeshta - Introduction-to-Java-Programming-and-Data-Structures-Comprehensive-Version-Eleventh-Edition-Global- - javafx")</f>
        <v/>
      </c>
      <c r="C209" t="inlineStr">
        <is>
          <t>all</t>
        </is>
      </c>
    </row>
    <row r="210">
      <c r="A210">
        <f>HYPERLINK("https://github.com/fxmisc/richtextfx", "fxmisc - richtextfx - javafx")</f>
        <v/>
      </c>
      <c r="B210">
        <f>HYPERLINK("https://github.com/vocabhunter/vocabhunter", "vocabhunter - vocabhunter - javafx")</f>
        <v/>
      </c>
      <c r="C210" t="inlineStr">
        <is>
          <t>all</t>
        </is>
      </c>
    </row>
    <row r="211">
      <c r="A211">
        <f>HYPERLINK("https://github.com/graphhopper/jsprit", "graphhopper - jsprit - algorithm")</f>
        <v/>
      </c>
      <c r="B211">
        <f>HYPERLINK("https://github.com/b1urrrr/Algorithm-Study", "b1urrrr - Algorithm-Study - algorithm")</f>
        <v/>
      </c>
      <c r="C211" t="inlineStr">
        <is>
          <t>all</t>
        </is>
      </c>
    </row>
    <row r="212">
      <c r="A212">
        <f>HYPERLINK("https://github.com/iandarwin/android-cookbook-examples", "iandarwin - android-cookbook-examples - android")</f>
        <v/>
      </c>
      <c r="B212">
        <f>HYPERLINK("https://github.com/jimseker/bluetooth", "jimseker - bluetooth - android")</f>
        <v/>
      </c>
      <c r="C212" t="inlineStr">
        <is>
          <t>all</t>
        </is>
      </c>
    </row>
    <row r="213">
      <c r="A213">
        <f>HYPERLINK("https://github.com/insightsplugin/insights", "insightsplugin - insights - minecraft-plugin")</f>
        <v/>
      </c>
      <c r="B213">
        <f>HYPERLINK("https://github.com/kernitus/bukkitoldcombatmechanics", "kernitus - bukkitoldcombatmechanics - minecraft-plugin")</f>
        <v/>
      </c>
      <c r="C213" t="inlineStr">
        <is>
          <t>all</t>
        </is>
      </c>
    </row>
    <row r="214">
      <c r="A214">
        <f>HYPERLINK("https://github.com/jenkinsci/graphql-server-plugin", "jenkinsci - graphql-server-plugin - rest-api")</f>
        <v/>
      </c>
      <c r="B214">
        <f>HYPERLINK("https://github.com/katsutedev/mal4j", "katsutedev - mal4j - rest-api")</f>
        <v/>
      </c>
      <c r="C214" t="inlineStr">
        <is>
          <t>all</t>
        </is>
      </c>
    </row>
    <row r="215">
      <c r="A215">
        <f>HYPERLINK("https://github.com/jiro4989/mvtexteditor", "jiro4989 - mvtexteditor - javafx")</f>
        <v/>
      </c>
      <c r="B215">
        <f>HYPERLINK("https://github.com/scorelab/imagelab", "scorelab - imagelab - javafx")</f>
        <v/>
      </c>
      <c r="C215" t="inlineStr">
        <is>
          <t>all</t>
        </is>
      </c>
    </row>
    <row r="216">
      <c r="A216">
        <f>HYPERLINK("https://github.com/kaspiandev/antipopup", "kaspiandev - antipopup - minecraft-plugin")</f>
        <v/>
      </c>
      <c r="B216">
        <f>HYPERLINK("https://github.com/hibiscusmc/hmccosmetics", "hibiscusmc - hmccosmetics - minecraft-plugin")</f>
        <v/>
      </c>
      <c r="C216" t="inlineStr">
        <is>
          <t>all</t>
        </is>
      </c>
    </row>
    <row r="217">
      <c r="A217">
        <f>HYPERLINK("https://github.com/piomin/sample-microservices-protobuf", "piomin - sample-microservices-protobuf - rest-api")</f>
        <v/>
      </c>
      <c r="B217">
        <f>HYPERLINK("https://github.com/maritimeconnectivity/identityregistry", "maritimeconnectivity - identityregistry - rest-api")</f>
        <v/>
      </c>
      <c r="C217" t="inlineStr">
        <is>
          <t>all</t>
        </is>
      </c>
    </row>
    <row r="218">
      <c r="A218">
        <f>HYPERLINK("https://github.com/powernetworkhub/powerranks", "powernetworkhub - powerranks - minecraft-plugin")</f>
        <v/>
      </c>
      <c r="B218">
        <f>HYPERLINK("https://github.com/rutgerkok/betterenderchest", "rutgerkok - betterenderchest - minecraft-plugin")</f>
        <v/>
      </c>
      <c r="C218" t="inlineStr">
        <is>
          <t>all</t>
        </is>
      </c>
    </row>
    <row r="219">
      <c r="A219">
        <f>HYPERLINK("https://github.com/purpurmc/purpurextras", "purpurmc - purpurextras - minecraft-plugin")</f>
        <v/>
      </c>
      <c r="B219">
        <f>HYPERLINK("https://github.com/ka0un/OPProtector", "ka0un - OPProtector - minecraft-plugin")</f>
        <v/>
      </c>
      <c r="C219" t="inlineStr">
        <is>
          <t>all</t>
        </is>
      </c>
    </row>
    <row r="220">
      <c r="A220">
        <f>HYPERLINK("https://github.com/signomix/signomix", "signomix - signomix - rest-api")</f>
        <v/>
      </c>
      <c r="B220">
        <f>HYPERLINK("https://github.com/piomin/sample-quarkus-microservices-consul", "piomin - sample-quarkus-microservices-consul - rest-api")</f>
        <v/>
      </c>
      <c r="C220" t="inlineStr">
        <is>
          <t>all</t>
        </is>
      </c>
    </row>
    <row r="221">
      <c r="A221">
        <f>HYPERLINK("https://github.com/tomeraberbach/mano-simulator", "tomeraberbach - mano-simulator - javafx")</f>
        <v/>
      </c>
      <c r="B221">
        <f>HYPERLINK("https://github.com/adoptopenjdk/jitwatch", "adoptopenjdk - jitwatch - javafx")</f>
        <v/>
      </c>
      <c r="C221" t="inlineStr">
        <is>
          <t>all</t>
        </is>
      </c>
    </row>
    <row r="222">
      <c r="A222">
        <f>HYPERLINK("https://github.com/wizzdi/flexicore", "wizzdi - flexicore - rest-api")</f>
        <v/>
      </c>
      <c r="B222">
        <f>HYPERLINK("https://github.com/dec4234/javadestinyapi", "dec4234 - javadestinyapi - rest-api")</f>
        <v/>
      </c>
      <c r="C222" t="inlineStr">
        <is>
          <t>all_split</t>
        </is>
      </c>
    </row>
    <row r="223">
      <c r="A223">
        <f>HYPERLINK("https://github.com/youhavetrouble/commandwhitelist", "youhavetrouble - commandwhitelist - minecraft-plugin")</f>
        <v/>
      </c>
      <c r="B223">
        <f>HYPERLINK("https://github.com/georgh93/marriagemaster", "georgh93 - marriagemaster - minecraft-plugin")</f>
        <v/>
      </c>
      <c r="C223" t="inlineStr">
        <is>
          <t>all_split</t>
        </is>
      </c>
    </row>
    <row r="224">
      <c r="A224">
        <f>HYPERLINK("https://github.com/bakdata/quick", "bakdata - quick - rest-api")</f>
        <v/>
      </c>
      <c r="B224">
        <f>HYPERLINK("https://github.com/endava/cats", "endava - cats - rest-api")</f>
        <v/>
      </c>
      <c r="C224" t="inlineStr">
        <is>
          <t>all_split</t>
        </is>
      </c>
    </row>
    <row r="225">
      <c r="A225">
        <f>HYPERLINK("https://github.com/bezkoder/docker-compose-spring-boot-mysql", "bezkoder - docker-compose-spring-boot-mysql - rest-api")</f>
        <v/>
      </c>
      <c r="B225">
        <f>HYPERLINK("https://github.com/bezkoder/spring-boot-jpa-postgresql", "bezkoder - spring-boot-jpa-postgresql - rest-api")</f>
        <v/>
      </c>
      <c r="C225" t="inlineStr">
        <is>
          <t>all_split</t>
        </is>
      </c>
    </row>
    <row r="226">
      <c r="A226">
        <f>HYPERLINK("https://github.com/derfrzocker/custom-ore-generator", "derfrzocker - custom-ore-generator - minecraft-plugin")</f>
        <v/>
      </c>
      <c r="B226">
        <f>HYPERLINK("https://github.com/stellarica/stellarica", "stellarica - stellarica - minecraft-plugin")</f>
        <v/>
      </c>
      <c r="C226" t="inlineStr">
        <is>
          <t>all_split</t>
        </is>
      </c>
    </row>
    <row r="227">
      <c r="A227">
        <f>HYPERLINK("https://github.com/eclipse-xpanse/xpanse", "eclipse-xpanse - xpanse - rest-api")</f>
        <v/>
      </c>
      <c r="B227">
        <f>HYPERLINK("https://github.com/exadel-inc/compreface", "exadel-inc - compreface - rest-api")</f>
        <v/>
      </c>
      <c r="C227" t="inlineStr">
        <is>
          <t>all_split</t>
        </is>
      </c>
    </row>
    <row r="228">
      <c r="A228">
        <f>HYPERLINK("https://github.com/filestack/filestack-android", "filestack - filestack-android - android")</f>
        <v/>
      </c>
      <c r="B228">
        <f>HYPERLINK("https://github.com/mathisdt/trackworktime", "mathisdt - trackworktime - android")</f>
        <v/>
      </c>
      <c r="C228" t="inlineStr">
        <is>
          <t>all_split</t>
        </is>
      </c>
    </row>
    <row r="229">
      <c r="A229">
        <f>HYPERLINK("https://github.com/fxmisc/flowless", "fxmisc - flowless - javafx")</f>
        <v/>
      </c>
      <c r="B229">
        <f>HYPERLINK("https://github.com/gluonhq/maps", "gluonhq - maps - javafx")</f>
        <v/>
      </c>
      <c r="C229" t="inlineStr">
        <is>
          <t>all_split</t>
        </is>
      </c>
    </row>
    <row r="230">
      <c r="A230">
        <f>HYPERLINK("https://github.com/fxmisc/richtextfx", "fxmisc - richtextfx - javafx")</f>
        <v/>
      </c>
      <c r="B230">
        <f>HYPERLINK("https://github.com/googlemaps/android-maps-utils", "googlemaps - android-maps-utils - android")</f>
        <v/>
      </c>
      <c r="C230" t="inlineStr">
        <is>
          <t>all_split</t>
        </is>
      </c>
    </row>
    <row r="231">
      <c r="A231">
        <f>HYPERLINK("https://github.com/graphhopper/jsprit", "graphhopper - jsprit - algorithm")</f>
        <v/>
      </c>
      <c r="B231">
        <f>HYPERLINK("https://github.com/gdut-yy/leetcode-hub-java", "gdut-yy - leetcode-hub-java - algorithm")</f>
        <v/>
      </c>
      <c r="C231" t="inlineStr">
        <is>
          <t>all_split</t>
        </is>
      </c>
    </row>
    <row r="232">
      <c r="A232">
        <f>HYPERLINK("https://github.com/iandarwin/android-cookbook-examples", "iandarwin - android-cookbook-examples - android")</f>
        <v/>
      </c>
      <c r="B232">
        <f>HYPERLINK("https://github.com/tambapps/p2p-file-sharing", "tambapps - p2p-file-sharing - javafx")</f>
        <v/>
      </c>
      <c r="C232" t="inlineStr">
        <is>
          <t>all_split</t>
        </is>
      </c>
    </row>
    <row r="233">
      <c r="A233">
        <f>HYPERLINK("https://github.com/insightsplugin/insights", "insightsplugin - insights - minecraft-plugin")</f>
        <v/>
      </c>
      <c r="B233">
        <f>HYPERLINK("https://github.com/mouse0w0/law", "mouse0w0 - law - minecraft-plugin")</f>
        <v/>
      </c>
      <c r="C233" t="inlineStr">
        <is>
          <t>all_split</t>
        </is>
      </c>
    </row>
    <row r="234">
      <c r="A234">
        <f>HYPERLINK("https://github.com/jenkinsci/graphql-server-plugin", "jenkinsci - graphql-server-plugin - rest-api")</f>
        <v/>
      </c>
      <c r="B234">
        <f>HYPERLINK("https://github.com/confluentinc/kafka-rest", "confluentinc - kafka-rest - rest-api")</f>
        <v/>
      </c>
      <c r="C234" t="inlineStr">
        <is>
          <t>all_split</t>
        </is>
      </c>
    </row>
    <row r="235">
      <c r="A235">
        <f>HYPERLINK("https://github.com/jiro4989/mvtexteditor", "jiro4989 - mvtexteditor - javafx")</f>
        <v/>
      </c>
      <c r="B235">
        <f>HYPERLINK("https://github.com/amirali-az/periodictable", "amirali-az - periodictable - javafx")</f>
        <v/>
      </c>
      <c r="C235" t="inlineStr">
        <is>
          <t>all_split</t>
        </is>
      </c>
    </row>
    <row r="236">
      <c r="A236">
        <f>HYPERLINK("https://github.com/kaspiandev/antipopup", "kaspiandev - antipopup - minecraft-plugin")</f>
        <v/>
      </c>
      <c r="B236">
        <f>HYPERLINK("https://github.com/exceptedprism3/logger", "exceptedprism3 - logger - minecraft-plugin")</f>
        <v/>
      </c>
      <c r="C236" t="inlineStr">
        <is>
          <t>all_split</t>
        </is>
      </c>
    </row>
    <row r="237">
      <c r="A237">
        <f>HYPERLINK("https://github.com/piomin/sample-microservices-protobuf", "piomin - sample-microservices-protobuf - rest-api")</f>
        <v/>
      </c>
      <c r="B237">
        <f>HYPERLINK("https://github.com/zoltanvin/royal-reserve-bank", "zoltanvin - royal-reserve-bank - rest-api")</f>
        <v/>
      </c>
      <c r="C237" t="inlineStr">
        <is>
          <t>all_split</t>
        </is>
      </c>
    </row>
    <row r="238">
      <c r="A238">
        <f>HYPERLINK("https://github.com/powernetworkhub/powerranks", "powernetworkhub - powerranks - minecraft-plugin")</f>
        <v/>
      </c>
      <c r="B238">
        <f>HYPERLINK("https://github.com/carmjos/userprefix", "carmjos - userprefix - minecraft-plugin")</f>
        <v/>
      </c>
      <c r="C238" t="inlineStr">
        <is>
          <t>all_split</t>
        </is>
      </c>
    </row>
    <row r="239">
      <c r="A239">
        <f>HYPERLINK("https://github.com/purpurmc/purpurextras", "purpurmc - purpurextras - minecraft-plugin")</f>
        <v/>
      </c>
      <c r="B239">
        <f>HYPERLINK("https://github.com/zeshan321/actionhealth", "zeshan321 - actionhealth - minecraft-plugin")</f>
        <v/>
      </c>
      <c r="C239" t="inlineStr">
        <is>
          <t>all_split</t>
        </is>
      </c>
    </row>
    <row r="240">
      <c r="A240">
        <f>HYPERLINK("https://github.com/signomix/signomix", "signomix - signomix - rest-api")</f>
        <v/>
      </c>
      <c r="B240">
        <f>HYPERLINK("https://github.com/nextcloud/android-singlesignon", "nextcloud - android-singlesignon - android")</f>
        <v/>
      </c>
      <c r="C240" t="inlineStr">
        <is>
          <t>all_split</t>
        </is>
      </c>
    </row>
    <row r="241">
      <c r="A241">
        <f>HYPERLINK("https://github.com/tomeraberbach/mano-simulator", "tomeraberbach - mano-simulator - javafx")</f>
        <v/>
      </c>
      <c r="B241">
        <f>HYPERLINK("https://github.com/brunoeberhard/minimal-j", "brunoeberhard - minimal-j - rest-api")</f>
        <v/>
      </c>
      <c r="C241" t="inlineStr">
        <is>
          <t>all_split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2024-01-15T19:17:11Z</dcterms:created>
  <dcterms:modified xmlns:dcterms="http://purl.org/dc/terms/" xmlns:xsi="http://www.w3.org/2001/XMLSchema-instance" xsi:type="dcterms:W3CDTF">2024-01-15T19:17:11Z</dcterms:modified>
</cp:coreProperties>
</file>