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k_murcia_uniandes_edu_co/Documents/j. (Alem3. Fest. Elem1. Cuán1. Inter. CBCC)/INTERMEDIO/GITHUB/Lab-Intermedio/3. Magnetostricción3/3. Magnetostricción/Datos/"/>
    </mc:Choice>
  </mc:AlternateContent>
  <xr:revisionPtr revIDLastSave="176" documentId="8_{59F6CA7F-16F6-439E-A560-8E1CE51EF6F7}" xr6:coauthVersionLast="47" xr6:coauthVersionMax="47" xr10:uidLastSave="{CB101F61-B8B5-4123-9970-2CAFC1357EF8}"/>
  <bookViews>
    <workbookView xWindow="11424" yWindow="0" windowWidth="11712" windowHeight="13056" firstSheet="2" activeTab="1" xr2:uid="{033DED65-8681-4AD8-80BD-1A5FE095E119}"/>
  </bookViews>
  <sheets>
    <sheet name="DATOS RELEVANTES" sheetId="1" r:id="rId1"/>
    <sheet name="MÍNIMOS VS CORRIENTE" sheetId="2" r:id="rId2"/>
    <sheet name="CAMPO MAGNÉTICO VS CORRIEN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L2" i="2"/>
  <c r="I43" i="2"/>
  <c r="I10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3" i="2"/>
  <c r="I2" i="2"/>
  <c r="I2" i="1"/>
  <c r="H2" i="1"/>
  <c r="G2" i="1"/>
  <c r="F2" i="1"/>
  <c r="E2" i="1"/>
  <c r="D2" i="1"/>
  <c r="C2" i="1"/>
  <c r="B2" i="1"/>
  <c r="A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E4" i="2"/>
  <c r="E5" i="2"/>
  <c r="E6" i="2"/>
  <c r="E7" i="2"/>
  <c r="E8" i="2"/>
  <c r="E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E10" i="2"/>
  <c r="E3" i="2"/>
  <c r="F10" i="2" l="1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<sst xmlns="http://schemas.openxmlformats.org/spreadsheetml/2006/main" count="27" uniqueCount="24">
  <si>
    <t>lambda [m]</t>
  </si>
  <si>
    <t>sigma_lambda [m]</t>
  </si>
  <si>
    <t>L_Cu [m]</t>
  </si>
  <si>
    <t>L_Fe [m]</t>
  </si>
  <si>
    <t>L_Ni [m]</t>
  </si>
  <si>
    <t>L_bobina [m]</t>
  </si>
  <si>
    <t>L_diámetro_bobina [m]</t>
  </si>
  <si>
    <t>sigma_L [m]</t>
  </si>
  <si>
    <t>vueltas_bobina</t>
  </si>
  <si>
    <t xml:space="preserve">   </t>
  </si>
  <si>
    <t>I_Cu [A]</t>
  </si>
  <si>
    <t>deltaN_Cu</t>
  </si>
  <si>
    <t>N_Cu</t>
  </si>
  <si>
    <t>I_Fe [A]</t>
  </si>
  <si>
    <t>deltaN_Fe</t>
  </si>
  <si>
    <t>N_Fe</t>
  </si>
  <si>
    <t>I_Ni [A]</t>
  </si>
  <si>
    <t>deltaN_Ni</t>
  </si>
  <si>
    <t>N_Ni</t>
  </si>
  <si>
    <t>sigma_I [A]</t>
  </si>
  <si>
    <t>I [A]</t>
  </si>
  <si>
    <t>sigma_I[A]</t>
  </si>
  <si>
    <t>B  [T]</t>
  </si>
  <si>
    <t>sigma_B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</si>
</sst>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>
    <font>
      <sz val="11"/>
      <color theme="1"/>
      <name val="Aptos Narrow"/>
      <family val="2"/>
      <scheme val="minor"/>
    </font>
    <font>
      <sz val="11"/>
      <color rgb="FF000000"/>
      <name val="Courier Ne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75" fontId="1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2E9B-3A47-436E-964A-0A37E3546432}">
  <dimension ref="A1:I8"/>
  <sheetViews>
    <sheetView workbookViewId="0">
      <selection activeCell="H1" sqref="H1"/>
    </sheetView>
  </sheetViews>
  <sheetFormatPr defaultColWidth="11.42578125" defaultRowHeight="14.45"/>
  <cols>
    <col min="1" max="2" width="12" bestFit="1" customWidth="1"/>
    <col min="3" max="3" width="8.42578125" bestFit="1" customWidth="1"/>
    <col min="4" max="4" width="8.140625" bestFit="1" customWidth="1"/>
    <col min="5" max="5" width="12.5703125" bestFit="1" customWidth="1"/>
    <col min="6" max="6" width="13.7109375" bestFit="1" customWidth="1"/>
    <col min="7" max="7" width="9.28515625" bestFit="1" customWidth="1"/>
  </cols>
  <sheetData>
    <row r="1" spans="1:9" ht="15" thickBot="1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5" t="s">
        <v>8</v>
      </c>
    </row>
    <row r="2" spans="1:9" ht="15" thickBot="1">
      <c r="A2" s="2">
        <f>633*(10^(-9))</f>
        <v>6.3300000000000002E-7</v>
      </c>
      <c r="B2" s="3">
        <f>1*(10^(-9))</f>
        <v>1.0000000000000001E-9</v>
      </c>
      <c r="C2" s="2">
        <f>14.25*(10^(-2))</f>
        <v>0.14250000000000002</v>
      </c>
      <c r="D2" s="4">
        <f>14.24*(10^(-2))</f>
        <v>0.1424</v>
      </c>
      <c r="E2" s="4">
        <f>14.23*(10^(-2))</f>
        <v>0.14230000000000001</v>
      </c>
      <c r="F2" s="4">
        <f>5.56*(10^(-2))</f>
        <v>5.5599999999999997E-2</v>
      </c>
      <c r="G2" s="4">
        <f>4.71*(10^(-2))</f>
        <v>4.7100000000000003E-2</v>
      </c>
      <c r="H2" s="3">
        <f>0.05*(10^(-3))</f>
        <v>5.0000000000000002E-5</v>
      </c>
      <c r="I2" s="5">
        <f>1200</f>
        <v>1200</v>
      </c>
    </row>
    <row r="8" spans="1:9">
      <c r="F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2AFF-601D-4AE2-90DE-1DA28515B0A9}">
  <dimension ref="A1:M93"/>
  <sheetViews>
    <sheetView tabSelected="1" topLeftCell="E1" zoomScale="170" workbookViewId="0">
      <selection activeCell="G54" sqref="G54"/>
    </sheetView>
  </sheetViews>
  <sheetFormatPr defaultColWidth="11.42578125" defaultRowHeight="15" customHeight="1"/>
  <sheetData>
    <row r="1" spans="1:13">
      <c r="A1" s="20" t="s">
        <v>10</v>
      </c>
      <c r="B1" s="21" t="s">
        <v>11</v>
      </c>
      <c r="C1" s="21" t="s">
        <v>12</v>
      </c>
      <c r="D1" s="20" t="s">
        <v>13</v>
      </c>
      <c r="E1" s="21" t="s">
        <v>14</v>
      </c>
      <c r="F1" s="21" t="s">
        <v>15</v>
      </c>
      <c r="G1" s="12" t="s">
        <v>16</v>
      </c>
      <c r="H1" s="13" t="s">
        <v>17</v>
      </c>
      <c r="I1" s="13" t="s">
        <v>18</v>
      </c>
      <c r="J1" s="12" t="s">
        <v>16</v>
      </c>
      <c r="K1" s="13" t="s">
        <v>17</v>
      </c>
      <c r="L1" s="14" t="s">
        <v>18</v>
      </c>
      <c r="M1" s="1" t="s">
        <v>19</v>
      </c>
    </row>
    <row r="2" spans="1:13">
      <c r="A2" s="15">
        <v>0.15</v>
      </c>
      <c r="B2">
        <v>0</v>
      </c>
      <c r="C2">
        <v>0</v>
      </c>
      <c r="D2" s="15">
        <v>0.15</v>
      </c>
      <c r="E2">
        <v>0</v>
      </c>
      <c r="F2">
        <v>0</v>
      </c>
      <c r="G2" s="12">
        <v>-3.42</v>
      </c>
      <c r="H2" s="13">
        <v>0</v>
      </c>
      <c r="I2" s="13">
        <f>SUM($H$2)</f>
        <v>0</v>
      </c>
      <c r="J2" s="12">
        <v>3.41</v>
      </c>
      <c r="K2" s="13">
        <v>0</v>
      </c>
      <c r="L2" s="14">
        <f>K2</f>
        <v>0</v>
      </c>
      <c r="M2" s="3">
        <v>0.01</v>
      </c>
    </row>
    <row r="3" spans="1:13">
      <c r="A3" s="15">
        <v>0.65</v>
      </c>
      <c r="B3">
        <v>0</v>
      </c>
      <c r="C3">
        <v>0</v>
      </c>
      <c r="D3" s="15">
        <v>0.32</v>
      </c>
      <c r="E3">
        <f>1/3</f>
        <v>0.33333333333333331</v>
      </c>
      <c r="F3">
        <f>SUM(E2:E3)</f>
        <v>0.33333333333333331</v>
      </c>
      <c r="G3" s="15">
        <v>-3.29</v>
      </c>
      <c r="H3">
        <f>1/4</f>
        <v>0.25</v>
      </c>
      <c r="I3">
        <f>SUM($H$2:H3)</f>
        <v>0.25</v>
      </c>
      <c r="J3" s="15">
        <v>2.66</v>
      </c>
      <c r="K3">
        <f>1/3</f>
        <v>0.33333333333333331</v>
      </c>
      <c r="L3" s="16">
        <f>SUM($K$2:K3)</f>
        <v>0.33333333333333331</v>
      </c>
    </row>
    <row r="4" spans="1:13">
      <c r="A4" s="15">
        <v>1.1499999999999999</v>
      </c>
      <c r="B4">
        <v>0</v>
      </c>
      <c r="C4">
        <v>0</v>
      </c>
      <c r="D4" s="15">
        <v>0.42</v>
      </c>
      <c r="E4">
        <f>1/3</f>
        <v>0.33333333333333331</v>
      </c>
      <c r="F4">
        <f>SUM(E2:E4)</f>
        <v>0.66666666666666663</v>
      </c>
      <c r="G4" s="15">
        <v>-2.93</v>
      </c>
      <c r="H4">
        <f t="shared" ref="H4:H53" si="0">1/4</f>
        <v>0.25</v>
      </c>
      <c r="I4">
        <f>SUM($H$2:H4)</f>
        <v>0.5</v>
      </c>
      <c r="J4" s="15">
        <v>2.02</v>
      </c>
      <c r="K4">
        <f t="shared" ref="K4:K33" si="1">1/3</f>
        <v>0.33333333333333331</v>
      </c>
      <c r="L4" s="16">
        <f>SUM($K$2:K4)</f>
        <v>0.66666666666666663</v>
      </c>
    </row>
    <row r="5" spans="1:13">
      <c r="A5" s="15">
        <v>1.65</v>
      </c>
      <c r="B5">
        <v>0</v>
      </c>
      <c r="C5">
        <v>0</v>
      </c>
      <c r="D5" s="15">
        <v>0.54</v>
      </c>
      <c r="E5">
        <f>1/3</f>
        <v>0.33333333333333331</v>
      </c>
      <c r="F5">
        <f>SUM(E2:E5)</f>
        <v>1</v>
      </c>
      <c r="G5" s="15">
        <v>-2.67</v>
      </c>
      <c r="H5">
        <f t="shared" si="0"/>
        <v>0.25</v>
      </c>
      <c r="I5">
        <f>SUM($H$2:H5)</f>
        <v>0.75</v>
      </c>
      <c r="J5" s="15">
        <v>1.7</v>
      </c>
      <c r="K5">
        <f t="shared" si="1"/>
        <v>0.33333333333333331</v>
      </c>
      <c r="L5" s="16">
        <f>SUM($K$2:K5)</f>
        <v>1</v>
      </c>
    </row>
    <row r="6" spans="1:13">
      <c r="A6" s="15">
        <v>2.15</v>
      </c>
      <c r="B6">
        <v>0</v>
      </c>
      <c r="C6">
        <v>0</v>
      </c>
      <c r="D6" s="15">
        <v>0.66</v>
      </c>
      <c r="E6">
        <f xml:space="preserve"> 1/3</f>
        <v>0.33333333333333331</v>
      </c>
      <c r="F6">
        <f>SUM(E2:E6)</f>
        <v>1.3333333333333333</v>
      </c>
      <c r="G6" s="15">
        <v>-2.2999999999999998</v>
      </c>
      <c r="H6">
        <f t="shared" si="0"/>
        <v>0.25</v>
      </c>
      <c r="I6">
        <f>SUM($H$2:H6)</f>
        <v>1</v>
      </c>
      <c r="J6" s="15">
        <v>1.53</v>
      </c>
      <c r="K6">
        <f t="shared" si="1"/>
        <v>0.33333333333333331</v>
      </c>
      <c r="L6" s="16">
        <f>SUM($K$2:K6)</f>
        <v>1.3333333333333333</v>
      </c>
    </row>
    <row r="7" spans="1:13">
      <c r="A7" s="15">
        <v>2.65</v>
      </c>
      <c r="B7">
        <v>0</v>
      </c>
      <c r="C7">
        <v>0</v>
      </c>
      <c r="D7" s="15">
        <v>0.8</v>
      </c>
      <c r="E7">
        <f>1/3</f>
        <v>0.33333333333333331</v>
      </c>
      <c r="F7">
        <f>SUM(E2:E7)</f>
        <v>1.6666666666666665</v>
      </c>
      <c r="G7" s="15">
        <v>-2.14</v>
      </c>
      <c r="H7">
        <f t="shared" si="0"/>
        <v>0.25</v>
      </c>
      <c r="I7">
        <f>SUM($H$2:H7)</f>
        <v>1.25</v>
      </c>
      <c r="J7" s="15">
        <v>1.3</v>
      </c>
      <c r="K7">
        <f t="shared" si="1"/>
        <v>0.33333333333333331</v>
      </c>
      <c r="L7" s="16">
        <f>SUM($K$2:K7)</f>
        <v>1.6666666666666665</v>
      </c>
    </row>
    <row r="8" spans="1:13">
      <c r="A8" s="17">
        <v>3.15</v>
      </c>
      <c r="B8" s="18">
        <v>0</v>
      </c>
      <c r="C8" s="18">
        <v>0</v>
      </c>
      <c r="D8" s="15">
        <v>1.74</v>
      </c>
      <c r="E8">
        <f>-1/3</f>
        <v>-0.33333333333333331</v>
      </c>
      <c r="F8">
        <f>SUM(E2:E8)</f>
        <v>1.3333333333333333</v>
      </c>
      <c r="G8" s="15">
        <v>-1.94</v>
      </c>
      <c r="H8">
        <f t="shared" si="0"/>
        <v>0.25</v>
      </c>
      <c r="I8">
        <f>SUM($H$2:H8)</f>
        <v>1.5</v>
      </c>
      <c r="J8" s="15">
        <v>1.1599999999999999</v>
      </c>
      <c r="K8">
        <f t="shared" si="1"/>
        <v>0.33333333333333331</v>
      </c>
      <c r="L8" s="16">
        <f>SUM($K$2:K8)</f>
        <v>1.9999999999999998</v>
      </c>
    </row>
    <row r="9" spans="1:13">
      <c r="D9" s="15">
        <v>2.76</v>
      </c>
      <c r="E9">
        <f t="shared" ref="E9:E10" si="2">-1/3</f>
        <v>-0.33333333333333331</v>
      </c>
      <c r="F9">
        <f>SUM(E2:E9)</f>
        <v>1</v>
      </c>
      <c r="G9" s="15">
        <v>-1.8</v>
      </c>
      <c r="H9">
        <f t="shared" si="0"/>
        <v>0.25</v>
      </c>
      <c r="I9">
        <f>SUM($H$2:H9)</f>
        <v>1.75</v>
      </c>
      <c r="J9" s="15">
        <v>1.03</v>
      </c>
      <c r="K9">
        <f t="shared" si="1"/>
        <v>0.33333333333333331</v>
      </c>
      <c r="L9" s="16">
        <f>SUM($K$2:K9)</f>
        <v>2.333333333333333</v>
      </c>
    </row>
    <row r="10" spans="1:13">
      <c r="D10" s="17">
        <v>3.23</v>
      </c>
      <c r="E10" s="18">
        <f t="shared" si="2"/>
        <v>-0.33333333333333331</v>
      </c>
      <c r="F10" s="18">
        <f>SUM(E2:E10)</f>
        <v>0.66666666666666674</v>
      </c>
      <c r="G10" s="15">
        <v>-1.69</v>
      </c>
      <c r="H10">
        <f t="shared" si="0"/>
        <v>0.25</v>
      </c>
      <c r="I10">
        <f>SUM($H$2:H10)</f>
        <v>2</v>
      </c>
      <c r="J10" s="15">
        <v>0.94</v>
      </c>
      <c r="K10">
        <f t="shared" si="1"/>
        <v>0.33333333333333331</v>
      </c>
      <c r="L10" s="16">
        <f>SUM($K$2:K10)</f>
        <v>2.6666666666666665</v>
      </c>
    </row>
    <row r="11" spans="1:13">
      <c r="G11" s="15">
        <v>-1.62</v>
      </c>
      <c r="H11">
        <f t="shared" si="0"/>
        <v>0.25</v>
      </c>
      <c r="I11">
        <f>SUM($H$2:H11)</f>
        <v>2.25</v>
      </c>
      <c r="J11" s="15">
        <v>0.84</v>
      </c>
      <c r="K11">
        <f t="shared" si="1"/>
        <v>0.33333333333333331</v>
      </c>
      <c r="L11" s="16">
        <f>SUM($K$2:K11)</f>
        <v>3</v>
      </c>
    </row>
    <row r="12" spans="1:13">
      <c r="G12" s="15">
        <v>-1.51</v>
      </c>
      <c r="H12">
        <f t="shared" si="0"/>
        <v>0.25</v>
      </c>
      <c r="I12">
        <f>SUM($H$2:H12)</f>
        <v>2.5</v>
      </c>
      <c r="J12" s="15">
        <v>0.78</v>
      </c>
      <c r="K12">
        <f t="shared" si="1"/>
        <v>0.33333333333333331</v>
      </c>
      <c r="L12" s="16">
        <f>SUM($K$2:K12)</f>
        <v>3.3333333333333335</v>
      </c>
    </row>
    <row r="13" spans="1:13">
      <c r="G13" s="15">
        <v>-1.46</v>
      </c>
      <c r="H13">
        <f t="shared" si="0"/>
        <v>0.25</v>
      </c>
      <c r="I13">
        <f>SUM($H$2:H13)</f>
        <v>2.75</v>
      </c>
      <c r="J13" s="15">
        <v>0.7</v>
      </c>
      <c r="K13">
        <f t="shared" si="1"/>
        <v>0.33333333333333331</v>
      </c>
      <c r="L13" s="16">
        <f>SUM($K$2:K13)</f>
        <v>3.666666666666667</v>
      </c>
    </row>
    <row r="14" spans="1:13">
      <c r="G14" s="15">
        <v>-1.39</v>
      </c>
      <c r="H14">
        <f t="shared" si="0"/>
        <v>0.25</v>
      </c>
      <c r="I14">
        <f>SUM($H$2:H14)</f>
        <v>3</v>
      </c>
      <c r="J14" s="15">
        <v>0.63</v>
      </c>
      <c r="K14">
        <f t="shared" si="1"/>
        <v>0.33333333333333331</v>
      </c>
      <c r="L14" s="16">
        <f>SUM($K$2:K14)</f>
        <v>4</v>
      </c>
    </row>
    <row r="15" spans="1:13">
      <c r="G15" s="15">
        <v>-1.32</v>
      </c>
      <c r="H15">
        <f t="shared" si="0"/>
        <v>0.25</v>
      </c>
      <c r="I15">
        <f>SUM($H$2:H15)</f>
        <v>3.25</v>
      </c>
      <c r="J15" s="15">
        <v>0.56999999999999995</v>
      </c>
      <c r="K15">
        <f t="shared" si="1"/>
        <v>0.33333333333333331</v>
      </c>
      <c r="L15" s="16">
        <f>SUM($K$2:K15)</f>
        <v>4.333333333333333</v>
      </c>
    </row>
    <row r="16" spans="1:13">
      <c r="G16" s="15">
        <v>-1.25</v>
      </c>
      <c r="H16">
        <f t="shared" si="0"/>
        <v>0.25</v>
      </c>
      <c r="I16">
        <f>SUM($H$2:H16)</f>
        <v>3.5</v>
      </c>
      <c r="J16" s="15">
        <v>0.53</v>
      </c>
      <c r="K16">
        <f t="shared" si="1"/>
        <v>0.33333333333333331</v>
      </c>
      <c r="L16" s="16">
        <f>SUM($K$2:K16)</f>
        <v>4.6666666666666661</v>
      </c>
    </row>
    <row r="17" spans="7:12">
      <c r="G17" s="15">
        <v>-1.19</v>
      </c>
      <c r="H17">
        <f t="shared" si="0"/>
        <v>0.25</v>
      </c>
      <c r="I17">
        <f>SUM($H$2:H17)</f>
        <v>3.75</v>
      </c>
      <c r="J17" s="15">
        <v>0.48</v>
      </c>
      <c r="K17">
        <f t="shared" si="1"/>
        <v>0.33333333333333331</v>
      </c>
      <c r="L17" s="16">
        <f>SUM($K$2:K17)</f>
        <v>4.9999999999999991</v>
      </c>
    </row>
    <row r="18" spans="7:12">
      <c r="G18" s="15">
        <v>-1.1299999999999999</v>
      </c>
      <c r="H18">
        <f t="shared" si="0"/>
        <v>0.25</v>
      </c>
      <c r="I18">
        <f>SUM($H$2:H18)</f>
        <v>4</v>
      </c>
      <c r="J18" s="15">
        <v>0.45</v>
      </c>
      <c r="K18">
        <f t="shared" si="1"/>
        <v>0.33333333333333331</v>
      </c>
      <c r="L18" s="16">
        <f>SUM($K$2:K18)</f>
        <v>5.3333333333333321</v>
      </c>
    </row>
    <row r="19" spans="7:12">
      <c r="G19" s="15">
        <v>-1.1000000000000001</v>
      </c>
      <c r="H19">
        <f t="shared" si="0"/>
        <v>0.25</v>
      </c>
      <c r="I19">
        <f>SUM($H$2:H19)</f>
        <v>4.25</v>
      </c>
      <c r="J19" s="15">
        <v>0.43</v>
      </c>
      <c r="K19">
        <f t="shared" si="1"/>
        <v>0.33333333333333331</v>
      </c>
      <c r="L19" s="16">
        <f>SUM($K$2:K19)</f>
        <v>5.6666666666666652</v>
      </c>
    </row>
    <row r="20" spans="7:12">
      <c r="G20" s="15">
        <v>-1.07</v>
      </c>
      <c r="H20">
        <f t="shared" si="0"/>
        <v>0.25</v>
      </c>
      <c r="I20">
        <f>SUM($H$2:H20)</f>
        <v>4.5</v>
      </c>
      <c r="J20" s="15">
        <v>0.4</v>
      </c>
      <c r="K20">
        <f t="shared" si="1"/>
        <v>0.33333333333333331</v>
      </c>
      <c r="L20" s="16">
        <f>SUM($K$2:K20)</f>
        <v>5.9999999999999982</v>
      </c>
    </row>
    <row r="21" spans="7:12">
      <c r="G21" s="15">
        <v>-1.04</v>
      </c>
      <c r="H21">
        <f t="shared" si="0"/>
        <v>0.25</v>
      </c>
      <c r="I21">
        <f>SUM($H$2:H21)</f>
        <v>4.75</v>
      </c>
      <c r="J21" s="15">
        <v>0.38</v>
      </c>
      <c r="K21">
        <f t="shared" si="1"/>
        <v>0.33333333333333331</v>
      </c>
      <c r="L21" s="16">
        <f>SUM($K$2:K21)</f>
        <v>6.3333333333333313</v>
      </c>
    </row>
    <row r="22" spans="7:12">
      <c r="G22" s="15">
        <v>-0.99</v>
      </c>
      <c r="H22">
        <f t="shared" si="0"/>
        <v>0.25</v>
      </c>
      <c r="I22">
        <f>SUM($H$2:H22)</f>
        <v>5</v>
      </c>
      <c r="J22" s="15">
        <v>0.36</v>
      </c>
      <c r="K22">
        <f t="shared" si="1"/>
        <v>0.33333333333333331</v>
      </c>
      <c r="L22" s="16">
        <f>SUM($K$2:K22)</f>
        <v>6.6666666666666643</v>
      </c>
    </row>
    <row r="23" spans="7:12">
      <c r="G23" s="15">
        <v>-0.95</v>
      </c>
      <c r="H23">
        <f t="shared" si="0"/>
        <v>0.25</v>
      </c>
      <c r="I23">
        <f>SUM($H$2:H23)</f>
        <v>5.25</v>
      </c>
      <c r="J23" s="15">
        <v>0.34</v>
      </c>
      <c r="K23">
        <f t="shared" si="1"/>
        <v>0.33333333333333331</v>
      </c>
      <c r="L23" s="16">
        <f>SUM($K$2:K23)</f>
        <v>6.9999999999999973</v>
      </c>
    </row>
    <row r="24" spans="7:12">
      <c r="G24" s="15">
        <v>-0.9</v>
      </c>
      <c r="H24">
        <f t="shared" si="0"/>
        <v>0.25</v>
      </c>
      <c r="I24">
        <f>SUM($H$2:H24)</f>
        <v>5.5</v>
      </c>
      <c r="J24" s="15">
        <v>0.33</v>
      </c>
      <c r="K24">
        <f t="shared" si="1"/>
        <v>0.33333333333333331</v>
      </c>
      <c r="L24" s="16">
        <f>SUM($K$2:K24)</f>
        <v>7.3333333333333304</v>
      </c>
    </row>
    <row r="25" spans="7:12">
      <c r="G25" s="15">
        <v>-0.86</v>
      </c>
      <c r="H25">
        <f t="shared" si="0"/>
        <v>0.25</v>
      </c>
      <c r="I25">
        <f>SUM($H$2:H25)</f>
        <v>5.75</v>
      </c>
      <c r="J25" s="15">
        <v>0.31</v>
      </c>
      <c r="K25">
        <f t="shared" si="1"/>
        <v>0.33333333333333331</v>
      </c>
      <c r="L25" s="16">
        <f>SUM($K$2:K25)</f>
        <v>7.6666666666666634</v>
      </c>
    </row>
    <row r="26" spans="7:12">
      <c r="G26" s="15">
        <v>-0.81</v>
      </c>
      <c r="H26">
        <f t="shared" si="0"/>
        <v>0.25</v>
      </c>
      <c r="I26">
        <f>SUM($H$2:H26)</f>
        <v>6</v>
      </c>
      <c r="J26" s="15">
        <v>0.28999999999999998</v>
      </c>
      <c r="K26">
        <f t="shared" si="1"/>
        <v>0.33333333333333331</v>
      </c>
      <c r="L26" s="16">
        <f>SUM($K$2:K26)</f>
        <v>7.9999999999999964</v>
      </c>
    </row>
    <row r="27" spans="7:12">
      <c r="G27" s="15">
        <v>-0.78</v>
      </c>
      <c r="H27">
        <f t="shared" si="0"/>
        <v>0.25</v>
      </c>
      <c r="I27">
        <f>SUM($H$2:H27)</f>
        <v>6.25</v>
      </c>
      <c r="J27" s="15">
        <v>0.28000000000000003</v>
      </c>
      <c r="K27">
        <f t="shared" si="1"/>
        <v>0.33333333333333331</v>
      </c>
      <c r="L27" s="16">
        <f>SUM($K$2:K27)</f>
        <v>8.3333333333333304</v>
      </c>
    </row>
    <row r="28" spans="7:12">
      <c r="G28" s="15">
        <v>-0.74</v>
      </c>
      <c r="H28">
        <f t="shared" si="0"/>
        <v>0.25</v>
      </c>
      <c r="I28">
        <f>SUM($H$2:H28)</f>
        <v>6.5</v>
      </c>
      <c r="J28" s="15">
        <v>0.26</v>
      </c>
      <c r="K28">
        <f t="shared" si="1"/>
        <v>0.33333333333333331</v>
      </c>
      <c r="L28" s="16">
        <f>SUM($K$2:K28)</f>
        <v>8.6666666666666643</v>
      </c>
    </row>
    <row r="29" spans="7:12">
      <c r="G29" s="15">
        <v>-0.7</v>
      </c>
      <c r="H29">
        <f t="shared" si="0"/>
        <v>0.25</v>
      </c>
      <c r="I29">
        <f>SUM($H$2:H29)</f>
        <v>6.75</v>
      </c>
      <c r="J29" s="15">
        <v>0.24</v>
      </c>
      <c r="K29">
        <f t="shared" si="1"/>
        <v>0.33333333333333331</v>
      </c>
      <c r="L29" s="16">
        <f>SUM($K$2:K29)</f>
        <v>8.9999999999999982</v>
      </c>
    </row>
    <row r="30" spans="7:12">
      <c r="G30" s="15">
        <v>-0.67</v>
      </c>
      <c r="H30">
        <f t="shared" si="0"/>
        <v>0.25</v>
      </c>
      <c r="I30">
        <f>SUM($H$2:H30)</f>
        <v>7</v>
      </c>
      <c r="J30" s="15">
        <v>0.22</v>
      </c>
      <c r="K30">
        <f t="shared" si="1"/>
        <v>0.33333333333333331</v>
      </c>
      <c r="L30" s="16">
        <f>SUM($K$2:K30)</f>
        <v>9.3333333333333321</v>
      </c>
    </row>
    <row r="31" spans="7:12">
      <c r="G31" s="15">
        <v>-0.66</v>
      </c>
      <c r="H31">
        <f t="shared" si="0"/>
        <v>0.25</v>
      </c>
      <c r="I31">
        <f>SUM($H$2:H31)</f>
        <v>7.25</v>
      </c>
      <c r="J31" s="15">
        <v>0.21</v>
      </c>
      <c r="K31">
        <f t="shared" si="1"/>
        <v>0.33333333333333331</v>
      </c>
      <c r="L31" s="16">
        <f>SUM($K$2:K31)</f>
        <v>9.6666666666666661</v>
      </c>
    </row>
    <row r="32" spans="7:12">
      <c r="G32" s="15">
        <v>-0.63</v>
      </c>
      <c r="H32">
        <f t="shared" si="0"/>
        <v>0.25</v>
      </c>
      <c r="I32">
        <f>SUM($H$2:H32)</f>
        <v>7.5</v>
      </c>
      <c r="J32" s="15">
        <v>0.19</v>
      </c>
      <c r="K32">
        <f t="shared" si="1"/>
        <v>0.33333333333333331</v>
      </c>
      <c r="L32" s="16">
        <f>SUM($K$2:K32)</f>
        <v>10</v>
      </c>
    </row>
    <row r="33" spans="7:12">
      <c r="G33" s="15">
        <v>-0.61</v>
      </c>
      <c r="H33">
        <f t="shared" si="0"/>
        <v>0.25</v>
      </c>
      <c r="I33">
        <f>SUM($H$2:H33)</f>
        <v>7.75</v>
      </c>
      <c r="J33" s="17">
        <v>0.16</v>
      </c>
      <c r="K33" s="18">
        <f t="shared" si="1"/>
        <v>0.33333333333333331</v>
      </c>
      <c r="L33" s="19">
        <f>SUM($K$2:K33)</f>
        <v>10.333333333333334</v>
      </c>
    </row>
    <row r="34" spans="7:12">
      <c r="G34" s="15">
        <v>-0.56999999999999995</v>
      </c>
      <c r="H34">
        <f t="shared" si="0"/>
        <v>0.25</v>
      </c>
      <c r="I34" s="16">
        <f>SUM($H$2:H34)</f>
        <v>8</v>
      </c>
    </row>
    <row r="35" spans="7:12">
      <c r="G35" s="15">
        <v>-0.55000000000000004</v>
      </c>
      <c r="H35">
        <f t="shared" si="0"/>
        <v>0.25</v>
      </c>
      <c r="I35" s="16">
        <f>SUM($H$2:H35)</f>
        <v>8.25</v>
      </c>
    </row>
    <row r="36" spans="7:12">
      <c r="G36" s="15">
        <v>-0.53</v>
      </c>
      <c r="H36">
        <f t="shared" si="0"/>
        <v>0.25</v>
      </c>
      <c r="I36" s="16">
        <f>SUM($H$2:H36)</f>
        <v>8.5</v>
      </c>
    </row>
    <row r="37" spans="7:12">
      <c r="G37" s="15">
        <v>-0.5</v>
      </c>
      <c r="H37">
        <f t="shared" si="0"/>
        <v>0.25</v>
      </c>
      <c r="I37" s="16">
        <f>SUM($H$2:H37)</f>
        <v>8.75</v>
      </c>
    </row>
    <row r="38" spans="7:12">
      <c r="G38" s="15">
        <v>-0.47</v>
      </c>
      <c r="H38">
        <f t="shared" si="0"/>
        <v>0.25</v>
      </c>
      <c r="I38" s="16">
        <f>SUM($H$2:H38)</f>
        <v>9</v>
      </c>
    </row>
    <row r="39" spans="7:12">
      <c r="G39" s="15">
        <v>-0.44</v>
      </c>
      <c r="H39">
        <f t="shared" si="0"/>
        <v>0.25</v>
      </c>
      <c r="I39" s="16">
        <f>SUM($H$2:H39)</f>
        <v>9.25</v>
      </c>
    </row>
    <row r="40" spans="7:12">
      <c r="G40" s="15">
        <v>-0.42</v>
      </c>
      <c r="H40">
        <f t="shared" si="0"/>
        <v>0.25</v>
      </c>
      <c r="I40" s="16">
        <f>SUM($H$2:H40)</f>
        <v>9.5</v>
      </c>
    </row>
    <row r="41" spans="7:12">
      <c r="G41" s="15">
        <v>-0.4</v>
      </c>
      <c r="H41">
        <f t="shared" si="0"/>
        <v>0.25</v>
      </c>
      <c r="I41" s="16">
        <f>SUM($H$2:H41)</f>
        <v>9.75</v>
      </c>
    </row>
    <row r="42" spans="7:12">
      <c r="G42" s="15">
        <v>-0.39</v>
      </c>
      <c r="H42">
        <f t="shared" si="0"/>
        <v>0.25</v>
      </c>
      <c r="I42" s="16">
        <f>SUM($H$2:H42)</f>
        <v>10</v>
      </c>
    </row>
    <row r="43" spans="7:12">
      <c r="G43" s="15">
        <v>-0.38</v>
      </c>
      <c r="H43">
        <f t="shared" si="0"/>
        <v>0.25</v>
      </c>
      <c r="I43" s="16">
        <f>SUM($H$2:H43)</f>
        <v>10.25</v>
      </c>
    </row>
    <row r="44" spans="7:12">
      <c r="G44" s="15">
        <v>-0.35</v>
      </c>
      <c r="H44">
        <f t="shared" si="0"/>
        <v>0.25</v>
      </c>
      <c r="I44" s="16">
        <f>SUM($H$2:H44)</f>
        <v>10.5</v>
      </c>
    </row>
    <row r="45" spans="7:12">
      <c r="G45" s="15">
        <v>-0.33</v>
      </c>
      <c r="H45">
        <f t="shared" si="0"/>
        <v>0.25</v>
      </c>
      <c r="I45" s="16">
        <f>SUM($H$2:H45)</f>
        <v>10.75</v>
      </c>
    </row>
    <row r="46" spans="7:12">
      <c r="G46" s="15">
        <v>-0.3</v>
      </c>
      <c r="H46">
        <f t="shared" si="0"/>
        <v>0.25</v>
      </c>
      <c r="I46" s="16">
        <f>SUM($H$2:H46)</f>
        <v>11</v>
      </c>
    </row>
    <row r="47" spans="7:12">
      <c r="G47" s="15">
        <v>-0.28000000000000003</v>
      </c>
      <c r="H47">
        <f t="shared" si="0"/>
        <v>0.25</v>
      </c>
      <c r="I47" s="16">
        <f>SUM($H$2:H47)</f>
        <v>11.25</v>
      </c>
    </row>
    <row r="48" spans="7:12">
      <c r="G48" s="15">
        <v>-0.27</v>
      </c>
      <c r="H48">
        <f t="shared" si="0"/>
        <v>0.25</v>
      </c>
      <c r="I48" s="16">
        <f>SUM($H$2:H48)</f>
        <v>11.5</v>
      </c>
    </row>
    <row r="49" spans="7:9">
      <c r="G49" s="15">
        <v>-0.26</v>
      </c>
      <c r="H49">
        <f t="shared" si="0"/>
        <v>0.25</v>
      </c>
      <c r="I49" s="16">
        <f>SUM($H$2:H49)</f>
        <v>11.75</v>
      </c>
    </row>
    <row r="50" spans="7:9">
      <c r="G50" s="15">
        <v>-0.25</v>
      </c>
      <c r="H50">
        <f t="shared" si="0"/>
        <v>0.25</v>
      </c>
      <c r="I50" s="16">
        <f>SUM($H$2:H50)</f>
        <v>12</v>
      </c>
    </row>
    <row r="51" spans="7:9">
      <c r="G51" s="15">
        <v>-0.24</v>
      </c>
      <c r="H51">
        <f t="shared" si="0"/>
        <v>0.25</v>
      </c>
      <c r="I51" s="16">
        <f>SUM($H$2:H51)</f>
        <v>12.25</v>
      </c>
    </row>
    <row r="52" spans="7:9">
      <c r="G52" s="15">
        <v>-0.23</v>
      </c>
      <c r="H52">
        <f t="shared" si="0"/>
        <v>0.25</v>
      </c>
      <c r="I52" s="16">
        <f>SUM($H$2:H52)</f>
        <v>12.5</v>
      </c>
    </row>
    <row r="53" spans="7:9">
      <c r="G53" s="15">
        <v>-0.2</v>
      </c>
      <c r="H53">
        <f t="shared" si="0"/>
        <v>0.25</v>
      </c>
      <c r="I53" s="16">
        <f>SUM($H$2:H53)</f>
        <v>12.75</v>
      </c>
    </row>
    <row r="54" spans="7:9">
      <c r="G54" s="15">
        <v>0.2</v>
      </c>
      <c r="H54">
        <f t="shared" ref="H54:H67" si="3">-1/4</f>
        <v>-0.25</v>
      </c>
      <c r="I54" s="16">
        <f>SUM($H$2:H54)</f>
        <v>12.5</v>
      </c>
    </row>
    <row r="55" spans="7:9">
      <c r="G55" s="15">
        <v>0.21</v>
      </c>
      <c r="H55">
        <f t="shared" si="3"/>
        <v>-0.25</v>
      </c>
      <c r="I55" s="16">
        <f>SUM($H$2:H55)</f>
        <v>12.25</v>
      </c>
    </row>
    <row r="56" spans="7:9">
      <c r="G56" s="15">
        <v>0.23</v>
      </c>
      <c r="H56">
        <f t="shared" si="3"/>
        <v>-0.25</v>
      </c>
      <c r="I56" s="16">
        <f>SUM($H$2:H56)</f>
        <v>12</v>
      </c>
    </row>
    <row r="57" spans="7:9">
      <c r="G57" s="15">
        <v>0.24</v>
      </c>
      <c r="H57">
        <f t="shared" si="3"/>
        <v>-0.25</v>
      </c>
      <c r="I57" s="16">
        <f>SUM($H$2:H57)</f>
        <v>11.75</v>
      </c>
    </row>
    <row r="58" spans="7:9">
      <c r="G58" s="15">
        <v>0.25</v>
      </c>
      <c r="H58">
        <f t="shared" si="3"/>
        <v>-0.25</v>
      </c>
      <c r="I58" s="16">
        <f>SUM($H$2:H58)</f>
        <v>11.5</v>
      </c>
    </row>
    <row r="59" spans="7:9">
      <c r="G59" s="15">
        <v>0.26</v>
      </c>
      <c r="H59">
        <f t="shared" si="3"/>
        <v>-0.25</v>
      </c>
      <c r="I59" s="16">
        <f>SUM($H$2:H59)</f>
        <v>11.25</v>
      </c>
    </row>
    <row r="60" spans="7:9">
      <c r="G60" s="15">
        <v>0.28000000000000003</v>
      </c>
      <c r="H60">
        <f t="shared" si="3"/>
        <v>-0.25</v>
      </c>
      <c r="I60" s="16">
        <f>SUM($H$2:H60)</f>
        <v>11</v>
      </c>
    </row>
    <row r="61" spans="7:9">
      <c r="G61" s="15">
        <v>0.3</v>
      </c>
      <c r="H61">
        <f t="shared" si="3"/>
        <v>-0.25</v>
      </c>
      <c r="I61" s="16">
        <f>SUM($H$2:H61)</f>
        <v>10.75</v>
      </c>
    </row>
    <row r="62" spans="7:9">
      <c r="G62" s="15">
        <v>0.32</v>
      </c>
      <c r="H62">
        <f t="shared" si="3"/>
        <v>-0.25</v>
      </c>
      <c r="I62" s="16">
        <f>SUM($H$2:H62)</f>
        <v>10.5</v>
      </c>
    </row>
    <row r="63" spans="7:9">
      <c r="G63" s="15">
        <v>0.35</v>
      </c>
      <c r="H63">
        <f t="shared" si="3"/>
        <v>-0.25</v>
      </c>
      <c r="I63" s="16">
        <f>SUM($H$2:H63)</f>
        <v>10.25</v>
      </c>
    </row>
    <row r="64" spans="7:9">
      <c r="G64" s="15">
        <v>0.37</v>
      </c>
      <c r="H64">
        <f t="shared" si="3"/>
        <v>-0.25</v>
      </c>
      <c r="I64" s="16">
        <f>SUM($H$2:H64)</f>
        <v>10</v>
      </c>
    </row>
    <row r="65" spans="7:9">
      <c r="G65" s="15">
        <v>0.38</v>
      </c>
      <c r="H65">
        <f t="shared" si="3"/>
        <v>-0.25</v>
      </c>
      <c r="I65" s="16">
        <f>SUM($H$2:H65)</f>
        <v>9.75</v>
      </c>
    </row>
    <row r="66" spans="7:9">
      <c r="G66" s="15">
        <v>0.4</v>
      </c>
      <c r="H66">
        <f t="shared" si="3"/>
        <v>-0.25</v>
      </c>
      <c r="I66" s="16">
        <f>SUM($H$2:H66)</f>
        <v>9.5</v>
      </c>
    </row>
    <row r="67" spans="7:9">
      <c r="G67" s="15">
        <v>0.43</v>
      </c>
      <c r="H67">
        <f t="shared" si="3"/>
        <v>-0.25</v>
      </c>
      <c r="I67" s="16">
        <f>SUM($H$2:H67)</f>
        <v>9.25</v>
      </c>
    </row>
    <row r="68" spans="7:9">
      <c r="G68" s="15">
        <v>0.46</v>
      </c>
      <c r="H68">
        <f t="shared" ref="H68:H93" si="4">-1/4</f>
        <v>-0.25</v>
      </c>
      <c r="I68" s="16">
        <f>SUM($H$2:H68)</f>
        <v>9</v>
      </c>
    </row>
    <row r="69" spans="7:9">
      <c r="G69" s="15">
        <v>0.49</v>
      </c>
      <c r="H69">
        <f t="shared" si="4"/>
        <v>-0.25</v>
      </c>
      <c r="I69" s="16">
        <f>SUM($H$2:H69)</f>
        <v>8.75</v>
      </c>
    </row>
    <row r="70" spans="7:9">
      <c r="G70" s="15">
        <v>0.51</v>
      </c>
      <c r="H70">
        <f t="shared" si="4"/>
        <v>-0.25</v>
      </c>
      <c r="I70" s="16">
        <f>SUM($H$2:H70)</f>
        <v>8.5</v>
      </c>
    </row>
    <row r="71" spans="7:9">
      <c r="G71" s="15">
        <v>0.53</v>
      </c>
      <c r="H71">
        <f t="shared" si="4"/>
        <v>-0.25</v>
      </c>
      <c r="I71" s="16">
        <f>SUM($H$2:H71)</f>
        <v>8.25</v>
      </c>
    </row>
    <row r="72" spans="7:9">
      <c r="G72" s="15">
        <v>0.56000000000000005</v>
      </c>
      <c r="H72">
        <f t="shared" si="4"/>
        <v>-0.25</v>
      </c>
      <c r="I72" s="16">
        <f>SUM($H$2:H72)</f>
        <v>8</v>
      </c>
    </row>
    <row r="73" spans="7:9">
      <c r="G73" s="15">
        <v>0.6</v>
      </c>
      <c r="H73">
        <f t="shared" si="4"/>
        <v>-0.25</v>
      </c>
      <c r="I73" s="16">
        <f>SUM($H$2:H73)</f>
        <v>7.75</v>
      </c>
    </row>
    <row r="74" spans="7:9">
      <c r="G74" s="15">
        <v>0.65</v>
      </c>
      <c r="H74">
        <f t="shared" si="4"/>
        <v>-0.25</v>
      </c>
      <c r="I74" s="16">
        <f>SUM($H$2:H74)</f>
        <v>7.5</v>
      </c>
    </row>
    <row r="75" spans="7:9">
      <c r="G75" s="15">
        <v>0.68</v>
      </c>
      <c r="H75">
        <f t="shared" si="4"/>
        <v>-0.25</v>
      </c>
      <c r="I75" s="16">
        <f>SUM($H$2:H75)</f>
        <v>7.25</v>
      </c>
    </row>
    <row r="76" spans="7:9">
      <c r="G76" s="15">
        <v>0.74</v>
      </c>
      <c r="H76">
        <f t="shared" si="4"/>
        <v>-0.25</v>
      </c>
      <c r="I76" s="16">
        <f>SUM($H$2:H76)</f>
        <v>7</v>
      </c>
    </row>
    <row r="77" spans="7:9">
      <c r="G77" s="15">
        <v>0.8</v>
      </c>
      <c r="H77">
        <f t="shared" si="4"/>
        <v>-0.25</v>
      </c>
      <c r="I77" s="16">
        <f>SUM($H$2:H77)</f>
        <v>6.75</v>
      </c>
    </row>
    <row r="78" spans="7:9">
      <c r="G78" s="15">
        <v>0.84</v>
      </c>
      <c r="H78">
        <f t="shared" si="4"/>
        <v>-0.25</v>
      </c>
      <c r="I78" s="16">
        <f>SUM($H$2:H78)</f>
        <v>6.5</v>
      </c>
    </row>
    <row r="79" spans="7:9">
      <c r="G79" s="15">
        <v>0.9</v>
      </c>
      <c r="H79">
        <f t="shared" si="4"/>
        <v>-0.25</v>
      </c>
      <c r="I79" s="16">
        <f>SUM($H$2:H79)</f>
        <v>6.25</v>
      </c>
    </row>
    <row r="80" spans="7:9">
      <c r="G80" s="15">
        <v>0.95</v>
      </c>
      <c r="H80">
        <f t="shared" si="4"/>
        <v>-0.25</v>
      </c>
      <c r="I80" s="16">
        <f>SUM($H$2:H80)</f>
        <v>6</v>
      </c>
    </row>
    <row r="81" spans="7:9">
      <c r="G81" s="15">
        <v>1.01</v>
      </c>
      <c r="H81">
        <f t="shared" si="4"/>
        <v>-0.25</v>
      </c>
      <c r="I81" s="16">
        <f>SUM($H$2:H81)</f>
        <v>5.75</v>
      </c>
    </row>
    <row r="82" spans="7:9">
      <c r="G82" s="15">
        <v>1.0900000000000001</v>
      </c>
      <c r="H82">
        <f t="shared" si="4"/>
        <v>-0.25</v>
      </c>
      <c r="I82" s="16">
        <f>SUM($H$2:H82)</f>
        <v>5.5</v>
      </c>
    </row>
    <row r="83" spans="7:9">
      <c r="G83" s="15">
        <v>1.2</v>
      </c>
      <c r="H83">
        <f t="shared" si="4"/>
        <v>-0.25</v>
      </c>
      <c r="I83" s="16">
        <f>SUM($H$2:H83)</f>
        <v>5.25</v>
      </c>
    </row>
    <row r="84" spans="7:9">
      <c r="G84" s="15">
        <v>1.31</v>
      </c>
      <c r="H84">
        <f t="shared" si="4"/>
        <v>-0.25</v>
      </c>
      <c r="I84" s="16">
        <f>SUM($H$2:H84)</f>
        <v>5</v>
      </c>
    </row>
    <row r="85" spans="7:9">
      <c r="G85" s="15">
        <v>1.43</v>
      </c>
      <c r="H85">
        <f t="shared" si="4"/>
        <v>-0.25</v>
      </c>
      <c r="I85" s="16">
        <f>SUM($H$2:H85)</f>
        <v>4.75</v>
      </c>
    </row>
    <row r="86" spans="7:9">
      <c r="G86" s="15">
        <v>1.52</v>
      </c>
      <c r="H86">
        <f t="shared" si="4"/>
        <v>-0.25</v>
      </c>
      <c r="I86" s="16">
        <f>SUM($H$2:H86)</f>
        <v>4.5</v>
      </c>
    </row>
    <row r="87" spans="7:9">
      <c r="G87" s="15">
        <v>1.74</v>
      </c>
      <c r="H87">
        <f t="shared" si="4"/>
        <v>-0.25</v>
      </c>
      <c r="I87" s="16">
        <f>SUM($H$2:H87)</f>
        <v>4.25</v>
      </c>
    </row>
    <row r="88" spans="7:9">
      <c r="G88" s="15">
        <v>1.8</v>
      </c>
      <c r="H88">
        <f t="shared" si="4"/>
        <v>-0.25</v>
      </c>
      <c r="I88" s="16">
        <f>SUM($H$2:H88)</f>
        <v>4</v>
      </c>
    </row>
    <row r="89" spans="7:9">
      <c r="G89" s="15">
        <v>2.04</v>
      </c>
      <c r="H89">
        <f t="shared" si="4"/>
        <v>-0.25</v>
      </c>
      <c r="I89" s="16">
        <f>SUM($H$2:H89)</f>
        <v>3.75</v>
      </c>
    </row>
    <row r="90" spans="7:9">
      <c r="G90" s="15">
        <v>2.21</v>
      </c>
      <c r="H90">
        <f t="shared" si="4"/>
        <v>-0.25</v>
      </c>
      <c r="I90" s="16">
        <f>SUM($H$2:H90)</f>
        <v>3.5</v>
      </c>
    </row>
    <row r="91" spans="7:9">
      <c r="G91" s="15">
        <v>2.5</v>
      </c>
      <c r="H91">
        <f t="shared" si="4"/>
        <v>-0.25</v>
      </c>
      <c r="I91" s="16">
        <f>SUM($H$2:H91)</f>
        <v>3.25</v>
      </c>
    </row>
    <row r="92" spans="7:9">
      <c r="G92" s="15">
        <v>2.89</v>
      </c>
      <c r="H92">
        <f t="shared" si="4"/>
        <v>-0.25</v>
      </c>
      <c r="I92" s="16">
        <f>SUM($H$2:H92)</f>
        <v>3</v>
      </c>
    </row>
    <row r="93" spans="7:9">
      <c r="G93" s="17">
        <v>3.28</v>
      </c>
      <c r="H93" s="18">
        <f t="shared" si="4"/>
        <v>-0.25</v>
      </c>
      <c r="I93" s="19">
        <f>SUM($H$2:H93)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9D3D-AAD7-40BA-8422-F7F511A2BAAF}">
  <dimension ref="A1:F27"/>
  <sheetViews>
    <sheetView workbookViewId="0">
      <selection activeCell="F8" sqref="F8"/>
    </sheetView>
  </sheetViews>
  <sheetFormatPr defaultColWidth="11.42578125" defaultRowHeight="15"/>
  <cols>
    <col min="3" max="3" width="15.140625" bestFit="1" customWidth="1"/>
    <col min="6" max="6" width="44.140625" customWidth="1"/>
  </cols>
  <sheetData>
    <row r="1" spans="1:6">
      <c r="A1" s="22" t="s">
        <v>20</v>
      </c>
      <c r="B1" s="23" t="s">
        <v>21</v>
      </c>
      <c r="C1" s="24" t="s">
        <v>22</v>
      </c>
      <c r="D1" s="25" t="s">
        <v>23</v>
      </c>
    </row>
    <row r="2" spans="1:6">
      <c r="A2" s="26">
        <v>-3.1</v>
      </c>
      <c r="B2" s="7">
        <v>0.01</v>
      </c>
      <c r="C2" s="6">
        <v>-8.1900000000000001E-2</v>
      </c>
      <c r="D2" s="27">
        <v>1E-4</v>
      </c>
    </row>
    <row r="3" spans="1:6">
      <c r="A3" s="15">
        <v>-3</v>
      </c>
      <c r="B3" s="9"/>
      <c r="C3" s="8">
        <v>-7.959999999999999E-2</v>
      </c>
      <c r="D3" s="16"/>
    </row>
    <row r="4" spans="1:6">
      <c r="A4" s="15">
        <v>-2.75</v>
      </c>
      <c r="B4" s="9"/>
      <c r="C4" s="8">
        <v>-7.2599999999999998E-2</v>
      </c>
      <c r="D4" s="16"/>
    </row>
    <row r="5" spans="1:6">
      <c r="A5" s="15">
        <v>-2.5</v>
      </c>
      <c r="B5" s="9"/>
      <c r="C5" s="8">
        <v>-6.7400000000000002E-2</v>
      </c>
      <c r="D5" s="16"/>
    </row>
    <row r="6" spans="1:6">
      <c r="A6" s="15">
        <v>-2.25</v>
      </c>
      <c r="B6" s="9"/>
      <c r="C6" s="8">
        <v>-5.9700000000000003E-2</v>
      </c>
      <c r="D6" s="16"/>
    </row>
    <row r="7" spans="1:6">
      <c r="A7" s="15">
        <v>-2</v>
      </c>
      <c r="B7" s="9"/>
      <c r="C7" s="8">
        <v>-5.2999999999999999E-2</v>
      </c>
      <c r="D7" s="16"/>
    </row>
    <row r="8" spans="1:6">
      <c r="A8" s="15">
        <v>-1.75</v>
      </c>
      <c r="B8" s="9"/>
      <c r="C8" s="8">
        <v>-4.6700000000000005E-2</v>
      </c>
      <c r="D8" s="16"/>
      <c r="F8" s="28">
        <f>0.0196116971821229</f>
        <v>1.9611697182122901E-2</v>
      </c>
    </row>
    <row r="9" spans="1:6">
      <c r="A9" s="15">
        <v>-1.5</v>
      </c>
      <c r="B9" s="9"/>
      <c r="C9" s="8">
        <v>-3.9700000000000006E-2</v>
      </c>
      <c r="D9" s="16"/>
    </row>
    <row r="10" spans="1:6">
      <c r="A10" s="15">
        <v>-1.25</v>
      </c>
      <c r="B10" s="9"/>
      <c r="C10" s="8">
        <v>-3.3100000000000004E-2</v>
      </c>
      <c r="D10" s="16"/>
    </row>
    <row r="11" spans="1:6">
      <c r="A11" s="15">
        <v>-1</v>
      </c>
      <c r="B11" s="9"/>
      <c r="C11" s="8">
        <v>-2.6499999999999999E-2</v>
      </c>
      <c r="D11" s="16"/>
    </row>
    <row r="12" spans="1:6">
      <c r="A12" s="15">
        <v>-0.75</v>
      </c>
      <c r="B12" s="9"/>
      <c r="C12" s="8">
        <v>-2.0100000000000003E-2</v>
      </c>
      <c r="D12" s="16"/>
    </row>
    <row r="13" spans="1:6">
      <c r="A13" s="15">
        <v>-0.5</v>
      </c>
      <c r="B13" s="9"/>
      <c r="C13" s="8">
        <v>-1.2699999999999999E-2</v>
      </c>
      <c r="D13" s="16"/>
    </row>
    <row r="14" spans="1:6">
      <c r="A14" s="15">
        <v>-0.25</v>
      </c>
      <c r="B14" s="9"/>
      <c r="C14" s="8">
        <v>-6.3E-3</v>
      </c>
      <c r="D14" s="16"/>
    </row>
    <row r="15" spans="1:6">
      <c r="A15" s="15">
        <v>0.25</v>
      </c>
      <c r="B15" s="9"/>
      <c r="C15" s="8">
        <v>7.4999999999999997E-3</v>
      </c>
      <c r="D15" s="16"/>
    </row>
    <row r="16" spans="1:6">
      <c r="A16" s="15">
        <v>0.5</v>
      </c>
      <c r="B16" s="9"/>
      <c r="C16" s="8">
        <v>1.3100000000000001E-2</v>
      </c>
      <c r="D16" s="16"/>
    </row>
    <row r="17" spans="1:4">
      <c r="A17" s="15">
        <v>0.75</v>
      </c>
      <c r="B17" s="9"/>
      <c r="C17" s="8">
        <v>2.07E-2</v>
      </c>
      <c r="D17" s="16"/>
    </row>
    <row r="18" spans="1:4">
      <c r="A18" s="15">
        <v>1</v>
      </c>
      <c r="B18" s="9"/>
      <c r="C18" s="8">
        <v>2.7199999999999998E-2</v>
      </c>
      <c r="D18" s="16"/>
    </row>
    <row r="19" spans="1:4">
      <c r="A19" s="15">
        <v>1.25</v>
      </c>
      <c r="B19" s="9"/>
      <c r="C19" s="8">
        <v>3.3799999999999997E-2</v>
      </c>
      <c r="D19" s="16"/>
    </row>
    <row r="20" spans="1:4">
      <c r="A20" s="15">
        <v>1.5</v>
      </c>
      <c r="B20" s="9"/>
      <c r="C20" s="8">
        <v>0.04</v>
      </c>
      <c r="D20" s="16"/>
    </row>
    <row r="21" spans="1:4">
      <c r="A21" s="15">
        <v>1.75</v>
      </c>
      <c r="B21" s="9"/>
      <c r="C21" s="8">
        <v>4.6800000000000001E-2</v>
      </c>
      <c r="D21" s="16"/>
    </row>
    <row r="22" spans="1:4">
      <c r="A22" s="15">
        <v>2</v>
      </c>
      <c r="B22" s="9"/>
      <c r="C22" s="8">
        <v>5.3800000000000001E-2</v>
      </c>
      <c r="D22" s="16"/>
    </row>
    <row r="23" spans="1:4">
      <c r="A23" s="15">
        <v>2.25</v>
      </c>
      <c r="B23" s="9"/>
      <c r="C23" s="8">
        <v>6.0100000000000001E-2</v>
      </c>
      <c r="D23" s="16"/>
    </row>
    <row r="24" spans="1:4">
      <c r="A24" s="15">
        <v>2.5</v>
      </c>
      <c r="B24" s="9"/>
      <c r="C24" s="8">
        <v>6.6700000000000009E-2</v>
      </c>
      <c r="D24" s="16"/>
    </row>
    <row r="25" spans="1:4">
      <c r="A25" s="15">
        <v>2.75</v>
      </c>
      <c r="B25" s="9"/>
      <c r="C25" s="8">
        <v>7.3599999999999999E-2</v>
      </c>
      <c r="D25" s="16"/>
    </row>
    <row r="26" spans="1:4">
      <c r="A26" s="15">
        <v>3</v>
      </c>
      <c r="B26" s="9"/>
      <c r="C26" s="8">
        <v>8.0400000000000013E-2</v>
      </c>
      <c r="D26" s="16"/>
    </row>
    <row r="27" spans="1:4">
      <c r="A27" s="17">
        <v>3.25</v>
      </c>
      <c r="B27" s="11"/>
      <c r="C27" s="10">
        <v>8.6099999999999996E-2</v>
      </c>
      <c r="D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Rojas Velasquez</dc:creator>
  <cp:keywords>Laboratorio</cp:keywords>
  <dc:description/>
  <cp:lastModifiedBy>Katherin Andrea Murcia Solano</cp:lastModifiedBy>
  <cp:revision/>
  <dcterms:created xsi:type="dcterms:W3CDTF">2024-09-19T21:32:52Z</dcterms:created>
  <dcterms:modified xsi:type="dcterms:W3CDTF">2024-09-28T03:13:58Z</dcterms:modified>
  <cp:category/>
  <cp:contentStatus/>
</cp:coreProperties>
</file>