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Steel_Juan_2024\"/>
    </mc:Choice>
  </mc:AlternateContent>
  <xr:revisionPtr revIDLastSave="0" documentId="13_ncr:1_{37D95EAD-4554-44F0-99E9-1805D267739A}" xr6:coauthVersionLast="47" xr6:coauthVersionMax="47" xr10:uidLastSave="{00000000-0000-0000-0000-000000000000}"/>
  <bookViews>
    <workbookView xWindow="-120" yWindow="-120" windowWidth="29040" windowHeight="15840" tabRatio="865" activeTab="10" xr2:uid="{00000000-000D-0000-FFFF-FFFF00000000}"/>
  </bookViews>
  <sheets>
    <sheet name="Cover" sheetId="148" r:id="rId1"/>
    <sheet name="Metadane" sheetId="149" r:id="rId2"/>
    <sheet name="tabl. 3(29)_HC" sheetId="136" r:id="rId3"/>
    <sheet name="tabl. 4(30)_BC" sheetId="138" r:id="rId4"/>
    <sheet name="tabl. 5(31)_OIL_GAS" sheetId="137" r:id="rId5"/>
    <sheet name="EUROSTAT_2020" sheetId="139" r:id="rId6"/>
    <sheet name="GUS_2020" sheetId="140" r:id="rId7"/>
    <sheet name="GUS_2020_PJ" sheetId="141" r:id="rId8"/>
    <sheet name="SUP_Comm" sheetId="112" r:id="rId9"/>
    <sheet name="SUP_Processes" sheetId="134" r:id="rId10"/>
    <sheet name="IMPORT" sheetId="135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35" l="1"/>
  <c r="B7" i="135"/>
  <c r="C7" i="135"/>
  <c r="D7" i="135"/>
  <c r="E10" i="135"/>
  <c r="F10" i="135"/>
  <c r="G10" i="135"/>
  <c r="H10" i="135"/>
  <c r="I10" i="135"/>
  <c r="J10" i="135"/>
  <c r="K10" i="135"/>
  <c r="B12" i="135"/>
  <c r="C10" i="135" l="1"/>
  <c r="B10" i="135"/>
  <c r="F23" i="141"/>
  <c r="BU129" i="141"/>
  <c r="CC8" i="141"/>
  <c r="CB9" i="141"/>
  <c r="BW98" i="141"/>
  <c r="BX98" i="141"/>
  <c r="BY98" i="141"/>
  <c r="BZ98" i="141"/>
  <c r="CA98" i="141"/>
  <c r="CB98" i="141"/>
  <c r="BV98" i="141"/>
  <c r="BW8" i="141"/>
  <c r="BX8" i="141"/>
  <c r="BY8" i="141"/>
  <c r="BZ8" i="141"/>
  <c r="CA8" i="141"/>
  <c r="BV8" i="141"/>
  <c r="BW9" i="141"/>
  <c r="BX9" i="141"/>
  <c r="BY9" i="141"/>
  <c r="BZ9" i="141"/>
  <c r="CA9" i="141"/>
  <c r="BV9" i="141"/>
  <c r="CC9" i="141" l="1"/>
  <c r="EM9" i="140" l="1"/>
  <c r="EN9" i="140"/>
  <c r="EN8" i="140"/>
  <c r="EM8" i="140"/>
  <c r="EK19" i="140"/>
  <c r="EJ19" i="140"/>
  <c r="EI19" i="140"/>
  <c r="EH19" i="140"/>
  <c r="EG19" i="140"/>
  <c r="EF19" i="140"/>
  <c r="EE19" i="140"/>
  <c r="ED19" i="140"/>
  <c r="EC19" i="140"/>
  <c r="EB19" i="140"/>
  <c r="EA19" i="140"/>
  <c r="DZ19" i="140"/>
  <c r="DY19" i="140"/>
  <c r="DX19" i="140"/>
  <c r="DW19" i="140"/>
  <c r="DV19" i="140"/>
  <c r="DU19" i="140"/>
  <c r="DT19" i="140"/>
  <c r="DS19" i="140"/>
  <c r="DR19" i="140"/>
  <c r="EK97" i="140"/>
  <c r="EJ97" i="140"/>
  <c r="EI97" i="140"/>
  <c r="EH97" i="140"/>
  <c r="EG97" i="140"/>
  <c r="EF97" i="140"/>
  <c r="EE97" i="140"/>
  <c r="ED97" i="140"/>
  <c r="EC97" i="140"/>
  <c r="EB97" i="140"/>
  <c r="EA97" i="140"/>
  <c r="DZ97" i="140"/>
  <c r="DY97" i="140"/>
  <c r="DX97" i="140"/>
  <c r="DW97" i="140"/>
  <c r="DV97" i="140"/>
  <c r="DU97" i="140"/>
  <c r="DT97" i="140"/>
  <c r="DS97" i="140"/>
  <c r="DR97" i="140"/>
  <c r="DS7" i="140"/>
  <c r="DT7" i="140"/>
  <c r="DU7" i="140"/>
  <c r="DV7" i="140"/>
  <c r="DW7" i="140"/>
  <c r="DX7" i="140"/>
  <c r="DY7" i="140"/>
  <c r="DZ7" i="140"/>
  <c r="EA7" i="140"/>
  <c r="EB7" i="140"/>
  <c r="EC7" i="140"/>
  <c r="ED7" i="140"/>
  <c r="EE7" i="140"/>
  <c r="EF7" i="140"/>
  <c r="EG7" i="140"/>
  <c r="EH7" i="140"/>
  <c r="EI7" i="140"/>
  <c r="EJ7" i="140"/>
  <c r="EK7" i="140"/>
  <c r="DR7" i="140"/>
  <c r="CS7" i="140" l="1"/>
  <c r="CS8" i="140"/>
  <c r="CS9" i="140"/>
  <c r="CS10" i="140"/>
  <c r="CS11" i="140"/>
  <c r="CS12" i="140"/>
  <c r="CS13" i="140"/>
  <c r="CS14" i="140"/>
  <c r="CS15" i="140"/>
  <c r="CS16" i="140"/>
  <c r="CS17" i="140"/>
  <c r="CS18" i="140"/>
  <c r="CS19" i="140"/>
  <c r="CS20" i="140"/>
  <c r="CS21" i="140"/>
  <c r="CS22" i="140"/>
  <c r="CS23" i="140"/>
  <c r="CS24" i="140"/>
  <c r="CS25" i="140"/>
  <c r="CS26" i="140"/>
  <c r="CS27" i="140"/>
  <c r="CS28" i="140"/>
  <c r="CS29" i="140"/>
  <c r="CS30" i="140"/>
  <c r="CS31" i="140"/>
  <c r="CS32" i="140"/>
  <c r="CS33" i="140"/>
  <c r="CS34" i="140"/>
  <c r="CS35" i="140"/>
  <c r="CS36" i="140"/>
  <c r="CS37" i="140"/>
  <c r="CS38" i="140"/>
  <c r="CS39" i="140"/>
  <c r="CS40" i="140"/>
  <c r="CS41" i="140"/>
  <c r="CS42" i="140"/>
  <c r="CS43" i="140"/>
  <c r="CS44" i="140"/>
  <c r="CS45" i="140"/>
  <c r="CS46" i="140"/>
  <c r="CS47" i="140"/>
  <c r="CS48" i="140"/>
  <c r="CS49" i="140"/>
  <c r="CS50" i="140"/>
  <c r="CS51" i="140"/>
  <c r="CS52" i="140"/>
  <c r="CS53" i="140"/>
  <c r="CS54" i="140"/>
  <c r="CS55" i="140"/>
  <c r="CS56" i="140"/>
  <c r="CS57" i="140"/>
  <c r="CS58" i="140"/>
  <c r="CS59" i="140"/>
  <c r="CS60" i="140"/>
  <c r="CS61" i="140"/>
  <c r="CS62" i="140"/>
  <c r="CS63" i="140"/>
  <c r="CS64" i="140"/>
  <c r="CS65" i="140"/>
  <c r="CS66" i="140"/>
  <c r="CS67" i="140"/>
  <c r="CS68" i="140"/>
  <c r="CS69" i="140"/>
  <c r="CS70" i="140"/>
  <c r="CS71" i="140"/>
  <c r="CS72" i="140"/>
  <c r="CS73" i="140"/>
  <c r="CS74" i="140"/>
  <c r="CS75" i="140"/>
  <c r="CS76" i="140"/>
  <c r="CS77" i="140"/>
  <c r="CS78" i="140"/>
  <c r="CS79" i="140"/>
  <c r="CS80" i="140"/>
  <c r="CS81" i="140"/>
  <c r="CS82" i="140"/>
  <c r="CS83" i="140"/>
  <c r="CS84" i="140"/>
  <c r="CS85" i="140"/>
  <c r="CS86" i="140"/>
  <c r="CS87" i="140"/>
  <c r="CS88" i="140"/>
  <c r="CS89" i="140"/>
  <c r="CS90" i="140"/>
  <c r="CS91" i="140"/>
  <c r="CS92" i="140"/>
  <c r="CS93" i="140"/>
  <c r="CS94" i="140"/>
  <c r="CS95" i="140"/>
  <c r="CS96" i="140"/>
  <c r="CS97" i="140"/>
  <c r="CS98" i="140"/>
  <c r="CS99" i="140"/>
  <c r="CS100" i="140"/>
  <c r="CS101" i="140"/>
  <c r="CS102" i="140"/>
  <c r="CS103" i="140"/>
  <c r="CS104" i="140"/>
  <c r="CS105" i="140"/>
  <c r="CS106" i="140"/>
  <c r="CS107" i="140"/>
  <c r="CS108" i="140"/>
  <c r="CS109" i="140"/>
  <c r="CS110" i="140"/>
  <c r="CS111" i="140"/>
  <c r="CS112" i="140"/>
  <c r="CS113" i="140"/>
  <c r="CS114" i="140"/>
  <c r="CS115" i="140"/>
  <c r="CS116" i="140"/>
  <c r="CS117" i="140"/>
  <c r="CS118" i="140"/>
  <c r="CS119" i="140"/>
  <c r="CS120" i="140"/>
  <c r="CS121" i="140"/>
  <c r="CS122" i="140"/>
  <c r="CS123" i="140"/>
  <c r="CS124" i="140"/>
  <c r="CS125" i="140"/>
  <c r="CS126" i="140"/>
  <c r="CS127" i="140"/>
  <c r="CS128" i="140"/>
  <c r="CS129" i="140"/>
  <c r="CS130" i="140"/>
  <c r="CS131" i="140"/>
  <c r="CS132" i="140"/>
  <c r="CS133" i="140"/>
  <c r="CS6" i="140"/>
  <c r="CS2" i="140" l="1"/>
  <c r="DM4" i="140"/>
  <c r="CU4" i="140"/>
  <c r="CV4" i="140"/>
  <c r="CW4" i="140"/>
  <c r="CX4" i="140"/>
  <c r="CY4" i="140"/>
  <c r="CZ4" i="140"/>
  <c r="DA4" i="140"/>
  <c r="DB4" i="140"/>
  <c r="DC4" i="140"/>
  <c r="DD4" i="140"/>
  <c r="DE4" i="140"/>
  <c r="DF4" i="140"/>
  <c r="DG4" i="140"/>
  <c r="DH4" i="140"/>
  <c r="DI4" i="140"/>
  <c r="DJ4" i="140"/>
  <c r="DK4" i="140"/>
  <c r="DL4" i="140"/>
  <c r="CT4" i="140"/>
  <c r="BW7" i="140"/>
  <c r="CT7" i="140" s="1"/>
  <c r="BX7" i="140"/>
  <c r="CU7" i="140" s="1"/>
  <c r="BY7" i="140"/>
  <c r="CV7" i="140" s="1"/>
  <c r="BZ7" i="140"/>
  <c r="CW7" i="140" s="1"/>
  <c r="CA7" i="140"/>
  <c r="CX7" i="140" s="1"/>
  <c r="CB7" i="140"/>
  <c r="CY7" i="140" s="1"/>
  <c r="CC7" i="140"/>
  <c r="CZ7" i="140" s="1"/>
  <c r="CD7" i="140"/>
  <c r="CE7" i="140"/>
  <c r="DB7" i="140" s="1"/>
  <c r="CF7" i="140"/>
  <c r="DC7" i="140" s="1"/>
  <c r="CG7" i="140"/>
  <c r="DD7" i="140" s="1"/>
  <c r="CH7" i="140"/>
  <c r="DE7" i="140" s="1"/>
  <c r="CI7" i="140"/>
  <c r="DF7" i="140" s="1"/>
  <c r="CJ7" i="140"/>
  <c r="DG7" i="140" s="1"/>
  <c r="CK7" i="140"/>
  <c r="DH7" i="140" s="1"/>
  <c r="CL7" i="140"/>
  <c r="DI7" i="140" s="1"/>
  <c r="CM7" i="140"/>
  <c r="DJ7" i="140" s="1"/>
  <c r="CN7" i="140"/>
  <c r="DK7" i="140" s="1"/>
  <c r="CO7" i="140"/>
  <c r="DL7" i="140" s="1"/>
  <c r="CP7" i="140"/>
  <c r="DM7" i="140" s="1"/>
  <c r="DN7" i="140" s="1"/>
  <c r="BW8" i="140"/>
  <c r="CT8" i="140" s="1"/>
  <c r="BX8" i="140"/>
  <c r="CU8" i="140" s="1"/>
  <c r="BY8" i="140"/>
  <c r="BZ8" i="140"/>
  <c r="CW8" i="140" s="1"/>
  <c r="CA8" i="140"/>
  <c r="CX8" i="140" s="1"/>
  <c r="CB8" i="140"/>
  <c r="CY8" i="140" s="1"/>
  <c r="CC8" i="140"/>
  <c r="CZ8" i="140" s="1"/>
  <c r="CD8" i="140"/>
  <c r="DA8" i="140" s="1"/>
  <c r="CE8" i="140"/>
  <c r="DB8" i="140" s="1"/>
  <c r="CF8" i="140"/>
  <c r="DC8" i="140" s="1"/>
  <c r="CG8" i="140"/>
  <c r="DD8" i="140" s="1"/>
  <c r="CH8" i="140"/>
  <c r="DE8" i="140" s="1"/>
  <c r="CI8" i="140"/>
  <c r="DF8" i="140" s="1"/>
  <c r="CJ8" i="140"/>
  <c r="DG8" i="140" s="1"/>
  <c r="CK8" i="140"/>
  <c r="DH8" i="140" s="1"/>
  <c r="CL8" i="140"/>
  <c r="DI8" i="140" s="1"/>
  <c r="CM8" i="140"/>
  <c r="DJ8" i="140" s="1"/>
  <c r="CN8" i="140"/>
  <c r="DK8" i="140" s="1"/>
  <c r="CO8" i="140"/>
  <c r="DL8" i="140" s="1"/>
  <c r="CP8" i="140"/>
  <c r="DM8" i="140" s="1"/>
  <c r="BW9" i="140"/>
  <c r="CT9" i="140" s="1"/>
  <c r="DR9" i="140" s="1"/>
  <c r="BX9" i="140"/>
  <c r="CU9" i="140" s="1"/>
  <c r="DS9" i="140" s="1"/>
  <c r="BY9" i="140"/>
  <c r="BZ9" i="140"/>
  <c r="CW9" i="140" s="1"/>
  <c r="DU9" i="140" s="1"/>
  <c r="CA9" i="140"/>
  <c r="CX9" i="140" s="1"/>
  <c r="DV9" i="140" s="1"/>
  <c r="CB9" i="140"/>
  <c r="CY9" i="140" s="1"/>
  <c r="DW9" i="140" s="1"/>
  <c r="CC9" i="140"/>
  <c r="CZ9" i="140" s="1"/>
  <c r="DX9" i="140" s="1"/>
  <c r="CD9" i="140"/>
  <c r="DA9" i="140" s="1"/>
  <c r="DY9" i="140" s="1"/>
  <c r="CE9" i="140"/>
  <c r="DB9" i="140" s="1"/>
  <c r="DZ9" i="140" s="1"/>
  <c r="CF9" i="140"/>
  <c r="DC9" i="140" s="1"/>
  <c r="EA9" i="140" s="1"/>
  <c r="CG9" i="140"/>
  <c r="DD9" i="140" s="1"/>
  <c r="EB9" i="140" s="1"/>
  <c r="CH9" i="140"/>
  <c r="DE9" i="140" s="1"/>
  <c r="EC9" i="140" s="1"/>
  <c r="CI9" i="140"/>
  <c r="DF9" i="140" s="1"/>
  <c r="ED9" i="140" s="1"/>
  <c r="CJ9" i="140"/>
  <c r="DG9" i="140" s="1"/>
  <c r="EE9" i="140" s="1"/>
  <c r="CK9" i="140"/>
  <c r="DH9" i="140" s="1"/>
  <c r="EF9" i="140" s="1"/>
  <c r="CL9" i="140"/>
  <c r="DI9" i="140" s="1"/>
  <c r="EG9" i="140" s="1"/>
  <c r="CM9" i="140"/>
  <c r="DJ9" i="140" s="1"/>
  <c r="EH9" i="140" s="1"/>
  <c r="CN9" i="140"/>
  <c r="DK9" i="140" s="1"/>
  <c r="EI9" i="140" s="1"/>
  <c r="CO9" i="140"/>
  <c r="DL9" i="140" s="1"/>
  <c r="EJ9" i="140" s="1"/>
  <c r="CP9" i="140"/>
  <c r="DM9" i="140" s="1"/>
  <c r="BW10" i="140"/>
  <c r="BX10" i="140"/>
  <c r="CU10" i="140" s="1"/>
  <c r="BY10" i="140"/>
  <c r="CV10" i="140" s="1"/>
  <c r="BZ10" i="140"/>
  <c r="CW10" i="140" s="1"/>
  <c r="CA10" i="140"/>
  <c r="CX10" i="140" s="1"/>
  <c r="CB10" i="140"/>
  <c r="CY10" i="140" s="1"/>
  <c r="CC10" i="140"/>
  <c r="CZ10" i="140" s="1"/>
  <c r="CD10" i="140"/>
  <c r="DA10" i="140" s="1"/>
  <c r="CE10" i="140"/>
  <c r="DB10" i="140" s="1"/>
  <c r="CF10" i="140"/>
  <c r="DC10" i="140" s="1"/>
  <c r="CG10" i="140"/>
  <c r="DD10" i="140" s="1"/>
  <c r="CH10" i="140"/>
  <c r="DE10" i="140" s="1"/>
  <c r="CI10" i="140"/>
  <c r="DF10" i="140" s="1"/>
  <c r="CJ10" i="140"/>
  <c r="DG10" i="140" s="1"/>
  <c r="CK10" i="140"/>
  <c r="DH10" i="140" s="1"/>
  <c r="CL10" i="140"/>
  <c r="DI10" i="140" s="1"/>
  <c r="CM10" i="140"/>
  <c r="DJ10" i="140" s="1"/>
  <c r="CN10" i="140"/>
  <c r="DK10" i="140" s="1"/>
  <c r="CO10" i="140"/>
  <c r="DL10" i="140" s="1"/>
  <c r="CP10" i="140"/>
  <c r="DM10" i="140" s="1"/>
  <c r="DN10" i="140" s="1"/>
  <c r="BW11" i="140"/>
  <c r="CT11" i="140" s="1"/>
  <c r="BX11" i="140"/>
  <c r="CU11" i="140" s="1"/>
  <c r="BY11" i="140"/>
  <c r="CV11" i="140" s="1"/>
  <c r="BZ11" i="140"/>
  <c r="CA11" i="140"/>
  <c r="CX11" i="140" s="1"/>
  <c r="CB11" i="140"/>
  <c r="CY11" i="140" s="1"/>
  <c r="CC11" i="140"/>
  <c r="CZ11" i="140" s="1"/>
  <c r="CD11" i="140"/>
  <c r="DA11" i="140" s="1"/>
  <c r="CE11" i="140"/>
  <c r="DB11" i="140" s="1"/>
  <c r="CF11" i="140"/>
  <c r="DC11" i="140" s="1"/>
  <c r="CG11" i="140"/>
  <c r="DD11" i="140" s="1"/>
  <c r="CH11" i="140"/>
  <c r="DE11" i="140" s="1"/>
  <c r="CI11" i="140"/>
  <c r="DF11" i="140" s="1"/>
  <c r="CJ11" i="140"/>
  <c r="DG11" i="140" s="1"/>
  <c r="CK11" i="140"/>
  <c r="DH11" i="140" s="1"/>
  <c r="CL11" i="140"/>
  <c r="DI11" i="140" s="1"/>
  <c r="CM11" i="140"/>
  <c r="DJ11" i="140" s="1"/>
  <c r="CN11" i="140"/>
  <c r="DK11" i="140" s="1"/>
  <c r="CO11" i="140"/>
  <c r="DL11" i="140" s="1"/>
  <c r="CP11" i="140"/>
  <c r="DM11" i="140" s="1"/>
  <c r="DN11" i="140" s="1"/>
  <c r="BW12" i="140"/>
  <c r="CT12" i="140" s="1"/>
  <c r="BX12" i="140"/>
  <c r="CU12" i="140" s="1"/>
  <c r="BY12" i="140"/>
  <c r="CV12" i="140" s="1"/>
  <c r="BZ12" i="140"/>
  <c r="CW12" i="140" s="1"/>
  <c r="CA12" i="140"/>
  <c r="CX12" i="140" s="1"/>
  <c r="CB12" i="140"/>
  <c r="CY12" i="140" s="1"/>
  <c r="CC12" i="140"/>
  <c r="CD12" i="140"/>
  <c r="DA12" i="140" s="1"/>
  <c r="CE12" i="140"/>
  <c r="DB12" i="140" s="1"/>
  <c r="CF12" i="140"/>
  <c r="DC12" i="140" s="1"/>
  <c r="CG12" i="140"/>
  <c r="DD12" i="140" s="1"/>
  <c r="CH12" i="140"/>
  <c r="DE12" i="140" s="1"/>
  <c r="CI12" i="140"/>
  <c r="DF12" i="140" s="1"/>
  <c r="CJ12" i="140"/>
  <c r="DG12" i="140" s="1"/>
  <c r="CK12" i="140"/>
  <c r="DH12" i="140" s="1"/>
  <c r="CL12" i="140"/>
  <c r="DI12" i="140" s="1"/>
  <c r="CM12" i="140"/>
  <c r="DJ12" i="140" s="1"/>
  <c r="CN12" i="140"/>
  <c r="DK12" i="140" s="1"/>
  <c r="CO12" i="140"/>
  <c r="DL12" i="140" s="1"/>
  <c r="CP12" i="140"/>
  <c r="DM12" i="140" s="1"/>
  <c r="DN12" i="140" s="1"/>
  <c r="BW13" i="140"/>
  <c r="CT13" i="140" s="1"/>
  <c r="BX13" i="140"/>
  <c r="BY13" i="140"/>
  <c r="CV13" i="140" s="1"/>
  <c r="BZ13" i="140"/>
  <c r="CW13" i="140" s="1"/>
  <c r="CA13" i="140"/>
  <c r="CX13" i="140" s="1"/>
  <c r="CB13" i="140"/>
  <c r="CY13" i="140" s="1"/>
  <c r="CC13" i="140"/>
  <c r="CZ13" i="140" s="1"/>
  <c r="CD13" i="140"/>
  <c r="DA13" i="140" s="1"/>
  <c r="CE13" i="140"/>
  <c r="DB13" i="140" s="1"/>
  <c r="CF13" i="140"/>
  <c r="DC13" i="140" s="1"/>
  <c r="CG13" i="140"/>
  <c r="DD13" i="140" s="1"/>
  <c r="CH13" i="140"/>
  <c r="DE13" i="140" s="1"/>
  <c r="CI13" i="140"/>
  <c r="DF13" i="140" s="1"/>
  <c r="CJ13" i="140"/>
  <c r="DG13" i="140" s="1"/>
  <c r="CK13" i="140"/>
  <c r="DH13" i="140" s="1"/>
  <c r="CL13" i="140"/>
  <c r="DI13" i="140" s="1"/>
  <c r="CM13" i="140"/>
  <c r="DJ13" i="140" s="1"/>
  <c r="CN13" i="140"/>
  <c r="DK13" i="140" s="1"/>
  <c r="CO13" i="140"/>
  <c r="DL13" i="140" s="1"/>
  <c r="CP13" i="140"/>
  <c r="DM13" i="140" s="1"/>
  <c r="DN13" i="140" s="1"/>
  <c r="BW14" i="140"/>
  <c r="CT14" i="140" s="1"/>
  <c r="BX14" i="140"/>
  <c r="CU14" i="140" s="1"/>
  <c r="BY14" i="140"/>
  <c r="CV14" i="140" s="1"/>
  <c r="BZ14" i="140"/>
  <c r="CW14" i="140" s="1"/>
  <c r="CA14" i="140"/>
  <c r="CB14" i="140"/>
  <c r="CY14" i="140" s="1"/>
  <c r="CC14" i="140"/>
  <c r="CZ14" i="140" s="1"/>
  <c r="CD14" i="140"/>
  <c r="DA14" i="140" s="1"/>
  <c r="CE14" i="140"/>
  <c r="DB14" i="140" s="1"/>
  <c r="CF14" i="140"/>
  <c r="DC14" i="140" s="1"/>
  <c r="CG14" i="140"/>
  <c r="DD14" i="140" s="1"/>
  <c r="CH14" i="140"/>
  <c r="DE14" i="140" s="1"/>
  <c r="CI14" i="140"/>
  <c r="DF14" i="140" s="1"/>
  <c r="CJ14" i="140"/>
  <c r="DG14" i="140" s="1"/>
  <c r="CK14" i="140"/>
  <c r="DH14" i="140" s="1"/>
  <c r="CL14" i="140"/>
  <c r="DI14" i="140" s="1"/>
  <c r="CM14" i="140"/>
  <c r="DJ14" i="140" s="1"/>
  <c r="CN14" i="140"/>
  <c r="DK14" i="140" s="1"/>
  <c r="CO14" i="140"/>
  <c r="DL14" i="140" s="1"/>
  <c r="CP14" i="140"/>
  <c r="DM14" i="140" s="1"/>
  <c r="DN14" i="140" s="1"/>
  <c r="BW15" i="140"/>
  <c r="CT15" i="140" s="1"/>
  <c r="BX15" i="140"/>
  <c r="CU15" i="140" s="1"/>
  <c r="BY15" i="140"/>
  <c r="CV15" i="140" s="1"/>
  <c r="BZ15" i="140"/>
  <c r="CW15" i="140" s="1"/>
  <c r="CA15" i="140"/>
  <c r="CX15" i="140" s="1"/>
  <c r="CB15" i="140"/>
  <c r="CY15" i="140" s="1"/>
  <c r="CC15" i="140"/>
  <c r="CZ15" i="140" s="1"/>
  <c r="CD15" i="140"/>
  <c r="DA15" i="140" s="1"/>
  <c r="CE15" i="140"/>
  <c r="DB15" i="140" s="1"/>
  <c r="CF15" i="140"/>
  <c r="DC15" i="140" s="1"/>
  <c r="CG15" i="140"/>
  <c r="DD15" i="140" s="1"/>
  <c r="CH15" i="140"/>
  <c r="DE15" i="140" s="1"/>
  <c r="CI15" i="140"/>
  <c r="DF15" i="140" s="1"/>
  <c r="CJ15" i="140"/>
  <c r="DG15" i="140" s="1"/>
  <c r="CK15" i="140"/>
  <c r="DH15" i="140" s="1"/>
  <c r="CL15" i="140"/>
  <c r="DI15" i="140" s="1"/>
  <c r="CM15" i="140"/>
  <c r="DJ15" i="140" s="1"/>
  <c r="CN15" i="140"/>
  <c r="DK15" i="140" s="1"/>
  <c r="CO15" i="140"/>
  <c r="DL15" i="140" s="1"/>
  <c r="CP15" i="140"/>
  <c r="DM15" i="140" s="1"/>
  <c r="DN15" i="140" s="1"/>
  <c r="BW16" i="140"/>
  <c r="CT16" i="140" s="1"/>
  <c r="BX16" i="140"/>
  <c r="CU16" i="140" s="1"/>
  <c r="BY16" i="140"/>
  <c r="CV16" i="140" s="1"/>
  <c r="BZ16" i="140"/>
  <c r="CW16" i="140" s="1"/>
  <c r="CA16" i="140"/>
  <c r="CX16" i="140" s="1"/>
  <c r="CB16" i="140"/>
  <c r="CY16" i="140" s="1"/>
  <c r="CC16" i="140"/>
  <c r="CZ16" i="140" s="1"/>
  <c r="CD16" i="140"/>
  <c r="DA16" i="140" s="1"/>
  <c r="CE16" i="140"/>
  <c r="DB16" i="140" s="1"/>
  <c r="CF16" i="140"/>
  <c r="DC16" i="140" s="1"/>
  <c r="CG16" i="140"/>
  <c r="DD16" i="140" s="1"/>
  <c r="CH16" i="140"/>
  <c r="DE16" i="140" s="1"/>
  <c r="CI16" i="140"/>
  <c r="DF16" i="140" s="1"/>
  <c r="CJ16" i="140"/>
  <c r="DG16" i="140" s="1"/>
  <c r="CK16" i="140"/>
  <c r="DH16" i="140" s="1"/>
  <c r="CL16" i="140"/>
  <c r="DI16" i="140" s="1"/>
  <c r="CM16" i="140"/>
  <c r="DJ16" i="140" s="1"/>
  <c r="CN16" i="140"/>
  <c r="DK16" i="140" s="1"/>
  <c r="CO16" i="140"/>
  <c r="DL16" i="140" s="1"/>
  <c r="CP16" i="140"/>
  <c r="DM16" i="140" s="1"/>
  <c r="DN16" i="140" s="1"/>
  <c r="BW17" i="140"/>
  <c r="CT17" i="140" s="1"/>
  <c r="BX17" i="140"/>
  <c r="CU17" i="140" s="1"/>
  <c r="BY17" i="140"/>
  <c r="CV17" i="140" s="1"/>
  <c r="BZ17" i="140"/>
  <c r="CW17" i="140" s="1"/>
  <c r="CA17" i="140"/>
  <c r="CX17" i="140" s="1"/>
  <c r="CB17" i="140"/>
  <c r="CY17" i="140" s="1"/>
  <c r="CC17" i="140"/>
  <c r="CZ17" i="140" s="1"/>
  <c r="CD17" i="140"/>
  <c r="DA17" i="140" s="1"/>
  <c r="CE17" i="140"/>
  <c r="DB17" i="140" s="1"/>
  <c r="CF17" i="140"/>
  <c r="DC17" i="140" s="1"/>
  <c r="CG17" i="140"/>
  <c r="DD17" i="140" s="1"/>
  <c r="CH17" i="140"/>
  <c r="DE17" i="140" s="1"/>
  <c r="CI17" i="140"/>
  <c r="DF17" i="140" s="1"/>
  <c r="CJ17" i="140"/>
  <c r="DG17" i="140" s="1"/>
  <c r="CK17" i="140"/>
  <c r="DH17" i="140" s="1"/>
  <c r="CL17" i="140"/>
  <c r="DI17" i="140" s="1"/>
  <c r="CM17" i="140"/>
  <c r="DJ17" i="140" s="1"/>
  <c r="CN17" i="140"/>
  <c r="DK17" i="140" s="1"/>
  <c r="CO17" i="140"/>
  <c r="DL17" i="140" s="1"/>
  <c r="CP17" i="140"/>
  <c r="DM17" i="140" s="1"/>
  <c r="DN17" i="140" s="1"/>
  <c r="BW18" i="140"/>
  <c r="CT18" i="140" s="1"/>
  <c r="BX18" i="140"/>
  <c r="CU18" i="140" s="1"/>
  <c r="BY18" i="140"/>
  <c r="CV18" i="140" s="1"/>
  <c r="BZ18" i="140"/>
  <c r="CW18" i="140" s="1"/>
  <c r="CA18" i="140"/>
  <c r="CX18" i="140" s="1"/>
  <c r="CB18" i="140"/>
  <c r="CY18" i="140" s="1"/>
  <c r="CC18" i="140"/>
  <c r="CZ18" i="140" s="1"/>
  <c r="CD18" i="140"/>
  <c r="DA18" i="140" s="1"/>
  <c r="CE18" i="140"/>
  <c r="DB18" i="140" s="1"/>
  <c r="CF18" i="140"/>
  <c r="DC18" i="140" s="1"/>
  <c r="CG18" i="140"/>
  <c r="DD18" i="140" s="1"/>
  <c r="CH18" i="140"/>
  <c r="DE18" i="140" s="1"/>
  <c r="CI18" i="140"/>
  <c r="DF18" i="140" s="1"/>
  <c r="CJ18" i="140"/>
  <c r="DG18" i="140" s="1"/>
  <c r="CK18" i="140"/>
  <c r="DH18" i="140" s="1"/>
  <c r="CL18" i="140"/>
  <c r="DI18" i="140" s="1"/>
  <c r="CM18" i="140"/>
  <c r="DJ18" i="140" s="1"/>
  <c r="CN18" i="140"/>
  <c r="DK18" i="140" s="1"/>
  <c r="CO18" i="140"/>
  <c r="DL18" i="140" s="1"/>
  <c r="CP18" i="140"/>
  <c r="DM18" i="140" s="1"/>
  <c r="DN18" i="140" s="1"/>
  <c r="BW19" i="140"/>
  <c r="CT19" i="140" s="1"/>
  <c r="BX19" i="140"/>
  <c r="CU19" i="140" s="1"/>
  <c r="BY19" i="140"/>
  <c r="CV19" i="140" s="1"/>
  <c r="BZ19" i="140"/>
  <c r="CW19" i="140" s="1"/>
  <c r="CA19" i="140"/>
  <c r="CX19" i="140" s="1"/>
  <c r="CB19" i="140"/>
  <c r="CY19" i="140" s="1"/>
  <c r="CC19" i="140"/>
  <c r="CZ19" i="140" s="1"/>
  <c r="CD19" i="140"/>
  <c r="DA19" i="140" s="1"/>
  <c r="CE19" i="140"/>
  <c r="DB19" i="140" s="1"/>
  <c r="CF19" i="140"/>
  <c r="DC19" i="140" s="1"/>
  <c r="CG19" i="140"/>
  <c r="DD19" i="140" s="1"/>
  <c r="CH19" i="140"/>
  <c r="DE19" i="140" s="1"/>
  <c r="CI19" i="140"/>
  <c r="DF19" i="140" s="1"/>
  <c r="CJ19" i="140"/>
  <c r="DG19" i="140" s="1"/>
  <c r="CK19" i="140"/>
  <c r="DH19" i="140" s="1"/>
  <c r="CL19" i="140"/>
  <c r="DI19" i="140" s="1"/>
  <c r="CM19" i="140"/>
  <c r="DJ19" i="140" s="1"/>
  <c r="CN19" i="140"/>
  <c r="DK19" i="140" s="1"/>
  <c r="CO19" i="140"/>
  <c r="DL19" i="140" s="1"/>
  <c r="CP19" i="140"/>
  <c r="DM19" i="140" s="1"/>
  <c r="DN19" i="140" s="1"/>
  <c r="BW20" i="140"/>
  <c r="CT20" i="140" s="1"/>
  <c r="BX20" i="140"/>
  <c r="CU20" i="140" s="1"/>
  <c r="BY20" i="140"/>
  <c r="CV20" i="140" s="1"/>
  <c r="BZ20" i="140"/>
  <c r="CW20" i="140" s="1"/>
  <c r="CA20" i="140"/>
  <c r="CX20" i="140" s="1"/>
  <c r="CB20" i="140"/>
  <c r="CY20" i="140" s="1"/>
  <c r="CC20" i="140"/>
  <c r="CD20" i="140"/>
  <c r="DA20" i="140" s="1"/>
  <c r="CE20" i="140"/>
  <c r="DB20" i="140" s="1"/>
  <c r="CF20" i="140"/>
  <c r="DC20" i="140" s="1"/>
  <c r="CG20" i="140"/>
  <c r="DD20" i="140" s="1"/>
  <c r="CH20" i="140"/>
  <c r="DE20" i="140" s="1"/>
  <c r="CI20" i="140"/>
  <c r="DF20" i="140" s="1"/>
  <c r="CJ20" i="140"/>
  <c r="DG20" i="140" s="1"/>
  <c r="CK20" i="140"/>
  <c r="DH20" i="140" s="1"/>
  <c r="CL20" i="140"/>
  <c r="DI20" i="140" s="1"/>
  <c r="CM20" i="140"/>
  <c r="DJ20" i="140" s="1"/>
  <c r="CN20" i="140"/>
  <c r="DK20" i="140" s="1"/>
  <c r="CO20" i="140"/>
  <c r="DL20" i="140" s="1"/>
  <c r="CP20" i="140"/>
  <c r="DM20" i="140" s="1"/>
  <c r="DN20" i="140" s="1"/>
  <c r="BW21" i="140"/>
  <c r="CT21" i="140" s="1"/>
  <c r="BX21" i="140"/>
  <c r="BY21" i="140"/>
  <c r="CV21" i="140" s="1"/>
  <c r="BZ21" i="140"/>
  <c r="CW21" i="140" s="1"/>
  <c r="CA21" i="140"/>
  <c r="CX21" i="140" s="1"/>
  <c r="CB21" i="140"/>
  <c r="CY21" i="140" s="1"/>
  <c r="CC21" i="140"/>
  <c r="CZ21" i="140" s="1"/>
  <c r="CD21" i="140"/>
  <c r="DA21" i="140" s="1"/>
  <c r="CE21" i="140"/>
  <c r="DB21" i="140" s="1"/>
  <c r="CF21" i="140"/>
  <c r="DC21" i="140" s="1"/>
  <c r="CG21" i="140"/>
  <c r="DD21" i="140" s="1"/>
  <c r="CH21" i="140"/>
  <c r="DE21" i="140" s="1"/>
  <c r="CI21" i="140"/>
  <c r="DF21" i="140" s="1"/>
  <c r="CJ21" i="140"/>
  <c r="DG21" i="140" s="1"/>
  <c r="CK21" i="140"/>
  <c r="DH21" i="140" s="1"/>
  <c r="CL21" i="140"/>
  <c r="DI21" i="140" s="1"/>
  <c r="CM21" i="140"/>
  <c r="DJ21" i="140" s="1"/>
  <c r="CN21" i="140"/>
  <c r="DK21" i="140" s="1"/>
  <c r="CO21" i="140"/>
  <c r="DL21" i="140" s="1"/>
  <c r="CP21" i="140"/>
  <c r="DM21" i="140" s="1"/>
  <c r="DN21" i="140" s="1"/>
  <c r="BW22" i="140"/>
  <c r="CT22" i="140" s="1"/>
  <c r="BX22" i="140"/>
  <c r="CU22" i="140" s="1"/>
  <c r="BY22" i="140"/>
  <c r="CV22" i="140" s="1"/>
  <c r="BZ22" i="140"/>
  <c r="CW22" i="140" s="1"/>
  <c r="CA22" i="140"/>
  <c r="CB22" i="140"/>
  <c r="CY22" i="140" s="1"/>
  <c r="CC22" i="140"/>
  <c r="CZ22" i="140" s="1"/>
  <c r="CD22" i="140"/>
  <c r="DA22" i="140" s="1"/>
  <c r="CE22" i="140"/>
  <c r="DB22" i="140" s="1"/>
  <c r="CF22" i="140"/>
  <c r="DC22" i="140" s="1"/>
  <c r="CG22" i="140"/>
  <c r="DD22" i="140" s="1"/>
  <c r="CH22" i="140"/>
  <c r="DE22" i="140" s="1"/>
  <c r="CI22" i="140"/>
  <c r="DF22" i="140" s="1"/>
  <c r="CJ22" i="140"/>
  <c r="DG22" i="140" s="1"/>
  <c r="CK22" i="140"/>
  <c r="DH22" i="140" s="1"/>
  <c r="CL22" i="140"/>
  <c r="DI22" i="140" s="1"/>
  <c r="CM22" i="140"/>
  <c r="DJ22" i="140" s="1"/>
  <c r="CN22" i="140"/>
  <c r="DK22" i="140" s="1"/>
  <c r="CO22" i="140"/>
  <c r="DL22" i="140" s="1"/>
  <c r="CP22" i="140"/>
  <c r="DM22" i="140" s="1"/>
  <c r="DN22" i="140" s="1"/>
  <c r="BW23" i="140"/>
  <c r="CT23" i="140" s="1"/>
  <c r="BX23" i="140"/>
  <c r="BY23" i="140"/>
  <c r="CV23" i="140" s="1"/>
  <c r="BZ23" i="140"/>
  <c r="CW23" i="140" s="1"/>
  <c r="CA23" i="140"/>
  <c r="CX23" i="140" s="1"/>
  <c r="CB23" i="140"/>
  <c r="CY23" i="140" s="1"/>
  <c r="CC23" i="140"/>
  <c r="CZ23" i="140" s="1"/>
  <c r="CD23" i="140"/>
  <c r="DA23" i="140" s="1"/>
  <c r="CE23" i="140"/>
  <c r="DB23" i="140" s="1"/>
  <c r="CF23" i="140"/>
  <c r="DC23" i="140" s="1"/>
  <c r="CG23" i="140"/>
  <c r="DD23" i="140" s="1"/>
  <c r="CH23" i="140"/>
  <c r="DE23" i="140" s="1"/>
  <c r="CI23" i="140"/>
  <c r="DF23" i="140" s="1"/>
  <c r="CJ23" i="140"/>
  <c r="DG23" i="140" s="1"/>
  <c r="CK23" i="140"/>
  <c r="DH23" i="140" s="1"/>
  <c r="CL23" i="140"/>
  <c r="DI23" i="140" s="1"/>
  <c r="CM23" i="140"/>
  <c r="DJ23" i="140" s="1"/>
  <c r="CN23" i="140"/>
  <c r="DK23" i="140" s="1"/>
  <c r="CO23" i="140"/>
  <c r="DL23" i="140" s="1"/>
  <c r="CP23" i="140"/>
  <c r="DM23" i="140" s="1"/>
  <c r="DN23" i="140" s="1"/>
  <c r="BW24" i="140"/>
  <c r="CT24" i="140" s="1"/>
  <c r="BX24" i="140"/>
  <c r="CU24" i="140" s="1"/>
  <c r="BY24" i="140"/>
  <c r="BZ24" i="140"/>
  <c r="CW24" i="140" s="1"/>
  <c r="CA24" i="140"/>
  <c r="CX24" i="140" s="1"/>
  <c r="CB24" i="140"/>
  <c r="CY24" i="140" s="1"/>
  <c r="CC24" i="140"/>
  <c r="CZ24" i="140" s="1"/>
  <c r="CD24" i="140"/>
  <c r="DA24" i="140" s="1"/>
  <c r="CE24" i="140"/>
  <c r="DB24" i="140" s="1"/>
  <c r="CF24" i="140"/>
  <c r="DC24" i="140" s="1"/>
  <c r="CG24" i="140"/>
  <c r="DD24" i="140" s="1"/>
  <c r="CH24" i="140"/>
  <c r="DE24" i="140" s="1"/>
  <c r="CI24" i="140"/>
  <c r="DF24" i="140" s="1"/>
  <c r="CJ24" i="140"/>
  <c r="DG24" i="140" s="1"/>
  <c r="CK24" i="140"/>
  <c r="DH24" i="140" s="1"/>
  <c r="CL24" i="140"/>
  <c r="DI24" i="140" s="1"/>
  <c r="CM24" i="140"/>
  <c r="DJ24" i="140" s="1"/>
  <c r="CN24" i="140"/>
  <c r="DK24" i="140" s="1"/>
  <c r="CO24" i="140"/>
  <c r="DL24" i="140" s="1"/>
  <c r="CP24" i="140"/>
  <c r="DM24" i="140" s="1"/>
  <c r="DN24" i="140" s="1"/>
  <c r="BW25" i="140"/>
  <c r="CT25" i="140" s="1"/>
  <c r="BX25" i="140"/>
  <c r="CU25" i="140" s="1"/>
  <c r="BY25" i="140"/>
  <c r="BZ25" i="140"/>
  <c r="CW25" i="140" s="1"/>
  <c r="CA25" i="140"/>
  <c r="CX25" i="140" s="1"/>
  <c r="CB25" i="140"/>
  <c r="CY25" i="140" s="1"/>
  <c r="CC25" i="140"/>
  <c r="CZ25" i="140" s="1"/>
  <c r="CD25" i="140"/>
  <c r="DA25" i="140" s="1"/>
  <c r="CE25" i="140"/>
  <c r="DB25" i="140" s="1"/>
  <c r="CF25" i="140"/>
  <c r="DC25" i="140" s="1"/>
  <c r="CG25" i="140"/>
  <c r="DD25" i="140" s="1"/>
  <c r="CH25" i="140"/>
  <c r="DE25" i="140" s="1"/>
  <c r="CI25" i="140"/>
  <c r="DF25" i="140" s="1"/>
  <c r="CJ25" i="140"/>
  <c r="DG25" i="140" s="1"/>
  <c r="CK25" i="140"/>
  <c r="DH25" i="140" s="1"/>
  <c r="CL25" i="140"/>
  <c r="DI25" i="140" s="1"/>
  <c r="CM25" i="140"/>
  <c r="DJ25" i="140" s="1"/>
  <c r="CN25" i="140"/>
  <c r="DK25" i="140" s="1"/>
  <c r="CO25" i="140"/>
  <c r="DL25" i="140" s="1"/>
  <c r="CP25" i="140"/>
  <c r="DM25" i="140" s="1"/>
  <c r="DN25" i="140" s="1"/>
  <c r="BW26" i="140"/>
  <c r="BX26" i="140"/>
  <c r="CU26" i="140" s="1"/>
  <c r="BY26" i="140"/>
  <c r="CV26" i="140" s="1"/>
  <c r="BZ26" i="140"/>
  <c r="CW26" i="140" s="1"/>
  <c r="CA26" i="140"/>
  <c r="CX26" i="140" s="1"/>
  <c r="CB26" i="140"/>
  <c r="CY26" i="140" s="1"/>
  <c r="CC26" i="140"/>
  <c r="CZ26" i="140" s="1"/>
  <c r="CD26" i="140"/>
  <c r="DA26" i="140" s="1"/>
  <c r="CE26" i="140"/>
  <c r="DB26" i="140" s="1"/>
  <c r="CF26" i="140"/>
  <c r="DC26" i="140" s="1"/>
  <c r="CG26" i="140"/>
  <c r="DD26" i="140" s="1"/>
  <c r="CH26" i="140"/>
  <c r="DE26" i="140" s="1"/>
  <c r="CI26" i="140"/>
  <c r="DF26" i="140" s="1"/>
  <c r="CJ26" i="140"/>
  <c r="DG26" i="140" s="1"/>
  <c r="CK26" i="140"/>
  <c r="DH26" i="140" s="1"/>
  <c r="CL26" i="140"/>
  <c r="DI26" i="140" s="1"/>
  <c r="CM26" i="140"/>
  <c r="DJ26" i="140" s="1"/>
  <c r="CN26" i="140"/>
  <c r="DK26" i="140" s="1"/>
  <c r="CO26" i="140"/>
  <c r="DL26" i="140" s="1"/>
  <c r="CP26" i="140"/>
  <c r="DM26" i="140" s="1"/>
  <c r="DN26" i="140" s="1"/>
  <c r="BW27" i="140"/>
  <c r="CT27" i="140" s="1"/>
  <c r="BX27" i="140"/>
  <c r="BY27" i="140"/>
  <c r="CV27" i="140" s="1"/>
  <c r="BZ27" i="140"/>
  <c r="CW27" i="140" s="1"/>
  <c r="CA27" i="140"/>
  <c r="CX27" i="140" s="1"/>
  <c r="CB27" i="140"/>
  <c r="CY27" i="140" s="1"/>
  <c r="CC27" i="140"/>
  <c r="CZ27" i="140" s="1"/>
  <c r="CD27" i="140"/>
  <c r="DA27" i="140" s="1"/>
  <c r="CE27" i="140"/>
  <c r="DB27" i="140" s="1"/>
  <c r="CF27" i="140"/>
  <c r="DC27" i="140" s="1"/>
  <c r="CG27" i="140"/>
  <c r="DD27" i="140" s="1"/>
  <c r="CH27" i="140"/>
  <c r="DE27" i="140" s="1"/>
  <c r="CI27" i="140"/>
  <c r="DF27" i="140" s="1"/>
  <c r="CJ27" i="140"/>
  <c r="DG27" i="140" s="1"/>
  <c r="CK27" i="140"/>
  <c r="DH27" i="140" s="1"/>
  <c r="CL27" i="140"/>
  <c r="DI27" i="140" s="1"/>
  <c r="CM27" i="140"/>
  <c r="DJ27" i="140" s="1"/>
  <c r="CN27" i="140"/>
  <c r="DK27" i="140" s="1"/>
  <c r="CO27" i="140"/>
  <c r="DL27" i="140" s="1"/>
  <c r="CP27" i="140"/>
  <c r="DM27" i="140" s="1"/>
  <c r="DN27" i="140" s="1"/>
  <c r="BW28" i="140"/>
  <c r="BX28" i="140"/>
  <c r="CU28" i="140" s="1"/>
  <c r="BY28" i="140"/>
  <c r="CV28" i="140" s="1"/>
  <c r="BZ28" i="140"/>
  <c r="CW28" i="140" s="1"/>
  <c r="CA28" i="140"/>
  <c r="CX28" i="140" s="1"/>
  <c r="CB28" i="140"/>
  <c r="CY28" i="140" s="1"/>
  <c r="CC28" i="140"/>
  <c r="CZ28" i="140" s="1"/>
  <c r="CD28" i="140"/>
  <c r="DA28" i="140" s="1"/>
  <c r="CE28" i="140"/>
  <c r="DB28" i="140" s="1"/>
  <c r="CF28" i="140"/>
  <c r="DC28" i="140" s="1"/>
  <c r="CG28" i="140"/>
  <c r="DD28" i="140" s="1"/>
  <c r="CH28" i="140"/>
  <c r="DE28" i="140" s="1"/>
  <c r="CI28" i="140"/>
  <c r="DF28" i="140" s="1"/>
  <c r="CJ28" i="140"/>
  <c r="DG28" i="140" s="1"/>
  <c r="CK28" i="140"/>
  <c r="DH28" i="140" s="1"/>
  <c r="CL28" i="140"/>
  <c r="DI28" i="140" s="1"/>
  <c r="CM28" i="140"/>
  <c r="DJ28" i="140" s="1"/>
  <c r="CN28" i="140"/>
  <c r="DK28" i="140" s="1"/>
  <c r="CO28" i="140"/>
  <c r="DL28" i="140" s="1"/>
  <c r="CP28" i="140"/>
  <c r="DM28" i="140" s="1"/>
  <c r="DN28" i="140" s="1"/>
  <c r="BW29" i="140"/>
  <c r="CT29" i="140" s="1"/>
  <c r="BX29" i="140"/>
  <c r="BY29" i="140"/>
  <c r="CV29" i="140" s="1"/>
  <c r="BZ29" i="140"/>
  <c r="CW29" i="140" s="1"/>
  <c r="CA29" i="140"/>
  <c r="CX29" i="140" s="1"/>
  <c r="CB29" i="140"/>
  <c r="CY29" i="140" s="1"/>
  <c r="CC29" i="140"/>
  <c r="CZ29" i="140" s="1"/>
  <c r="CD29" i="140"/>
  <c r="DA29" i="140" s="1"/>
  <c r="CE29" i="140"/>
  <c r="DB29" i="140" s="1"/>
  <c r="CF29" i="140"/>
  <c r="DC29" i="140" s="1"/>
  <c r="CG29" i="140"/>
  <c r="DD29" i="140" s="1"/>
  <c r="CH29" i="140"/>
  <c r="DE29" i="140" s="1"/>
  <c r="CI29" i="140"/>
  <c r="DF29" i="140" s="1"/>
  <c r="CJ29" i="140"/>
  <c r="DG29" i="140" s="1"/>
  <c r="CK29" i="140"/>
  <c r="DH29" i="140" s="1"/>
  <c r="CL29" i="140"/>
  <c r="DI29" i="140" s="1"/>
  <c r="CM29" i="140"/>
  <c r="DJ29" i="140" s="1"/>
  <c r="CN29" i="140"/>
  <c r="DK29" i="140" s="1"/>
  <c r="CO29" i="140"/>
  <c r="DL29" i="140" s="1"/>
  <c r="CP29" i="140"/>
  <c r="DM29" i="140" s="1"/>
  <c r="DN29" i="140" s="1"/>
  <c r="BW30" i="140"/>
  <c r="CT30" i="140" s="1"/>
  <c r="BX30" i="140"/>
  <c r="CU30" i="140" s="1"/>
  <c r="BY30" i="140"/>
  <c r="CV30" i="140" s="1"/>
  <c r="BZ30" i="140"/>
  <c r="CW30" i="140" s="1"/>
  <c r="CA30" i="140"/>
  <c r="CB30" i="140"/>
  <c r="CY30" i="140" s="1"/>
  <c r="CC30" i="140"/>
  <c r="CZ30" i="140" s="1"/>
  <c r="CD30" i="140"/>
  <c r="DA30" i="140" s="1"/>
  <c r="CE30" i="140"/>
  <c r="DB30" i="140" s="1"/>
  <c r="CF30" i="140"/>
  <c r="DC30" i="140" s="1"/>
  <c r="CG30" i="140"/>
  <c r="DD30" i="140" s="1"/>
  <c r="CH30" i="140"/>
  <c r="DE30" i="140" s="1"/>
  <c r="CI30" i="140"/>
  <c r="DF30" i="140" s="1"/>
  <c r="CJ30" i="140"/>
  <c r="DG30" i="140" s="1"/>
  <c r="CK30" i="140"/>
  <c r="DH30" i="140" s="1"/>
  <c r="CL30" i="140"/>
  <c r="DI30" i="140" s="1"/>
  <c r="CM30" i="140"/>
  <c r="DJ30" i="140" s="1"/>
  <c r="CN30" i="140"/>
  <c r="DK30" i="140" s="1"/>
  <c r="CO30" i="140"/>
  <c r="DL30" i="140" s="1"/>
  <c r="CP30" i="140"/>
  <c r="DM30" i="140" s="1"/>
  <c r="DN30" i="140" s="1"/>
  <c r="BW31" i="140"/>
  <c r="CT31" i="140" s="1"/>
  <c r="BX31" i="140"/>
  <c r="BY31" i="140"/>
  <c r="CV31" i="140" s="1"/>
  <c r="BZ31" i="140"/>
  <c r="CW31" i="140" s="1"/>
  <c r="CA31" i="140"/>
  <c r="CX31" i="140" s="1"/>
  <c r="CB31" i="140"/>
  <c r="CY31" i="140" s="1"/>
  <c r="CC31" i="140"/>
  <c r="CZ31" i="140" s="1"/>
  <c r="CD31" i="140"/>
  <c r="DA31" i="140" s="1"/>
  <c r="CE31" i="140"/>
  <c r="DB31" i="140" s="1"/>
  <c r="CF31" i="140"/>
  <c r="DC31" i="140" s="1"/>
  <c r="CG31" i="140"/>
  <c r="DD31" i="140" s="1"/>
  <c r="CH31" i="140"/>
  <c r="DE31" i="140" s="1"/>
  <c r="CI31" i="140"/>
  <c r="DF31" i="140" s="1"/>
  <c r="CJ31" i="140"/>
  <c r="DG31" i="140" s="1"/>
  <c r="CK31" i="140"/>
  <c r="DH31" i="140" s="1"/>
  <c r="CL31" i="140"/>
  <c r="DI31" i="140" s="1"/>
  <c r="CM31" i="140"/>
  <c r="DJ31" i="140" s="1"/>
  <c r="CN31" i="140"/>
  <c r="DK31" i="140" s="1"/>
  <c r="CO31" i="140"/>
  <c r="DL31" i="140" s="1"/>
  <c r="CP31" i="140"/>
  <c r="DM31" i="140" s="1"/>
  <c r="DN31" i="140" s="1"/>
  <c r="BW32" i="140"/>
  <c r="CT32" i="140" s="1"/>
  <c r="BX32" i="140"/>
  <c r="CU32" i="140" s="1"/>
  <c r="BY32" i="140"/>
  <c r="BZ32" i="140"/>
  <c r="CW32" i="140" s="1"/>
  <c r="CA32" i="140"/>
  <c r="CX32" i="140" s="1"/>
  <c r="CB32" i="140"/>
  <c r="CY32" i="140" s="1"/>
  <c r="CC32" i="140"/>
  <c r="CZ32" i="140" s="1"/>
  <c r="CD32" i="140"/>
  <c r="DA32" i="140" s="1"/>
  <c r="CE32" i="140"/>
  <c r="DB32" i="140" s="1"/>
  <c r="CF32" i="140"/>
  <c r="DC32" i="140" s="1"/>
  <c r="CG32" i="140"/>
  <c r="DD32" i="140" s="1"/>
  <c r="CH32" i="140"/>
  <c r="DE32" i="140" s="1"/>
  <c r="CI32" i="140"/>
  <c r="DF32" i="140" s="1"/>
  <c r="CJ32" i="140"/>
  <c r="DG32" i="140" s="1"/>
  <c r="CK32" i="140"/>
  <c r="DH32" i="140" s="1"/>
  <c r="CL32" i="140"/>
  <c r="DI32" i="140" s="1"/>
  <c r="CM32" i="140"/>
  <c r="DJ32" i="140" s="1"/>
  <c r="CN32" i="140"/>
  <c r="DK32" i="140" s="1"/>
  <c r="CO32" i="140"/>
  <c r="DL32" i="140" s="1"/>
  <c r="CP32" i="140"/>
  <c r="DM32" i="140" s="1"/>
  <c r="DN32" i="140" s="1"/>
  <c r="BW33" i="140"/>
  <c r="CT33" i="140" s="1"/>
  <c r="BX33" i="140"/>
  <c r="CU33" i="140" s="1"/>
  <c r="BY33" i="140"/>
  <c r="BZ33" i="140"/>
  <c r="CW33" i="140" s="1"/>
  <c r="CA33" i="140"/>
  <c r="CX33" i="140" s="1"/>
  <c r="CB33" i="140"/>
  <c r="CY33" i="140" s="1"/>
  <c r="CC33" i="140"/>
  <c r="CZ33" i="140" s="1"/>
  <c r="CD33" i="140"/>
  <c r="DA33" i="140" s="1"/>
  <c r="CE33" i="140"/>
  <c r="DB33" i="140" s="1"/>
  <c r="CF33" i="140"/>
  <c r="DC33" i="140" s="1"/>
  <c r="CG33" i="140"/>
  <c r="DD33" i="140" s="1"/>
  <c r="CH33" i="140"/>
  <c r="DE33" i="140" s="1"/>
  <c r="CI33" i="140"/>
  <c r="DF33" i="140" s="1"/>
  <c r="CJ33" i="140"/>
  <c r="DG33" i="140" s="1"/>
  <c r="CK33" i="140"/>
  <c r="DH33" i="140" s="1"/>
  <c r="CL33" i="140"/>
  <c r="DI33" i="140" s="1"/>
  <c r="CM33" i="140"/>
  <c r="DJ33" i="140" s="1"/>
  <c r="CN33" i="140"/>
  <c r="DK33" i="140" s="1"/>
  <c r="CO33" i="140"/>
  <c r="DL33" i="140" s="1"/>
  <c r="CP33" i="140"/>
  <c r="DM33" i="140" s="1"/>
  <c r="DN33" i="140" s="1"/>
  <c r="BW34" i="140"/>
  <c r="BX34" i="140"/>
  <c r="CU34" i="140" s="1"/>
  <c r="BY34" i="140"/>
  <c r="CV34" i="140" s="1"/>
  <c r="BZ34" i="140"/>
  <c r="CW34" i="140" s="1"/>
  <c r="CA34" i="140"/>
  <c r="CX34" i="140" s="1"/>
  <c r="CB34" i="140"/>
  <c r="CY34" i="140" s="1"/>
  <c r="CC34" i="140"/>
  <c r="CZ34" i="140" s="1"/>
  <c r="CD34" i="140"/>
  <c r="DA34" i="140" s="1"/>
  <c r="CE34" i="140"/>
  <c r="DB34" i="140" s="1"/>
  <c r="CF34" i="140"/>
  <c r="DC34" i="140" s="1"/>
  <c r="CG34" i="140"/>
  <c r="DD34" i="140" s="1"/>
  <c r="CH34" i="140"/>
  <c r="DE34" i="140" s="1"/>
  <c r="CI34" i="140"/>
  <c r="DF34" i="140" s="1"/>
  <c r="CJ34" i="140"/>
  <c r="DG34" i="140" s="1"/>
  <c r="CK34" i="140"/>
  <c r="DH34" i="140" s="1"/>
  <c r="CL34" i="140"/>
  <c r="DI34" i="140" s="1"/>
  <c r="CM34" i="140"/>
  <c r="DJ34" i="140" s="1"/>
  <c r="CN34" i="140"/>
  <c r="DK34" i="140" s="1"/>
  <c r="CO34" i="140"/>
  <c r="DL34" i="140" s="1"/>
  <c r="CP34" i="140"/>
  <c r="DM34" i="140" s="1"/>
  <c r="DN34" i="140" s="1"/>
  <c r="BW35" i="140"/>
  <c r="CT35" i="140" s="1"/>
  <c r="BX35" i="140"/>
  <c r="BY35" i="140"/>
  <c r="CV35" i="140" s="1"/>
  <c r="BZ35" i="140"/>
  <c r="CW35" i="140" s="1"/>
  <c r="CA35" i="140"/>
  <c r="CX35" i="140" s="1"/>
  <c r="CB35" i="140"/>
  <c r="CY35" i="140" s="1"/>
  <c r="CC35" i="140"/>
  <c r="CZ35" i="140" s="1"/>
  <c r="CD35" i="140"/>
  <c r="DA35" i="140" s="1"/>
  <c r="CE35" i="140"/>
  <c r="DB35" i="140" s="1"/>
  <c r="CF35" i="140"/>
  <c r="DC35" i="140" s="1"/>
  <c r="CG35" i="140"/>
  <c r="DD35" i="140" s="1"/>
  <c r="CH35" i="140"/>
  <c r="DE35" i="140" s="1"/>
  <c r="CI35" i="140"/>
  <c r="DF35" i="140" s="1"/>
  <c r="CJ35" i="140"/>
  <c r="DG35" i="140" s="1"/>
  <c r="CK35" i="140"/>
  <c r="DH35" i="140" s="1"/>
  <c r="CL35" i="140"/>
  <c r="DI35" i="140" s="1"/>
  <c r="CM35" i="140"/>
  <c r="DJ35" i="140" s="1"/>
  <c r="CN35" i="140"/>
  <c r="DK35" i="140" s="1"/>
  <c r="CO35" i="140"/>
  <c r="DL35" i="140" s="1"/>
  <c r="CP35" i="140"/>
  <c r="DM35" i="140" s="1"/>
  <c r="DN35" i="140" s="1"/>
  <c r="BW36" i="140"/>
  <c r="BX36" i="140"/>
  <c r="CU36" i="140" s="1"/>
  <c r="BY36" i="140"/>
  <c r="CV36" i="140" s="1"/>
  <c r="BZ36" i="140"/>
  <c r="CW36" i="140" s="1"/>
  <c r="CA36" i="140"/>
  <c r="CX36" i="140" s="1"/>
  <c r="CB36" i="140"/>
  <c r="CY36" i="140" s="1"/>
  <c r="CC36" i="140"/>
  <c r="CZ36" i="140" s="1"/>
  <c r="CD36" i="140"/>
  <c r="DA36" i="140" s="1"/>
  <c r="CE36" i="140"/>
  <c r="DB36" i="140" s="1"/>
  <c r="CF36" i="140"/>
  <c r="DC36" i="140" s="1"/>
  <c r="CG36" i="140"/>
  <c r="DD36" i="140" s="1"/>
  <c r="CH36" i="140"/>
  <c r="DE36" i="140" s="1"/>
  <c r="CI36" i="140"/>
  <c r="DF36" i="140" s="1"/>
  <c r="CJ36" i="140"/>
  <c r="DG36" i="140" s="1"/>
  <c r="CK36" i="140"/>
  <c r="DH36" i="140" s="1"/>
  <c r="CL36" i="140"/>
  <c r="DI36" i="140" s="1"/>
  <c r="CM36" i="140"/>
  <c r="DJ36" i="140" s="1"/>
  <c r="CN36" i="140"/>
  <c r="DK36" i="140" s="1"/>
  <c r="CO36" i="140"/>
  <c r="DL36" i="140" s="1"/>
  <c r="CP36" i="140"/>
  <c r="DM36" i="140" s="1"/>
  <c r="DN36" i="140" s="1"/>
  <c r="BW37" i="140"/>
  <c r="CT37" i="140" s="1"/>
  <c r="BX37" i="140"/>
  <c r="BY37" i="140"/>
  <c r="CV37" i="140" s="1"/>
  <c r="BZ37" i="140"/>
  <c r="CW37" i="140" s="1"/>
  <c r="CA37" i="140"/>
  <c r="CX37" i="140" s="1"/>
  <c r="CB37" i="140"/>
  <c r="CY37" i="140" s="1"/>
  <c r="CC37" i="140"/>
  <c r="CZ37" i="140" s="1"/>
  <c r="CD37" i="140"/>
  <c r="DA37" i="140" s="1"/>
  <c r="CE37" i="140"/>
  <c r="DB37" i="140" s="1"/>
  <c r="CF37" i="140"/>
  <c r="DC37" i="140" s="1"/>
  <c r="CG37" i="140"/>
  <c r="DD37" i="140" s="1"/>
  <c r="CH37" i="140"/>
  <c r="DE37" i="140" s="1"/>
  <c r="CI37" i="140"/>
  <c r="DF37" i="140" s="1"/>
  <c r="CJ37" i="140"/>
  <c r="DG37" i="140" s="1"/>
  <c r="CK37" i="140"/>
  <c r="DH37" i="140" s="1"/>
  <c r="CL37" i="140"/>
  <c r="DI37" i="140" s="1"/>
  <c r="CM37" i="140"/>
  <c r="DJ37" i="140" s="1"/>
  <c r="CN37" i="140"/>
  <c r="DK37" i="140" s="1"/>
  <c r="CO37" i="140"/>
  <c r="DL37" i="140" s="1"/>
  <c r="CP37" i="140"/>
  <c r="DM37" i="140" s="1"/>
  <c r="DN37" i="140" s="1"/>
  <c r="BW38" i="140"/>
  <c r="CT38" i="140" s="1"/>
  <c r="BX38" i="140"/>
  <c r="CU38" i="140" s="1"/>
  <c r="BY38" i="140"/>
  <c r="CV38" i="140" s="1"/>
  <c r="BZ38" i="140"/>
  <c r="CW38" i="140" s="1"/>
  <c r="CA38" i="140"/>
  <c r="CB38" i="140"/>
  <c r="CY38" i="140" s="1"/>
  <c r="CC38" i="140"/>
  <c r="CZ38" i="140" s="1"/>
  <c r="CD38" i="140"/>
  <c r="DA38" i="140" s="1"/>
  <c r="CE38" i="140"/>
  <c r="DB38" i="140" s="1"/>
  <c r="CF38" i="140"/>
  <c r="DC38" i="140" s="1"/>
  <c r="CG38" i="140"/>
  <c r="DD38" i="140" s="1"/>
  <c r="CH38" i="140"/>
  <c r="DE38" i="140" s="1"/>
  <c r="CI38" i="140"/>
  <c r="DF38" i="140" s="1"/>
  <c r="CJ38" i="140"/>
  <c r="DG38" i="140" s="1"/>
  <c r="CK38" i="140"/>
  <c r="DH38" i="140" s="1"/>
  <c r="CL38" i="140"/>
  <c r="DI38" i="140" s="1"/>
  <c r="CM38" i="140"/>
  <c r="DJ38" i="140" s="1"/>
  <c r="CN38" i="140"/>
  <c r="DK38" i="140" s="1"/>
  <c r="CO38" i="140"/>
  <c r="DL38" i="140" s="1"/>
  <c r="CP38" i="140"/>
  <c r="DM38" i="140" s="1"/>
  <c r="DN38" i="140" s="1"/>
  <c r="BW39" i="140"/>
  <c r="CT39" i="140" s="1"/>
  <c r="BX39" i="140"/>
  <c r="BY39" i="140"/>
  <c r="CV39" i="140" s="1"/>
  <c r="BZ39" i="140"/>
  <c r="CW39" i="140" s="1"/>
  <c r="CA39" i="140"/>
  <c r="CX39" i="140" s="1"/>
  <c r="CB39" i="140"/>
  <c r="CY39" i="140" s="1"/>
  <c r="CC39" i="140"/>
  <c r="CZ39" i="140" s="1"/>
  <c r="CD39" i="140"/>
  <c r="DA39" i="140" s="1"/>
  <c r="CE39" i="140"/>
  <c r="DB39" i="140" s="1"/>
  <c r="CF39" i="140"/>
  <c r="DC39" i="140" s="1"/>
  <c r="CG39" i="140"/>
  <c r="DD39" i="140" s="1"/>
  <c r="CH39" i="140"/>
  <c r="DE39" i="140" s="1"/>
  <c r="CI39" i="140"/>
  <c r="DF39" i="140" s="1"/>
  <c r="CJ39" i="140"/>
  <c r="DG39" i="140" s="1"/>
  <c r="CK39" i="140"/>
  <c r="DH39" i="140" s="1"/>
  <c r="CL39" i="140"/>
  <c r="DI39" i="140" s="1"/>
  <c r="CM39" i="140"/>
  <c r="DJ39" i="140" s="1"/>
  <c r="CN39" i="140"/>
  <c r="DK39" i="140" s="1"/>
  <c r="CO39" i="140"/>
  <c r="DL39" i="140" s="1"/>
  <c r="CP39" i="140"/>
  <c r="DM39" i="140" s="1"/>
  <c r="DN39" i="140" s="1"/>
  <c r="BW40" i="140"/>
  <c r="CT40" i="140" s="1"/>
  <c r="BX40" i="140"/>
  <c r="CU40" i="140" s="1"/>
  <c r="BY40" i="140"/>
  <c r="BZ40" i="140"/>
  <c r="CW40" i="140" s="1"/>
  <c r="CA40" i="140"/>
  <c r="CX40" i="140" s="1"/>
  <c r="CB40" i="140"/>
  <c r="CY40" i="140" s="1"/>
  <c r="CC40" i="140"/>
  <c r="CZ40" i="140" s="1"/>
  <c r="CD40" i="140"/>
  <c r="DA40" i="140" s="1"/>
  <c r="CE40" i="140"/>
  <c r="DB40" i="140" s="1"/>
  <c r="CF40" i="140"/>
  <c r="DC40" i="140" s="1"/>
  <c r="CG40" i="140"/>
  <c r="DD40" i="140" s="1"/>
  <c r="CH40" i="140"/>
  <c r="DE40" i="140" s="1"/>
  <c r="CI40" i="140"/>
  <c r="DF40" i="140" s="1"/>
  <c r="CJ40" i="140"/>
  <c r="DG40" i="140" s="1"/>
  <c r="CK40" i="140"/>
  <c r="DH40" i="140" s="1"/>
  <c r="CL40" i="140"/>
  <c r="DI40" i="140" s="1"/>
  <c r="CM40" i="140"/>
  <c r="DJ40" i="140" s="1"/>
  <c r="CN40" i="140"/>
  <c r="DK40" i="140" s="1"/>
  <c r="CO40" i="140"/>
  <c r="DL40" i="140" s="1"/>
  <c r="CP40" i="140"/>
  <c r="DM40" i="140" s="1"/>
  <c r="DN40" i="140" s="1"/>
  <c r="BW41" i="140"/>
  <c r="CT41" i="140" s="1"/>
  <c r="BX41" i="140"/>
  <c r="CU41" i="140" s="1"/>
  <c r="BY41" i="140"/>
  <c r="BZ41" i="140"/>
  <c r="CW41" i="140" s="1"/>
  <c r="CA41" i="140"/>
  <c r="CX41" i="140" s="1"/>
  <c r="CB41" i="140"/>
  <c r="CY41" i="140" s="1"/>
  <c r="CC41" i="140"/>
  <c r="CZ41" i="140" s="1"/>
  <c r="CD41" i="140"/>
  <c r="DA41" i="140" s="1"/>
  <c r="CE41" i="140"/>
  <c r="DB41" i="140" s="1"/>
  <c r="CF41" i="140"/>
  <c r="DC41" i="140" s="1"/>
  <c r="CG41" i="140"/>
  <c r="DD41" i="140" s="1"/>
  <c r="CH41" i="140"/>
  <c r="DE41" i="140" s="1"/>
  <c r="CI41" i="140"/>
  <c r="DF41" i="140" s="1"/>
  <c r="CJ41" i="140"/>
  <c r="DG41" i="140" s="1"/>
  <c r="CK41" i="140"/>
  <c r="DH41" i="140" s="1"/>
  <c r="CL41" i="140"/>
  <c r="DI41" i="140" s="1"/>
  <c r="CM41" i="140"/>
  <c r="DJ41" i="140" s="1"/>
  <c r="CN41" i="140"/>
  <c r="DK41" i="140" s="1"/>
  <c r="CO41" i="140"/>
  <c r="DL41" i="140" s="1"/>
  <c r="CP41" i="140"/>
  <c r="DM41" i="140" s="1"/>
  <c r="DN41" i="140" s="1"/>
  <c r="BW42" i="140"/>
  <c r="BX42" i="140"/>
  <c r="CU42" i="140" s="1"/>
  <c r="BY42" i="140"/>
  <c r="CV42" i="140" s="1"/>
  <c r="BZ42" i="140"/>
  <c r="CW42" i="140" s="1"/>
  <c r="CA42" i="140"/>
  <c r="CX42" i="140" s="1"/>
  <c r="CB42" i="140"/>
  <c r="CY42" i="140" s="1"/>
  <c r="CC42" i="140"/>
  <c r="CZ42" i="140" s="1"/>
  <c r="CD42" i="140"/>
  <c r="DA42" i="140" s="1"/>
  <c r="CE42" i="140"/>
  <c r="DB42" i="140" s="1"/>
  <c r="CF42" i="140"/>
  <c r="DC42" i="140" s="1"/>
  <c r="CG42" i="140"/>
  <c r="DD42" i="140" s="1"/>
  <c r="CH42" i="140"/>
  <c r="DE42" i="140" s="1"/>
  <c r="CI42" i="140"/>
  <c r="DF42" i="140" s="1"/>
  <c r="CJ42" i="140"/>
  <c r="DG42" i="140" s="1"/>
  <c r="CK42" i="140"/>
  <c r="DH42" i="140" s="1"/>
  <c r="CL42" i="140"/>
  <c r="DI42" i="140" s="1"/>
  <c r="CM42" i="140"/>
  <c r="DJ42" i="140" s="1"/>
  <c r="CN42" i="140"/>
  <c r="DK42" i="140" s="1"/>
  <c r="CO42" i="140"/>
  <c r="DL42" i="140" s="1"/>
  <c r="CP42" i="140"/>
  <c r="DM42" i="140" s="1"/>
  <c r="DN42" i="140" s="1"/>
  <c r="BW43" i="140"/>
  <c r="CT43" i="140" s="1"/>
  <c r="BX43" i="140"/>
  <c r="BY43" i="140"/>
  <c r="CV43" i="140" s="1"/>
  <c r="BZ43" i="140"/>
  <c r="CW43" i="140" s="1"/>
  <c r="CA43" i="140"/>
  <c r="CX43" i="140" s="1"/>
  <c r="CB43" i="140"/>
  <c r="CY43" i="140" s="1"/>
  <c r="CC43" i="140"/>
  <c r="CZ43" i="140" s="1"/>
  <c r="CD43" i="140"/>
  <c r="DA43" i="140" s="1"/>
  <c r="CE43" i="140"/>
  <c r="DB43" i="140" s="1"/>
  <c r="CF43" i="140"/>
  <c r="DC43" i="140" s="1"/>
  <c r="CG43" i="140"/>
  <c r="DD43" i="140" s="1"/>
  <c r="CH43" i="140"/>
  <c r="DE43" i="140" s="1"/>
  <c r="CI43" i="140"/>
  <c r="DF43" i="140" s="1"/>
  <c r="CJ43" i="140"/>
  <c r="DG43" i="140" s="1"/>
  <c r="CK43" i="140"/>
  <c r="DH43" i="140" s="1"/>
  <c r="CL43" i="140"/>
  <c r="DI43" i="140" s="1"/>
  <c r="CM43" i="140"/>
  <c r="DJ43" i="140" s="1"/>
  <c r="CN43" i="140"/>
  <c r="DK43" i="140" s="1"/>
  <c r="CO43" i="140"/>
  <c r="DL43" i="140" s="1"/>
  <c r="CP43" i="140"/>
  <c r="DM43" i="140" s="1"/>
  <c r="DN43" i="140" s="1"/>
  <c r="BW44" i="140"/>
  <c r="BX44" i="140"/>
  <c r="CU44" i="140" s="1"/>
  <c r="BY44" i="140"/>
  <c r="CV44" i="140" s="1"/>
  <c r="BZ44" i="140"/>
  <c r="CW44" i="140" s="1"/>
  <c r="CA44" i="140"/>
  <c r="CX44" i="140" s="1"/>
  <c r="CB44" i="140"/>
  <c r="CY44" i="140" s="1"/>
  <c r="CC44" i="140"/>
  <c r="CZ44" i="140" s="1"/>
  <c r="CD44" i="140"/>
  <c r="DA44" i="140" s="1"/>
  <c r="CE44" i="140"/>
  <c r="DB44" i="140" s="1"/>
  <c r="CF44" i="140"/>
  <c r="DC44" i="140" s="1"/>
  <c r="CG44" i="140"/>
  <c r="DD44" i="140" s="1"/>
  <c r="CH44" i="140"/>
  <c r="DE44" i="140" s="1"/>
  <c r="CI44" i="140"/>
  <c r="DF44" i="140" s="1"/>
  <c r="CJ44" i="140"/>
  <c r="DG44" i="140" s="1"/>
  <c r="CK44" i="140"/>
  <c r="DH44" i="140" s="1"/>
  <c r="CL44" i="140"/>
  <c r="DI44" i="140" s="1"/>
  <c r="CM44" i="140"/>
  <c r="DJ44" i="140" s="1"/>
  <c r="CN44" i="140"/>
  <c r="DK44" i="140" s="1"/>
  <c r="CO44" i="140"/>
  <c r="DL44" i="140" s="1"/>
  <c r="CP44" i="140"/>
  <c r="DM44" i="140" s="1"/>
  <c r="DN44" i="140" s="1"/>
  <c r="BW45" i="140"/>
  <c r="CT45" i="140" s="1"/>
  <c r="BX45" i="140"/>
  <c r="BY45" i="140"/>
  <c r="CV45" i="140" s="1"/>
  <c r="BZ45" i="140"/>
  <c r="CW45" i="140" s="1"/>
  <c r="CA45" i="140"/>
  <c r="CX45" i="140" s="1"/>
  <c r="CB45" i="140"/>
  <c r="CY45" i="140" s="1"/>
  <c r="CC45" i="140"/>
  <c r="CZ45" i="140" s="1"/>
  <c r="CD45" i="140"/>
  <c r="DA45" i="140" s="1"/>
  <c r="CE45" i="140"/>
  <c r="DB45" i="140" s="1"/>
  <c r="CF45" i="140"/>
  <c r="DC45" i="140" s="1"/>
  <c r="CG45" i="140"/>
  <c r="DD45" i="140" s="1"/>
  <c r="CH45" i="140"/>
  <c r="DE45" i="140" s="1"/>
  <c r="CI45" i="140"/>
  <c r="DF45" i="140" s="1"/>
  <c r="CJ45" i="140"/>
  <c r="DG45" i="140" s="1"/>
  <c r="CK45" i="140"/>
  <c r="DH45" i="140" s="1"/>
  <c r="CL45" i="140"/>
  <c r="DI45" i="140" s="1"/>
  <c r="CM45" i="140"/>
  <c r="DJ45" i="140" s="1"/>
  <c r="CN45" i="140"/>
  <c r="DK45" i="140" s="1"/>
  <c r="CO45" i="140"/>
  <c r="DL45" i="140" s="1"/>
  <c r="CP45" i="140"/>
  <c r="DM45" i="140" s="1"/>
  <c r="DN45" i="140" s="1"/>
  <c r="BW46" i="140"/>
  <c r="CT46" i="140" s="1"/>
  <c r="BX46" i="140"/>
  <c r="CU46" i="140" s="1"/>
  <c r="BY46" i="140"/>
  <c r="CV46" i="140" s="1"/>
  <c r="BZ46" i="140"/>
  <c r="CW46" i="140" s="1"/>
  <c r="CA46" i="140"/>
  <c r="CB46" i="140"/>
  <c r="CY46" i="140" s="1"/>
  <c r="CC46" i="140"/>
  <c r="CZ46" i="140" s="1"/>
  <c r="CD46" i="140"/>
  <c r="DA46" i="140" s="1"/>
  <c r="CE46" i="140"/>
  <c r="DB46" i="140" s="1"/>
  <c r="CF46" i="140"/>
  <c r="DC46" i="140" s="1"/>
  <c r="CG46" i="140"/>
  <c r="DD46" i="140" s="1"/>
  <c r="CH46" i="140"/>
  <c r="DE46" i="140" s="1"/>
  <c r="CI46" i="140"/>
  <c r="DF46" i="140" s="1"/>
  <c r="CJ46" i="140"/>
  <c r="DG46" i="140" s="1"/>
  <c r="CK46" i="140"/>
  <c r="DH46" i="140" s="1"/>
  <c r="CL46" i="140"/>
  <c r="DI46" i="140" s="1"/>
  <c r="CM46" i="140"/>
  <c r="DJ46" i="140" s="1"/>
  <c r="CN46" i="140"/>
  <c r="DK46" i="140" s="1"/>
  <c r="CO46" i="140"/>
  <c r="DL46" i="140" s="1"/>
  <c r="CP46" i="140"/>
  <c r="DM46" i="140" s="1"/>
  <c r="DN46" i="140" s="1"/>
  <c r="BW47" i="140"/>
  <c r="CT47" i="140" s="1"/>
  <c r="BX47" i="140"/>
  <c r="BY47" i="140"/>
  <c r="CV47" i="140" s="1"/>
  <c r="BZ47" i="140"/>
  <c r="CW47" i="140" s="1"/>
  <c r="CA47" i="140"/>
  <c r="CX47" i="140" s="1"/>
  <c r="CB47" i="140"/>
  <c r="CY47" i="140" s="1"/>
  <c r="CC47" i="140"/>
  <c r="CZ47" i="140" s="1"/>
  <c r="CD47" i="140"/>
  <c r="DA47" i="140" s="1"/>
  <c r="CE47" i="140"/>
  <c r="DB47" i="140" s="1"/>
  <c r="CF47" i="140"/>
  <c r="DC47" i="140" s="1"/>
  <c r="CG47" i="140"/>
  <c r="DD47" i="140" s="1"/>
  <c r="CH47" i="140"/>
  <c r="DE47" i="140" s="1"/>
  <c r="CI47" i="140"/>
  <c r="DF47" i="140" s="1"/>
  <c r="CJ47" i="140"/>
  <c r="DG47" i="140" s="1"/>
  <c r="CK47" i="140"/>
  <c r="DH47" i="140" s="1"/>
  <c r="CL47" i="140"/>
  <c r="DI47" i="140" s="1"/>
  <c r="CM47" i="140"/>
  <c r="DJ47" i="140" s="1"/>
  <c r="CN47" i="140"/>
  <c r="DK47" i="140" s="1"/>
  <c r="CO47" i="140"/>
  <c r="DL47" i="140" s="1"/>
  <c r="CP47" i="140"/>
  <c r="DM47" i="140" s="1"/>
  <c r="DN47" i="140" s="1"/>
  <c r="BW48" i="140"/>
  <c r="CT48" i="140" s="1"/>
  <c r="BX48" i="140"/>
  <c r="CU48" i="140" s="1"/>
  <c r="BY48" i="140"/>
  <c r="BZ48" i="140"/>
  <c r="CW48" i="140" s="1"/>
  <c r="CA48" i="140"/>
  <c r="CX48" i="140" s="1"/>
  <c r="CB48" i="140"/>
  <c r="CY48" i="140" s="1"/>
  <c r="CC48" i="140"/>
  <c r="CZ48" i="140" s="1"/>
  <c r="CD48" i="140"/>
  <c r="DA48" i="140" s="1"/>
  <c r="CE48" i="140"/>
  <c r="DB48" i="140" s="1"/>
  <c r="CF48" i="140"/>
  <c r="DC48" i="140" s="1"/>
  <c r="CG48" i="140"/>
  <c r="DD48" i="140" s="1"/>
  <c r="CH48" i="140"/>
  <c r="DE48" i="140" s="1"/>
  <c r="CI48" i="140"/>
  <c r="DF48" i="140" s="1"/>
  <c r="CJ48" i="140"/>
  <c r="DG48" i="140" s="1"/>
  <c r="CK48" i="140"/>
  <c r="DH48" i="140" s="1"/>
  <c r="CL48" i="140"/>
  <c r="DI48" i="140" s="1"/>
  <c r="CM48" i="140"/>
  <c r="DJ48" i="140" s="1"/>
  <c r="CN48" i="140"/>
  <c r="DK48" i="140" s="1"/>
  <c r="CO48" i="140"/>
  <c r="DL48" i="140" s="1"/>
  <c r="CP48" i="140"/>
  <c r="DM48" i="140" s="1"/>
  <c r="DN48" i="140" s="1"/>
  <c r="BW49" i="140"/>
  <c r="CT49" i="140" s="1"/>
  <c r="BX49" i="140"/>
  <c r="CU49" i="140" s="1"/>
  <c r="BY49" i="140"/>
  <c r="CV49" i="140" s="1"/>
  <c r="BZ49" i="140"/>
  <c r="CW49" i="140" s="1"/>
  <c r="CA49" i="140"/>
  <c r="CX49" i="140" s="1"/>
  <c r="CB49" i="140"/>
  <c r="CY49" i="140" s="1"/>
  <c r="CC49" i="140"/>
  <c r="CZ49" i="140" s="1"/>
  <c r="CD49" i="140"/>
  <c r="DA49" i="140" s="1"/>
  <c r="CE49" i="140"/>
  <c r="DB49" i="140" s="1"/>
  <c r="CF49" i="140"/>
  <c r="DC49" i="140" s="1"/>
  <c r="CG49" i="140"/>
  <c r="DD49" i="140" s="1"/>
  <c r="CH49" i="140"/>
  <c r="DE49" i="140" s="1"/>
  <c r="CI49" i="140"/>
  <c r="DF49" i="140" s="1"/>
  <c r="CJ49" i="140"/>
  <c r="DG49" i="140" s="1"/>
  <c r="CK49" i="140"/>
  <c r="DH49" i="140" s="1"/>
  <c r="CL49" i="140"/>
  <c r="DI49" i="140" s="1"/>
  <c r="CM49" i="140"/>
  <c r="DJ49" i="140" s="1"/>
  <c r="CN49" i="140"/>
  <c r="DK49" i="140" s="1"/>
  <c r="CO49" i="140"/>
  <c r="DL49" i="140" s="1"/>
  <c r="CP49" i="140"/>
  <c r="DM49" i="140" s="1"/>
  <c r="DN49" i="140" s="1"/>
  <c r="BW50" i="140"/>
  <c r="BX50" i="140"/>
  <c r="CU50" i="140" s="1"/>
  <c r="BY50" i="140"/>
  <c r="CV50" i="140" s="1"/>
  <c r="BZ50" i="140"/>
  <c r="CW50" i="140" s="1"/>
  <c r="CA50" i="140"/>
  <c r="CX50" i="140" s="1"/>
  <c r="CB50" i="140"/>
  <c r="CY50" i="140" s="1"/>
  <c r="CC50" i="140"/>
  <c r="CZ50" i="140" s="1"/>
  <c r="CD50" i="140"/>
  <c r="DA50" i="140" s="1"/>
  <c r="CE50" i="140"/>
  <c r="DB50" i="140" s="1"/>
  <c r="CF50" i="140"/>
  <c r="DC50" i="140" s="1"/>
  <c r="CG50" i="140"/>
  <c r="DD50" i="140" s="1"/>
  <c r="CH50" i="140"/>
  <c r="DE50" i="140" s="1"/>
  <c r="CI50" i="140"/>
  <c r="DF50" i="140" s="1"/>
  <c r="CJ50" i="140"/>
  <c r="DG50" i="140" s="1"/>
  <c r="CK50" i="140"/>
  <c r="DH50" i="140" s="1"/>
  <c r="CL50" i="140"/>
  <c r="DI50" i="140" s="1"/>
  <c r="CM50" i="140"/>
  <c r="DJ50" i="140" s="1"/>
  <c r="CN50" i="140"/>
  <c r="DK50" i="140" s="1"/>
  <c r="CO50" i="140"/>
  <c r="DL50" i="140" s="1"/>
  <c r="CP50" i="140"/>
  <c r="DM50" i="140" s="1"/>
  <c r="DN50" i="140" s="1"/>
  <c r="BW51" i="140"/>
  <c r="CT51" i="140" s="1"/>
  <c r="BX51" i="140"/>
  <c r="BY51" i="140"/>
  <c r="CV51" i="140" s="1"/>
  <c r="BZ51" i="140"/>
  <c r="CW51" i="140" s="1"/>
  <c r="CA51" i="140"/>
  <c r="CX51" i="140" s="1"/>
  <c r="CB51" i="140"/>
  <c r="CY51" i="140" s="1"/>
  <c r="CC51" i="140"/>
  <c r="CZ51" i="140" s="1"/>
  <c r="CD51" i="140"/>
  <c r="DA51" i="140" s="1"/>
  <c r="CE51" i="140"/>
  <c r="DB51" i="140" s="1"/>
  <c r="CF51" i="140"/>
  <c r="DC51" i="140" s="1"/>
  <c r="CG51" i="140"/>
  <c r="DD51" i="140" s="1"/>
  <c r="CH51" i="140"/>
  <c r="DE51" i="140" s="1"/>
  <c r="CI51" i="140"/>
  <c r="DF51" i="140" s="1"/>
  <c r="CJ51" i="140"/>
  <c r="DG51" i="140" s="1"/>
  <c r="CK51" i="140"/>
  <c r="DH51" i="140" s="1"/>
  <c r="CL51" i="140"/>
  <c r="DI51" i="140" s="1"/>
  <c r="CM51" i="140"/>
  <c r="DJ51" i="140" s="1"/>
  <c r="CN51" i="140"/>
  <c r="DK51" i="140" s="1"/>
  <c r="CO51" i="140"/>
  <c r="DL51" i="140" s="1"/>
  <c r="CP51" i="140"/>
  <c r="DM51" i="140" s="1"/>
  <c r="DN51" i="140" s="1"/>
  <c r="BW52" i="140"/>
  <c r="BX52" i="140"/>
  <c r="CU52" i="140" s="1"/>
  <c r="BY52" i="140"/>
  <c r="CV52" i="140" s="1"/>
  <c r="BZ52" i="140"/>
  <c r="CW52" i="140" s="1"/>
  <c r="CA52" i="140"/>
  <c r="CX52" i="140" s="1"/>
  <c r="CB52" i="140"/>
  <c r="CY52" i="140" s="1"/>
  <c r="CC52" i="140"/>
  <c r="CZ52" i="140" s="1"/>
  <c r="CD52" i="140"/>
  <c r="DA52" i="140" s="1"/>
  <c r="CE52" i="140"/>
  <c r="DB52" i="140" s="1"/>
  <c r="CF52" i="140"/>
  <c r="DC52" i="140" s="1"/>
  <c r="CG52" i="140"/>
  <c r="DD52" i="140" s="1"/>
  <c r="CH52" i="140"/>
  <c r="DE52" i="140" s="1"/>
  <c r="CI52" i="140"/>
  <c r="DF52" i="140" s="1"/>
  <c r="CJ52" i="140"/>
  <c r="DG52" i="140" s="1"/>
  <c r="CK52" i="140"/>
  <c r="DH52" i="140" s="1"/>
  <c r="CL52" i="140"/>
  <c r="DI52" i="140" s="1"/>
  <c r="CM52" i="140"/>
  <c r="DJ52" i="140" s="1"/>
  <c r="CN52" i="140"/>
  <c r="DK52" i="140" s="1"/>
  <c r="CO52" i="140"/>
  <c r="DL52" i="140" s="1"/>
  <c r="CP52" i="140"/>
  <c r="DM52" i="140" s="1"/>
  <c r="DN52" i="140" s="1"/>
  <c r="BW53" i="140"/>
  <c r="CT53" i="140" s="1"/>
  <c r="BX53" i="140"/>
  <c r="BY53" i="140"/>
  <c r="CV53" i="140" s="1"/>
  <c r="BZ53" i="140"/>
  <c r="CW53" i="140" s="1"/>
  <c r="CA53" i="140"/>
  <c r="CX53" i="140" s="1"/>
  <c r="CB53" i="140"/>
  <c r="CY53" i="140" s="1"/>
  <c r="CC53" i="140"/>
  <c r="CZ53" i="140" s="1"/>
  <c r="CD53" i="140"/>
  <c r="DA53" i="140" s="1"/>
  <c r="CE53" i="140"/>
  <c r="DB53" i="140" s="1"/>
  <c r="CF53" i="140"/>
  <c r="DC53" i="140" s="1"/>
  <c r="CG53" i="140"/>
  <c r="DD53" i="140" s="1"/>
  <c r="CH53" i="140"/>
  <c r="DE53" i="140" s="1"/>
  <c r="CI53" i="140"/>
  <c r="DF53" i="140" s="1"/>
  <c r="CJ53" i="140"/>
  <c r="DG53" i="140" s="1"/>
  <c r="CK53" i="140"/>
  <c r="DH53" i="140" s="1"/>
  <c r="CL53" i="140"/>
  <c r="DI53" i="140" s="1"/>
  <c r="CM53" i="140"/>
  <c r="DJ53" i="140" s="1"/>
  <c r="CN53" i="140"/>
  <c r="DK53" i="140" s="1"/>
  <c r="CO53" i="140"/>
  <c r="DL53" i="140" s="1"/>
  <c r="CP53" i="140"/>
  <c r="DM53" i="140" s="1"/>
  <c r="DN53" i="140" s="1"/>
  <c r="BW54" i="140"/>
  <c r="CT54" i="140" s="1"/>
  <c r="BX54" i="140"/>
  <c r="CU54" i="140" s="1"/>
  <c r="BY54" i="140"/>
  <c r="CV54" i="140" s="1"/>
  <c r="BZ54" i="140"/>
  <c r="CW54" i="140" s="1"/>
  <c r="CA54" i="140"/>
  <c r="CB54" i="140"/>
  <c r="CY54" i="140" s="1"/>
  <c r="CC54" i="140"/>
  <c r="CZ54" i="140" s="1"/>
  <c r="CD54" i="140"/>
  <c r="DA54" i="140" s="1"/>
  <c r="CE54" i="140"/>
  <c r="DB54" i="140" s="1"/>
  <c r="CF54" i="140"/>
  <c r="DC54" i="140" s="1"/>
  <c r="CG54" i="140"/>
  <c r="DD54" i="140" s="1"/>
  <c r="CH54" i="140"/>
  <c r="DE54" i="140" s="1"/>
  <c r="CI54" i="140"/>
  <c r="DF54" i="140" s="1"/>
  <c r="CJ54" i="140"/>
  <c r="DG54" i="140" s="1"/>
  <c r="CK54" i="140"/>
  <c r="DH54" i="140" s="1"/>
  <c r="CL54" i="140"/>
  <c r="DI54" i="140" s="1"/>
  <c r="CM54" i="140"/>
  <c r="DJ54" i="140" s="1"/>
  <c r="CN54" i="140"/>
  <c r="DK54" i="140" s="1"/>
  <c r="CO54" i="140"/>
  <c r="DL54" i="140" s="1"/>
  <c r="CP54" i="140"/>
  <c r="DM54" i="140" s="1"/>
  <c r="DN54" i="140" s="1"/>
  <c r="BW55" i="140"/>
  <c r="CT55" i="140" s="1"/>
  <c r="BX55" i="140"/>
  <c r="BY55" i="140"/>
  <c r="CV55" i="140" s="1"/>
  <c r="BZ55" i="140"/>
  <c r="CW55" i="140" s="1"/>
  <c r="CA55" i="140"/>
  <c r="CX55" i="140" s="1"/>
  <c r="CB55" i="140"/>
  <c r="CY55" i="140" s="1"/>
  <c r="CC55" i="140"/>
  <c r="CZ55" i="140" s="1"/>
  <c r="CD55" i="140"/>
  <c r="DA55" i="140" s="1"/>
  <c r="CE55" i="140"/>
  <c r="DB55" i="140" s="1"/>
  <c r="CF55" i="140"/>
  <c r="DC55" i="140" s="1"/>
  <c r="CG55" i="140"/>
  <c r="DD55" i="140" s="1"/>
  <c r="CH55" i="140"/>
  <c r="DE55" i="140" s="1"/>
  <c r="CI55" i="140"/>
  <c r="DF55" i="140" s="1"/>
  <c r="CJ55" i="140"/>
  <c r="DG55" i="140" s="1"/>
  <c r="CK55" i="140"/>
  <c r="DH55" i="140" s="1"/>
  <c r="CL55" i="140"/>
  <c r="DI55" i="140" s="1"/>
  <c r="CM55" i="140"/>
  <c r="DJ55" i="140" s="1"/>
  <c r="CN55" i="140"/>
  <c r="DK55" i="140" s="1"/>
  <c r="CO55" i="140"/>
  <c r="DL55" i="140" s="1"/>
  <c r="CP55" i="140"/>
  <c r="DM55" i="140" s="1"/>
  <c r="DN55" i="140" s="1"/>
  <c r="BW56" i="140"/>
  <c r="CT56" i="140" s="1"/>
  <c r="BX56" i="140"/>
  <c r="CU56" i="140" s="1"/>
  <c r="BY56" i="140"/>
  <c r="BZ56" i="140"/>
  <c r="CW56" i="140" s="1"/>
  <c r="CA56" i="140"/>
  <c r="CX56" i="140" s="1"/>
  <c r="CB56" i="140"/>
  <c r="CY56" i="140" s="1"/>
  <c r="CC56" i="140"/>
  <c r="CZ56" i="140" s="1"/>
  <c r="CD56" i="140"/>
  <c r="DA56" i="140" s="1"/>
  <c r="CE56" i="140"/>
  <c r="DB56" i="140" s="1"/>
  <c r="CF56" i="140"/>
  <c r="DC56" i="140" s="1"/>
  <c r="CG56" i="140"/>
  <c r="DD56" i="140" s="1"/>
  <c r="CH56" i="140"/>
  <c r="DE56" i="140" s="1"/>
  <c r="CI56" i="140"/>
  <c r="DF56" i="140" s="1"/>
  <c r="CJ56" i="140"/>
  <c r="DG56" i="140" s="1"/>
  <c r="CK56" i="140"/>
  <c r="DH56" i="140" s="1"/>
  <c r="CL56" i="140"/>
  <c r="DI56" i="140" s="1"/>
  <c r="CM56" i="140"/>
  <c r="DJ56" i="140" s="1"/>
  <c r="CN56" i="140"/>
  <c r="DK56" i="140" s="1"/>
  <c r="CO56" i="140"/>
  <c r="DL56" i="140" s="1"/>
  <c r="CP56" i="140"/>
  <c r="DM56" i="140" s="1"/>
  <c r="DN56" i="140" s="1"/>
  <c r="BW57" i="140"/>
  <c r="CT57" i="140" s="1"/>
  <c r="BX57" i="140"/>
  <c r="CU57" i="140" s="1"/>
  <c r="BY57" i="140"/>
  <c r="BZ57" i="140"/>
  <c r="CW57" i="140" s="1"/>
  <c r="CA57" i="140"/>
  <c r="CX57" i="140" s="1"/>
  <c r="CB57" i="140"/>
  <c r="CY57" i="140" s="1"/>
  <c r="CC57" i="140"/>
  <c r="CZ57" i="140" s="1"/>
  <c r="CD57" i="140"/>
  <c r="DA57" i="140" s="1"/>
  <c r="CE57" i="140"/>
  <c r="DB57" i="140" s="1"/>
  <c r="CF57" i="140"/>
  <c r="DC57" i="140" s="1"/>
  <c r="CG57" i="140"/>
  <c r="DD57" i="140" s="1"/>
  <c r="CH57" i="140"/>
  <c r="DE57" i="140" s="1"/>
  <c r="CI57" i="140"/>
  <c r="DF57" i="140" s="1"/>
  <c r="CJ57" i="140"/>
  <c r="DG57" i="140" s="1"/>
  <c r="CK57" i="140"/>
  <c r="DH57" i="140" s="1"/>
  <c r="CL57" i="140"/>
  <c r="DI57" i="140" s="1"/>
  <c r="CM57" i="140"/>
  <c r="DJ57" i="140" s="1"/>
  <c r="CN57" i="140"/>
  <c r="DK57" i="140" s="1"/>
  <c r="CO57" i="140"/>
  <c r="DL57" i="140" s="1"/>
  <c r="CP57" i="140"/>
  <c r="DM57" i="140" s="1"/>
  <c r="DN57" i="140" s="1"/>
  <c r="BW58" i="140"/>
  <c r="BX58" i="140"/>
  <c r="CU58" i="140" s="1"/>
  <c r="BY58" i="140"/>
  <c r="CV58" i="140" s="1"/>
  <c r="BZ58" i="140"/>
  <c r="CW58" i="140" s="1"/>
  <c r="CA58" i="140"/>
  <c r="CX58" i="140" s="1"/>
  <c r="CB58" i="140"/>
  <c r="CY58" i="140" s="1"/>
  <c r="CC58" i="140"/>
  <c r="CZ58" i="140" s="1"/>
  <c r="CD58" i="140"/>
  <c r="DA58" i="140" s="1"/>
  <c r="CE58" i="140"/>
  <c r="DB58" i="140" s="1"/>
  <c r="CF58" i="140"/>
  <c r="DC58" i="140" s="1"/>
  <c r="CG58" i="140"/>
  <c r="DD58" i="140" s="1"/>
  <c r="CH58" i="140"/>
  <c r="DE58" i="140" s="1"/>
  <c r="CI58" i="140"/>
  <c r="DF58" i="140" s="1"/>
  <c r="CJ58" i="140"/>
  <c r="DG58" i="140" s="1"/>
  <c r="CK58" i="140"/>
  <c r="DH58" i="140" s="1"/>
  <c r="CL58" i="140"/>
  <c r="DI58" i="140" s="1"/>
  <c r="CM58" i="140"/>
  <c r="DJ58" i="140" s="1"/>
  <c r="CN58" i="140"/>
  <c r="DK58" i="140" s="1"/>
  <c r="CO58" i="140"/>
  <c r="DL58" i="140" s="1"/>
  <c r="CP58" i="140"/>
  <c r="DM58" i="140" s="1"/>
  <c r="DN58" i="140" s="1"/>
  <c r="BW59" i="140"/>
  <c r="CT59" i="140" s="1"/>
  <c r="BX59" i="140"/>
  <c r="BY59" i="140"/>
  <c r="CV59" i="140" s="1"/>
  <c r="BZ59" i="140"/>
  <c r="CW59" i="140" s="1"/>
  <c r="CA59" i="140"/>
  <c r="CX59" i="140" s="1"/>
  <c r="CB59" i="140"/>
  <c r="CY59" i="140" s="1"/>
  <c r="CC59" i="140"/>
  <c r="CZ59" i="140" s="1"/>
  <c r="CD59" i="140"/>
  <c r="DA59" i="140" s="1"/>
  <c r="CE59" i="140"/>
  <c r="DB59" i="140" s="1"/>
  <c r="CF59" i="140"/>
  <c r="DC59" i="140" s="1"/>
  <c r="CG59" i="140"/>
  <c r="DD59" i="140" s="1"/>
  <c r="CH59" i="140"/>
  <c r="DE59" i="140" s="1"/>
  <c r="CI59" i="140"/>
  <c r="DF59" i="140" s="1"/>
  <c r="CJ59" i="140"/>
  <c r="DG59" i="140" s="1"/>
  <c r="CK59" i="140"/>
  <c r="DH59" i="140" s="1"/>
  <c r="CL59" i="140"/>
  <c r="DI59" i="140" s="1"/>
  <c r="CM59" i="140"/>
  <c r="DJ59" i="140" s="1"/>
  <c r="CN59" i="140"/>
  <c r="DK59" i="140" s="1"/>
  <c r="CO59" i="140"/>
  <c r="DL59" i="140" s="1"/>
  <c r="CP59" i="140"/>
  <c r="DM59" i="140" s="1"/>
  <c r="DN59" i="140" s="1"/>
  <c r="BW60" i="140"/>
  <c r="BX60" i="140"/>
  <c r="CU60" i="140" s="1"/>
  <c r="BY60" i="140"/>
  <c r="CV60" i="140" s="1"/>
  <c r="BZ60" i="140"/>
  <c r="CW60" i="140" s="1"/>
  <c r="CA60" i="140"/>
  <c r="CX60" i="140" s="1"/>
  <c r="CB60" i="140"/>
  <c r="CY60" i="140" s="1"/>
  <c r="CC60" i="140"/>
  <c r="CZ60" i="140" s="1"/>
  <c r="CD60" i="140"/>
  <c r="DA60" i="140" s="1"/>
  <c r="CE60" i="140"/>
  <c r="DB60" i="140" s="1"/>
  <c r="CF60" i="140"/>
  <c r="DC60" i="140" s="1"/>
  <c r="CG60" i="140"/>
  <c r="DD60" i="140" s="1"/>
  <c r="CH60" i="140"/>
  <c r="DE60" i="140" s="1"/>
  <c r="CI60" i="140"/>
  <c r="DF60" i="140" s="1"/>
  <c r="CJ60" i="140"/>
  <c r="DG60" i="140" s="1"/>
  <c r="CK60" i="140"/>
  <c r="DH60" i="140" s="1"/>
  <c r="CL60" i="140"/>
  <c r="DI60" i="140" s="1"/>
  <c r="CM60" i="140"/>
  <c r="DJ60" i="140" s="1"/>
  <c r="CN60" i="140"/>
  <c r="DK60" i="140" s="1"/>
  <c r="CO60" i="140"/>
  <c r="DL60" i="140" s="1"/>
  <c r="CP60" i="140"/>
  <c r="DM60" i="140" s="1"/>
  <c r="DN60" i="140" s="1"/>
  <c r="BW61" i="140"/>
  <c r="CT61" i="140" s="1"/>
  <c r="BX61" i="140"/>
  <c r="BY61" i="140"/>
  <c r="CV61" i="140" s="1"/>
  <c r="BZ61" i="140"/>
  <c r="CW61" i="140" s="1"/>
  <c r="CA61" i="140"/>
  <c r="CX61" i="140" s="1"/>
  <c r="CB61" i="140"/>
  <c r="CY61" i="140" s="1"/>
  <c r="CC61" i="140"/>
  <c r="CZ61" i="140" s="1"/>
  <c r="CD61" i="140"/>
  <c r="DA61" i="140" s="1"/>
  <c r="CE61" i="140"/>
  <c r="DB61" i="140" s="1"/>
  <c r="CF61" i="140"/>
  <c r="DC61" i="140" s="1"/>
  <c r="CG61" i="140"/>
  <c r="DD61" i="140" s="1"/>
  <c r="CH61" i="140"/>
  <c r="DE61" i="140" s="1"/>
  <c r="CI61" i="140"/>
  <c r="DF61" i="140" s="1"/>
  <c r="CJ61" i="140"/>
  <c r="DG61" i="140" s="1"/>
  <c r="CK61" i="140"/>
  <c r="DH61" i="140" s="1"/>
  <c r="CL61" i="140"/>
  <c r="DI61" i="140" s="1"/>
  <c r="CM61" i="140"/>
  <c r="DJ61" i="140" s="1"/>
  <c r="CN61" i="140"/>
  <c r="DK61" i="140" s="1"/>
  <c r="CO61" i="140"/>
  <c r="DL61" i="140" s="1"/>
  <c r="CP61" i="140"/>
  <c r="DM61" i="140" s="1"/>
  <c r="DN61" i="140" s="1"/>
  <c r="BW62" i="140"/>
  <c r="CT62" i="140" s="1"/>
  <c r="BX62" i="140"/>
  <c r="CU62" i="140" s="1"/>
  <c r="BY62" i="140"/>
  <c r="CV62" i="140" s="1"/>
  <c r="BZ62" i="140"/>
  <c r="CW62" i="140" s="1"/>
  <c r="CA62" i="140"/>
  <c r="CB62" i="140"/>
  <c r="CY62" i="140" s="1"/>
  <c r="CC62" i="140"/>
  <c r="CZ62" i="140" s="1"/>
  <c r="CD62" i="140"/>
  <c r="DA62" i="140" s="1"/>
  <c r="CE62" i="140"/>
  <c r="DB62" i="140" s="1"/>
  <c r="CF62" i="140"/>
  <c r="DC62" i="140" s="1"/>
  <c r="CG62" i="140"/>
  <c r="DD62" i="140" s="1"/>
  <c r="CH62" i="140"/>
  <c r="DE62" i="140" s="1"/>
  <c r="CI62" i="140"/>
  <c r="DF62" i="140" s="1"/>
  <c r="CJ62" i="140"/>
  <c r="DG62" i="140" s="1"/>
  <c r="CK62" i="140"/>
  <c r="DH62" i="140" s="1"/>
  <c r="CL62" i="140"/>
  <c r="DI62" i="140" s="1"/>
  <c r="CM62" i="140"/>
  <c r="DJ62" i="140" s="1"/>
  <c r="CN62" i="140"/>
  <c r="DK62" i="140" s="1"/>
  <c r="CO62" i="140"/>
  <c r="DL62" i="140" s="1"/>
  <c r="CP62" i="140"/>
  <c r="DM62" i="140" s="1"/>
  <c r="DN62" i="140" s="1"/>
  <c r="BW63" i="140"/>
  <c r="CT63" i="140" s="1"/>
  <c r="BX63" i="140"/>
  <c r="BY63" i="140"/>
  <c r="CV63" i="140" s="1"/>
  <c r="BZ63" i="140"/>
  <c r="CW63" i="140" s="1"/>
  <c r="CA63" i="140"/>
  <c r="CX63" i="140" s="1"/>
  <c r="CB63" i="140"/>
  <c r="CY63" i="140" s="1"/>
  <c r="CC63" i="140"/>
  <c r="CZ63" i="140" s="1"/>
  <c r="CD63" i="140"/>
  <c r="DA63" i="140" s="1"/>
  <c r="CE63" i="140"/>
  <c r="DB63" i="140" s="1"/>
  <c r="CF63" i="140"/>
  <c r="DC63" i="140" s="1"/>
  <c r="CG63" i="140"/>
  <c r="DD63" i="140" s="1"/>
  <c r="CH63" i="140"/>
  <c r="DE63" i="140" s="1"/>
  <c r="CI63" i="140"/>
  <c r="DF63" i="140" s="1"/>
  <c r="CJ63" i="140"/>
  <c r="DG63" i="140" s="1"/>
  <c r="CK63" i="140"/>
  <c r="DH63" i="140" s="1"/>
  <c r="CL63" i="140"/>
  <c r="DI63" i="140" s="1"/>
  <c r="CM63" i="140"/>
  <c r="DJ63" i="140" s="1"/>
  <c r="CN63" i="140"/>
  <c r="DK63" i="140" s="1"/>
  <c r="CO63" i="140"/>
  <c r="DL63" i="140" s="1"/>
  <c r="CP63" i="140"/>
  <c r="DM63" i="140" s="1"/>
  <c r="DN63" i="140" s="1"/>
  <c r="BW64" i="140"/>
  <c r="CT64" i="140" s="1"/>
  <c r="BX64" i="140"/>
  <c r="CU64" i="140" s="1"/>
  <c r="BY64" i="140"/>
  <c r="BZ64" i="140"/>
  <c r="CW64" i="140" s="1"/>
  <c r="CA64" i="140"/>
  <c r="CX64" i="140" s="1"/>
  <c r="CB64" i="140"/>
  <c r="CY64" i="140" s="1"/>
  <c r="CC64" i="140"/>
  <c r="CZ64" i="140" s="1"/>
  <c r="CD64" i="140"/>
  <c r="DA64" i="140" s="1"/>
  <c r="CE64" i="140"/>
  <c r="DB64" i="140" s="1"/>
  <c r="CF64" i="140"/>
  <c r="DC64" i="140" s="1"/>
  <c r="CG64" i="140"/>
  <c r="DD64" i="140" s="1"/>
  <c r="CH64" i="140"/>
  <c r="DE64" i="140" s="1"/>
  <c r="CI64" i="140"/>
  <c r="DF64" i="140" s="1"/>
  <c r="CJ64" i="140"/>
  <c r="DG64" i="140" s="1"/>
  <c r="CK64" i="140"/>
  <c r="DH64" i="140" s="1"/>
  <c r="CL64" i="140"/>
  <c r="DI64" i="140" s="1"/>
  <c r="CM64" i="140"/>
  <c r="DJ64" i="140" s="1"/>
  <c r="CN64" i="140"/>
  <c r="DK64" i="140" s="1"/>
  <c r="CO64" i="140"/>
  <c r="DL64" i="140" s="1"/>
  <c r="CP64" i="140"/>
  <c r="DM64" i="140" s="1"/>
  <c r="DN64" i="140" s="1"/>
  <c r="BW65" i="140"/>
  <c r="CT65" i="140" s="1"/>
  <c r="BX65" i="140"/>
  <c r="CU65" i="140" s="1"/>
  <c r="BY65" i="140"/>
  <c r="BZ65" i="140"/>
  <c r="CW65" i="140" s="1"/>
  <c r="CA65" i="140"/>
  <c r="CX65" i="140" s="1"/>
  <c r="CB65" i="140"/>
  <c r="CY65" i="140" s="1"/>
  <c r="CC65" i="140"/>
  <c r="CZ65" i="140" s="1"/>
  <c r="CD65" i="140"/>
  <c r="DA65" i="140" s="1"/>
  <c r="CE65" i="140"/>
  <c r="DB65" i="140" s="1"/>
  <c r="CF65" i="140"/>
  <c r="DC65" i="140" s="1"/>
  <c r="CG65" i="140"/>
  <c r="DD65" i="140" s="1"/>
  <c r="CH65" i="140"/>
  <c r="DE65" i="140" s="1"/>
  <c r="CI65" i="140"/>
  <c r="DF65" i="140" s="1"/>
  <c r="CJ65" i="140"/>
  <c r="DG65" i="140" s="1"/>
  <c r="CK65" i="140"/>
  <c r="DH65" i="140" s="1"/>
  <c r="CL65" i="140"/>
  <c r="DI65" i="140" s="1"/>
  <c r="CM65" i="140"/>
  <c r="DJ65" i="140" s="1"/>
  <c r="CN65" i="140"/>
  <c r="DK65" i="140" s="1"/>
  <c r="CO65" i="140"/>
  <c r="DL65" i="140" s="1"/>
  <c r="CP65" i="140"/>
  <c r="DM65" i="140" s="1"/>
  <c r="DN65" i="140" s="1"/>
  <c r="BW66" i="140"/>
  <c r="CT66" i="140" s="1"/>
  <c r="BX66" i="140"/>
  <c r="CU66" i="140" s="1"/>
  <c r="BY66" i="140"/>
  <c r="CV66" i="140" s="1"/>
  <c r="BZ66" i="140"/>
  <c r="CW66" i="140" s="1"/>
  <c r="CA66" i="140"/>
  <c r="CX66" i="140" s="1"/>
  <c r="CB66" i="140"/>
  <c r="CY66" i="140" s="1"/>
  <c r="CC66" i="140"/>
  <c r="CZ66" i="140" s="1"/>
  <c r="CD66" i="140"/>
  <c r="DA66" i="140" s="1"/>
  <c r="CE66" i="140"/>
  <c r="DB66" i="140" s="1"/>
  <c r="CF66" i="140"/>
  <c r="DC66" i="140" s="1"/>
  <c r="CG66" i="140"/>
  <c r="DD66" i="140" s="1"/>
  <c r="CH66" i="140"/>
  <c r="DE66" i="140" s="1"/>
  <c r="CI66" i="140"/>
  <c r="DF66" i="140" s="1"/>
  <c r="CJ66" i="140"/>
  <c r="DG66" i="140" s="1"/>
  <c r="CK66" i="140"/>
  <c r="DH66" i="140" s="1"/>
  <c r="CL66" i="140"/>
  <c r="DI66" i="140" s="1"/>
  <c r="CM66" i="140"/>
  <c r="DJ66" i="140" s="1"/>
  <c r="CN66" i="140"/>
  <c r="DK66" i="140" s="1"/>
  <c r="CO66" i="140"/>
  <c r="DL66" i="140" s="1"/>
  <c r="CP66" i="140"/>
  <c r="DM66" i="140" s="1"/>
  <c r="DN66" i="140" s="1"/>
  <c r="BW67" i="140"/>
  <c r="CT67" i="140" s="1"/>
  <c r="BX67" i="140"/>
  <c r="BY67" i="140"/>
  <c r="CV67" i="140" s="1"/>
  <c r="BZ67" i="140"/>
  <c r="CW67" i="140" s="1"/>
  <c r="CA67" i="140"/>
  <c r="CX67" i="140" s="1"/>
  <c r="CB67" i="140"/>
  <c r="CY67" i="140" s="1"/>
  <c r="CC67" i="140"/>
  <c r="CZ67" i="140" s="1"/>
  <c r="CD67" i="140"/>
  <c r="DA67" i="140" s="1"/>
  <c r="CE67" i="140"/>
  <c r="DB67" i="140" s="1"/>
  <c r="CF67" i="140"/>
  <c r="DC67" i="140" s="1"/>
  <c r="CG67" i="140"/>
  <c r="DD67" i="140" s="1"/>
  <c r="CH67" i="140"/>
  <c r="DE67" i="140" s="1"/>
  <c r="CI67" i="140"/>
  <c r="DF67" i="140" s="1"/>
  <c r="CJ67" i="140"/>
  <c r="DG67" i="140" s="1"/>
  <c r="CK67" i="140"/>
  <c r="DH67" i="140" s="1"/>
  <c r="CL67" i="140"/>
  <c r="DI67" i="140" s="1"/>
  <c r="CM67" i="140"/>
  <c r="DJ67" i="140" s="1"/>
  <c r="CN67" i="140"/>
  <c r="DK67" i="140" s="1"/>
  <c r="CO67" i="140"/>
  <c r="DL67" i="140" s="1"/>
  <c r="CP67" i="140"/>
  <c r="DM67" i="140" s="1"/>
  <c r="DN67" i="140" s="1"/>
  <c r="BW68" i="140"/>
  <c r="BX68" i="140"/>
  <c r="CU68" i="140" s="1"/>
  <c r="BY68" i="140"/>
  <c r="CV68" i="140" s="1"/>
  <c r="BZ68" i="140"/>
  <c r="CW68" i="140" s="1"/>
  <c r="CA68" i="140"/>
  <c r="CX68" i="140" s="1"/>
  <c r="CB68" i="140"/>
  <c r="CY68" i="140" s="1"/>
  <c r="CC68" i="140"/>
  <c r="CZ68" i="140" s="1"/>
  <c r="CD68" i="140"/>
  <c r="DA68" i="140" s="1"/>
  <c r="CE68" i="140"/>
  <c r="DB68" i="140" s="1"/>
  <c r="CF68" i="140"/>
  <c r="DC68" i="140" s="1"/>
  <c r="CG68" i="140"/>
  <c r="DD68" i="140" s="1"/>
  <c r="CH68" i="140"/>
  <c r="DE68" i="140" s="1"/>
  <c r="CI68" i="140"/>
  <c r="DF68" i="140" s="1"/>
  <c r="CJ68" i="140"/>
  <c r="DG68" i="140" s="1"/>
  <c r="CK68" i="140"/>
  <c r="DH68" i="140" s="1"/>
  <c r="CL68" i="140"/>
  <c r="DI68" i="140" s="1"/>
  <c r="CM68" i="140"/>
  <c r="DJ68" i="140" s="1"/>
  <c r="CN68" i="140"/>
  <c r="DK68" i="140" s="1"/>
  <c r="CO68" i="140"/>
  <c r="DL68" i="140" s="1"/>
  <c r="CP68" i="140"/>
  <c r="DM68" i="140" s="1"/>
  <c r="DN68" i="140" s="1"/>
  <c r="BW69" i="140"/>
  <c r="CT69" i="140" s="1"/>
  <c r="BX69" i="140"/>
  <c r="BY69" i="140"/>
  <c r="CV69" i="140" s="1"/>
  <c r="BZ69" i="140"/>
  <c r="CW69" i="140" s="1"/>
  <c r="CA69" i="140"/>
  <c r="CX69" i="140" s="1"/>
  <c r="CB69" i="140"/>
  <c r="CY69" i="140" s="1"/>
  <c r="CC69" i="140"/>
  <c r="CZ69" i="140" s="1"/>
  <c r="CD69" i="140"/>
  <c r="DA69" i="140" s="1"/>
  <c r="CE69" i="140"/>
  <c r="DB69" i="140" s="1"/>
  <c r="CF69" i="140"/>
  <c r="DC69" i="140" s="1"/>
  <c r="CG69" i="140"/>
  <c r="DD69" i="140" s="1"/>
  <c r="CH69" i="140"/>
  <c r="DE69" i="140" s="1"/>
  <c r="CI69" i="140"/>
  <c r="DF69" i="140" s="1"/>
  <c r="CJ69" i="140"/>
  <c r="DG69" i="140" s="1"/>
  <c r="CK69" i="140"/>
  <c r="DH69" i="140" s="1"/>
  <c r="CL69" i="140"/>
  <c r="DI69" i="140" s="1"/>
  <c r="CM69" i="140"/>
  <c r="DJ69" i="140" s="1"/>
  <c r="CN69" i="140"/>
  <c r="DK69" i="140" s="1"/>
  <c r="CO69" i="140"/>
  <c r="DL69" i="140" s="1"/>
  <c r="CP69" i="140"/>
  <c r="DM69" i="140" s="1"/>
  <c r="DN69" i="140" s="1"/>
  <c r="BW70" i="140"/>
  <c r="CT70" i="140" s="1"/>
  <c r="BX70" i="140"/>
  <c r="CU70" i="140" s="1"/>
  <c r="BY70" i="140"/>
  <c r="CV70" i="140" s="1"/>
  <c r="BZ70" i="140"/>
  <c r="CW70" i="140" s="1"/>
  <c r="CA70" i="140"/>
  <c r="CB70" i="140"/>
  <c r="CY70" i="140" s="1"/>
  <c r="CC70" i="140"/>
  <c r="CZ70" i="140" s="1"/>
  <c r="CD70" i="140"/>
  <c r="DA70" i="140" s="1"/>
  <c r="CE70" i="140"/>
  <c r="DB70" i="140" s="1"/>
  <c r="CF70" i="140"/>
  <c r="DC70" i="140" s="1"/>
  <c r="CG70" i="140"/>
  <c r="DD70" i="140" s="1"/>
  <c r="CH70" i="140"/>
  <c r="DE70" i="140" s="1"/>
  <c r="CI70" i="140"/>
  <c r="DF70" i="140" s="1"/>
  <c r="CJ70" i="140"/>
  <c r="DG70" i="140" s="1"/>
  <c r="CK70" i="140"/>
  <c r="DH70" i="140" s="1"/>
  <c r="CL70" i="140"/>
  <c r="DI70" i="140" s="1"/>
  <c r="CM70" i="140"/>
  <c r="DJ70" i="140" s="1"/>
  <c r="CN70" i="140"/>
  <c r="DK70" i="140" s="1"/>
  <c r="CO70" i="140"/>
  <c r="DL70" i="140" s="1"/>
  <c r="CP70" i="140"/>
  <c r="DM70" i="140" s="1"/>
  <c r="DN70" i="140" s="1"/>
  <c r="BW71" i="140"/>
  <c r="CT71" i="140" s="1"/>
  <c r="BX71" i="140"/>
  <c r="BY71" i="140"/>
  <c r="CV71" i="140" s="1"/>
  <c r="BZ71" i="140"/>
  <c r="CW71" i="140" s="1"/>
  <c r="CA71" i="140"/>
  <c r="CX71" i="140" s="1"/>
  <c r="CB71" i="140"/>
  <c r="CY71" i="140" s="1"/>
  <c r="CC71" i="140"/>
  <c r="CZ71" i="140" s="1"/>
  <c r="CD71" i="140"/>
  <c r="DA71" i="140" s="1"/>
  <c r="CE71" i="140"/>
  <c r="DB71" i="140" s="1"/>
  <c r="CF71" i="140"/>
  <c r="DC71" i="140" s="1"/>
  <c r="CG71" i="140"/>
  <c r="DD71" i="140" s="1"/>
  <c r="CH71" i="140"/>
  <c r="DE71" i="140" s="1"/>
  <c r="CI71" i="140"/>
  <c r="DF71" i="140" s="1"/>
  <c r="CJ71" i="140"/>
  <c r="DG71" i="140" s="1"/>
  <c r="CK71" i="140"/>
  <c r="DH71" i="140" s="1"/>
  <c r="CL71" i="140"/>
  <c r="DI71" i="140" s="1"/>
  <c r="CM71" i="140"/>
  <c r="DJ71" i="140" s="1"/>
  <c r="CN71" i="140"/>
  <c r="DK71" i="140" s="1"/>
  <c r="CO71" i="140"/>
  <c r="DL71" i="140" s="1"/>
  <c r="CP71" i="140"/>
  <c r="DM71" i="140" s="1"/>
  <c r="DN71" i="140" s="1"/>
  <c r="BW72" i="140"/>
  <c r="CT72" i="140" s="1"/>
  <c r="BX72" i="140"/>
  <c r="CU72" i="140" s="1"/>
  <c r="BY72" i="140"/>
  <c r="BZ72" i="140"/>
  <c r="CW72" i="140" s="1"/>
  <c r="CA72" i="140"/>
  <c r="CX72" i="140" s="1"/>
  <c r="CB72" i="140"/>
  <c r="CY72" i="140" s="1"/>
  <c r="CC72" i="140"/>
  <c r="CZ72" i="140" s="1"/>
  <c r="CD72" i="140"/>
  <c r="DA72" i="140" s="1"/>
  <c r="CE72" i="140"/>
  <c r="DB72" i="140" s="1"/>
  <c r="CF72" i="140"/>
  <c r="DC72" i="140" s="1"/>
  <c r="CG72" i="140"/>
  <c r="DD72" i="140" s="1"/>
  <c r="CH72" i="140"/>
  <c r="DE72" i="140" s="1"/>
  <c r="CI72" i="140"/>
  <c r="DF72" i="140" s="1"/>
  <c r="CJ72" i="140"/>
  <c r="DG72" i="140" s="1"/>
  <c r="CK72" i="140"/>
  <c r="DH72" i="140" s="1"/>
  <c r="CL72" i="140"/>
  <c r="DI72" i="140" s="1"/>
  <c r="CM72" i="140"/>
  <c r="DJ72" i="140" s="1"/>
  <c r="CN72" i="140"/>
  <c r="DK72" i="140" s="1"/>
  <c r="CO72" i="140"/>
  <c r="DL72" i="140" s="1"/>
  <c r="CP72" i="140"/>
  <c r="DM72" i="140" s="1"/>
  <c r="DN72" i="140" s="1"/>
  <c r="BW73" i="140"/>
  <c r="CT73" i="140" s="1"/>
  <c r="BX73" i="140"/>
  <c r="CU73" i="140" s="1"/>
  <c r="BY73" i="140"/>
  <c r="BZ73" i="140"/>
  <c r="CW73" i="140" s="1"/>
  <c r="CA73" i="140"/>
  <c r="CX73" i="140" s="1"/>
  <c r="CB73" i="140"/>
  <c r="CY73" i="140" s="1"/>
  <c r="CC73" i="140"/>
  <c r="CZ73" i="140" s="1"/>
  <c r="CD73" i="140"/>
  <c r="DA73" i="140" s="1"/>
  <c r="CE73" i="140"/>
  <c r="DB73" i="140" s="1"/>
  <c r="CF73" i="140"/>
  <c r="DC73" i="140" s="1"/>
  <c r="CG73" i="140"/>
  <c r="DD73" i="140" s="1"/>
  <c r="CH73" i="140"/>
  <c r="DE73" i="140" s="1"/>
  <c r="CI73" i="140"/>
  <c r="DF73" i="140" s="1"/>
  <c r="CJ73" i="140"/>
  <c r="DG73" i="140" s="1"/>
  <c r="CK73" i="140"/>
  <c r="DH73" i="140" s="1"/>
  <c r="CL73" i="140"/>
  <c r="DI73" i="140" s="1"/>
  <c r="CM73" i="140"/>
  <c r="DJ73" i="140" s="1"/>
  <c r="CN73" i="140"/>
  <c r="DK73" i="140" s="1"/>
  <c r="CO73" i="140"/>
  <c r="DL73" i="140" s="1"/>
  <c r="CP73" i="140"/>
  <c r="DM73" i="140" s="1"/>
  <c r="DN73" i="140" s="1"/>
  <c r="BW74" i="140"/>
  <c r="BX74" i="140"/>
  <c r="CU74" i="140" s="1"/>
  <c r="BY74" i="140"/>
  <c r="CV74" i="140" s="1"/>
  <c r="BZ74" i="140"/>
  <c r="CW74" i="140" s="1"/>
  <c r="CA74" i="140"/>
  <c r="CX74" i="140" s="1"/>
  <c r="CB74" i="140"/>
  <c r="CY74" i="140" s="1"/>
  <c r="CC74" i="140"/>
  <c r="CZ74" i="140" s="1"/>
  <c r="CD74" i="140"/>
  <c r="DA74" i="140" s="1"/>
  <c r="CE74" i="140"/>
  <c r="DB74" i="140" s="1"/>
  <c r="CF74" i="140"/>
  <c r="DC74" i="140" s="1"/>
  <c r="CG74" i="140"/>
  <c r="DD74" i="140" s="1"/>
  <c r="CH74" i="140"/>
  <c r="DE74" i="140" s="1"/>
  <c r="CI74" i="140"/>
  <c r="DF74" i="140" s="1"/>
  <c r="CJ74" i="140"/>
  <c r="DG74" i="140" s="1"/>
  <c r="CK74" i="140"/>
  <c r="DH74" i="140" s="1"/>
  <c r="CL74" i="140"/>
  <c r="DI74" i="140" s="1"/>
  <c r="CM74" i="140"/>
  <c r="DJ74" i="140" s="1"/>
  <c r="CN74" i="140"/>
  <c r="DK74" i="140" s="1"/>
  <c r="CO74" i="140"/>
  <c r="DL74" i="140" s="1"/>
  <c r="CP74" i="140"/>
  <c r="DM74" i="140" s="1"/>
  <c r="DN74" i="140" s="1"/>
  <c r="BW75" i="140"/>
  <c r="CT75" i="140" s="1"/>
  <c r="BX75" i="140"/>
  <c r="BY75" i="140"/>
  <c r="CV75" i="140" s="1"/>
  <c r="BZ75" i="140"/>
  <c r="CW75" i="140" s="1"/>
  <c r="CA75" i="140"/>
  <c r="CX75" i="140" s="1"/>
  <c r="CB75" i="140"/>
  <c r="CY75" i="140" s="1"/>
  <c r="CC75" i="140"/>
  <c r="CZ75" i="140" s="1"/>
  <c r="CD75" i="140"/>
  <c r="DA75" i="140" s="1"/>
  <c r="CE75" i="140"/>
  <c r="DB75" i="140" s="1"/>
  <c r="CF75" i="140"/>
  <c r="DC75" i="140" s="1"/>
  <c r="CG75" i="140"/>
  <c r="DD75" i="140" s="1"/>
  <c r="CH75" i="140"/>
  <c r="DE75" i="140" s="1"/>
  <c r="CI75" i="140"/>
  <c r="DF75" i="140" s="1"/>
  <c r="CJ75" i="140"/>
  <c r="DG75" i="140" s="1"/>
  <c r="CK75" i="140"/>
  <c r="DH75" i="140" s="1"/>
  <c r="CL75" i="140"/>
  <c r="DI75" i="140" s="1"/>
  <c r="CM75" i="140"/>
  <c r="DJ75" i="140" s="1"/>
  <c r="CN75" i="140"/>
  <c r="DK75" i="140" s="1"/>
  <c r="CO75" i="140"/>
  <c r="DL75" i="140" s="1"/>
  <c r="CP75" i="140"/>
  <c r="DM75" i="140" s="1"/>
  <c r="DN75" i="140" s="1"/>
  <c r="BW76" i="140"/>
  <c r="CT76" i="140" s="1"/>
  <c r="BX76" i="140"/>
  <c r="CU76" i="140" s="1"/>
  <c r="BY76" i="140"/>
  <c r="CV76" i="140" s="1"/>
  <c r="BZ76" i="140"/>
  <c r="CW76" i="140" s="1"/>
  <c r="CA76" i="140"/>
  <c r="CX76" i="140" s="1"/>
  <c r="CB76" i="140"/>
  <c r="CY76" i="140" s="1"/>
  <c r="CC76" i="140"/>
  <c r="CZ76" i="140" s="1"/>
  <c r="CD76" i="140"/>
  <c r="DA76" i="140" s="1"/>
  <c r="CE76" i="140"/>
  <c r="DB76" i="140" s="1"/>
  <c r="CF76" i="140"/>
  <c r="DC76" i="140" s="1"/>
  <c r="CG76" i="140"/>
  <c r="DD76" i="140" s="1"/>
  <c r="CH76" i="140"/>
  <c r="DE76" i="140" s="1"/>
  <c r="CI76" i="140"/>
  <c r="DF76" i="140" s="1"/>
  <c r="CJ76" i="140"/>
  <c r="DG76" i="140" s="1"/>
  <c r="CK76" i="140"/>
  <c r="DH76" i="140" s="1"/>
  <c r="CL76" i="140"/>
  <c r="DI76" i="140" s="1"/>
  <c r="CM76" i="140"/>
  <c r="DJ76" i="140" s="1"/>
  <c r="CN76" i="140"/>
  <c r="DK76" i="140" s="1"/>
  <c r="CO76" i="140"/>
  <c r="DL76" i="140" s="1"/>
  <c r="CP76" i="140"/>
  <c r="DM76" i="140" s="1"/>
  <c r="DN76" i="140" s="1"/>
  <c r="BW77" i="140"/>
  <c r="CT77" i="140" s="1"/>
  <c r="BX77" i="140"/>
  <c r="BY77" i="140"/>
  <c r="CV77" i="140" s="1"/>
  <c r="BZ77" i="140"/>
  <c r="CW77" i="140" s="1"/>
  <c r="CA77" i="140"/>
  <c r="CX77" i="140" s="1"/>
  <c r="CB77" i="140"/>
  <c r="CY77" i="140" s="1"/>
  <c r="CC77" i="140"/>
  <c r="CZ77" i="140" s="1"/>
  <c r="CD77" i="140"/>
  <c r="DA77" i="140" s="1"/>
  <c r="CE77" i="140"/>
  <c r="DB77" i="140" s="1"/>
  <c r="CF77" i="140"/>
  <c r="DC77" i="140" s="1"/>
  <c r="CG77" i="140"/>
  <c r="DD77" i="140" s="1"/>
  <c r="CH77" i="140"/>
  <c r="DE77" i="140" s="1"/>
  <c r="CI77" i="140"/>
  <c r="DF77" i="140" s="1"/>
  <c r="CJ77" i="140"/>
  <c r="DG77" i="140" s="1"/>
  <c r="CK77" i="140"/>
  <c r="DH77" i="140" s="1"/>
  <c r="CL77" i="140"/>
  <c r="DI77" i="140" s="1"/>
  <c r="CM77" i="140"/>
  <c r="DJ77" i="140" s="1"/>
  <c r="CN77" i="140"/>
  <c r="DK77" i="140" s="1"/>
  <c r="CO77" i="140"/>
  <c r="DL77" i="140" s="1"/>
  <c r="CP77" i="140"/>
  <c r="DM77" i="140" s="1"/>
  <c r="DN77" i="140" s="1"/>
  <c r="BW78" i="140"/>
  <c r="CT78" i="140" s="1"/>
  <c r="BX78" i="140"/>
  <c r="CU78" i="140" s="1"/>
  <c r="BY78" i="140"/>
  <c r="CV78" i="140" s="1"/>
  <c r="BZ78" i="140"/>
  <c r="CW78" i="140" s="1"/>
  <c r="CA78" i="140"/>
  <c r="CB78" i="140"/>
  <c r="CY78" i="140" s="1"/>
  <c r="CC78" i="140"/>
  <c r="CZ78" i="140" s="1"/>
  <c r="CD78" i="140"/>
  <c r="DA78" i="140" s="1"/>
  <c r="CE78" i="140"/>
  <c r="DB78" i="140" s="1"/>
  <c r="CF78" i="140"/>
  <c r="DC78" i="140" s="1"/>
  <c r="CG78" i="140"/>
  <c r="DD78" i="140" s="1"/>
  <c r="CH78" i="140"/>
  <c r="DE78" i="140" s="1"/>
  <c r="CI78" i="140"/>
  <c r="DF78" i="140" s="1"/>
  <c r="CJ78" i="140"/>
  <c r="DG78" i="140" s="1"/>
  <c r="CK78" i="140"/>
  <c r="DH78" i="140" s="1"/>
  <c r="CL78" i="140"/>
  <c r="DI78" i="140" s="1"/>
  <c r="CM78" i="140"/>
  <c r="DJ78" i="140" s="1"/>
  <c r="CN78" i="140"/>
  <c r="DK78" i="140" s="1"/>
  <c r="CO78" i="140"/>
  <c r="DL78" i="140" s="1"/>
  <c r="CP78" i="140"/>
  <c r="DM78" i="140" s="1"/>
  <c r="DN78" i="140" s="1"/>
  <c r="BW79" i="140"/>
  <c r="CT79" i="140" s="1"/>
  <c r="BX79" i="140"/>
  <c r="BY79" i="140"/>
  <c r="CV79" i="140" s="1"/>
  <c r="BZ79" i="140"/>
  <c r="CW79" i="140" s="1"/>
  <c r="CA79" i="140"/>
  <c r="CX79" i="140" s="1"/>
  <c r="CB79" i="140"/>
  <c r="CY79" i="140" s="1"/>
  <c r="CC79" i="140"/>
  <c r="CZ79" i="140" s="1"/>
  <c r="CD79" i="140"/>
  <c r="DA79" i="140" s="1"/>
  <c r="CE79" i="140"/>
  <c r="DB79" i="140" s="1"/>
  <c r="CF79" i="140"/>
  <c r="DC79" i="140" s="1"/>
  <c r="CG79" i="140"/>
  <c r="DD79" i="140" s="1"/>
  <c r="CH79" i="140"/>
  <c r="DE79" i="140" s="1"/>
  <c r="CI79" i="140"/>
  <c r="DF79" i="140" s="1"/>
  <c r="CJ79" i="140"/>
  <c r="DG79" i="140" s="1"/>
  <c r="CK79" i="140"/>
  <c r="DH79" i="140" s="1"/>
  <c r="CL79" i="140"/>
  <c r="DI79" i="140" s="1"/>
  <c r="CM79" i="140"/>
  <c r="DJ79" i="140" s="1"/>
  <c r="CN79" i="140"/>
  <c r="DK79" i="140" s="1"/>
  <c r="CO79" i="140"/>
  <c r="DL79" i="140" s="1"/>
  <c r="CP79" i="140"/>
  <c r="DM79" i="140" s="1"/>
  <c r="DN79" i="140" s="1"/>
  <c r="BW80" i="140"/>
  <c r="CT80" i="140" s="1"/>
  <c r="BX80" i="140"/>
  <c r="CU80" i="140" s="1"/>
  <c r="BY80" i="140"/>
  <c r="BZ80" i="140"/>
  <c r="CW80" i="140" s="1"/>
  <c r="CA80" i="140"/>
  <c r="CX80" i="140" s="1"/>
  <c r="CB80" i="140"/>
  <c r="CY80" i="140" s="1"/>
  <c r="CC80" i="140"/>
  <c r="CZ80" i="140" s="1"/>
  <c r="CD80" i="140"/>
  <c r="DA80" i="140" s="1"/>
  <c r="CE80" i="140"/>
  <c r="DB80" i="140" s="1"/>
  <c r="CF80" i="140"/>
  <c r="DC80" i="140" s="1"/>
  <c r="CG80" i="140"/>
  <c r="DD80" i="140" s="1"/>
  <c r="CH80" i="140"/>
  <c r="DE80" i="140" s="1"/>
  <c r="CI80" i="140"/>
  <c r="DF80" i="140" s="1"/>
  <c r="CJ80" i="140"/>
  <c r="DG80" i="140" s="1"/>
  <c r="CK80" i="140"/>
  <c r="DH80" i="140" s="1"/>
  <c r="CL80" i="140"/>
  <c r="DI80" i="140" s="1"/>
  <c r="CM80" i="140"/>
  <c r="DJ80" i="140" s="1"/>
  <c r="CN80" i="140"/>
  <c r="DK80" i="140" s="1"/>
  <c r="CO80" i="140"/>
  <c r="DL80" i="140" s="1"/>
  <c r="CP80" i="140"/>
  <c r="DM80" i="140" s="1"/>
  <c r="DN80" i="140" s="1"/>
  <c r="BW81" i="140"/>
  <c r="CT81" i="140" s="1"/>
  <c r="BX81" i="140"/>
  <c r="CU81" i="140" s="1"/>
  <c r="BY81" i="140"/>
  <c r="BZ81" i="140"/>
  <c r="CW81" i="140" s="1"/>
  <c r="CA81" i="140"/>
  <c r="CX81" i="140" s="1"/>
  <c r="CB81" i="140"/>
  <c r="CY81" i="140" s="1"/>
  <c r="CC81" i="140"/>
  <c r="CZ81" i="140" s="1"/>
  <c r="CD81" i="140"/>
  <c r="DA81" i="140" s="1"/>
  <c r="CE81" i="140"/>
  <c r="DB81" i="140" s="1"/>
  <c r="CF81" i="140"/>
  <c r="DC81" i="140" s="1"/>
  <c r="CG81" i="140"/>
  <c r="DD81" i="140" s="1"/>
  <c r="CH81" i="140"/>
  <c r="DE81" i="140" s="1"/>
  <c r="CI81" i="140"/>
  <c r="DF81" i="140" s="1"/>
  <c r="CJ81" i="140"/>
  <c r="DG81" i="140" s="1"/>
  <c r="CK81" i="140"/>
  <c r="DH81" i="140" s="1"/>
  <c r="CL81" i="140"/>
  <c r="DI81" i="140" s="1"/>
  <c r="CM81" i="140"/>
  <c r="DJ81" i="140" s="1"/>
  <c r="CN81" i="140"/>
  <c r="DK81" i="140" s="1"/>
  <c r="CO81" i="140"/>
  <c r="DL81" i="140" s="1"/>
  <c r="CP81" i="140"/>
  <c r="DM81" i="140" s="1"/>
  <c r="DN81" i="140" s="1"/>
  <c r="BW82" i="140"/>
  <c r="BX82" i="140"/>
  <c r="CU82" i="140" s="1"/>
  <c r="BY82" i="140"/>
  <c r="CV82" i="140" s="1"/>
  <c r="BZ82" i="140"/>
  <c r="CW82" i="140" s="1"/>
  <c r="CA82" i="140"/>
  <c r="CX82" i="140" s="1"/>
  <c r="CB82" i="140"/>
  <c r="CY82" i="140" s="1"/>
  <c r="CC82" i="140"/>
  <c r="CZ82" i="140" s="1"/>
  <c r="CD82" i="140"/>
  <c r="DA82" i="140" s="1"/>
  <c r="CE82" i="140"/>
  <c r="DB82" i="140" s="1"/>
  <c r="CF82" i="140"/>
  <c r="DC82" i="140" s="1"/>
  <c r="CG82" i="140"/>
  <c r="DD82" i="140" s="1"/>
  <c r="CH82" i="140"/>
  <c r="DE82" i="140" s="1"/>
  <c r="CI82" i="140"/>
  <c r="DF82" i="140" s="1"/>
  <c r="CJ82" i="140"/>
  <c r="DG82" i="140" s="1"/>
  <c r="CK82" i="140"/>
  <c r="DH82" i="140" s="1"/>
  <c r="CL82" i="140"/>
  <c r="DI82" i="140" s="1"/>
  <c r="CM82" i="140"/>
  <c r="DJ82" i="140" s="1"/>
  <c r="CN82" i="140"/>
  <c r="DK82" i="140" s="1"/>
  <c r="CO82" i="140"/>
  <c r="DL82" i="140" s="1"/>
  <c r="CP82" i="140"/>
  <c r="DM82" i="140" s="1"/>
  <c r="DN82" i="140" s="1"/>
  <c r="BW83" i="140"/>
  <c r="CT83" i="140" s="1"/>
  <c r="BX83" i="140"/>
  <c r="BY83" i="140"/>
  <c r="CV83" i="140" s="1"/>
  <c r="BZ83" i="140"/>
  <c r="CW83" i="140" s="1"/>
  <c r="CA83" i="140"/>
  <c r="CX83" i="140" s="1"/>
  <c r="CB83" i="140"/>
  <c r="CY83" i="140" s="1"/>
  <c r="CC83" i="140"/>
  <c r="CZ83" i="140" s="1"/>
  <c r="CD83" i="140"/>
  <c r="DA83" i="140" s="1"/>
  <c r="CE83" i="140"/>
  <c r="DB83" i="140" s="1"/>
  <c r="CF83" i="140"/>
  <c r="DC83" i="140" s="1"/>
  <c r="CG83" i="140"/>
  <c r="DD83" i="140" s="1"/>
  <c r="CH83" i="140"/>
  <c r="DE83" i="140" s="1"/>
  <c r="CI83" i="140"/>
  <c r="DF83" i="140" s="1"/>
  <c r="CJ83" i="140"/>
  <c r="DG83" i="140" s="1"/>
  <c r="CK83" i="140"/>
  <c r="DH83" i="140" s="1"/>
  <c r="CL83" i="140"/>
  <c r="DI83" i="140" s="1"/>
  <c r="CM83" i="140"/>
  <c r="DJ83" i="140" s="1"/>
  <c r="CN83" i="140"/>
  <c r="DK83" i="140" s="1"/>
  <c r="CO83" i="140"/>
  <c r="DL83" i="140" s="1"/>
  <c r="CP83" i="140"/>
  <c r="DM83" i="140" s="1"/>
  <c r="DN83" i="140" s="1"/>
  <c r="BW84" i="140"/>
  <c r="BX84" i="140"/>
  <c r="CU84" i="140" s="1"/>
  <c r="BY84" i="140"/>
  <c r="CV84" i="140" s="1"/>
  <c r="BZ84" i="140"/>
  <c r="CW84" i="140" s="1"/>
  <c r="CA84" i="140"/>
  <c r="CX84" i="140" s="1"/>
  <c r="CB84" i="140"/>
  <c r="CY84" i="140" s="1"/>
  <c r="CC84" i="140"/>
  <c r="CZ84" i="140" s="1"/>
  <c r="CD84" i="140"/>
  <c r="DA84" i="140" s="1"/>
  <c r="CE84" i="140"/>
  <c r="DB84" i="140" s="1"/>
  <c r="CF84" i="140"/>
  <c r="DC84" i="140" s="1"/>
  <c r="CG84" i="140"/>
  <c r="DD84" i="140" s="1"/>
  <c r="CH84" i="140"/>
  <c r="DE84" i="140" s="1"/>
  <c r="CI84" i="140"/>
  <c r="DF84" i="140" s="1"/>
  <c r="CJ84" i="140"/>
  <c r="DG84" i="140" s="1"/>
  <c r="CK84" i="140"/>
  <c r="DH84" i="140" s="1"/>
  <c r="CL84" i="140"/>
  <c r="DI84" i="140" s="1"/>
  <c r="CM84" i="140"/>
  <c r="DJ84" i="140" s="1"/>
  <c r="CN84" i="140"/>
  <c r="DK84" i="140" s="1"/>
  <c r="CO84" i="140"/>
  <c r="DL84" i="140" s="1"/>
  <c r="CP84" i="140"/>
  <c r="DM84" i="140" s="1"/>
  <c r="DN84" i="140" s="1"/>
  <c r="BW85" i="140"/>
  <c r="CT85" i="140" s="1"/>
  <c r="BX85" i="140"/>
  <c r="BY85" i="140"/>
  <c r="CV85" i="140" s="1"/>
  <c r="BZ85" i="140"/>
  <c r="CW85" i="140" s="1"/>
  <c r="CA85" i="140"/>
  <c r="CX85" i="140" s="1"/>
  <c r="CB85" i="140"/>
  <c r="CY85" i="140" s="1"/>
  <c r="CC85" i="140"/>
  <c r="CZ85" i="140" s="1"/>
  <c r="CD85" i="140"/>
  <c r="DA85" i="140" s="1"/>
  <c r="CE85" i="140"/>
  <c r="DB85" i="140" s="1"/>
  <c r="CF85" i="140"/>
  <c r="DC85" i="140" s="1"/>
  <c r="CG85" i="140"/>
  <c r="DD85" i="140" s="1"/>
  <c r="CH85" i="140"/>
  <c r="DE85" i="140" s="1"/>
  <c r="CI85" i="140"/>
  <c r="DF85" i="140" s="1"/>
  <c r="CJ85" i="140"/>
  <c r="DG85" i="140" s="1"/>
  <c r="CK85" i="140"/>
  <c r="DH85" i="140" s="1"/>
  <c r="CL85" i="140"/>
  <c r="DI85" i="140" s="1"/>
  <c r="CM85" i="140"/>
  <c r="DJ85" i="140" s="1"/>
  <c r="CN85" i="140"/>
  <c r="DK85" i="140" s="1"/>
  <c r="CO85" i="140"/>
  <c r="DL85" i="140" s="1"/>
  <c r="CP85" i="140"/>
  <c r="DM85" i="140" s="1"/>
  <c r="DN85" i="140" s="1"/>
  <c r="BW86" i="140"/>
  <c r="CT86" i="140" s="1"/>
  <c r="BX86" i="140"/>
  <c r="CU86" i="140" s="1"/>
  <c r="BY86" i="140"/>
  <c r="CV86" i="140" s="1"/>
  <c r="BZ86" i="140"/>
  <c r="CW86" i="140" s="1"/>
  <c r="CA86" i="140"/>
  <c r="CB86" i="140"/>
  <c r="CY86" i="140" s="1"/>
  <c r="CC86" i="140"/>
  <c r="CZ86" i="140" s="1"/>
  <c r="CD86" i="140"/>
  <c r="DA86" i="140" s="1"/>
  <c r="CE86" i="140"/>
  <c r="DB86" i="140" s="1"/>
  <c r="CF86" i="140"/>
  <c r="DC86" i="140" s="1"/>
  <c r="CG86" i="140"/>
  <c r="DD86" i="140" s="1"/>
  <c r="CH86" i="140"/>
  <c r="DE86" i="140" s="1"/>
  <c r="CI86" i="140"/>
  <c r="DF86" i="140" s="1"/>
  <c r="CJ86" i="140"/>
  <c r="DG86" i="140" s="1"/>
  <c r="CK86" i="140"/>
  <c r="DH86" i="140" s="1"/>
  <c r="CL86" i="140"/>
  <c r="DI86" i="140" s="1"/>
  <c r="CM86" i="140"/>
  <c r="DJ86" i="140" s="1"/>
  <c r="CN86" i="140"/>
  <c r="DK86" i="140" s="1"/>
  <c r="CO86" i="140"/>
  <c r="DL86" i="140" s="1"/>
  <c r="CP86" i="140"/>
  <c r="DM86" i="140" s="1"/>
  <c r="DN86" i="140" s="1"/>
  <c r="BW87" i="140"/>
  <c r="CT87" i="140" s="1"/>
  <c r="BX87" i="140"/>
  <c r="BY87" i="140"/>
  <c r="CV87" i="140" s="1"/>
  <c r="BZ87" i="140"/>
  <c r="CW87" i="140" s="1"/>
  <c r="CA87" i="140"/>
  <c r="CX87" i="140" s="1"/>
  <c r="CB87" i="140"/>
  <c r="CY87" i="140" s="1"/>
  <c r="CC87" i="140"/>
  <c r="CZ87" i="140" s="1"/>
  <c r="CD87" i="140"/>
  <c r="DA87" i="140" s="1"/>
  <c r="CE87" i="140"/>
  <c r="DB87" i="140" s="1"/>
  <c r="CF87" i="140"/>
  <c r="DC87" i="140" s="1"/>
  <c r="CG87" i="140"/>
  <c r="DD87" i="140" s="1"/>
  <c r="CH87" i="140"/>
  <c r="DE87" i="140" s="1"/>
  <c r="CI87" i="140"/>
  <c r="DF87" i="140" s="1"/>
  <c r="CJ87" i="140"/>
  <c r="DG87" i="140" s="1"/>
  <c r="CK87" i="140"/>
  <c r="DH87" i="140" s="1"/>
  <c r="CL87" i="140"/>
  <c r="DI87" i="140" s="1"/>
  <c r="CM87" i="140"/>
  <c r="DJ87" i="140" s="1"/>
  <c r="CN87" i="140"/>
  <c r="DK87" i="140" s="1"/>
  <c r="CO87" i="140"/>
  <c r="DL87" i="140" s="1"/>
  <c r="CP87" i="140"/>
  <c r="DM87" i="140" s="1"/>
  <c r="DN87" i="140" s="1"/>
  <c r="BW88" i="140"/>
  <c r="CT88" i="140" s="1"/>
  <c r="BX88" i="140"/>
  <c r="CU88" i="140" s="1"/>
  <c r="BY88" i="140"/>
  <c r="BZ88" i="140"/>
  <c r="CW88" i="140" s="1"/>
  <c r="CA88" i="140"/>
  <c r="CX88" i="140" s="1"/>
  <c r="CB88" i="140"/>
  <c r="CY88" i="140" s="1"/>
  <c r="CC88" i="140"/>
  <c r="CZ88" i="140" s="1"/>
  <c r="CD88" i="140"/>
  <c r="DA88" i="140" s="1"/>
  <c r="CE88" i="140"/>
  <c r="DB88" i="140" s="1"/>
  <c r="CF88" i="140"/>
  <c r="DC88" i="140" s="1"/>
  <c r="CG88" i="140"/>
  <c r="DD88" i="140" s="1"/>
  <c r="CH88" i="140"/>
  <c r="DE88" i="140" s="1"/>
  <c r="CI88" i="140"/>
  <c r="DF88" i="140" s="1"/>
  <c r="CJ88" i="140"/>
  <c r="DG88" i="140" s="1"/>
  <c r="CK88" i="140"/>
  <c r="DH88" i="140" s="1"/>
  <c r="CL88" i="140"/>
  <c r="DI88" i="140" s="1"/>
  <c r="CM88" i="140"/>
  <c r="DJ88" i="140" s="1"/>
  <c r="CN88" i="140"/>
  <c r="DK88" i="140" s="1"/>
  <c r="CO88" i="140"/>
  <c r="DL88" i="140" s="1"/>
  <c r="CP88" i="140"/>
  <c r="DM88" i="140" s="1"/>
  <c r="DN88" i="140" s="1"/>
  <c r="BW89" i="140"/>
  <c r="CT89" i="140" s="1"/>
  <c r="BX89" i="140"/>
  <c r="CU89" i="140" s="1"/>
  <c r="BY89" i="140"/>
  <c r="BZ89" i="140"/>
  <c r="CW89" i="140" s="1"/>
  <c r="CA89" i="140"/>
  <c r="CX89" i="140" s="1"/>
  <c r="CB89" i="140"/>
  <c r="CY89" i="140" s="1"/>
  <c r="CC89" i="140"/>
  <c r="CZ89" i="140" s="1"/>
  <c r="CD89" i="140"/>
  <c r="DA89" i="140" s="1"/>
  <c r="CE89" i="140"/>
  <c r="DB89" i="140" s="1"/>
  <c r="CF89" i="140"/>
  <c r="DC89" i="140" s="1"/>
  <c r="CG89" i="140"/>
  <c r="DD89" i="140" s="1"/>
  <c r="CH89" i="140"/>
  <c r="DE89" i="140" s="1"/>
  <c r="CI89" i="140"/>
  <c r="DF89" i="140" s="1"/>
  <c r="CJ89" i="140"/>
  <c r="DG89" i="140" s="1"/>
  <c r="CK89" i="140"/>
  <c r="DH89" i="140" s="1"/>
  <c r="CL89" i="140"/>
  <c r="DI89" i="140" s="1"/>
  <c r="CM89" i="140"/>
  <c r="DJ89" i="140" s="1"/>
  <c r="CN89" i="140"/>
  <c r="DK89" i="140" s="1"/>
  <c r="CO89" i="140"/>
  <c r="DL89" i="140" s="1"/>
  <c r="CP89" i="140"/>
  <c r="DM89" i="140" s="1"/>
  <c r="DN89" i="140" s="1"/>
  <c r="BW90" i="140"/>
  <c r="BX90" i="140"/>
  <c r="CU90" i="140" s="1"/>
  <c r="BY90" i="140"/>
  <c r="CV90" i="140" s="1"/>
  <c r="BZ90" i="140"/>
  <c r="CW90" i="140" s="1"/>
  <c r="CA90" i="140"/>
  <c r="CX90" i="140" s="1"/>
  <c r="CB90" i="140"/>
  <c r="CY90" i="140" s="1"/>
  <c r="CC90" i="140"/>
  <c r="CZ90" i="140" s="1"/>
  <c r="CD90" i="140"/>
  <c r="DA90" i="140" s="1"/>
  <c r="CE90" i="140"/>
  <c r="DB90" i="140" s="1"/>
  <c r="CF90" i="140"/>
  <c r="DC90" i="140" s="1"/>
  <c r="CG90" i="140"/>
  <c r="DD90" i="140" s="1"/>
  <c r="CH90" i="140"/>
  <c r="DE90" i="140" s="1"/>
  <c r="CI90" i="140"/>
  <c r="DF90" i="140" s="1"/>
  <c r="CJ90" i="140"/>
  <c r="DG90" i="140" s="1"/>
  <c r="CK90" i="140"/>
  <c r="DH90" i="140" s="1"/>
  <c r="CL90" i="140"/>
  <c r="DI90" i="140" s="1"/>
  <c r="CM90" i="140"/>
  <c r="DJ90" i="140" s="1"/>
  <c r="CN90" i="140"/>
  <c r="DK90" i="140" s="1"/>
  <c r="CO90" i="140"/>
  <c r="DL90" i="140" s="1"/>
  <c r="CP90" i="140"/>
  <c r="DM90" i="140" s="1"/>
  <c r="DN90" i="140" s="1"/>
  <c r="BW91" i="140"/>
  <c r="CT91" i="140" s="1"/>
  <c r="BX91" i="140"/>
  <c r="BY91" i="140"/>
  <c r="CV91" i="140" s="1"/>
  <c r="BZ91" i="140"/>
  <c r="CW91" i="140" s="1"/>
  <c r="CA91" i="140"/>
  <c r="CX91" i="140" s="1"/>
  <c r="CB91" i="140"/>
  <c r="CY91" i="140" s="1"/>
  <c r="CC91" i="140"/>
  <c r="CZ91" i="140" s="1"/>
  <c r="CD91" i="140"/>
  <c r="DA91" i="140" s="1"/>
  <c r="CE91" i="140"/>
  <c r="DB91" i="140" s="1"/>
  <c r="CF91" i="140"/>
  <c r="DC91" i="140" s="1"/>
  <c r="CG91" i="140"/>
  <c r="DD91" i="140" s="1"/>
  <c r="CH91" i="140"/>
  <c r="DE91" i="140" s="1"/>
  <c r="CI91" i="140"/>
  <c r="DF91" i="140" s="1"/>
  <c r="CJ91" i="140"/>
  <c r="DG91" i="140" s="1"/>
  <c r="CK91" i="140"/>
  <c r="DH91" i="140" s="1"/>
  <c r="CL91" i="140"/>
  <c r="DI91" i="140" s="1"/>
  <c r="CM91" i="140"/>
  <c r="DJ91" i="140" s="1"/>
  <c r="CN91" i="140"/>
  <c r="DK91" i="140" s="1"/>
  <c r="CO91" i="140"/>
  <c r="DL91" i="140" s="1"/>
  <c r="CP91" i="140"/>
  <c r="DM91" i="140" s="1"/>
  <c r="DN91" i="140" s="1"/>
  <c r="BW92" i="140"/>
  <c r="BX92" i="140"/>
  <c r="CU92" i="140" s="1"/>
  <c r="BY92" i="140"/>
  <c r="CV92" i="140" s="1"/>
  <c r="BZ92" i="140"/>
  <c r="CW92" i="140" s="1"/>
  <c r="CA92" i="140"/>
  <c r="CX92" i="140" s="1"/>
  <c r="CB92" i="140"/>
  <c r="CY92" i="140" s="1"/>
  <c r="CC92" i="140"/>
  <c r="CZ92" i="140" s="1"/>
  <c r="CD92" i="140"/>
  <c r="DA92" i="140" s="1"/>
  <c r="CE92" i="140"/>
  <c r="DB92" i="140" s="1"/>
  <c r="CF92" i="140"/>
  <c r="DC92" i="140" s="1"/>
  <c r="CG92" i="140"/>
  <c r="DD92" i="140" s="1"/>
  <c r="CH92" i="140"/>
  <c r="DE92" i="140" s="1"/>
  <c r="CI92" i="140"/>
  <c r="DF92" i="140" s="1"/>
  <c r="CJ92" i="140"/>
  <c r="DG92" i="140" s="1"/>
  <c r="CK92" i="140"/>
  <c r="DH92" i="140" s="1"/>
  <c r="CL92" i="140"/>
  <c r="DI92" i="140" s="1"/>
  <c r="CM92" i="140"/>
  <c r="DJ92" i="140" s="1"/>
  <c r="CN92" i="140"/>
  <c r="DK92" i="140" s="1"/>
  <c r="CO92" i="140"/>
  <c r="DL92" i="140" s="1"/>
  <c r="CP92" i="140"/>
  <c r="DM92" i="140" s="1"/>
  <c r="DN92" i="140" s="1"/>
  <c r="BW93" i="140"/>
  <c r="CT93" i="140" s="1"/>
  <c r="BX93" i="140"/>
  <c r="BY93" i="140"/>
  <c r="CV93" i="140" s="1"/>
  <c r="BZ93" i="140"/>
  <c r="CW93" i="140" s="1"/>
  <c r="CA93" i="140"/>
  <c r="CX93" i="140" s="1"/>
  <c r="CB93" i="140"/>
  <c r="CY93" i="140" s="1"/>
  <c r="CC93" i="140"/>
  <c r="CZ93" i="140" s="1"/>
  <c r="CD93" i="140"/>
  <c r="DA93" i="140" s="1"/>
  <c r="CE93" i="140"/>
  <c r="DB93" i="140" s="1"/>
  <c r="CF93" i="140"/>
  <c r="DC93" i="140" s="1"/>
  <c r="CG93" i="140"/>
  <c r="DD93" i="140" s="1"/>
  <c r="CH93" i="140"/>
  <c r="DE93" i="140" s="1"/>
  <c r="CI93" i="140"/>
  <c r="DF93" i="140" s="1"/>
  <c r="CJ93" i="140"/>
  <c r="DG93" i="140" s="1"/>
  <c r="CK93" i="140"/>
  <c r="DH93" i="140" s="1"/>
  <c r="CL93" i="140"/>
  <c r="DI93" i="140" s="1"/>
  <c r="CM93" i="140"/>
  <c r="DJ93" i="140" s="1"/>
  <c r="CN93" i="140"/>
  <c r="DK93" i="140" s="1"/>
  <c r="CO93" i="140"/>
  <c r="DL93" i="140" s="1"/>
  <c r="CP93" i="140"/>
  <c r="DM93" i="140" s="1"/>
  <c r="DN93" i="140" s="1"/>
  <c r="BW94" i="140"/>
  <c r="CT94" i="140" s="1"/>
  <c r="BX94" i="140"/>
  <c r="CU94" i="140" s="1"/>
  <c r="BY94" i="140"/>
  <c r="CV94" i="140" s="1"/>
  <c r="BZ94" i="140"/>
  <c r="CW94" i="140" s="1"/>
  <c r="CA94" i="140"/>
  <c r="CB94" i="140"/>
  <c r="CY94" i="140" s="1"/>
  <c r="CC94" i="140"/>
  <c r="CZ94" i="140" s="1"/>
  <c r="CD94" i="140"/>
  <c r="DA94" i="140" s="1"/>
  <c r="CE94" i="140"/>
  <c r="DB94" i="140" s="1"/>
  <c r="CF94" i="140"/>
  <c r="DC94" i="140" s="1"/>
  <c r="CG94" i="140"/>
  <c r="DD94" i="140" s="1"/>
  <c r="CH94" i="140"/>
  <c r="DE94" i="140" s="1"/>
  <c r="CI94" i="140"/>
  <c r="DF94" i="140" s="1"/>
  <c r="CJ94" i="140"/>
  <c r="DG94" i="140" s="1"/>
  <c r="CK94" i="140"/>
  <c r="DH94" i="140" s="1"/>
  <c r="CL94" i="140"/>
  <c r="DI94" i="140" s="1"/>
  <c r="CM94" i="140"/>
  <c r="DJ94" i="140" s="1"/>
  <c r="CN94" i="140"/>
  <c r="DK94" i="140" s="1"/>
  <c r="CO94" i="140"/>
  <c r="DL94" i="140" s="1"/>
  <c r="CP94" i="140"/>
  <c r="DM94" i="140" s="1"/>
  <c r="DN94" i="140" s="1"/>
  <c r="BW95" i="140"/>
  <c r="CT95" i="140" s="1"/>
  <c r="BX95" i="140"/>
  <c r="BY95" i="140"/>
  <c r="CV95" i="140" s="1"/>
  <c r="BZ95" i="140"/>
  <c r="CW95" i="140" s="1"/>
  <c r="CA95" i="140"/>
  <c r="CX95" i="140" s="1"/>
  <c r="CB95" i="140"/>
  <c r="CY95" i="140" s="1"/>
  <c r="CC95" i="140"/>
  <c r="CZ95" i="140" s="1"/>
  <c r="CD95" i="140"/>
  <c r="DA95" i="140" s="1"/>
  <c r="CE95" i="140"/>
  <c r="DB95" i="140" s="1"/>
  <c r="CF95" i="140"/>
  <c r="DC95" i="140" s="1"/>
  <c r="CG95" i="140"/>
  <c r="DD95" i="140" s="1"/>
  <c r="CH95" i="140"/>
  <c r="DE95" i="140" s="1"/>
  <c r="CI95" i="140"/>
  <c r="DF95" i="140" s="1"/>
  <c r="CJ95" i="140"/>
  <c r="DG95" i="140" s="1"/>
  <c r="CK95" i="140"/>
  <c r="DH95" i="140" s="1"/>
  <c r="CL95" i="140"/>
  <c r="DI95" i="140" s="1"/>
  <c r="CM95" i="140"/>
  <c r="DJ95" i="140" s="1"/>
  <c r="CN95" i="140"/>
  <c r="DK95" i="140" s="1"/>
  <c r="CO95" i="140"/>
  <c r="DL95" i="140" s="1"/>
  <c r="CP95" i="140"/>
  <c r="DM95" i="140" s="1"/>
  <c r="DN95" i="140" s="1"/>
  <c r="BW96" i="140"/>
  <c r="CT96" i="140" s="1"/>
  <c r="BX96" i="140"/>
  <c r="CU96" i="140" s="1"/>
  <c r="BY96" i="140"/>
  <c r="CV96" i="140" s="1"/>
  <c r="BZ96" i="140"/>
  <c r="CW96" i="140" s="1"/>
  <c r="CA96" i="140"/>
  <c r="CX96" i="140" s="1"/>
  <c r="CB96" i="140"/>
  <c r="CY96" i="140" s="1"/>
  <c r="CC96" i="140"/>
  <c r="CZ96" i="140" s="1"/>
  <c r="CD96" i="140"/>
  <c r="DA96" i="140" s="1"/>
  <c r="CE96" i="140"/>
  <c r="DB96" i="140" s="1"/>
  <c r="CF96" i="140"/>
  <c r="DC96" i="140" s="1"/>
  <c r="CG96" i="140"/>
  <c r="DD96" i="140" s="1"/>
  <c r="CH96" i="140"/>
  <c r="DE96" i="140" s="1"/>
  <c r="CI96" i="140"/>
  <c r="DF96" i="140" s="1"/>
  <c r="CJ96" i="140"/>
  <c r="DG96" i="140" s="1"/>
  <c r="CK96" i="140"/>
  <c r="DH96" i="140" s="1"/>
  <c r="CL96" i="140"/>
  <c r="DI96" i="140" s="1"/>
  <c r="CM96" i="140"/>
  <c r="DJ96" i="140" s="1"/>
  <c r="CN96" i="140"/>
  <c r="DK96" i="140" s="1"/>
  <c r="CO96" i="140"/>
  <c r="DL96" i="140" s="1"/>
  <c r="CP96" i="140"/>
  <c r="DM96" i="140" s="1"/>
  <c r="DN96" i="140" s="1"/>
  <c r="BW97" i="140"/>
  <c r="CT97" i="140" s="1"/>
  <c r="BX97" i="140"/>
  <c r="CU97" i="140" s="1"/>
  <c r="BY97" i="140"/>
  <c r="CV97" i="140" s="1"/>
  <c r="BZ97" i="140"/>
  <c r="CW97" i="140" s="1"/>
  <c r="CA97" i="140"/>
  <c r="CX97" i="140" s="1"/>
  <c r="CB97" i="140"/>
  <c r="CY97" i="140" s="1"/>
  <c r="CC97" i="140"/>
  <c r="CZ97" i="140" s="1"/>
  <c r="CD97" i="140"/>
  <c r="DA97" i="140" s="1"/>
  <c r="CE97" i="140"/>
  <c r="DB97" i="140" s="1"/>
  <c r="CF97" i="140"/>
  <c r="DC97" i="140" s="1"/>
  <c r="CG97" i="140"/>
  <c r="DD97" i="140" s="1"/>
  <c r="CH97" i="140"/>
  <c r="DE97" i="140" s="1"/>
  <c r="CI97" i="140"/>
  <c r="DF97" i="140" s="1"/>
  <c r="CJ97" i="140"/>
  <c r="DG97" i="140" s="1"/>
  <c r="CK97" i="140"/>
  <c r="DH97" i="140" s="1"/>
  <c r="CL97" i="140"/>
  <c r="DI97" i="140" s="1"/>
  <c r="CM97" i="140"/>
  <c r="DJ97" i="140" s="1"/>
  <c r="CN97" i="140"/>
  <c r="DK97" i="140" s="1"/>
  <c r="CO97" i="140"/>
  <c r="DL97" i="140" s="1"/>
  <c r="CP97" i="140"/>
  <c r="DM97" i="140" s="1"/>
  <c r="DN97" i="140" s="1"/>
  <c r="BW98" i="140"/>
  <c r="BX98" i="140"/>
  <c r="CU98" i="140" s="1"/>
  <c r="DS98" i="140" s="1"/>
  <c r="BY98" i="140"/>
  <c r="CV98" i="140" s="1"/>
  <c r="DT98" i="140" s="1"/>
  <c r="BZ98" i="140"/>
  <c r="CW98" i="140" s="1"/>
  <c r="DU98" i="140" s="1"/>
  <c r="CA98" i="140"/>
  <c r="CX98" i="140" s="1"/>
  <c r="DV98" i="140" s="1"/>
  <c r="CB98" i="140"/>
  <c r="CY98" i="140" s="1"/>
  <c r="DW98" i="140" s="1"/>
  <c r="CC98" i="140"/>
  <c r="CZ98" i="140" s="1"/>
  <c r="DX98" i="140" s="1"/>
  <c r="CD98" i="140"/>
  <c r="DA98" i="140" s="1"/>
  <c r="DY98" i="140" s="1"/>
  <c r="CE98" i="140"/>
  <c r="DB98" i="140" s="1"/>
  <c r="DZ98" i="140" s="1"/>
  <c r="CF98" i="140"/>
  <c r="DC98" i="140" s="1"/>
  <c r="EA98" i="140" s="1"/>
  <c r="CG98" i="140"/>
  <c r="DD98" i="140" s="1"/>
  <c r="EB98" i="140" s="1"/>
  <c r="CH98" i="140"/>
  <c r="DE98" i="140" s="1"/>
  <c r="EC98" i="140" s="1"/>
  <c r="CI98" i="140"/>
  <c r="DF98" i="140" s="1"/>
  <c r="ED98" i="140" s="1"/>
  <c r="CJ98" i="140"/>
  <c r="DG98" i="140" s="1"/>
  <c r="EE98" i="140" s="1"/>
  <c r="CK98" i="140"/>
  <c r="DH98" i="140" s="1"/>
  <c r="EF98" i="140" s="1"/>
  <c r="CL98" i="140"/>
  <c r="DI98" i="140" s="1"/>
  <c r="EG98" i="140" s="1"/>
  <c r="CM98" i="140"/>
  <c r="DJ98" i="140" s="1"/>
  <c r="EH98" i="140" s="1"/>
  <c r="CN98" i="140"/>
  <c r="DK98" i="140" s="1"/>
  <c r="EI98" i="140" s="1"/>
  <c r="CO98" i="140"/>
  <c r="DL98" i="140" s="1"/>
  <c r="EJ98" i="140" s="1"/>
  <c r="CP98" i="140"/>
  <c r="DM98" i="140" s="1"/>
  <c r="BW99" i="140"/>
  <c r="CT99" i="140" s="1"/>
  <c r="BX99" i="140"/>
  <c r="BY99" i="140"/>
  <c r="CV99" i="140" s="1"/>
  <c r="BZ99" i="140"/>
  <c r="CW99" i="140" s="1"/>
  <c r="CA99" i="140"/>
  <c r="CX99" i="140" s="1"/>
  <c r="CB99" i="140"/>
  <c r="CY99" i="140" s="1"/>
  <c r="CC99" i="140"/>
  <c r="CZ99" i="140" s="1"/>
  <c r="CD99" i="140"/>
  <c r="DA99" i="140" s="1"/>
  <c r="CE99" i="140"/>
  <c r="DB99" i="140" s="1"/>
  <c r="CF99" i="140"/>
  <c r="DC99" i="140" s="1"/>
  <c r="CG99" i="140"/>
  <c r="DD99" i="140" s="1"/>
  <c r="CH99" i="140"/>
  <c r="DE99" i="140" s="1"/>
  <c r="CI99" i="140"/>
  <c r="DF99" i="140" s="1"/>
  <c r="CJ99" i="140"/>
  <c r="DG99" i="140" s="1"/>
  <c r="CK99" i="140"/>
  <c r="DH99" i="140" s="1"/>
  <c r="CL99" i="140"/>
  <c r="DI99" i="140" s="1"/>
  <c r="CM99" i="140"/>
  <c r="DJ99" i="140" s="1"/>
  <c r="CN99" i="140"/>
  <c r="DK99" i="140" s="1"/>
  <c r="CO99" i="140"/>
  <c r="DL99" i="140" s="1"/>
  <c r="CP99" i="140"/>
  <c r="DM99" i="140" s="1"/>
  <c r="DN99" i="140" s="1"/>
  <c r="BW100" i="140"/>
  <c r="BX100" i="140"/>
  <c r="CU100" i="140" s="1"/>
  <c r="BY100" i="140"/>
  <c r="CV100" i="140" s="1"/>
  <c r="BZ100" i="140"/>
  <c r="CW100" i="140" s="1"/>
  <c r="CA100" i="140"/>
  <c r="CX100" i="140" s="1"/>
  <c r="CB100" i="140"/>
  <c r="CY100" i="140" s="1"/>
  <c r="CC100" i="140"/>
  <c r="CZ100" i="140" s="1"/>
  <c r="CD100" i="140"/>
  <c r="DA100" i="140" s="1"/>
  <c r="CE100" i="140"/>
  <c r="DB100" i="140" s="1"/>
  <c r="CF100" i="140"/>
  <c r="DC100" i="140" s="1"/>
  <c r="CG100" i="140"/>
  <c r="DD100" i="140" s="1"/>
  <c r="CH100" i="140"/>
  <c r="DE100" i="140" s="1"/>
  <c r="CI100" i="140"/>
  <c r="DF100" i="140" s="1"/>
  <c r="CJ100" i="140"/>
  <c r="DG100" i="140" s="1"/>
  <c r="CK100" i="140"/>
  <c r="DH100" i="140" s="1"/>
  <c r="CL100" i="140"/>
  <c r="DI100" i="140" s="1"/>
  <c r="CM100" i="140"/>
  <c r="DJ100" i="140" s="1"/>
  <c r="CN100" i="140"/>
  <c r="DK100" i="140" s="1"/>
  <c r="CO100" i="140"/>
  <c r="DL100" i="140" s="1"/>
  <c r="CP100" i="140"/>
  <c r="DM100" i="140" s="1"/>
  <c r="DN100" i="140" s="1"/>
  <c r="BW101" i="140"/>
  <c r="CT101" i="140" s="1"/>
  <c r="BX101" i="140"/>
  <c r="BY101" i="140"/>
  <c r="CV101" i="140" s="1"/>
  <c r="BZ101" i="140"/>
  <c r="CW101" i="140" s="1"/>
  <c r="CA101" i="140"/>
  <c r="CX101" i="140" s="1"/>
  <c r="CB101" i="140"/>
  <c r="CY101" i="140" s="1"/>
  <c r="CC101" i="140"/>
  <c r="CZ101" i="140" s="1"/>
  <c r="CD101" i="140"/>
  <c r="DA101" i="140" s="1"/>
  <c r="CE101" i="140"/>
  <c r="DB101" i="140" s="1"/>
  <c r="CF101" i="140"/>
  <c r="DC101" i="140" s="1"/>
  <c r="CG101" i="140"/>
  <c r="DD101" i="140" s="1"/>
  <c r="CH101" i="140"/>
  <c r="DE101" i="140" s="1"/>
  <c r="CI101" i="140"/>
  <c r="DF101" i="140" s="1"/>
  <c r="CJ101" i="140"/>
  <c r="DG101" i="140" s="1"/>
  <c r="CK101" i="140"/>
  <c r="DH101" i="140" s="1"/>
  <c r="CL101" i="140"/>
  <c r="DI101" i="140" s="1"/>
  <c r="CM101" i="140"/>
  <c r="DJ101" i="140" s="1"/>
  <c r="CN101" i="140"/>
  <c r="DK101" i="140" s="1"/>
  <c r="CO101" i="140"/>
  <c r="DL101" i="140" s="1"/>
  <c r="CP101" i="140"/>
  <c r="DM101" i="140" s="1"/>
  <c r="DN101" i="140" s="1"/>
  <c r="BW102" i="140"/>
  <c r="CT102" i="140" s="1"/>
  <c r="BX102" i="140"/>
  <c r="CU102" i="140" s="1"/>
  <c r="BY102" i="140"/>
  <c r="CV102" i="140" s="1"/>
  <c r="BZ102" i="140"/>
  <c r="CW102" i="140" s="1"/>
  <c r="CA102" i="140"/>
  <c r="CX102" i="140" s="1"/>
  <c r="CB102" i="140"/>
  <c r="CY102" i="140" s="1"/>
  <c r="CC102" i="140"/>
  <c r="CZ102" i="140" s="1"/>
  <c r="CD102" i="140"/>
  <c r="DA102" i="140" s="1"/>
  <c r="CE102" i="140"/>
  <c r="DB102" i="140" s="1"/>
  <c r="CF102" i="140"/>
  <c r="DC102" i="140" s="1"/>
  <c r="CG102" i="140"/>
  <c r="DD102" i="140" s="1"/>
  <c r="CH102" i="140"/>
  <c r="DE102" i="140" s="1"/>
  <c r="CI102" i="140"/>
  <c r="DF102" i="140" s="1"/>
  <c r="CJ102" i="140"/>
  <c r="DG102" i="140" s="1"/>
  <c r="CK102" i="140"/>
  <c r="DH102" i="140" s="1"/>
  <c r="CL102" i="140"/>
  <c r="DI102" i="140" s="1"/>
  <c r="CM102" i="140"/>
  <c r="DJ102" i="140" s="1"/>
  <c r="CN102" i="140"/>
  <c r="DK102" i="140" s="1"/>
  <c r="CO102" i="140"/>
  <c r="DL102" i="140" s="1"/>
  <c r="CP102" i="140"/>
  <c r="DM102" i="140" s="1"/>
  <c r="DN102" i="140" s="1"/>
  <c r="BW103" i="140"/>
  <c r="CT103" i="140" s="1"/>
  <c r="BX103" i="140"/>
  <c r="BY103" i="140"/>
  <c r="CV103" i="140" s="1"/>
  <c r="BZ103" i="140"/>
  <c r="CW103" i="140" s="1"/>
  <c r="CA103" i="140"/>
  <c r="CX103" i="140" s="1"/>
  <c r="CB103" i="140"/>
  <c r="CY103" i="140" s="1"/>
  <c r="CC103" i="140"/>
  <c r="CZ103" i="140" s="1"/>
  <c r="CD103" i="140"/>
  <c r="DA103" i="140" s="1"/>
  <c r="CE103" i="140"/>
  <c r="DB103" i="140" s="1"/>
  <c r="CF103" i="140"/>
  <c r="DC103" i="140" s="1"/>
  <c r="CG103" i="140"/>
  <c r="DD103" i="140" s="1"/>
  <c r="CH103" i="140"/>
  <c r="DE103" i="140" s="1"/>
  <c r="CI103" i="140"/>
  <c r="DF103" i="140" s="1"/>
  <c r="CJ103" i="140"/>
  <c r="DG103" i="140" s="1"/>
  <c r="CK103" i="140"/>
  <c r="DH103" i="140" s="1"/>
  <c r="CL103" i="140"/>
  <c r="DI103" i="140" s="1"/>
  <c r="CM103" i="140"/>
  <c r="DJ103" i="140" s="1"/>
  <c r="CN103" i="140"/>
  <c r="DK103" i="140" s="1"/>
  <c r="CO103" i="140"/>
  <c r="DL103" i="140" s="1"/>
  <c r="CP103" i="140"/>
  <c r="DM103" i="140" s="1"/>
  <c r="DN103" i="140" s="1"/>
  <c r="BW104" i="140"/>
  <c r="CT104" i="140" s="1"/>
  <c r="BX104" i="140"/>
  <c r="CU104" i="140" s="1"/>
  <c r="BY104" i="140"/>
  <c r="BZ104" i="140"/>
  <c r="CW104" i="140" s="1"/>
  <c r="CA104" i="140"/>
  <c r="CX104" i="140" s="1"/>
  <c r="CB104" i="140"/>
  <c r="CY104" i="140" s="1"/>
  <c r="CC104" i="140"/>
  <c r="CZ104" i="140" s="1"/>
  <c r="CD104" i="140"/>
  <c r="DA104" i="140" s="1"/>
  <c r="CE104" i="140"/>
  <c r="DB104" i="140" s="1"/>
  <c r="CF104" i="140"/>
  <c r="DC104" i="140" s="1"/>
  <c r="CG104" i="140"/>
  <c r="DD104" i="140" s="1"/>
  <c r="CH104" i="140"/>
  <c r="DE104" i="140" s="1"/>
  <c r="CI104" i="140"/>
  <c r="DF104" i="140" s="1"/>
  <c r="CJ104" i="140"/>
  <c r="DG104" i="140" s="1"/>
  <c r="CK104" i="140"/>
  <c r="DH104" i="140" s="1"/>
  <c r="CL104" i="140"/>
  <c r="DI104" i="140" s="1"/>
  <c r="CM104" i="140"/>
  <c r="DJ104" i="140" s="1"/>
  <c r="CN104" i="140"/>
  <c r="DK104" i="140" s="1"/>
  <c r="CO104" i="140"/>
  <c r="DL104" i="140" s="1"/>
  <c r="CP104" i="140"/>
  <c r="DM104" i="140" s="1"/>
  <c r="DN104" i="140" s="1"/>
  <c r="BW105" i="140"/>
  <c r="CT105" i="140" s="1"/>
  <c r="BX105" i="140"/>
  <c r="CU105" i="140" s="1"/>
  <c r="BY105" i="140"/>
  <c r="CV105" i="140" s="1"/>
  <c r="BZ105" i="140"/>
  <c r="CW105" i="140" s="1"/>
  <c r="CA105" i="140"/>
  <c r="CX105" i="140" s="1"/>
  <c r="CB105" i="140"/>
  <c r="CY105" i="140" s="1"/>
  <c r="CC105" i="140"/>
  <c r="CZ105" i="140" s="1"/>
  <c r="CD105" i="140"/>
  <c r="DA105" i="140" s="1"/>
  <c r="CE105" i="140"/>
  <c r="DB105" i="140" s="1"/>
  <c r="CF105" i="140"/>
  <c r="DC105" i="140" s="1"/>
  <c r="CG105" i="140"/>
  <c r="DD105" i="140" s="1"/>
  <c r="CH105" i="140"/>
  <c r="DE105" i="140" s="1"/>
  <c r="CI105" i="140"/>
  <c r="DF105" i="140" s="1"/>
  <c r="CJ105" i="140"/>
  <c r="DG105" i="140" s="1"/>
  <c r="CK105" i="140"/>
  <c r="DH105" i="140" s="1"/>
  <c r="CL105" i="140"/>
  <c r="DI105" i="140" s="1"/>
  <c r="CM105" i="140"/>
  <c r="DJ105" i="140" s="1"/>
  <c r="CN105" i="140"/>
  <c r="DK105" i="140" s="1"/>
  <c r="CO105" i="140"/>
  <c r="DL105" i="140" s="1"/>
  <c r="CP105" i="140"/>
  <c r="DM105" i="140" s="1"/>
  <c r="DN105" i="140" s="1"/>
  <c r="BW106" i="140"/>
  <c r="BX106" i="140"/>
  <c r="CU106" i="140" s="1"/>
  <c r="BY106" i="140"/>
  <c r="CV106" i="140" s="1"/>
  <c r="BZ106" i="140"/>
  <c r="CW106" i="140" s="1"/>
  <c r="CA106" i="140"/>
  <c r="CX106" i="140" s="1"/>
  <c r="CB106" i="140"/>
  <c r="CY106" i="140" s="1"/>
  <c r="CC106" i="140"/>
  <c r="CZ106" i="140" s="1"/>
  <c r="CD106" i="140"/>
  <c r="DA106" i="140" s="1"/>
  <c r="CE106" i="140"/>
  <c r="DB106" i="140" s="1"/>
  <c r="CF106" i="140"/>
  <c r="DC106" i="140" s="1"/>
  <c r="CG106" i="140"/>
  <c r="DD106" i="140" s="1"/>
  <c r="CH106" i="140"/>
  <c r="DE106" i="140" s="1"/>
  <c r="CI106" i="140"/>
  <c r="DF106" i="140" s="1"/>
  <c r="CJ106" i="140"/>
  <c r="DG106" i="140" s="1"/>
  <c r="CK106" i="140"/>
  <c r="DH106" i="140" s="1"/>
  <c r="CL106" i="140"/>
  <c r="DI106" i="140" s="1"/>
  <c r="CM106" i="140"/>
  <c r="DJ106" i="140" s="1"/>
  <c r="CN106" i="140"/>
  <c r="DK106" i="140" s="1"/>
  <c r="CO106" i="140"/>
  <c r="DL106" i="140" s="1"/>
  <c r="CP106" i="140"/>
  <c r="DM106" i="140" s="1"/>
  <c r="DN106" i="140" s="1"/>
  <c r="BW107" i="140"/>
  <c r="CT107" i="140" s="1"/>
  <c r="BX107" i="140"/>
  <c r="CU107" i="140" s="1"/>
  <c r="BY107" i="140"/>
  <c r="CV107" i="140" s="1"/>
  <c r="BZ107" i="140"/>
  <c r="CW107" i="140" s="1"/>
  <c r="CA107" i="140"/>
  <c r="CX107" i="140" s="1"/>
  <c r="CB107" i="140"/>
  <c r="CY107" i="140" s="1"/>
  <c r="CC107" i="140"/>
  <c r="CZ107" i="140" s="1"/>
  <c r="CD107" i="140"/>
  <c r="DA107" i="140" s="1"/>
  <c r="CE107" i="140"/>
  <c r="DB107" i="140" s="1"/>
  <c r="CF107" i="140"/>
  <c r="DC107" i="140" s="1"/>
  <c r="CG107" i="140"/>
  <c r="DD107" i="140" s="1"/>
  <c r="CH107" i="140"/>
  <c r="DE107" i="140" s="1"/>
  <c r="CI107" i="140"/>
  <c r="DF107" i="140" s="1"/>
  <c r="CJ107" i="140"/>
  <c r="DG107" i="140" s="1"/>
  <c r="CK107" i="140"/>
  <c r="DH107" i="140" s="1"/>
  <c r="CL107" i="140"/>
  <c r="DI107" i="140" s="1"/>
  <c r="CM107" i="140"/>
  <c r="DJ107" i="140" s="1"/>
  <c r="CN107" i="140"/>
  <c r="DK107" i="140" s="1"/>
  <c r="CO107" i="140"/>
  <c r="DL107" i="140" s="1"/>
  <c r="CP107" i="140"/>
  <c r="DM107" i="140" s="1"/>
  <c r="DN107" i="140" s="1"/>
  <c r="BW108" i="140"/>
  <c r="BX108" i="140"/>
  <c r="CU108" i="140" s="1"/>
  <c r="BY108" i="140"/>
  <c r="CV108" i="140" s="1"/>
  <c r="BZ108" i="140"/>
  <c r="CW108" i="140" s="1"/>
  <c r="CA108" i="140"/>
  <c r="CX108" i="140" s="1"/>
  <c r="CB108" i="140"/>
  <c r="CY108" i="140" s="1"/>
  <c r="CC108" i="140"/>
  <c r="CZ108" i="140" s="1"/>
  <c r="CD108" i="140"/>
  <c r="DA108" i="140" s="1"/>
  <c r="CE108" i="140"/>
  <c r="DB108" i="140" s="1"/>
  <c r="CF108" i="140"/>
  <c r="DC108" i="140" s="1"/>
  <c r="CG108" i="140"/>
  <c r="DD108" i="140" s="1"/>
  <c r="CH108" i="140"/>
  <c r="DE108" i="140" s="1"/>
  <c r="CI108" i="140"/>
  <c r="DF108" i="140" s="1"/>
  <c r="CJ108" i="140"/>
  <c r="DG108" i="140" s="1"/>
  <c r="CK108" i="140"/>
  <c r="DH108" i="140" s="1"/>
  <c r="CL108" i="140"/>
  <c r="DI108" i="140" s="1"/>
  <c r="CM108" i="140"/>
  <c r="DJ108" i="140" s="1"/>
  <c r="CN108" i="140"/>
  <c r="DK108" i="140" s="1"/>
  <c r="CO108" i="140"/>
  <c r="DL108" i="140" s="1"/>
  <c r="CP108" i="140"/>
  <c r="DM108" i="140" s="1"/>
  <c r="DN108" i="140" s="1"/>
  <c r="BW109" i="140"/>
  <c r="CT109" i="140" s="1"/>
  <c r="BX109" i="140"/>
  <c r="CU109" i="140" s="1"/>
  <c r="BY109" i="140"/>
  <c r="CV109" i="140" s="1"/>
  <c r="BZ109" i="140"/>
  <c r="CW109" i="140" s="1"/>
  <c r="CA109" i="140"/>
  <c r="CX109" i="140" s="1"/>
  <c r="CB109" i="140"/>
  <c r="CY109" i="140" s="1"/>
  <c r="CC109" i="140"/>
  <c r="CZ109" i="140" s="1"/>
  <c r="CD109" i="140"/>
  <c r="DA109" i="140" s="1"/>
  <c r="CE109" i="140"/>
  <c r="DB109" i="140" s="1"/>
  <c r="CF109" i="140"/>
  <c r="DC109" i="140" s="1"/>
  <c r="CG109" i="140"/>
  <c r="DD109" i="140" s="1"/>
  <c r="CH109" i="140"/>
  <c r="DE109" i="140" s="1"/>
  <c r="CI109" i="140"/>
  <c r="DF109" i="140" s="1"/>
  <c r="CJ109" i="140"/>
  <c r="DG109" i="140" s="1"/>
  <c r="CK109" i="140"/>
  <c r="DH109" i="140" s="1"/>
  <c r="CL109" i="140"/>
  <c r="DI109" i="140" s="1"/>
  <c r="CM109" i="140"/>
  <c r="DJ109" i="140" s="1"/>
  <c r="CN109" i="140"/>
  <c r="DK109" i="140" s="1"/>
  <c r="CO109" i="140"/>
  <c r="DL109" i="140" s="1"/>
  <c r="CP109" i="140"/>
  <c r="DM109" i="140" s="1"/>
  <c r="DN109" i="140" s="1"/>
  <c r="BW110" i="140"/>
  <c r="CT110" i="140" s="1"/>
  <c r="BX110" i="140"/>
  <c r="CU110" i="140" s="1"/>
  <c r="BY110" i="140"/>
  <c r="CV110" i="140" s="1"/>
  <c r="BZ110" i="140"/>
  <c r="CW110" i="140" s="1"/>
  <c r="CA110" i="140"/>
  <c r="CX110" i="140" s="1"/>
  <c r="CB110" i="140"/>
  <c r="CY110" i="140" s="1"/>
  <c r="CC110" i="140"/>
  <c r="CZ110" i="140" s="1"/>
  <c r="CD110" i="140"/>
  <c r="DA110" i="140" s="1"/>
  <c r="CE110" i="140"/>
  <c r="DB110" i="140" s="1"/>
  <c r="CF110" i="140"/>
  <c r="DC110" i="140" s="1"/>
  <c r="CG110" i="140"/>
  <c r="DD110" i="140" s="1"/>
  <c r="CH110" i="140"/>
  <c r="DE110" i="140" s="1"/>
  <c r="CI110" i="140"/>
  <c r="DF110" i="140" s="1"/>
  <c r="CJ110" i="140"/>
  <c r="DG110" i="140" s="1"/>
  <c r="CK110" i="140"/>
  <c r="DH110" i="140" s="1"/>
  <c r="CL110" i="140"/>
  <c r="DI110" i="140" s="1"/>
  <c r="CM110" i="140"/>
  <c r="DJ110" i="140" s="1"/>
  <c r="CN110" i="140"/>
  <c r="DK110" i="140" s="1"/>
  <c r="CO110" i="140"/>
  <c r="DL110" i="140" s="1"/>
  <c r="CP110" i="140"/>
  <c r="DM110" i="140" s="1"/>
  <c r="DN110" i="140" s="1"/>
  <c r="BW111" i="140"/>
  <c r="CT111" i="140" s="1"/>
  <c r="BX111" i="140"/>
  <c r="BY111" i="140"/>
  <c r="CV111" i="140" s="1"/>
  <c r="BZ111" i="140"/>
  <c r="CW111" i="140" s="1"/>
  <c r="CA111" i="140"/>
  <c r="CX111" i="140" s="1"/>
  <c r="CB111" i="140"/>
  <c r="CY111" i="140" s="1"/>
  <c r="CC111" i="140"/>
  <c r="CZ111" i="140" s="1"/>
  <c r="CD111" i="140"/>
  <c r="DA111" i="140" s="1"/>
  <c r="CE111" i="140"/>
  <c r="DB111" i="140" s="1"/>
  <c r="CF111" i="140"/>
  <c r="DC111" i="140" s="1"/>
  <c r="CG111" i="140"/>
  <c r="DD111" i="140" s="1"/>
  <c r="CH111" i="140"/>
  <c r="DE111" i="140" s="1"/>
  <c r="CI111" i="140"/>
  <c r="DF111" i="140" s="1"/>
  <c r="CJ111" i="140"/>
  <c r="DG111" i="140" s="1"/>
  <c r="CK111" i="140"/>
  <c r="DH111" i="140" s="1"/>
  <c r="CL111" i="140"/>
  <c r="DI111" i="140" s="1"/>
  <c r="CM111" i="140"/>
  <c r="DJ111" i="140" s="1"/>
  <c r="CN111" i="140"/>
  <c r="DK111" i="140" s="1"/>
  <c r="CO111" i="140"/>
  <c r="DL111" i="140" s="1"/>
  <c r="CP111" i="140"/>
  <c r="DM111" i="140" s="1"/>
  <c r="DN111" i="140" s="1"/>
  <c r="BW112" i="140"/>
  <c r="CT112" i="140" s="1"/>
  <c r="BX112" i="140"/>
  <c r="CU112" i="140" s="1"/>
  <c r="BY112" i="140"/>
  <c r="BZ112" i="140"/>
  <c r="CW112" i="140" s="1"/>
  <c r="CA112" i="140"/>
  <c r="CX112" i="140" s="1"/>
  <c r="CB112" i="140"/>
  <c r="CY112" i="140" s="1"/>
  <c r="CC112" i="140"/>
  <c r="CZ112" i="140" s="1"/>
  <c r="CD112" i="140"/>
  <c r="DA112" i="140" s="1"/>
  <c r="CE112" i="140"/>
  <c r="DB112" i="140" s="1"/>
  <c r="CF112" i="140"/>
  <c r="DC112" i="140" s="1"/>
  <c r="CG112" i="140"/>
  <c r="DD112" i="140" s="1"/>
  <c r="CH112" i="140"/>
  <c r="DE112" i="140" s="1"/>
  <c r="CI112" i="140"/>
  <c r="DF112" i="140" s="1"/>
  <c r="CJ112" i="140"/>
  <c r="DG112" i="140" s="1"/>
  <c r="CK112" i="140"/>
  <c r="DH112" i="140" s="1"/>
  <c r="CL112" i="140"/>
  <c r="DI112" i="140" s="1"/>
  <c r="CM112" i="140"/>
  <c r="DJ112" i="140" s="1"/>
  <c r="CN112" i="140"/>
  <c r="DK112" i="140" s="1"/>
  <c r="CO112" i="140"/>
  <c r="DL112" i="140" s="1"/>
  <c r="CP112" i="140"/>
  <c r="DM112" i="140" s="1"/>
  <c r="DN112" i="140" s="1"/>
  <c r="BW113" i="140"/>
  <c r="CT113" i="140" s="1"/>
  <c r="BX113" i="140"/>
  <c r="CU113" i="140" s="1"/>
  <c r="BY113" i="140"/>
  <c r="BZ113" i="140"/>
  <c r="CW113" i="140" s="1"/>
  <c r="CA113" i="140"/>
  <c r="CX113" i="140" s="1"/>
  <c r="CB113" i="140"/>
  <c r="CY113" i="140" s="1"/>
  <c r="CC113" i="140"/>
  <c r="CZ113" i="140" s="1"/>
  <c r="CD113" i="140"/>
  <c r="DA113" i="140" s="1"/>
  <c r="CE113" i="140"/>
  <c r="DB113" i="140" s="1"/>
  <c r="CF113" i="140"/>
  <c r="DC113" i="140" s="1"/>
  <c r="CG113" i="140"/>
  <c r="DD113" i="140" s="1"/>
  <c r="CH113" i="140"/>
  <c r="DE113" i="140" s="1"/>
  <c r="CI113" i="140"/>
  <c r="DF113" i="140" s="1"/>
  <c r="CJ113" i="140"/>
  <c r="DG113" i="140" s="1"/>
  <c r="CK113" i="140"/>
  <c r="DH113" i="140" s="1"/>
  <c r="CL113" i="140"/>
  <c r="DI113" i="140" s="1"/>
  <c r="CM113" i="140"/>
  <c r="DJ113" i="140" s="1"/>
  <c r="CN113" i="140"/>
  <c r="DK113" i="140" s="1"/>
  <c r="CO113" i="140"/>
  <c r="DL113" i="140" s="1"/>
  <c r="CP113" i="140"/>
  <c r="DM113" i="140" s="1"/>
  <c r="DN113" i="140" s="1"/>
  <c r="BW114" i="140"/>
  <c r="BX114" i="140"/>
  <c r="CU114" i="140" s="1"/>
  <c r="BY114" i="140"/>
  <c r="CV114" i="140" s="1"/>
  <c r="BZ114" i="140"/>
  <c r="CW114" i="140" s="1"/>
  <c r="CA114" i="140"/>
  <c r="CX114" i="140" s="1"/>
  <c r="CB114" i="140"/>
  <c r="CY114" i="140" s="1"/>
  <c r="CC114" i="140"/>
  <c r="CZ114" i="140" s="1"/>
  <c r="CD114" i="140"/>
  <c r="DA114" i="140" s="1"/>
  <c r="CE114" i="140"/>
  <c r="DB114" i="140" s="1"/>
  <c r="CF114" i="140"/>
  <c r="DC114" i="140" s="1"/>
  <c r="CG114" i="140"/>
  <c r="DD114" i="140" s="1"/>
  <c r="CH114" i="140"/>
  <c r="DE114" i="140" s="1"/>
  <c r="CI114" i="140"/>
  <c r="DF114" i="140" s="1"/>
  <c r="CJ114" i="140"/>
  <c r="DG114" i="140" s="1"/>
  <c r="CK114" i="140"/>
  <c r="DH114" i="140" s="1"/>
  <c r="CL114" i="140"/>
  <c r="DI114" i="140" s="1"/>
  <c r="CM114" i="140"/>
  <c r="DJ114" i="140" s="1"/>
  <c r="CN114" i="140"/>
  <c r="DK114" i="140" s="1"/>
  <c r="CO114" i="140"/>
  <c r="DL114" i="140" s="1"/>
  <c r="CP114" i="140"/>
  <c r="DM114" i="140" s="1"/>
  <c r="DN114" i="140" s="1"/>
  <c r="BW115" i="140"/>
  <c r="CT115" i="140" s="1"/>
  <c r="BX115" i="140"/>
  <c r="CU115" i="140" s="1"/>
  <c r="BY115" i="140"/>
  <c r="CV115" i="140" s="1"/>
  <c r="BZ115" i="140"/>
  <c r="CW115" i="140" s="1"/>
  <c r="CA115" i="140"/>
  <c r="CX115" i="140" s="1"/>
  <c r="CB115" i="140"/>
  <c r="CY115" i="140" s="1"/>
  <c r="CC115" i="140"/>
  <c r="CZ115" i="140" s="1"/>
  <c r="CD115" i="140"/>
  <c r="DA115" i="140" s="1"/>
  <c r="CE115" i="140"/>
  <c r="DB115" i="140" s="1"/>
  <c r="CF115" i="140"/>
  <c r="DC115" i="140" s="1"/>
  <c r="CG115" i="140"/>
  <c r="DD115" i="140" s="1"/>
  <c r="CH115" i="140"/>
  <c r="DE115" i="140" s="1"/>
  <c r="CI115" i="140"/>
  <c r="DF115" i="140" s="1"/>
  <c r="CJ115" i="140"/>
  <c r="DG115" i="140" s="1"/>
  <c r="CK115" i="140"/>
  <c r="DH115" i="140" s="1"/>
  <c r="CL115" i="140"/>
  <c r="DI115" i="140" s="1"/>
  <c r="CM115" i="140"/>
  <c r="DJ115" i="140" s="1"/>
  <c r="CN115" i="140"/>
  <c r="DK115" i="140" s="1"/>
  <c r="CO115" i="140"/>
  <c r="DL115" i="140" s="1"/>
  <c r="CP115" i="140"/>
  <c r="DM115" i="140" s="1"/>
  <c r="DN115" i="140" s="1"/>
  <c r="BW116" i="140"/>
  <c r="BX116" i="140"/>
  <c r="CU116" i="140" s="1"/>
  <c r="BY116" i="140"/>
  <c r="CV116" i="140" s="1"/>
  <c r="BZ116" i="140"/>
  <c r="CW116" i="140" s="1"/>
  <c r="CA116" i="140"/>
  <c r="CX116" i="140" s="1"/>
  <c r="CB116" i="140"/>
  <c r="CY116" i="140" s="1"/>
  <c r="CC116" i="140"/>
  <c r="CZ116" i="140" s="1"/>
  <c r="CD116" i="140"/>
  <c r="DA116" i="140" s="1"/>
  <c r="CE116" i="140"/>
  <c r="DB116" i="140" s="1"/>
  <c r="CF116" i="140"/>
  <c r="DC116" i="140" s="1"/>
  <c r="CG116" i="140"/>
  <c r="DD116" i="140" s="1"/>
  <c r="CH116" i="140"/>
  <c r="DE116" i="140" s="1"/>
  <c r="CI116" i="140"/>
  <c r="DF116" i="140" s="1"/>
  <c r="CJ116" i="140"/>
  <c r="DG116" i="140" s="1"/>
  <c r="CK116" i="140"/>
  <c r="DH116" i="140" s="1"/>
  <c r="CL116" i="140"/>
  <c r="DI116" i="140" s="1"/>
  <c r="CM116" i="140"/>
  <c r="DJ116" i="140" s="1"/>
  <c r="CN116" i="140"/>
  <c r="DK116" i="140" s="1"/>
  <c r="CO116" i="140"/>
  <c r="DL116" i="140" s="1"/>
  <c r="CP116" i="140"/>
  <c r="DM116" i="140" s="1"/>
  <c r="DN116" i="140" s="1"/>
  <c r="BW117" i="140"/>
  <c r="CT117" i="140" s="1"/>
  <c r="BX117" i="140"/>
  <c r="BY117" i="140"/>
  <c r="CV117" i="140" s="1"/>
  <c r="BZ117" i="140"/>
  <c r="CW117" i="140" s="1"/>
  <c r="CA117" i="140"/>
  <c r="CX117" i="140" s="1"/>
  <c r="CB117" i="140"/>
  <c r="CY117" i="140" s="1"/>
  <c r="CC117" i="140"/>
  <c r="CZ117" i="140" s="1"/>
  <c r="CD117" i="140"/>
  <c r="DA117" i="140" s="1"/>
  <c r="CE117" i="140"/>
  <c r="DB117" i="140" s="1"/>
  <c r="CF117" i="140"/>
  <c r="DC117" i="140" s="1"/>
  <c r="CG117" i="140"/>
  <c r="DD117" i="140" s="1"/>
  <c r="CH117" i="140"/>
  <c r="DE117" i="140" s="1"/>
  <c r="CI117" i="140"/>
  <c r="DF117" i="140" s="1"/>
  <c r="CJ117" i="140"/>
  <c r="DG117" i="140" s="1"/>
  <c r="CK117" i="140"/>
  <c r="DH117" i="140" s="1"/>
  <c r="CL117" i="140"/>
  <c r="DI117" i="140" s="1"/>
  <c r="CM117" i="140"/>
  <c r="DJ117" i="140" s="1"/>
  <c r="CN117" i="140"/>
  <c r="DK117" i="140" s="1"/>
  <c r="CO117" i="140"/>
  <c r="DL117" i="140" s="1"/>
  <c r="CP117" i="140"/>
  <c r="DM117" i="140" s="1"/>
  <c r="DN117" i="140" s="1"/>
  <c r="BW118" i="140"/>
  <c r="CT118" i="140" s="1"/>
  <c r="BX118" i="140"/>
  <c r="CU118" i="140" s="1"/>
  <c r="BY118" i="140"/>
  <c r="CV118" i="140" s="1"/>
  <c r="BZ118" i="140"/>
  <c r="CW118" i="140" s="1"/>
  <c r="CA118" i="140"/>
  <c r="CX118" i="140" s="1"/>
  <c r="CB118" i="140"/>
  <c r="CY118" i="140" s="1"/>
  <c r="CC118" i="140"/>
  <c r="CZ118" i="140" s="1"/>
  <c r="CD118" i="140"/>
  <c r="DA118" i="140" s="1"/>
  <c r="CE118" i="140"/>
  <c r="DB118" i="140" s="1"/>
  <c r="CF118" i="140"/>
  <c r="DC118" i="140" s="1"/>
  <c r="CG118" i="140"/>
  <c r="DD118" i="140" s="1"/>
  <c r="CH118" i="140"/>
  <c r="DE118" i="140" s="1"/>
  <c r="CI118" i="140"/>
  <c r="DF118" i="140" s="1"/>
  <c r="CJ118" i="140"/>
  <c r="DG118" i="140" s="1"/>
  <c r="CK118" i="140"/>
  <c r="DH118" i="140" s="1"/>
  <c r="CL118" i="140"/>
  <c r="DI118" i="140" s="1"/>
  <c r="CM118" i="140"/>
  <c r="DJ118" i="140" s="1"/>
  <c r="CN118" i="140"/>
  <c r="DK118" i="140" s="1"/>
  <c r="CO118" i="140"/>
  <c r="DL118" i="140" s="1"/>
  <c r="CP118" i="140"/>
  <c r="DM118" i="140" s="1"/>
  <c r="DN118" i="140" s="1"/>
  <c r="BW119" i="140"/>
  <c r="CT119" i="140" s="1"/>
  <c r="BX119" i="140"/>
  <c r="BY119" i="140"/>
  <c r="CV119" i="140" s="1"/>
  <c r="BZ119" i="140"/>
  <c r="CW119" i="140" s="1"/>
  <c r="CA119" i="140"/>
  <c r="CX119" i="140" s="1"/>
  <c r="CB119" i="140"/>
  <c r="CY119" i="140" s="1"/>
  <c r="CC119" i="140"/>
  <c r="CZ119" i="140" s="1"/>
  <c r="CD119" i="140"/>
  <c r="DA119" i="140" s="1"/>
  <c r="CE119" i="140"/>
  <c r="DB119" i="140" s="1"/>
  <c r="CF119" i="140"/>
  <c r="DC119" i="140" s="1"/>
  <c r="CG119" i="140"/>
  <c r="DD119" i="140" s="1"/>
  <c r="CH119" i="140"/>
  <c r="DE119" i="140" s="1"/>
  <c r="CI119" i="140"/>
  <c r="DF119" i="140" s="1"/>
  <c r="CJ119" i="140"/>
  <c r="DG119" i="140" s="1"/>
  <c r="CK119" i="140"/>
  <c r="DH119" i="140" s="1"/>
  <c r="CL119" i="140"/>
  <c r="DI119" i="140" s="1"/>
  <c r="CM119" i="140"/>
  <c r="DJ119" i="140" s="1"/>
  <c r="CN119" i="140"/>
  <c r="DK119" i="140" s="1"/>
  <c r="CO119" i="140"/>
  <c r="DL119" i="140" s="1"/>
  <c r="CP119" i="140"/>
  <c r="DM119" i="140" s="1"/>
  <c r="DN119" i="140" s="1"/>
  <c r="BW120" i="140"/>
  <c r="CT120" i="140" s="1"/>
  <c r="BX120" i="140"/>
  <c r="CU120" i="140" s="1"/>
  <c r="BY120" i="140"/>
  <c r="BZ120" i="140"/>
  <c r="CW120" i="140" s="1"/>
  <c r="CA120" i="140"/>
  <c r="CX120" i="140" s="1"/>
  <c r="CB120" i="140"/>
  <c r="CY120" i="140" s="1"/>
  <c r="CC120" i="140"/>
  <c r="CZ120" i="140" s="1"/>
  <c r="CD120" i="140"/>
  <c r="DA120" i="140" s="1"/>
  <c r="CE120" i="140"/>
  <c r="DB120" i="140" s="1"/>
  <c r="CF120" i="140"/>
  <c r="DC120" i="140" s="1"/>
  <c r="CG120" i="140"/>
  <c r="DD120" i="140" s="1"/>
  <c r="CH120" i="140"/>
  <c r="DE120" i="140" s="1"/>
  <c r="CI120" i="140"/>
  <c r="DF120" i="140" s="1"/>
  <c r="CJ120" i="140"/>
  <c r="DG120" i="140" s="1"/>
  <c r="CK120" i="140"/>
  <c r="DH120" i="140" s="1"/>
  <c r="CL120" i="140"/>
  <c r="DI120" i="140" s="1"/>
  <c r="CM120" i="140"/>
  <c r="DJ120" i="140" s="1"/>
  <c r="CN120" i="140"/>
  <c r="DK120" i="140" s="1"/>
  <c r="CO120" i="140"/>
  <c r="DL120" i="140" s="1"/>
  <c r="CP120" i="140"/>
  <c r="DM120" i="140" s="1"/>
  <c r="DN120" i="140" s="1"/>
  <c r="BW121" i="140"/>
  <c r="CT121" i="140" s="1"/>
  <c r="BX121" i="140"/>
  <c r="CU121" i="140" s="1"/>
  <c r="BY121" i="140"/>
  <c r="CV121" i="140" s="1"/>
  <c r="BZ121" i="140"/>
  <c r="CW121" i="140" s="1"/>
  <c r="CA121" i="140"/>
  <c r="CX121" i="140" s="1"/>
  <c r="CB121" i="140"/>
  <c r="CY121" i="140" s="1"/>
  <c r="CC121" i="140"/>
  <c r="CZ121" i="140" s="1"/>
  <c r="CD121" i="140"/>
  <c r="DA121" i="140" s="1"/>
  <c r="CE121" i="140"/>
  <c r="DB121" i="140" s="1"/>
  <c r="CF121" i="140"/>
  <c r="DC121" i="140" s="1"/>
  <c r="CG121" i="140"/>
  <c r="DD121" i="140" s="1"/>
  <c r="CH121" i="140"/>
  <c r="DE121" i="140" s="1"/>
  <c r="CI121" i="140"/>
  <c r="DF121" i="140" s="1"/>
  <c r="CJ121" i="140"/>
  <c r="DG121" i="140" s="1"/>
  <c r="CK121" i="140"/>
  <c r="DH121" i="140" s="1"/>
  <c r="CL121" i="140"/>
  <c r="DI121" i="140" s="1"/>
  <c r="CM121" i="140"/>
  <c r="DJ121" i="140" s="1"/>
  <c r="CN121" i="140"/>
  <c r="DK121" i="140" s="1"/>
  <c r="CO121" i="140"/>
  <c r="DL121" i="140" s="1"/>
  <c r="CP121" i="140"/>
  <c r="DM121" i="140" s="1"/>
  <c r="DN121" i="140" s="1"/>
  <c r="BW122" i="140"/>
  <c r="BX122" i="140"/>
  <c r="CU122" i="140" s="1"/>
  <c r="BY122" i="140"/>
  <c r="CV122" i="140" s="1"/>
  <c r="BZ122" i="140"/>
  <c r="CW122" i="140" s="1"/>
  <c r="CA122" i="140"/>
  <c r="CX122" i="140" s="1"/>
  <c r="CB122" i="140"/>
  <c r="CY122" i="140" s="1"/>
  <c r="CC122" i="140"/>
  <c r="CZ122" i="140" s="1"/>
  <c r="CD122" i="140"/>
  <c r="DA122" i="140" s="1"/>
  <c r="CE122" i="140"/>
  <c r="DB122" i="140" s="1"/>
  <c r="CF122" i="140"/>
  <c r="DC122" i="140" s="1"/>
  <c r="CG122" i="140"/>
  <c r="DD122" i="140" s="1"/>
  <c r="CH122" i="140"/>
  <c r="DE122" i="140" s="1"/>
  <c r="CI122" i="140"/>
  <c r="DF122" i="140" s="1"/>
  <c r="CJ122" i="140"/>
  <c r="DG122" i="140" s="1"/>
  <c r="CK122" i="140"/>
  <c r="DH122" i="140" s="1"/>
  <c r="CL122" i="140"/>
  <c r="DI122" i="140" s="1"/>
  <c r="CM122" i="140"/>
  <c r="DJ122" i="140" s="1"/>
  <c r="CN122" i="140"/>
  <c r="DK122" i="140" s="1"/>
  <c r="CO122" i="140"/>
  <c r="DL122" i="140" s="1"/>
  <c r="CP122" i="140"/>
  <c r="DM122" i="140" s="1"/>
  <c r="DN122" i="140" s="1"/>
  <c r="BW123" i="140"/>
  <c r="CT123" i="140" s="1"/>
  <c r="BX123" i="140"/>
  <c r="BY123" i="140"/>
  <c r="CV123" i="140" s="1"/>
  <c r="BZ123" i="140"/>
  <c r="CW123" i="140" s="1"/>
  <c r="CA123" i="140"/>
  <c r="CX123" i="140" s="1"/>
  <c r="CB123" i="140"/>
  <c r="CY123" i="140" s="1"/>
  <c r="CC123" i="140"/>
  <c r="CZ123" i="140" s="1"/>
  <c r="CD123" i="140"/>
  <c r="DA123" i="140" s="1"/>
  <c r="CE123" i="140"/>
  <c r="DB123" i="140" s="1"/>
  <c r="CF123" i="140"/>
  <c r="DC123" i="140" s="1"/>
  <c r="CG123" i="140"/>
  <c r="DD123" i="140" s="1"/>
  <c r="CH123" i="140"/>
  <c r="DE123" i="140" s="1"/>
  <c r="CI123" i="140"/>
  <c r="DF123" i="140" s="1"/>
  <c r="CJ123" i="140"/>
  <c r="DG123" i="140" s="1"/>
  <c r="CK123" i="140"/>
  <c r="DH123" i="140" s="1"/>
  <c r="CL123" i="140"/>
  <c r="DI123" i="140" s="1"/>
  <c r="CM123" i="140"/>
  <c r="DJ123" i="140" s="1"/>
  <c r="CN123" i="140"/>
  <c r="DK123" i="140" s="1"/>
  <c r="CO123" i="140"/>
  <c r="DL123" i="140" s="1"/>
  <c r="CP123" i="140"/>
  <c r="DM123" i="140" s="1"/>
  <c r="DN123" i="140" s="1"/>
  <c r="BW124" i="140"/>
  <c r="BX124" i="140"/>
  <c r="CU124" i="140" s="1"/>
  <c r="BY124" i="140"/>
  <c r="CV124" i="140" s="1"/>
  <c r="BZ124" i="140"/>
  <c r="CW124" i="140" s="1"/>
  <c r="CA124" i="140"/>
  <c r="CX124" i="140" s="1"/>
  <c r="CB124" i="140"/>
  <c r="CY124" i="140" s="1"/>
  <c r="CC124" i="140"/>
  <c r="CZ124" i="140" s="1"/>
  <c r="CD124" i="140"/>
  <c r="DA124" i="140" s="1"/>
  <c r="CE124" i="140"/>
  <c r="DB124" i="140" s="1"/>
  <c r="CF124" i="140"/>
  <c r="DC124" i="140" s="1"/>
  <c r="CG124" i="140"/>
  <c r="DD124" i="140" s="1"/>
  <c r="CH124" i="140"/>
  <c r="DE124" i="140" s="1"/>
  <c r="CI124" i="140"/>
  <c r="DF124" i="140" s="1"/>
  <c r="CJ124" i="140"/>
  <c r="DG124" i="140" s="1"/>
  <c r="CK124" i="140"/>
  <c r="DH124" i="140" s="1"/>
  <c r="CL124" i="140"/>
  <c r="DI124" i="140" s="1"/>
  <c r="CM124" i="140"/>
  <c r="DJ124" i="140" s="1"/>
  <c r="CN124" i="140"/>
  <c r="DK124" i="140" s="1"/>
  <c r="CO124" i="140"/>
  <c r="DL124" i="140" s="1"/>
  <c r="CP124" i="140"/>
  <c r="DM124" i="140" s="1"/>
  <c r="DN124" i="140" s="1"/>
  <c r="BW125" i="140"/>
  <c r="CT125" i="140" s="1"/>
  <c r="BX125" i="140"/>
  <c r="BY125" i="140"/>
  <c r="CV125" i="140" s="1"/>
  <c r="BZ125" i="140"/>
  <c r="CW125" i="140" s="1"/>
  <c r="CA125" i="140"/>
  <c r="CX125" i="140" s="1"/>
  <c r="CB125" i="140"/>
  <c r="CY125" i="140" s="1"/>
  <c r="CC125" i="140"/>
  <c r="CZ125" i="140" s="1"/>
  <c r="CD125" i="140"/>
  <c r="DA125" i="140" s="1"/>
  <c r="CE125" i="140"/>
  <c r="DB125" i="140" s="1"/>
  <c r="CF125" i="140"/>
  <c r="DC125" i="140" s="1"/>
  <c r="CG125" i="140"/>
  <c r="DD125" i="140" s="1"/>
  <c r="CH125" i="140"/>
  <c r="DE125" i="140" s="1"/>
  <c r="CI125" i="140"/>
  <c r="DF125" i="140" s="1"/>
  <c r="CJ125" i="140"/>
  <c r="DG125" i="140" s="1"/>
  <c r="CK125" i="140"/>
  <c r="DH125" i="140" s="1"/>
  <c r="CL125" i="140"/>
  <c r="DI125" i="140" s="1"/>
  <c r="CM125" i="140"/>
  <c r="DJ125" i="140" s="1"/>
  <c r="CN125" i="140"/>
  <c r="DK125" i="140" s="1"/>
  <c r="CO125" i="140"/>
  <c r="DL125" i="140" s="1"/>
  <c r="CP125" i="140"/>
  <c r="DM125" i="140" s="1"/>
  <c r="DN125" i="140" s="1"/>
  <c r="BW126" i="140"/>
  <c r="CT126" i="140" s="1"/>
  <c r="BX126" i="140"/>
  <c r="CU126" i="140" s="1"/>
  <c r="BY126" i="140"/>
  <c r="CV126" i="140" s="1"/>
  <c r="BZ126" i="140"/>
  <c r="CW126" i="140" s="1"/>
  <c r="CA126" i="140"/>
  <c r="CB126" i="140"/>
  <c r="CY126" i="140" s="1"/>
  <c r="CC126" i="140"/>
  <c r="CZ126" i="140" s="1"/>
  <c r="CD126" i="140"/>
  <c r="DA126" i="140" s="1"/>
  <c r="CE126" i="140"/>
  <c r="DB126" i="140" s="1"/>
  <c r="CF126" i="140"/>
  <c r="DC126" i="140" s="1"/>
  <c r="CG126" i="140"/>
  <c r="DD126" i="140" s="1"/>
  <c r="CH126" i="140"/>
  <c r="DE126" i="140" s="1"/>
  <c r="CI126" i="140"/>
  <c r="DF126" i="140" s="1"/>
  <c r="CJ126" i="140"/>
  <c r="DG126" i="140" s="1"/>
  <c r="CK126" i="140"/>
  <c r="DH126" i="140" s="1"/>
  <c r="CL126" i="140"/>
  <c r="DI126" i="140" s="1"/>
  <c r="CM126" i="140"/>
  <c r="DJ126" i="140" s="1"/>
  <c r="CN126" i="140"/>
  <c r="DK126" i="140" s="1"/>
  <c r="CO126" i="140"/>
  <c r="DL126" i="140" s="1"/>
  <c r="CP126" i="140"/>
  <c r="DM126" i="140" s="1"/>
  <c r="DN126" i="140" s="1"/>
  <c r="BW127" i="140"/>
  <c r="CT127" i="140" s="1"/>
  <c r="BX127" i="140"/>
  <c r="BY127" i="140"/>
  <c r="CV127" i="140" s="1"/>
  <c r="BZ127" i="140"/>
  <c r="CW127" i="140" s="1"/>
  <c r="CA127" i="140"/>
  <c r="CX127" i="140" s="1"/>
  <c r="CB127" i="140"/>
  <c r="CY127" i="140" s="1"/>
  <c r="CC127" i="140"/>
  <c r="CZ127" i="140" s="1"/>
  <c r="CD127" i="140"/>
  <c r="DA127" i="140" s="1"/>
  <c r="CE127" i="140"/>
  <c r="DB127" i="140" s="1"/>
  <c r="CF127" i="140"/>
  <c r="DC127" i="140" s="1"/>
  <c r="CG127" i="140"/>
  <c r="DD127" i="140" s="1"/>
  <c r="CH127" i="140"/>
  <c r="DE127" i="140" s="1"/>
  <c r="CI127" i="140"/>
  <c r="DF127" i="140" s="1"/>
  <c r="CJ127" i="140"/>
  <c r="DG127" i="140" s="1"/>
  <c r="CK127" i="140"/>
  <c r="DH127" i="140" s="1"/>
  <c r="CL127" i="140"/>
  <c r="DI127" i="140" s="1"/>
  <c r="CM127" i="140"/>
  <c r="DJ127" i="140" s="1"/>
  <c r="CN127" i="140"/>
  <c r="DK127" i="140" s="1"/>
  <c r="CO127" i="140"/>
  <c r="DL127" i="140" s="1"/>
  <c r="CP127" i="140"/>
  <c r="DM127" i="140" s="1"/>
  <c r="DN127" i="140" s="1"/>
  <c r="BW128" i="140"/>
  <c r="CT128" i="140" s="1"/>
  <c r="BX128" i="140"/>
  <c r="CU128" i="140" s="1"/>
  <c r="BY128" i="140"/>
  <c r="BZ128" i="140"/>
  <c r="CW128" i="140" s="1"/>
  <c r="CA128" i="140"/>
  <c r="CX128" i="140" s="1"/>
  <c r="CB128" i="140"/>
  <c r="CY128" i="140" s="1"/>
  <c r="CC128" i="140"/>
  <c r="CZ128" i="140" s="1"/>
  <c r="CD128" i="140"/>
  <c r="DA128" i="140" s="1"/>
  <c r="CE128" i="140"/>
  <c r="DB128" i="140" s="1"/>
  <c r="CF128" i="140"/>
  <c r="DC128" i="140" s="1"/>
  <c r="CG128" i="140"/>
  <c r="DD128" i="140" s="1"/>
  <c r="CH128" i="140"/>
  <c r="DE128" i="140" s="1"/>
  <c r="CI128" i="140"/>
  <c r="DF128" i="140" s="1"/>
  <c r="CJ128" i="140"/>
  <c r="DG128" i="140" s="1"/>
  <c r="CK128" i="140"/>
  <c r="DH128" i="140" s="1"/>
  <c r="CL128" i="140"/>
  <c r="DI128" i="140" s="1"/>
  <c r="CM128" i="140"/>
  <c r="DJ128" i="140" s="1"/>
  <c r="CN128" i="140"/>
  <c r="DK128" i="140" s="1"/>
  <c r="CO128" i="140"/>
  <c r="DL128" i="140" s="1"/>
  <c r="CP128" i="140"/>
  <c r="DM128" i="140" s="1"/>
  <c r="DN128" i="140" s="1"/>
  <c r="BW129" i="140"/>
  <c r="CT129" i="140" s="1"/>
  <c r="BX129" i="140"/>
  <c r="BY129" i="140"/>
  <c r="CV129" i="140" s="1"/>
  <c r="BZ129" i="140"/>
  <c r="CW129" i="140" s="1"/>
  <c r="CA129" i="140"/>
  <c r="CX129" i="140" s="1"/>
  <c r="CB129" i="140"/>
  <c r="CY129" i="140" s="1"/>
  <c r="CC129" i="140"/>
  <c r="CZ129" i="140" s="1"/>
  <c r="CD129" i="140"/>
  <c r="DA129" i="140" s="1"/>
  <c r="CE129" i="140"/>
  <c r="DB129" i="140" s="1"/>
  <c r="CF129" i="140"/>
  <c r="DC129" i="140" s="1"/>
  <c r="CG129" i="140"/>
  <c r="DD129" i="140" s="1"/>
  <c r="CH129" i="140"/>
  <c r="DE129" i="140" s="1"/>
  <c r="CI129" i="140"/>
  <c r="DF129" i="140" s="1"/>
  <c r="CJ129" i="140"/>
  <c r="DG129" i="140" s="1"/>
  <c r="CK129" i="140"/>
  <c r="DH129" i="140" s="1"/>
  <c r="CL129" i="140"/>
  <c r="DI129" i="140" s="1"/>
  <c r="CM129" i="140"/>
  <c r="DJ129" i="140" s="1"/>
  <c r="CN129" i="140"/>
  <c r="DK129" i="140" s="1"/>
  <c r="CO129" i="140"/>
  <c r="DL129" i="140" s="1"/>
  <c r="CP129" i="140"/>
  <c r="DM129" i="140" s="1"/>
  <c r="DN129" i="140" s="1"/>
  <c r="BW130" i="140"/>
  <c r="BX130" i="140"/>
  <c r="CU130" i="140" s="1"/>
  <c r="BY130" i="140"/>
  <c r="CV130" i="140" s="1"/>
  <c r="BZ130" i="140"/>
  <c r="CW130" i="140" s="1"/>
  <c r="CA130" i="140"/>
  <c r="CX130" i="140" s="1"/>
  <c r="CB130" i="140"/>
  <c r="CY130" i="140" s="1"/>
  <c r="CC130" i="140"/>
  <c r="CZ130" i="140" s="1"/>
  <c r="CD130" i="140"/>
  <c r="DA130" i="140" s="1"/>
  <c r="CE130" i="140"/>
  <c r="DB130" i="140" s="1"/>
  <c r="CF130" i="140"/>
  <c r="DC130" i="140" s="1"/>
  <c r="CG130" i="140"/>
  <c r="DD130" i="140" s="1"/>
  <c r="CH130" i="140"/>
  <c r="DE130" i="140" s="1"/>
  <c r="CI130" i="140"/>
  <c r="DF130" i="140" s="1"/>
  <c r="CJ130" i="140"/>
  <c r="DG130" i="140" s="1"/>
  <c r="CK130" i="140"/>
  <c r="DH130" i="140" s="1"/>
  <c r="CL130" i="140"/>
  <c r="DI130" i="140" s="1"/>
  <c r="CM130" i="140"/>
  <c r="DJ130" i="140" s="1"/>
  <c r="CN130" i="140"/>
  <c r="DK130" i="140" s="1"/>
  <c r="CO130" i="140"/>
  <c r="DL130" i="140" s="1"/>
  <c r="CP130" i="140"/>
  <c r="DM130" i="140" s="1"/>
  <c r="DN130" i="140" s="1"/>
  <c r="BW131" i="140"/>
  <c r="CT131" i="140" s="1"/>
  <c r="BX131" i="140"/>
  <c r="BY131" i="140"/>
  <c r="CV131" i="140" s="1"/>
  <c r="BZ131" i="140"/>
  <c r="CW131" i="140" s="1"/>
  <c r="CA131" i="140"/>
  <c r="CX131" i="140" s="1"/>
  <c r="CB131" i="140"/>
  <c r="CY131" i="140" s="1"/>
  <c r="CC131" i="140"/>
  <c r="CZ131" i="140" s="1"/>
  <c r="CD131" i="140"/>
  <c r="DA131" i="140" s="1"/>
  <c r="CE131" i="140"/>
  <c r="DB131" i="140" s="1"/>
  <c r="CF131" i="140"/>
  <c r="DC131" i="140" s="1"/>
  <c r="CG131" i="140"/>
  <c r="DD131" i="140" s="1"/>
  <c r="CH131" i="140"/>
  <c r="DE131" i="140" s="1"/>
  <c r="CI131" i="140"/>
  <c r="DF131" i="140" s="1"/>
  <c r="CJ131" i="140"/>
  <c r="DG131" i="140" s="1"/>
  <c r="CK131" i="140"/>
  <c r="DH131" i="140" s="1"/>
  <c r="CL131" i="140"/>
  <c r="DI131" i="140" s="1"/>
  <c r="CM131" i="140"/>
  <c r="DJ131" i="140" s="1"/>
  <c r="CN131" i="140"/>
  <c r="DK131" i="140" s="1"/>
  <c r="CO131" i="140"/>
  <c r="DL131" i="140" s="1"/>
  <c r="CP131" i="140"/>
  <c r="DM131" i="140" s="1"/>
  <c r="DN131" i="140" s="1"/>
  <c r="BW132" i="140"/>
  <c r="BX132" i="140"/>
  <c r="CU132" i="140" s="1"/>
  <c r="BY132" i="140"/>
  <c r="CV132" i="140" s="1"/>
  <c r="BZ132" i="140"/>
  <c r="CW132" i="140" s="1"/>
  <c r="CA132" i="140"/>
  <c r="CX132" i="140" s="1"/>
  <c r="CB132" i="140"/>
  <c r="CY132" i="140" s="1"/>
  <c r="CC132" i="140"/>
  <c r="CZ132" i="140" s="1"/>
  <c r="CD132" i="140"/>
  <c r="DA132" i="140" s="1"/>
  <c r="CE132" i="140"/>
  <c r="DB132" i="140" s="1"/>
  <c r="CF132" i="140"/>
  <c r="DC132" i="140" s="1"/>
  <c r="CG132" i="140"/>
  <c r="DD132" i="140" s="1"/>
  <c r="CH132" i="140"/>
  <c r="DE132" i="140" s="1"/>
  <c r="CI132" i="140"/>
  <c r="DF132" i="140" s="1"/>
  <c r="CJ132" i="140"/>
  <c r="DG132" i="140" s="1"/>
  <c r="CK132" i="140"/>
  <c r="DH132" i="140" s="1"/>
  <c r="CL132" i="140"/>
  <c r="DI132" i="140" s="1"/>
  <c r="CM132" i="140"/>
  <c r="DJ132" i="140" s="1"/>
  <c r="CN132" i="140"/>
  <c r="DK132" i="140" s="1"/>
  <c r="CO132" i="140"/>
  <c r="DL132" i="140" s="1"/>
  <c r="CP132" i="140"/>
  <c r="DM132" i="140" s="1"/>
  <c r="DN132" i="140" s="1"/>
  <c r="BW133" i="140"/>
  <c r="CT133" i="140" s="1"/>
  <c r="BX133" i="140"/>
  <c r="CU133" i="140" s="1"/>
  <c r="BY133" i="140"/>
  <c r="CV133" i="140" s="1"/>
  <c r="BZ133" i="140"/>
  <c r="CW133" i="140" s="1"/>
  <c r="CA133" i="140"/>
  <c r="CX133" i="140" s="1"/>
  <c r="CB133" i="140"/>
  <c r="CY133" i="140" s="1"/>
  <c r="CC133" i="140"/>
  <c r="CZ133" i="140" s="1"/>
  <c r="CD133" i="140"/>
  <c r="DA133" i="140" s="1"/>
  <c r="CE133" i="140"/>
  <c r="DB133" i="140" s="1"/>
  <c r="CF133" i="140"/>
  <c r="DC133" i="140" s="1"/>
  <c r="CG133" i="140"/>
  <c r="DD133" i="140" s="1"/>
  <c r="CH133" i="140"/>
  <c r="DE133" i="140" s="1"/>
  <c r="CI133" i="140"/>
  <c r="DF133" i="140" s="1"/>
  <c r="CJ133" i="140"/>
  <c r="DG133" i="140" s="1"/>
  <c r="CK133" i="140"/>
  <c r="DH133" i="140" s="1"/>
  <c r="CL133" i="140"/>
  <c r="DI133" i="140" s="1"/>
  <c r="CM133" i="140"/>
  <c r="DJ133" i="140" s="1"/>
  <c r="CN133" i="140"/>
  <c r="DK133" i="140" s="1"/>
  <c r="CO133" i="140"/>
  <c r="DL133" i="140" s="1"/>
  <c r="CP133" i="140"/>
  <c r="DM133" i="140" s="1"/>
  <c r="DN133" i="140" s="1"/>
  <c r="BW6" i="140"/>
  <c r="BX6" i="140"/>
  <c r="CU6" i="140" s="1"/>
  <c r="BY6" i="140"/>
  <c r="CV6" i="140" s="1"/>
  <c r="BZ6" i="140"/>
  <c r="CW6" i="140" s="1"/>
  <c r="CA6" i="140"/>
  <c r="CX6" i="140" s="1"/>
  <c r="CB6" i="140"/>
  <c r="CY6" i="140" s="1"/>
  <c r="CC6" i="140"/>
  <c r="CZ6" i="140" s="1"/>
  <c r="CD6" i="140"/>
  <c r="DA6" i="140" s="1"/>
  <c r="CE6" i="140"/>
  <c r="DB6" i="140" s="1"/>
  <c r="CF6" i="140"/>
  <c r="DC6" i="140" s="1"/>
  <c r="CG6" i="140"/>
  <c r="DD6" i="140" s="1"/>
  <c r="CH6" i="140"/>
  <c r="DE6" i="140" s="1"/>
  <c r="CI6" i="140"/>
  <c r="DF6" i="140" s="1"/>
  <c r="CJ6" i="140"/>
  <c r="DG6" i="140" s="1"/>
  <c r="CK6" i="140"/>
  <c r="DH6" i="140" s="1"/>
  <c r="CL6" i="140"/>
  <c r="DI6" i="140" s="1"/>
  <c r="CM6" i="140"/>
  <c r="DJ6" i="140" s="1"/>
  <c r="CN6" i="140"/>
  <c r="DK6" i="140" s="1"/>
  <c r="CO6" i="140"/>
  <c r="DL6" i="140" s="1"/>
  <c r="CP6" i="140"/>
  <c r="DM6" i="140" s="1"/>
  <c r="DN6" i="140" s="1"/>
  <c r="CQ129" i="140" l="1"/>
  <c r="CU129" i="140"/>
  <c r="CQ127" i="140"/>
  <c r="CU127" i="140"/>
  <c r="CQ125" i="140"/>
  <c r="CU125" i="140"/>
  <c r="CQ123" i="140"/>
  <c r="CU123" i="140"/>
  <c r="CQ119" i="140"/>
  <c r="CU119" i="140"/>
  <c r="CQ117" i="140"/>
  <c r="DW20" i="140"/>
  <c r="DW8" i="140"/>
  <c r="CQ131" i="140"/>
  <c r="CU131" i="140"/>
  <c r="CQ126" i="140"/>
  <c r="CX126" i="140"/>
  <c r="ED20" i="140"/>
  <c r="ED8" i="140"/>
  <c r="EO8" i="140" s="1"/>
  <c r="DN98" i="140"/>
  <c r="EK98" i="140"/>
  <c r="CQ120" i="140"/>
  <c r="CV120" i="140"/>
  <c r="CQ112" i="140"/>
  <c r="CV112" i="140"/>
  <c r="CQ104" i="140"/>
  <c r="CV104" i="140"/>
  <c r="CQ128" i="140"/>
  <c r="CV128" i="140"/>
  <c r="CQ6" i="140"/>
  <c r="CT6" i="140"/>
  <c r="CQ132" i="140"/>
  <c r="CT132" i="140"/>
  <c r="CQ130" i="140"/>
  <c r="CT130" i="140"/>
  <c r="CQ124" i="140"/>
  <c r="CT124" i="140"/>
  <c r="EK20" i="140"/>
  <c r="EK8" i="140"/>
  <c r="DN8" i="140"/>
  <c r="EC20" i="140"/>
  <c r="EC8" i="140"/>
  <c r="DU20" i="140"/>
  <c r="DU8" i="140"/>
  <c r="CQ7" i="140"/>
  <c r="DA7" i="140"/>
  <c r="CQ88" i="140"/>
  <c r="CV88" i="140"/>
  <c r="CQ80" i="140"/>
  <c r="CV80" i="140"/>
  <c r="CQ72" i="140"/>
  <c r="CV72" i="140"/>
  <c r="CQ64" i="140"/>
  <c r="CV64" i="140"/>
  <c r="CQ56" i="140"/>
  <c r="CV56" i="140"/>
  <c r="CQ48" i="140"/>
  <c r="CQ40" i="140"/>
  <c r="CV40" i="140"/>
  <c r="CQ32" i="140"/>
  <c r="CV32" i="140"/>
  <c r="CQ24" i="140"/>
  <c r="CV24" i="140"/>
  <c r="EJ20" i="140"/>
  <c r="EJ8" i="140"/>
  <c r="EB20" i="140"/>
  <c r="EB8" i="140"/>
  <c r="CQ8" i="140"/>
  <c r="CV8" i="140"/>
  <c r="CU117" i="140"/>
  <c r="EI20" i="140"/>
  <c r="EI8" i="140"/>
  <c r="EA20" i="140"/>
  <c r="EA8" i="140"/>
  <c r="DS20" i="140"/>
  <c r="DS8" i="140"/>
  <c r="CV48" i="140"/>
  <c r="CQ122" i="140"/>
  <c r="CQ116" i="140"/>
  <c r="CT116" i="140"/>
  <c r="CQ114" i="140"/>
  <c r="CT114" i="140"/>
  <c r="CQ108" i="140"/>
  <c r="CT108" i="140"/>
  <c r="CQ106" i="140"/>
  <c r="CT106" i="140"/>
  <c r="CQ100" i="140"/>
  <c r="CQ92" i="140"/>
  <c r="CQ90" i="140"/>
  <c r="CT90" i="140"/>
  <c r="CQ84" i="140"/>
  <c r="CT84" i="140"/>
  <c r="CQ82" i="140"/>
  <c r="CT82" i="140"/>
  <c r="CQ76" i="140"/>
  <c r="CQ74" i="140"/>
  <c r="CT74" i="140"/>
  <c r="CQ68" i="140"/>
  <c r="CT68" i="140"/>
  <c r="CQ66" i="140"/>
  <c r="CQ60" i="140"/>
  <c r="CT60" i="140"/>
  <c r="CQ58" i="140"/>
  <c r="CT58" i="140"/>
  <c r="CQ52" i="140"/>
  <c r="CT52" i="140"/>
  <c r="CQ50" i="140"/>
  <c r="CT50" i="140"/>
  <c r="CQ44" i="140"/>
  <c r="CT44" i="140"/>
  <c r="CQ42" i="140"/>
  <c r="CT42" i="140"/>
  <c r="CQ36" i="140"/>
  <c r="CT36" i="140"/>
  <c r="CQ34" i="140"/>
  <c r="CT34" i="140"/>
  <c r="CQ28" i="140"/>
  <c r="CT28" i="140"/>
  <c r="CQ26" i="140"/>
  <c r="CT26" i="140"/>
  <c r="CQ10" i="140"/>
  <c r="CT10" i="140"/>
  <c r="EH20" i="140"/>
  <c r="EH8" i="140"/>
  <c r="DZ20" i="140"/>
  <c r="DZ8" i="140"/>
  <c r="DR20" i="140"/>
  <c r="DR8" i="140"/>
  <c r="CT100" i="140"/>
  <c r="CT92" i="140"/>
  <c r="CQ11" i="140"/>
  <c r="CW11" i="140"/>
  <c r="EG20" i="140"/>
  <c r="EG8" i="140"/>
  <c r="DY20" i="140"/>
  <c r="DY8" i="140"/>
  <c r="CQ121" i="140"/>
  <c r="CQ113" i="140"/>
  <c r="CV113" i="140"/>
  <c r="CQ89" i="140"/>
  <c r="CV89" i="140"/>
  <c r="CQ81" i="140"/>
  <c r="CV81" i="140"/>
  <c r="CQ73" i="140"/>
  <c r="CV73" i="140"/>
  <c r="CQ65" i="140"/>
  <c r="CV65" i="140"/>
  <c r="CQ57" i="140"/>
  <c r="CV57" i="140"/>
  <c r="CQ41" i="140"/>
  <c r="CV41" i="140"/>
  <c r="CQ33" i="140"/>
  <c r="CV33" i="140"/>
  <c r="CQ25" i="140"/>
  <c r="CV25" i="140"/>
  <c r="CQ20" i="140"/>
  <c r="CZ20" i="140"/>
  <c r="CQ12" i="140"/>
  <c r="CZ12" i="140"/>
  <c r="EF20" i="140"/>
  <c r="EF8" i="140"/>
  <c r="DX20" i="140"/>
  <c r="DX8" i="140"/>
  <c r="CQ115" i="140"/>
  <c r="CQ111" i="140"/>
  <c r="CQ109" i="140"/>
  <c r="CQ107" i="140"/>
  <c r="CQ103" i="140"/>
  <c r="CU103" i="140"/>
  <c r="CQ101" i="140"/>
  <c r="CU101" i="140"/>
  <c r="CQ99" i="140"/>
  <c r="CU99" i="140"/>
  <c r="CQ95" i="140"/>
  <c r="CQ93" i="140"/>
  <c r="CU93" i="140"/>
  <c r="CQ91" i="140"/>
  <c r="CU91" i="140"/>
  <c r="CQ87" i="140"/>
  <c r="CU87" i="140"/>
  <c r="CQ85" i="140"/>
  <c r="CU85" i="140"/>
  <c r="CQ83" i="140"/>
  <c r="CU83" i="140"/>
  <c r="CQ77" i="140"/>
  <c r="CQ75" i="140"/>
  <c r="CU75" i="140"/>
  <c r="CQ71" i="140"/>
  <c r="CU71" i="140"/>
  <c r="CQ69" i="140"/>
  <c r="CU69" i="140"/>
  <c r="CQ67" i="140"/>
  <c r="CU67" i="140"/>
  <c r="CQ63" i="140"/>
  <c r="CU63" i="140"/>
  <c r="CQ61" i="140"/>
  <c r="CU61" i="140"/>
  <c r="CQ59" i="140"/>
  <c r="CU59" i="140"/>
  <c r="CQ55" i="140"/>
  <c r="CU55" i="140"/>
  <c r="CQ53" i="140"/>
  <c r="CU53" i="140"/>
  <c r="CQ51" i="140"/>
  <c r="CU51" i="140"/>
  <c r="CQ47" i="140"/>
  <c r="CU47" i="140"/>
  <c r="CQ45" i="140"/>
  <c r="CU45" i="140"/>
  <c r="CQ43" i="140"/>
  <c r="CU43" i="140"/>
  <c r="CQ39" i="140"/>
  <c r="CU39" i="140"/>
  <c r="CQ37" i="140"/>
  <c r="CU37" i="140"/>
  <c r="CQ35" i="140"/>
  <c r="CU35" i="140"/>
  <c r="CQ31" i="140"/>
  <c r="CU31" i="140"/>
  <c r="CQ29" i="140"/>
  <c r="CU29" i="140"/>
  <c r="CQ27" i="140"/>
  <c r="CU27" i="140"/>
  <c r="CQ23" i="140"/>
  <c r="CU23" i="140"/>
  <c r="CQ21" i="140"/>
  <c r="CU21" i="140"/>
  <c r="EE20" i="140"/>
  <c r="EE8" i="140"/>
  <c r="CT122" i="140"/>
  <c r="CU111" i="140"/>
  <c r="CU95" i="140"/>
  <c r="CU77" i="140"/>
  <c r="CQ118" i="140"/>
  <c r="CQ110" i="140"/>
  <c r="CQ102" i="140"/>
  <c r="CQ94" i="140"/>
  <c r="CX94" i="140"/>
  <c r="CQ86" i="140"/>
  <c r="CX86" i="140"/>
  <c r="CQ78" i="140"/>
  <c r="CX78" i="140"/>
  <c r="CQ70" i="140"/>
  <c r="CX70" i="140"/>
  <c r="CQ62" i="140"/>
  <c r="CX62" i="140"/>
  <c r="CQ54" i="140"/>
  <c r="CX54" i="140"/>
  <c r="CQ46" i="140"/>
  <c r="CX46" i="140"/>
  <c r="CQ38" i="140"/>
  <c r="CX38" i="140"/>
  <c r="CQ30" i="140"/>
  <c r="CX30" i="140"/>
  <c r="CQ22" i="140"/>
  <c r="CX22" i="140"/>
  <c r="CQ14" i="140"/>
  <c r="CX14" i="140"/>
  <c r="DV20" i="140"/>
  <c r="DV8" i="140"/>
  <c r="EO9" i="140"/>
  <c r="EK9" i="140"/>
  <c r="DN9" i="140"/>
  <c r="CQ9" i="140"/>
  <c r="CV9" i="140"/>
  <c r="DT9" i="140" s="1"/>
  <c r="CQ133" i="140"/>
  <c r="CQ105" i="140"/>
  <c r="CQ97" i="140"/>
  <c r="CQ98" i="140"/>
  <c r="CT98" i="140"/>
  <c r="DR98" i="140" s="1"/>
  <c r="CQ96" i="140"/>
  <c r="CQ79" i="140"/>
  <c r="CU79" i="140"/>
  <c r="CQ49" i="140"/>
  <c r="CQ19" i="140"/>
  <c r="CQ15" i="140"/>
  <c r="CQ13" i="140"/>
  <c r="CU13" i="140"/>
  <c r="DT20" i="140" l="1"/>
  <c r="DT8" i="140"/>
  <c r="C11" i="135"/>
  <c r="C8" i="135"/>
  <c r="C9" i="135"/>
  <c r="D8" i="135"/>
  <c r="B8" i="135"/>
  <c r="D11" i="135"/>
  <c r="B11" i="135"/>
  <c r="B7" i="141" l="1"/>
  <c r="C7" i="141"/>
  <c r="D7" i="141"/>
  <c r="E7" i="141"/>
  <c r="F7" i="141"/>
  <c r="G7" i="141"/>
  <c r="H7" i="141"/>
  <c r="I7" i="141"/>
  <c r="J7" i="141"/>
  <c r="K7" i="141"/>
  <c r="L7" i="141"/>
  <c r="M7" i="141"/>
  <c r="N7" i="141"/>
  <c r="O7" i="141"/>
  <c r="P7" i="141"/>
  <c r="Q7" i="141"/>
  <c r="R7" i="141"/>
  <c r="S7" i="141"/>
  <c r="T7" i="141"/>
  <c r="U7" i="141"/>
  <c r="V7" i="141"/>
  <c r="W7" i="141"/>
  <c r="X7" i="141"/>
  <c r="Y7" i="141"/>
  <c r="Z7" i="141"/>
  <c r="AA7" i="141"/>
  <c r="AB7" i="141"/>
  <c r="AC7" i="141"/>
  <c r="AD7" i="141"/>
  <c r="AE7" i="141"/>
  <c r="AF7" i="141"/>
  <c r="AG7" i="141"/>
  <c r="AH7" i="141"/>
  <c r="AI7" i="141"/>
  <c r="AJ7" i="141"/>
  <c r="AK7" i="141"/>
  <c r="AL7" i="141"/>
  <c r="AM7" i="141"/>
  <c r="AN7" i="141"/>
  <c r="AO7" i="141"/>
  <c r="AP7" i="141"/>
  <c r="AQ7" i="141"/>
  <c r="AR7" i="141"/>
  <c r="AS7" i="141"/>
  <c r="AT7" i="141"/>
  <c r="AU7" i="141"/>
  <c r="AV7" i="141"/>
  <c r="AW7" i="141"/>
  <c r="AX7" i="141"/>
  <c r="AY7" i="141"/>
  <c r="AZ7" i="141"/>
  <c r="BA7" i="141"/>
  <c r="BB7" i="141"/>
  <c r="BC7" i="141"/>
  <c r="BD7" i="141"/>
  <c r="BE7" i="141"/>
  <c r="BF7" i="141"/>
  <c r="BG7" i="141"/>
  <c r="BH7" i="141"/>
  <c r="BI7" i="141"/>
  <c r="BJ7" i="141"/>
  <c r="BK7" i="141"/>
  <c r="BL7" i="141"/>
  <c r="BM7" i="141"/>
  <c r="BN7" i="141"/>
  <c r="BO7" i="141"/>
  <c r="BP7" i="141"/>
  <c r="BQ7" i="141"/>
  <c r="BR7" i="141"/>
  <c r="BS7" i="141"/>
  <c r="B8" i="141"/>
  <c r="C8" i="141"/>
  <c r="D8" i="141"/>
  <c r="E8" i="141"/>
  <c r="F8" i="141"/>
  <c r="G8" i="141"/>
  <c r="H8" i="141"/>
  <c r="I8" i="141"/>
  <c r="J8" i="141"/>
  <c r="K8" i="141"/>
  <c r="L8" i="141"/>
  <c r="M8" i="141"/>
  <c r="N8" i="141"/>
  <c r="O8" i="141"/>
  <c r="P8" i="141"/>
  <c r="Q8" i="141"/>
  <c r="R8" i="141"/>
  <c r="S8" i="141"/>
  <c r="T8" i="141"/>
  <c r="U8" i="141"/>
  <c r="V8" i="141"/>
  <c r="W8" i="141"/>
  <c r="X8" i="141"/>
  <c r="Y8" i="141"/>
  <c r="Z8" i="141"/>
  <c r="AA8" i="141"/>
  <c r="AB8" i="141"/>
  <c r="AC8" i="141"/>
  <c r="AD8" i="141"/>
  <c r="AE8" i="141"/>
  <c r="AF8" i="141"/>
  <c r="AG8" i="141"/>
  <c r="AH8" i="141"/>
  <c r="AI8" i="141"/>
  <c r="AJ8" i="141"/>
  <c r="AK8" i="141"/>
  <c r="AL8" i="141"/>
  <c r="AM8" i="141"/>
  <c r="AN8" i="141"/>
  <c r="AO8" i="141"/>
  <c r="AP8" i="141"/>
  <c r="AQ8" i="141"/>
  <c r="AR8" i="141"/>
  <c r="AS8" i="141"/>
  <c r="AT8" i="141"/>
  <c r="AU8" i="141"/>
  <c r="AV8" i="141"/>
  <c r="AW8" i="141"/>
  <c r="AX8" i="141"/>
  <c r="AY8" i="141"/>
  <c r="AZ8" i="141"/>
  <c r="BA8" i="141"/>
  <c r="BB8" i="141"/>
  <c r="BC8" i="141"/>
  <c r="BD8" i="141"/>
  <c r="BE8" i="141"/>
  <c r="BF8" i="141"/>
  <c r="BG8" i="141"/>
  <c r="BH8" i="141"/>
  <c r="BI8" i="141"/>
  <c r="BJ8" i="141"/>
  <c r="BK8" i="141"/>
  <c r="BL8" i="141"/>
  <c r="BM8" i="141"/>
  <c r="BN8" i="141"/>
  <c r="BO8" i="141"/>
  <c r="BP8" i="141"/>
  <c r="BQ8" i="141"/>
  <c r="BR8" i="141"/>
  <c r="BS8" i="141"/>
  <c r="B9" i="141"/>
  <c r="C9" i="141"/>
  <c r="D9" i="141"/>
  <c r="E9" i="141"/>
  <c r="F9" i="141"/>
  <c r="G9" i="141"/>
  <c r="H9" i="141"/>
  <c r="I9" i="141"/>
  <c r="J9" i="141"/>
  <c r="K9" i="141"/>
  <c r="L9" i="141"/>
  <c r="M9" i="141"/>
  <c r="N9" i="141"/>
  <c r="O9" i="141"/>
  <c r="P9" i="141"/>
  <c r="Q9" i="141"/>
  <c r="R9" i="141"/>
  <c r="S9" i="141"/>
  <c r="T9" i="141"/>
  <c r="U9" i="141"/>
  <c r="V9" i="141"/>
  <c r="W9" i="141"/>
  <c r="X9" i="141"/>
  <c r="Y9" i="141"/>
  <c r="Z9" i="141"/>
  <c r="AA9" i="141"/>
  <c r="AB9" i="141"/>
  <c r="AC9" i="141"/>
  <c r="AD9" i="141"/>
  <c r="AE9" i="141"/>
  <c r="AF9" i="141"/>
  <c r="AG9" i="141"/>
  <c r="AH9" i="141"/>
  <c r="AI9" i="141"/>
  <c r="AJ9" i="141"/>
  <c r="AK9" i="141"/>
  <c r="AL9" i="141"/>
  <c r="AM9" i="141"/>
  <c r="AN9" i="141"/>
  <c r="AO9" i="141"/>
  <c r="AP9" i="141"/>
  <c r="AQ9" i="141"/>
  <c r="AR9" i="141"/>
  <c r="AS9" i="141"/>
  <c r="AT9" i="141"/>
  <c r="AU9" i="141"/>
  <c r="AV9" i="141"/>
  <c r="AW9" i="141"/>
  <c r="AX9" i="141"/>
  <c r="AY9" i="141"/>
  <c r="AZ9" i="141"/>
  <c r="BA9" i="141"/>
  <c r="BB9" i="141"/>
  <c r="BC9" i="141"/>
  <c r="BD9" i="141"/>
  <c r="BE9" i="141"/>
  <c r="BF9" i="141"/>
  <c r="BG9" i="141"/>
  <c r="BH9" i="141"/>
  <c r="BI9" i="141"/>
  <c r="BJ9" i="141"/>
  <c r="BK9" i="141"/>
  <c r="BL9" i="141"/>
  <c r="BM9" i="141"/>
  <c r="BN9" i="141"/>
  <c r="BO9" i="141"/>
  <c r="BP9" i="141"/>
  <c r="BQ9" i="141"/>
  <c r="BR9" i="141"/>
  <c r="BS9" i="141"/>
  <c r="B10" i="141"/>
  <c r="C10" i="141"/>
  <c r="D10" i="141"/>
  <c r="E10" i="141"/>
  <c r="F10" i="141"/>
  <c r="G10" i="141"/>
  <c r="H10" i="141"/>
  <c r="I10" i="141"/>
  <c r="J10" i="141"/>
  <c r="K10" i="141"/>
  <c r="L10" i="141"/>
  <c r="M10" i="141"/>
  <c r="N10" i="141"/>
  <c r="O10" i="141"/>
  <c r="P10" i="141"/>
  <c r="Q10" i="141"/>
  <c r="R10" i="141"/>
  <c r="S10" i="141"/>
  <c r="T10" i="141"/>
  <c r="U10" i="141"/>
  <c r="V10" i="141"/>
  <c r="W10" i="141"/>
  <c r="X10" i="141"/>
  <c r="Y10" i="141"/>
  <c r="Z10" i="141"/>
  <c r="AA10" i="141"/>
  <c r="AB10" i="141"/>
  <c r="AC10" i="141"/>
  <c r="AD10" i="141"/>
  <c r="AE10" i="141"/>
  <c r="AF10" i="141"/>
  <c r="AG10" i="141"/>
  <c r="AH10" i="141"/>
  <c r="AI10" i="141"/>
  <c r="AJ10" i="141"/>
  <c r="AK10" i="141"/>
  <c r="AL10" i="141"/>
  <c r="AM10" i="141"/>
  <c r="AN10" i="141"/>
  <c r="AO10" i="141"/>
  <c r="AP10" i="141"/>
  <c r="AQ10" i="141"/>
  <c r="AR10" i="141"/>
  <c r="AS10" i="141"/>
  <c r="AT10" i="141"/>
  <c r="AU10" i="141"/>
  <c r="AV10" i="141"/>
  <c r="AW10" i="141"/>
  <c r="AX10" i="141"/>
  <c r="AY10" i="141"/>
  <c r="AZ10" i="141"/>
  <c r="BA10" i="141"/>
  <c r="BB10" i="141"/>
  <c r="BC10" i="141"/>
  <c r="BD10" i="141"/>
  <c r="BE10" i="141"/>
  <c r="BF10" i="141"/>
  <c r="BG10" i="141"/>
  <c r="BH10" i="141"/>
  <c r="BI10" i="141"/>
  <c r="BJ10" i="141"/>
  <c r="BK10" i="141"/>
  <c r="BL10" i="141"/>
  <c r="BM10" i="141"/>
  <c r="BN10" i="141"/>
  <c r="BO10" i="141"/>
  <c r="BP10" i="141"/>
  <c r="BQ10" i="141"/>
  <c r="BR10" i="141"/>
  <c r="BS10" i="141"/>
  <c r="B11" i="141"/>
  <c r="C11" i="141"/>
  <c r="D11" i="141"/>
  <c r="E11" i="141"/>
  <c r="F11" i="141"/>
  <c r="G11" i="141"/>
  <c r="H11" i="141"/>
  <c r="I11" i="141"/>
  <c r="J11" i="141"/>
  <c r="K11" i="141"/>
  <c r="L11" i="141"/>
  <c r="M11" i="141"/>
  <c r="N11" i="141"/>
  <c r="O11" i="141"/>
  <c r="P11" i="141"/>
  <c r="Q11" i="141"/>
  <c r="R11" i="141"/>
  <c r="S11" i="141"/>
  <c r="T11" i="141"/>
  <c r="U11" i="141"/>
  <c r="V11" i="141"/>
  <c r="W11" i="141"/>
  <c r="X11" i="141"/>
  <c r="Y11" i="141"/>
  <c r="Z11" i="141"/>
  <c r="AA11" i="141"/>
  <c r="AB11" i="141"/>
  <c r="AC11" i="141"/>
  <c r="AD11" i="141"/>
  <c r="AE11" i="141"/>
  <c r="AF11" i="141"/>
  <c r="AG11" i="141"/>
  <c r="AH11" i="141"/>
  <c r="AI11" i="141"/>
  <c r="AJ11" i="141"/>
  <c r="AK11" i="141"/>
  <c r="AL11" i="141"/>
  <c r="AM11" i="141"/>
  <c r="AN11" i="141"/>
  <c r="AO11" i="141"/>
  <c r="AP11" i="141"/>
  <c r="AQ11" i="141"/>
  <c r="AR11" i="141"/>
  <c r="AS11" i="141"/>
  <c r="AT11" i="141"/>
  <c r="AU11" i="141"/>
  <c r="AV11" i="141"/>
  <c r="AW11" i="141"/>
  <c r="AX11" i="141"/>
  <c r="AY11" i="141"/>
  <c r="AZ11" i="141"/>
  <c r="BA11" i="141"/>
  <c r="BB11" i="141"/>
  <c r="BC11" i="141"/>
  <c r="BD11" i="141"/>
  <c r="BE11" i="141"/>
  <c r="BF11" i="141"/>
  <c r="BG11" i="141"/>
  <c r="BH11" i="141"/>
  <c r="BI11" i="141"/>
  <c r="BJ11" i="141"/>
  <c r="BK11" i="141"/>
  <c r="BL11" i="141"/>
  <c r="BM11" i="141"/>
  <c r="BN11" i="141"/>
  <c r="BO11" i="141"/>
  <c r="BP11" i="141"/>
  <c r="BQ11" i="141"/>
  <c r="BR11" i="141"/>
  <c r="BS11" i="141"/>
  <c r="B12" i="141"/>
  <c r="C12" i="141"/>
  <c r="D12" i="141"/>
  <c r="E12" i="141"/>
  <c r="F12" i="141"/>
  <c r="G12" i="141"/>
  <c r="H12" i="141"/>
  <c r="I12" i="141"/>
  <c r="J12" i="141"/>
  <c r="K12" i="141"/>
  <c r="L12" i="141"/>
  <c r="M12" i="141"/>
  <c r="N12" i="141"/>
  <c r="O12" i="141"/>
  <c r="P12" i="141"/>
  <c r="Q12" i="141"/>
  <c r="R12" i="141"/>
  <c r="S12" i="141"/>
  <c r="T12" i="141"/>
  <c r="U12" i="141"/>
  <c r="V12" i="141"/>
  <c r="W12" i="141"/>
  <c r="X12" i="141"/>
  <c r="Y12" i="141"/>
  <c r="Z12" i="141"/>
  <c r="AA12" i="141"/>
  <c r="AB12" i="141"/>
  <c r="AC12" i="141"/>
  <c r="AD12" i="141"/>
  <c r="AE12" i="141"/>
  <c r="AF12" i="141"/>
  <c r="AG12" i="141"/>
  <c r="AH12" i="141"/>
  <c r="AI12" i="141"/>
  <c r="AJ12" i="141"/>
  <c r="AK12" i="141"/>
  <c r="AL12" i="141"/>
  <c r="AM12" i="141"/>
  <c r="AN12" i="141"/>
  <c r="AO12" i="141"/>
  <c r="AP12" i="141"/>
  <c r="AQ12" i="141"/>
  <c r="AR12" i="141"/>
  <c r="AS12" i="141"/>
  <c r="AT12" i="141"/>
  <c r="AU12" i="141"/>
  <c r="AV12" i="141"/>
  <c r="AW12" i="141"/>
  <c r="AX12" i="141"/>
  <c r="AY12" i="141"/>
  <c r="AZ12" i="141"/>
  <c r="BA12" i="141"/>
  <c r="BB12" i="141"/>
  <c r="BC12" i="141"/>
  <c r="BD12" i="141"/>
  <c r="BE12" i="141"/>
  <c r="BF12" i="141"/>
  <c r="BG12" i="141"/>
  <c r="BH12" i="141"/>
  <c r="BI12" i="141"/>
  <c r="BJ12" i="141"/>
  <c r="BK12" i="141"/>
  <c r="BL12" i="141"/>
  <c r="BM12" i="141"/>
  <c r="BN12" i="141"/>
  <c r="BO12" i="141"/>
  <c r="BP12" i="141"/>
  <c r="BQ12" i="141"/>
  <c r="BR12" i="141"/>
  <c r="BS12" i="141"/>
  <c r="B13" i="141"/>
  <c r="C13" i="141"/>
  <c r="D13" i="141"/>
  <c r="E13" i="141"/>
  <c r="F13" i="141"/>
  <c r="G13" i="141"/>
  <c r="H13" i="141"/>
  <c r="I13" i="141"/>
  <c r="J13" i="141"/>
  <c r="K13" i="141"/>
  <c r="L13" i="141"/>
  <c r="M13" i="141"/>
  <c r="N13" i="141"/>
  <c r="O13" i="141"/>
  <c r="P13" i="141"/>
  <c r="Q13" i="141"/>
  <c r="R13" i="141"/>
  <c r="S13" i="141"/>
  <c r="T13" i="141"/>
  <c r="U13" i="141"/>
  <c r="V13" i="141"/>
  <c r="W13" i="141"/>
  <c r="X13" i="141"/>
  <c r="Y13" i="141"/>
  <c r="Z13" i="141"/>
  <c r="AA13" i="141"/>
  <c r="AB13" i="141"/>
  <c r="AC13" i="141"/>
  <c r="AD13" i="141"/>
  <c r="AE13" i="141"/>
  <c r="AF13" i="141"/>
  <c r="AG13" i="141"/>
  <c r="AH13" i="141"/>
  <c r="AI13" i="141"/>
  <c r="AJ13" i="141"/>
  <c r="AK13" i="141"/>
  <c r="AL13" i="141"/>
  <c r="AM13" i="141"/>
  <c r="AN13" i="141"/>
  <c r="AO13" i="141"/>
  <c r="AP13" i="141"/>
  <c r="AQ13" i="141"/>
  <c r="AR13" i="141"/>
  <c r="AS13" i="141"/>
  <c r="AT13" i="141"/>
  <c r="AU13" i="141"/>
  <c r="AV13" i="141"/>
  <c r="AW13" i="141"/>
  <c r="AX13" i="141"/>
  <c r="AY13" i="141"/>
  <c r="AZ13" i="141"/>
  <c r="BA13" i="141"/>
  <c r="BB13" i="141"/>
  <c r="BC13" i="141"/>
  <c r="BD13" i="141"/>
  <c r="BE13" i="141"/>
  <c r="BF13" i="141"/>
  <c r="BG13" i="141"/>
  <c r="BH13" i="141"/>
  <c r="BI13" i="141"/>
  <c r="BJ13" i="141"/>
  <c r="BK13" i="141"/>
  <c r="BL13" i="141"/>
  <c r="BM13" i="141"/>
  <c r="BN13" i="141"/>
  <c r="BO13" i="141"/>
  <c r="BP13" i="141"/>
  <c r="BQ13" i="141"/>
  <c r="BR13" i="141"/>
  <c r="BS13" i="141"/>
  <c r="B14" i="141"/>
  <c r="C14" i="141"/>
  <c r="D14" i="141"/>
  <c r="E14" i="141"/>
  <c r="F14" i="141"/>
  <c r="G14" i="141"/>
  <c r="H14" i="141"/>
  <c r="I14" i="141"/>
  <c r="J14" i="141"/>
  <c r="K14" i="141"/>
  <c r="L14" i="141"/>
  <c r="M14" i="141"/>
  <c r="N14" i="141"/>
  <c r="O14" i="141"/>
  <c r="P14" i="141"/>
  <c r="Q14" i="141"/>
  <c r="R14" i="141"/>
  <c r="S14" i="141"/>
  <c r="T14" i="141"/>
  <c r="U14" i="141"/>
  <c r="V14" i="141"/>
  <c r="W14" i="141"/>
  <c r="X14" i="141"/>
  <c r="Y14" i="141"/>
  <c r="Z14" i="141"/>
  <c r="AA14" i="141"/>
  <c r="AB14" i="141"/>
  <c r="AC14" i="141"/>
  <c r="AD14" i="141"/>
  <c r="AE14" i="141"/>
  <c r="AF14" i="141"/>
  <c r="AG14" i="141"/>
  <c r="AH14" i="141"/>
  <c r="AI14" i="141"/>
  <c r="AJ14" i="141"/>
  <c r="AK14" i="141"/>
  <c r="AL14" i="141"/>
  <c r="AM14" i="141"/>
  <c r="AN14" i="141"/>
  <c r="AO14" i="141"/>
  <c r="AP14" i="141"/>
  <c r="AQ14" i="141"/>
  <c r="AR14" i="141"/>
  <c r="AS14" i="141"/>
  <c r="AT14" i="141"/>
  <c r="AU14" i="141"/>
  <c r="AV14" i="141"/>
  <c r="AW14" i="141"/>
  <c r="AX14" i="141"/>
  <c r="AY14" i="141"/>
  <c r="AZ14" i="141"/>
  <c r="BA14" i="141"/>
  <c r="BB14" i="141"/>
  <c r="BC14" i="141"/>
  <c r="BD14" i="141"/>
  <c r="BE14" i="141"/>
  <c r="BF14" i="141"/>
  <c r="BG14" i="141"/>
  <c r="BH14" i="141"/>
  <c r="BI14" i="141"/>
  <c r="BJ14" i="141"/>
  <c r="BK14" i="141"/>
  <c r="BL14" i="141"/>
  <c r="BM14" i="141"/>
  <c r="BN14" i="141"/>
  <c r="BO14" i="141"/>
  <c r="BP14" i="141"/>
  <c r="BQ14" i="141"/>
  <c r="BR14" i="141"/>
  <c r="BS14" i="141"/>
  <c r="B15" i="141"/>
  <c r="C15" i="141"/>
  <c r="D15" i="141"/>
  <c r="E15" i="141"/>
  <c r="F15" i="141"/>
  <c r="G15" i="141"/>
  <c r="H15" i="141"/>
  <c r="I15" i="141"/>
  <c r="J15" i="141"/>
  <c r="K15" i="141"/>
  <c r="L15" i="141"/>
  <c r="M15" i="141"/>
  <c r="N15" i="141"/>
  <c r="O15" i="141"/>
  <c r="P15" i="141"/>
  <c r="Q15" i="141"/>
  <c r="R15" i="141"/>
  <c r="S15" i="141"/>
  <c r="T15" i="141"/>
  <c r="U15" i="141"/>
  <c r="V15" i="141"/>
  <c r="W15" i="141"/>
  <c r="X15" i="141"/>
  <c r="Y15" i="141"/>
  <c r="Z15" i="141"/>
  <c r="AA15" i="141"/>
  <c r="AB15" i="141"/>
  <c r="AC15" i="141"/>
  <c r="AD15" i="141"/>
  <c r="AE15" i="141"/>
  <c r="AF15" i="141"/>
  <c r="AG15" i="141"/>
  <c r="AH15" i="141"/>
  <c r="AI15" i="141"/>
  <c r="AJ15" i="141"/>
  <c r="AK15" i="141"/>
  <c r="AL15" i="141"/>
  <c r="AM15" i="141"/>
  <c r="AN15" i="141"/>
  <c r="AO15" i="141"/>
  <c r="AP15" i="141"/>
  <c r="AQ15" i="141"/>
  <c r="AR15" i="141"/>
  <c r="AS15" i="141"/>
  <c r="AT15" i="141"/>
  <c r="AU15" i="141"/>
  <c r="AV15" i="141"/>
  <c r="AW15" i="141"/>
  <c r="AX15" i="141"/>
  <c r="AY15" i="141"/>
  <c r="AZ15" i="141"/>
  <c r="BA15" i="141"/>
  <c r="BB15" i="141"/>
  <c r="BC15" i="141"/>
  <c r="BD15" i="141"/>
  <c r="BE15" i="141"/>
  <c r="BF15" i="141"/>
  <c r="BG15" i="141"/>
  <c r="BH15" i="141"/>
  <c r="BI15" i="141"/>
  <c r="BJ15" i="141"/>
  <c r="BK15" i="141"/>
  <c r="BL15" i="141"/>
  <c r="BM15" i="141"/>
  <c r="BN15" i="141"/>
  <c r="BO15" i="141"/>
  <c r="BP15" i="141"/>
  <c r="BQ15" i="141"/>
  <c r="BR15" i="141"/>
  <c r="BS15" i="141"/>
  <c r="B16" i="141"/>
  <c r="C16" i="141"/>
  <c r="D16" i="141"/>
  <c r="E16" i="141"/>
  <c r="F16" i="141"/>
  <c r="G16" i="141"/>
  <c r="H16" i="141"/>
  <c r="I16" i="141"/>
  <c r="J16" i="141"/>
  <c r="K16" i="141"/>
  <c r="L16" i="141"/>
  <c r="M16" i="141"/>
  <c r="N16" i="141"/>
  <c r="O16" i="141"/>
  <c r="P16" i="141"/>
  <c r="Q16" i="141"/>
  <c r="R16" i="141"/>
  <c r="S16" i="141"/>
  <c r="T16" i="141"/>
  <c r="U16" i="141"/>
  <c r="V16" i="141"/>
  <c r="W16" i="141"/>
  <c r="X16" i="141"/>
  <c r="Y16" i="141"/>
  <c r="Z16" i="141"/>
  <c r="AA16" i="141"/>
  <c r="AB16" i="141"/>
  <c r="AC16" i="141"/>
  <c r="AD16" i="141"/>
  <c r="AE16" i="141"/>
  <c r="AF16" i="141"/>
  <c r="AG16" i="141"/>
  <c r="AH16" i="141"/>
  <c r="AI16" i="141"/>
  <c r="AJ16" i="141"/>
  <c r="AK16" i="141"/>
  <c r="AL16" i="141"/>
  <c r="AM16" i="141"/>
  <c r="AN16" i="141"/>
  <c r="AO16" i="141"/>
  <c r="AP16" i="141"/>
  <c r="AQ16" i="141"/>
  <c r="AR16" i="141"/>
  <c r="AS16" i="141"/>
  <c r="AT16" i="141"/>
  <c r="AU16" i="141"/>
  <c r="AV16" i="141"/>
  <c r="AW16" i="141"/>
  <c r="AX16" i="141"/>
  <c r="AY16" i="141"/>
  <c r="AZ16" i="141"/>
  <c r="BA16" i="141"/>
  <c r="BB16" i="141"/>
  <c r="BC16" i="141"/>
  <c r="BD16" i="141"/>
  <c r="BE16" i="141"/>
  <c r="BF16" i="141"/>
  <c r="BG16" i="141"/>
  <c r="BH16" i="141"/>
  <c r="BI16" i="141"/>
  <c r="BJ16" i="141"/>
  <c r="BK16" i="141"/>
  <c r="BL16" i="141"/>
  <c r="BM16" i="141"/>
  <c r="BN16" i="141"/>
  <c r="BO16" i="141"/>
  <c r="BP16" i="141"/>
  <c r="BQ16" i="141"/>
  <c r="BR16" i="141"/>
  <c r="BS16" i="141"/>
  <c r="B17" i="141"/>
  <c r="C17" i="141"/>
  <c r="D17" i="141"/>
  <c r="E17" i="141"/>
  <c r="F17" i="141"/>
  <c r="G17" i="141"/>
  <c r="H17" i="141"/>
  <c r="I17" i="141"/>
  <c r="J17" i="141"/>
  <c r="K17" i="141"/>
  <c r="L17" i="141"/>
  <c r="M17" i="141"/>
  <c r="N17" i="141"/>
  <c r="O17" i="141"/>
  <c r="P17" i="141"/>
  <c r="Q17" i="141"/>
  <c r="R17" i="141"/>
  <c r="S17" i="141"/>
  <c r="T17" i="141"/>
  <c r="U17" i="141"/>
  <c r="V17" i="141"/>
  <c r="W17" i="141"/>
  <c r="X17" i="141"/>
  <c r="Y17" i="141"/>
  <c r="Z17" i="141"/>
  <c r="AA17" i="141"/>
  <c r="AB17" i="141"/>
  <c r="AC17" i="141"/>
  <c r="AD17" i="141"/>
  <c r="AE17" i="141"/>
  <c r="AF17" i="141"/>
  <c r="AG17" i="141"/>
  <c r="AH17" i="141"/>
  <c r="AI17" i="141"/>
  <c r="AJ17" i="141"/>
  <c r="AK17" i="141"/>
  <c r="AL17" i="141"/>
  <c r="AM17" i="141"/>
  <c r="AN17" i="141"/>
  <c r="AO17" i="141"/>
  <c r="AP17" i="141"/>
  <c r="AQ17" i="141"/>
  <c r="AR17" i="141"/>
  <c r="AS17" i="141"/>
  <c r="AT17" i="141"/>
  <c r="AU17" i="141"/>
  <c r="AV17" i="141"/>
  <c r="AW17" i="141"/>
  <c r="AX17" i="141"/>
  <c r="AY17" i="141"/>
  <c r="AZ17" i="141"/>
  <c r="BA17" i="141"/>
  <c r="BB17" i="141"/>
  <c r="BC17" i="141"/>
  <c r="BD17" i="141"/>
  <c r="BE17" i="141"/>
  <c r="BF17" i="141"/>
  <c r="BG17" i="141"/>
  <c r="BH17" i="141"/>
  <c r="BI17" i="141"/>
  <c r="BJ17" i="141"/>
  <c r="BK17" i="141"/>
  <c r="BL17" i="141"/>
  <c r="BM17" i="141"/>
  <c r="BN17" i="141"/>
  <c r="BO17" i="141"/>
  <c r="BP17" i="141"/>
  <c r="BQ17" i="141"/>
  <c r="BR17" i="141"/>
  <c r="BS17" i="141"/>
  <c r="B18" i="141"/>
  <c r="C18" i="141"/>
  <c r="D18" i="141"/>
  <c r="E18" i="141"/>
  <c r="F18" i="141"/>
  <c r="G18" i="141"/>
  <c r="H18" i="141"/>
  <c r="I18" i="141"/>
  <c r="J18" i="141"/>
  <c r="K18" i="141"/>
  <c r="L18" i="141"/>
  <c r="M18" i="141"/>
  <c r="N18" i="141"/>
  <c r="O18" i="141"/>
  <c r="P18" i="141"/>
  <c r="Q18" i="141"/>
  <c r="R18" i="141"/>
  <c r="S18" i="141"/>
  <c r="T18" i="141"/>
  <c r="U18" i="141"/>
  <c r="V18" i="141"/>
  <c r="W18" i="141"/>
  <c r="X18" i="141"/>
  <c r="Y18" i="141"/>
  <c r="Z18" i="141"/>
  <c r="AA18" i="141"/>
  <c r="AB18" i="141"/>
  <c r="AC18" i="141"/>
  <c r="AD18" i="141"/>
  <c r="AE18" i="141"/>
  <c r="AF18" i="141"/>
  <c r="AG18" i="141"/>
  <c r="AH18" i="141"/>
  <c r="AI18" i="141"/>
  <c r="AJ18" i="141"/>
  <c r="AK18" i="141"/>
  <c r="AL18" i="141"/>
  <c r="AM18" i="141"/>
  <c r="AN18" i="141"/>
  <c r="AO18" i="141"/>
  <c r="AP18" i="141"/>
  <c r="AQ18" i="141"/>
  <c r="AR18" i="141"/>
  <c r="AS18" i="141"/>
  <c r="AT18" i="141"/>
  <c r="AU18" i="141"/>
  <c r="AV18" i="141"/>
  <c r="AW18" i="141"/>
  <c r="AX18" i="141"/>
  <c r="AY18" i="141"/>
  <c r="AZ18" i="141"/>
  <c r="BA18" i="141"/>
  <c r="BB18" i="141"/>
  <c r="BC18" i="141"/>
  <c r="BD18" i="141"/>
  <c r="BE18" i="141"/>
  <c r="BF18" i="141"/>
  <c r="BG18" i="141"/>
  <c r="BH18" i="141"/>
  <c r="BI18" i="141"/>
  <c r="BJ18" i="141"/>
  <c r="BK18" i="141"/>
  <c r="BL18" i="141"/>
  <c r="BM18" i="141"/>
  <c r="BN18" i="141"/>
  <c r="BO18" i="141"/>
  <c r="BP18" i="141"/>
  <c r="BQ18" i="141"/>
  <c r="BR18" i="141"/>
  <c r="BS18" i="141"/>
  <c r="B19" i="141"/>
  <c r="C19" i="141"/>
  <c r="D19" i="141"/>
  <c r="E19" i="141"/>
  <c r="F19" i="141"/>
  <c r="G19" i="141"/>
  <c r="H19" i="141"/>
  <c r="I19" i="141"/>
  <c r="J19" i="141"/>
  <c r="K19" i="141"/>
  <c r="L19" i="141"/>
  <c r="M19" i="141"/>
  <c r="N19" i="141"/>
  <c r="O19" i="141"/>
  <c r="P19" i="141"/>
  <c r="Q19" i="141"/>
  <c r="R19" i="141"/>
  <c r="S19" i="141"/>
  <c r="T19" i="141"/>
  <c r="U19" i="141"/>
  <c r="V19" i="141"/>
  <c r="W19" i="141"/>
  <c r="X19" i="141"/>
  <c r="Y19" i="141"/>
  <c r="Z19" i="141"/>
  <c r="AA19" i="141"/>
  <c r="AB19" i="141"/>
  <c r="AC19" i="141"/>
  <c r="AD19" i="141"/>
  <c r="AE19" i="141"/>
  <c r="AF19" i="141"/>
  <c r="AG19" i="141"/>
  <c r="AH19" i="141"/>
  <c r="AI19" i="141"/>
  <c r="AJ19" i="141"/>
  <c r="AK19" i="141"/>
  <c r="AL19" i="141"/>
  <c r="AM19" i="141"/>
  <c r="AN19" i="141"/>
  <c r="AO19" i="141"/>
  <c r="AP19" i="141"/>
  <c r="AQ19" i="141"/>
  <c r="AR19" i="141"/>
  <c r="AS19" i="141"/>
  <c r="AT19" i="141"/>
  <c r="AU19" i="141"/>
  <c r="AV19" i="141"/>
  <c r="AW19" i="141"/>
  <c r="AX19" i="141"/>
  <c r="AY19" i="141"/>
  <c r="AZ19" i="141"/>
  <c r="BA19" i="141"/>
  <c r="BB19" i="141"/>
  <c r="BC19" i="141"/>
  <c r="BD19" i="141"/>
  <c r="BE19" i="141"/>
  <c r="BF19" i="141"/>
  <c r="BG19" i="141"/>
  <c r="BH19" i="141"/>
  <c r="BI19" i="141"/>
  <c r="BJ19" i="141"/>
  <c r="BK19" i="141"/>
  <c r="BL19" i="141"/>
  <c r="BM19" i="141"/>
  <c r="BN19" i="141"/>
  <c r="BO19" i="141"/>
  <c r="BP19" i="141"/>
  <c r="BQ19" i="141"/>
  <c r="BR19" i="141"/>
  <c r="BS19" i="141"/>
  <c r="B20" i="141"/>
  <c r="C20" i="141"/>
  <c r="D20" i="141"/>
  <c r="E20" i="141"/>
  <c r="F20" i="141"/>
  <c r="G20" i="141"/>
  <c r="H20" i="141"/>
  <c r="I20" i="141"/>
  <c r="J20" i="141"/>
  <c r="K20" i="141"/>
  <c r="L20" i="141"/>
  <c r="M20" i="141"/>
  <c r="N20" i="141"/>
  <c r="O20" i="141"/>
  <c r="P20" i="141"/>
  <c r="Q20" i="141"/>
  <c r="R20" i="141"/>
  <c r="S20" i="141"/>
  <c r="T20" i="141"/>
  <c r="U20" i="141"/>
  <c r="V20" i="141"/>
  <c r="W20" i="141"/>
  <c r="X20" i="141"/>
  <c r="Y20" i="141"/>
  <c r="Z20" i="141"/>
  <c r="AA20" i="141"/>
  <c r="AB20" i="141"/>
  <c r="AC20" i="141"/>
  <c r="AD20" i="141"/>
  <c r="AE20" i="141"/>
  <c r="AF20" i="141"/>
  <c r="AG20" i="141"/>
  <c r="AH20" i="141"/>
  <c r="AI20" i="141"/>
  <c r="AJ20" i="141"/>
  <c r="AK20" i="141"/>
  <c r="AL20" i="141"/>
  <c r="AM20" i="141"/>
  <c r="AN20" i="141"/>
  <c r="AO20" i="141"/>
  <c r="AP20" i="141"/>
  <c r="AQ20" i="141"/>
  <c r="AR20" i="141"/>
  <c r="AS20" i="141"/>
  <c r="AT20" i="141"/>
  <c r="AU20" i="141"/>
  <c r="AV20" i="141"/>
  <c r="AW20" i="141"/>
  <c r="AX20" i="141"/>
  <c r="AY20" i="141"/>
  <c r="AZ20" i="141"/>
  <c r="BA20" i="141"/>
  <c r="BB20" i="141"/>
  <c r="BC20" i="141"/>
  <c r="BD20" i="141"/>
  <c r="BE20" i="141"/>
  <c r="BF20" i="141"/>
  <c r="BG20" i="141"/>
  <c r="BH20" i="141"/>
  <c r="BI20" i="141"/>
  <c r="BJ20" i="141"/>
  <c r="BK20" i="141"/>
  <c r="BL20" i="141"/>
  <c r="BM20" i="141"/>
  <c r="BN20" i="141"/>
  <c r="BO20" i="141"/>
  <c r="BP20" i="141"/>
  <c r="BQ20" i="141"/>
  <c r="BR20" i="141"/>
  <c r="BS20" i="141"/>
  <c r="B21" i="141"/>
  <c r="C21" i="141"/>
  <c r="D21" i="141"/>
  <c r="E21" i="141"/>
  <c r="F21" i="141"/>
  <c r="G21" i="141"/>
  <c r="H21" i="141"/>
  <c r="I21" i="141"/>
  <c r="J21" i="141"/>
  <c r="K21" i="141"/>
  <c r="L21" i="141"/>
  <c r="M21" i="141"/>
  <c r="N21" i="141"/>
  <c r="O21" i="141"/>
  <c r="P21" i="141"/>
  <c r="Q21" i="141"/>
  <c r="R21" i="141"/>
  <c r="S21" i="141"/>
  <c r="T21" i="141"/>
  <c r="U21" i="141"/>
  <c r="V21" i="141"/>
  <c r="W21" i="141"/>
  <c r="X21" i="141"/>
  <c r="Y21" i="141"/>
  <c r="Z21" i="141"/>
  <c r="AA21" i="141"/>
  <c r="AB21" i="141"/>
  <c r="AC21" i="141"/>
  <c r="AD21" i="141"/>
  <c r="AE21" i="141"/>
  <c r="AF21" i="141"/>
  <c r="AG21" i="141"/>
  <c r="AH21" i="141"/>
  <c r="AI21" i="141"/>
  <c r="AJ21" i="141"/>
  <c r="AK21" i="141"/>
  <c r="AL21" i="141"/>
  <c r="AM21" i="141"/>
  <c r="AN21" i="141"/>
  <c r="AO21" i="141"/>
  <c r="AP21" i="141"/>
  <c r="AQ21" i="141"/>
  <c r="AR21" i="141"/>
  <c r="AS21" i="141"/>
  <c r="AT21" i="141"/>
  <c r="AU21" i="141"/>
  <c r="AV21" i="141"/>
  <c r="AW21" i="141"/>
  <c r="AX21" i="141"/>
  <c r="AY21" i="141"/>
  <c r="AZ21" i="141"/>
  <c r="BA21" i="141"/>
  <c r="BB21" i="141"/>
  <c r="BC21" i="141"/>
  <c r="BD21" i="141"/>
  <c r="BE21" i="141"/>
  <c r="BF21" i="141"/>
  <c r="BG21" i="141"/>
  <c r="BH21" i="141"/>
  <c r="BI21" i="141"/>
  <c r="BJ21" i="141"/>
  <c r="BK21" i="141"/>
  <c r="BL21" i="141"/>
  <c r="BM21" i="141"/>
  <c r="BN21" i="141"/>
  <c r="BO21" i="141"/>
  <c r="BP21" i="141"/>
  <c r="BQ21" i="141"/>
  <c r="BR21" i="141"/>
  <c r="BS21" i="141"/>
  <c r="B22" i="141"/>
  <c r="C22" i="141"/>
  <c r="D22" i="141"/>
  <c r="E22" i="141"/>
  <c r="F22" i="141"/>
  <c r="G22" i="141"/>
  <c r="H22" i="141"/>
  <c r="I22" i="141"/>
  <c r="J22" i="141"/>
  <c r="K22" i="141"/>
  <c r="L22" i="141"/>
  <c r="M22" i="141"/>
  <c r="N22" i="141"/>
  <c r="O22" i="141"/>
  <c r="P22" i="141"/>
  <c r="Q22" i="141"/>
  <c r="R22" i="141"/>
  <c r="S22" i="141"/>
  <c r="T22" i="141"/>
  <c r="U22" i="141"/>
  <c r="V22" i="141"/>
  <c r="W22" i="141"/>
  <c r="X22" i="141"/>
  <c r="Y22" i="141"/>
  <c r="Z22" i="141"/>
  <c r="AA22" i="141"/>
  <c r="AB22" i="141"/>
  <c r="AC22" i="141"/>
  <c r="AD22" i="141"/>
  <c r="AE22" i="141"/>
  <c r="AF22" i="141"/>
  <c r="AG22" i="141"/>
  <c r="AH22" i="141"/>
  <c r="AI22" i="141"/>
  <c r="AJ22" i="141"/>
  <c r="AK22" i="141"/>
  <c r="AL22" i="141"/>
  <c r="AM22" i="141"/>
  <c r="AN22" i="141"/>
  <c r="AO22" i="141"/>
  <c r="AP22" i="141"/>
  <c r="AQ22" i="141"/>
  <c r="AR22" i="141"/>
  <c r="AS22" i="141"/>
  <c r="AT22" i="141"/>
  <c r="AU22" i="141"/>
  <c r="AV22" i="141"/>
  <c r="AW22" i="141"/>
  <c r="AX22" i="141"/>
  <c r="AY22" i="141"/>
  <c r="AZ22" i="141"/>
  <c r="BA22" i="141"/>
  <c r="BB22" i="141"/>
  <c r="BC22" i="141"/>
  <c r="BD22" i="141"/>
  <c r="BE22" i="141"/>
  <c r="BF22" i="141"/>
  <c r="BG22" i="141"/>
  <c r="BH22" i="141"/>
  <c r="BI22" i="141"/>
  <c r="BJ22" i="141"/>
  <c r="BK22" i="141"/>
  <c r="BL22" i="141"/>
  <c r="BM22" i="141"/>
  <c r="BN22" i="141"/>
  <c r="BO22" i="141"/>
  <c r="BP22" i="141"/>
  <c r="BQ22" i="141"/>
  <c r="BR22" i="141"/>
  <c r="BS22" i="141"/>
  <c r="B23" i="141"/>
  <c r="C23" i="141"/>
  <c r="D23" i="141"/>
  <c r="E23" i="141"/>
  <c r="G23" i="141"/>
  <c r="H23" i="141"/>
  <c r="I23" i="141"/>
  <c r="J23" i="141"/>
  <c r="K23" i="141"/>
  <c r="L23" i="141"/>
  <c r="M23" i="141"/>
  <c r="N23" i="141"/>
  <c r="O23" i="141"/>
  <c r="P23" i="141"/>
  <c r="Q23" i="141"/>
  <c r="R23" i="141"/>
  <c r="S23" i="141"/>
  <c r="T23" i="141"/>
  <c r="U23" i="141"/>
  <c r="V23" i="141"/>
  <c r="W23" i="141"/>
  <c r="X23" i="141"/>
  <c r="Y23" i="141"/>
  <c r="Z23" i="141"/>
  <c r="AA23" i="141"/>
  <c r="AB23" i="141"/>
  <c r="AC23" i="141"/>
  <c r="AD23" i="141"/>
  <c r="AE23" i="141"/>
  <c r="AF23" i="141"/>
  <c r="AG23" i="141"/>
  <c r="AH23" i="141"/>
  <c r="AI23" i="141"/>
  <c r="AJ23" i="141"/>
  <c r="AK23" i="141"/>
  <c r="AL23" i="141"/>
  <c r="AM23" i="141"/>
  <c r="AN23" i="141"/>
  <c r="AO23" i="141"/>
  <c r="AP23" i="141"/>
  <c r="AQ23" i="141"/>
  <c r="AR23" i="141"/>
  <c r="AS23" i="141"/>
  <c r="AT23" i="141"/>
  <c r="AU23" i="141"/>
  <c r="AV23" i="141"/>
  <c r="AW23" i="141"/>
  <c r="AX23" i="141"/>
  <c r="AY23" i="141"/>
  <c r="AZ23" i="141"/>
  <c r="BA23" i="141"/>
  <c r="BB23" i="141"/>
  <c r="BC23" i="141"/>
  <c r="BD23" i="141"/>
  <c r="BE23" i="141"/>
  <c r="BF23" i="141"/>
  <c r="BG23" i="141"/>
  <c r="BH23" i="141"/>
  <c r="BI23" i="141"/>
  <c r="BJ23" i="141"/>
  <c r="BK23" i="141"/>
  <c r="BL23" i="141"/>
  <c r="BM23" i="141"/>
  <c r="BN23" i="141"/>
  <c r="BO23" i="141"/>
  <c r="BP23" i="141"/>
  <c r="BQ23" i="141"/>
  <c r="BR23" i="141"/>
  <c r="BS23" i="141"/>
  <c r="B24" i="141"/>
  <c r="C24" i="141"/>
  <c r="D24" i="141"/>
  <c r="E24" i="141"/>
  <c r="F24" i="141"/>
  <c r="G24" i="141"/>
  <c r="H24" i="141"/>
  <c r="I24" i="141"/>
  <c r="J24" i="141"/>
  <c r="K24" i="141"/>
  <c r="L24" i="141"/>
  <c r="M24" i="141"/>
  <c r="N24" i="141"/>
  <c r="O24" i="141"/>
  <c r="P24" i="141"/>
  <c r="Q24" i="141"/>
  <c r="R24" i="141"/>
  <c r="S24" i="141"/>
  <c r="T24" i="141"/>
  <c r="U24" i="141"/>
  <c r="V24" i="141"/>
  <c r="W24" i="141"/>
  <c r="X24" i="141"/>
  <c r="Y24" i="141"/>
  <c r="Z24" i="141"/>
  <c r="AA24" i="141"/>
  <c r="AB24" i="141"/>
  <c r="AC24" i="141"/>
  <c r="AD24" i="141"/>
  <c r="AE24" i="141"/>
  <c r="AF24" i="141"/>
  <c r="AG24" i="141"/>
  <c r="AH24" i="141"/>
  <c r="AI24" i="141"/>
  <c r="AJ24" i="141"/>
  <c r="AK24" i="141"/>
  <c r="AL24" i="141"/>
  <c r="AM24" i="141"/>
  <c r="AN24" i="141"/>
  <c r="AO24" i="141"/>
  <c r="AP24" i="141"/>
  <c r="AQ24" i="141"/>
  <c r="AR24" i="141"/>
  <c r="AS24" i="141"/>
  <c r="AT24" i="141"/>
  <c r="AU24" i="141"/>
  <c r="AV24" i="141"/>
  <c r="AW24" i="141"/>
  <c r="AX24" i="141"/>
  <c r="AY24" i="141"/>
  <c r="AZ24" i="141"/>
  <c r="BA24" i="141"/>
  <c r="BB24" i="141"/>
  <c r="BC24" i="141"/>
  <c r="BD24" i="141"/>
  <c r="BE24" i="141"/>
  <c r="BF24" i="141"/>
  <c r="BG24" i="141"/>
  <c r="BH24" i="141"/>
  <c r="BI24" i="141"/>
  <c r="BJ24" i="141"/>
  <c r="BK24" i="141"/>
  <c r="BL24" i="141"/>
  <c r="BM24" i="141"/>
  <c r="BN24" i="141"/>
  <c r="BO24" i="141"/>
  <c r="BP24" i="141"/>
  <c r="BQ24" i="141"/>
  <c r="BR24" i="141"/>
  <c r="BS24" i="141"/>
  <c r="B25" i="141"/>
  <c r="C25" i="141"/>
  <c r="D25" i="141"/>
  <c r="E25" i="141"/>
  <c r="F25" i="141"/>
  <c r="G25" i="141"/>
  <c r="H25" i="141"/>
  <c r="I25" i="141"/>
  <c r="J25" i="141"/>
  <c r="K25" i="141"/>
  <c r="L25" i="141"/>
  <c r="M25" i="141"/>
  <c r="N25" i="141"/>
  <c r="O25" i="141"/>
  <c r="P25" i="141"/>
  <c r="Q25" i="141"/>
  <c r="R25" i="141"/>
  <c r="S25" i="141"/>
  <c r="T25" i="141"/>
  <c r="U25" i="141"/>
  <c r="V25" i="141"/>
  <c r="W25" i="141"/>
  <c r="X25" i="141"/>
  <c r="Y25" i="141"/>
  <c r="Z25" i="141"/>
  <c r="AA25" i="141"/>
  <c r="AB25" i="141"/>
  <c r="AC25" i="141"/>
  <c r="AD25" i="141"/>
  <c r="AE25" i="141"/>
  <c r="AF25" i="141"/>
  <c r="AG25" i="141"/>
  <c r="AH25" i="141"/>
  <c r="AI25" i="141"/>
  <c r="AJ25" i="141"/>
  <c r="AK25" i="141"/>
  <c r="AL25" i="141"/>
  <c r="AM25" i="141"/>
  <c r="AN25" i="141"/>
  <c r="AO25" i="141"/>
  <c r="AP25" i="141"/>
  <c r="AQ25" i="141"/>
  <c r="AR25" i="141"/>
  <c r="AS25" i="141"/>
  <c r="AT25" i="141"/>
  <c r="AU25" i="141"/>
  <c r="AV25" i="141"/>
  <c r="AW25" i="141"/>
  <c r="AX25" i="141"/>
  <c r="AY25" i="141"/>
  <c r="AZ25" i="141"/>
  <c r="BA25" i="141"/>
  <c r="BB25" i="141"/>
  <c r="BC25" i="141"/>
  <c r="BD25" i="141"/>
  <c r="BE25" i="141"/>
  <c r="BF25" i="141"/>
  <c r="BG25" i="141"/>
  <c r="BH25" i="141"/>
  <c r="BI25" i="141"/>
  <c r="BJ25" i="141"/>
  <c r="BK25" i="141"/>
  <c r="BL25" i="141"/>
  <c r="BM25" i="141"/>
  <c r="BN25" i="141"/>
  <c r="BO25" i="141"/>
  <c r="BP25" i="141"/>
  <c r="BQ25" i="141"/>
  <c r="BR25" i="141"/>
  <c r="BS25" i="141"/>
  <c r="B26" i="141"/>
  <c r="C26" i="141"/>
  <c r="D26" i="141"/>
  <c r="E26" i="141"/>
  <c r="F26" i="141"/>
  <c r="G26" i="141"/>
  <c r="H26" i="141"/>
  <c r="I26" i="141"/>
  <c r="J26" i="141"/>
  <c r="K26" i="141"/>
  <c r="L26" i="141"/>
  <c r="M26" i="141"/>
  <c r="N26" i="141"/>
  <c r="O26" i="141"/>
  <c r="P26" i="141"/>
  <c r="Q26" i="141"/>
  <c r="R26" i="141"/>
  <c r="S26" i="141"/>
  <c r="T26" i="141"/>
  <c r="U26" i="141"/>
  <c r="V26" i="141"/>
  <c r="W26" i="141"/>
  <c r="X26" i="141"/>
  <c r="Y26" i="141"/>
  <c r="Z26" i="141"/>
  <c r="AA26" i="141"/>
  <c r="AB26" i="141"/>
  <c r="AC26" i="141"/>
  <c r="AD26" i="141"/>
  <c r="AE26" i="141"/>
  <c r="AF26" i="141"/>
  <c r="AG26" i="141"/>
  <c r="AH26" i="141"/>
  <c r="AI26" i="141"/>
  <c r="AJ26" i="141"/>
  <c r="AK26" i="141"/>
  <c r="AL26" i="141"/>
  <c r="AM26" i="141"/>
  <c r="AN26" i="141"/>
  <c r="AO26" i="141"/>
  <c r="AP26" i="141"/>
  <c r="AQ26" i="141"/>
  <c r="AR26" i="141"/>
  <c r="AS26" i="141"/>
  <c r="AT26" i="141"/>
  <c r="AU26" i="141"/>
  <c r="AV26" i="141"/>
  <c r="AW26" i="141"/>
  <c r="AX26" i="141"/>
  <c r="AY26" i="141"/>
  <c r="AZ26" i="141"/>
  <c r="BA26" i="141"/>
  <c r="BB26" i="141"/>
  <c r="BC26" i="141"/>
  <c r="BD26" i="141"/>
  <c r="BE26" i="141"/>
  <c r="BF26" i="141"/>
  <c r="BG26" i="141"/>
  <c r="BH26" i="141"/>
  <c r="BI26" i="141"/>
  <c r="BJ26" i="141"/>
  <c r="BK26" i="141"/>
  <c r="BL26" i="141"/>
  <c r="BM26" i="141"/>
  <c r="BN26" i="141"/>
  <c r="BO26" i="141"/>
  <c r="BP26" i="141"/>
  <c r="BQ26" i="141"/>
  <c r="BR26" i="141"/>
  <c r="BS26" i="141"/>
  <c r="B27" i="141"/>
  <c r="C27" i="141"/>
  <c r="D27" i="141"/>
  <c r="E27" i="141"/>
  <c r="F27" i="141"/>
  <c r="G27" i="141"/>
  <c r="H27" i="141"/>
  <c r="I27" i="141"/>
  <c r="J27" i="141"/>
  <c r="K27" i="141"/>
  <c r="L27" i="141"/>
  <c r="M27" i="141"/>
  <c r="N27" i="141"/>
  <c r="O27" i="141"/>
  <c r="P27" i="141"/>
  <c r="Q27" i="141"/>
  <c r="R27" i="141"/>
  <c r="S27" i="141"/>
  <c r="T27" i="141"/>
  <c r="U27" i="141"/>
  <c r="V27" i="141"/>
  <c r="W27" i="141"/>
  <c r="X27" i="141"/>
  <c r="Y27" i="141"/>
  <c r="Z27" i="141"/>
  <c r="AA27" i="141"/>
  <c r="AB27" i="141"/>
  <c r="AC27" i="141"/>
  <c r="AD27" i="141"/>
  <c r="AE27" i="141"/>
  <c r="AF27" i="141"/>
  <c r="AG27" i="141"/>
  <c r="AH27" i="141"/>
  <c r="AI27" i="141"/>
  <c r="AJ27" i="141"/>
  <c r="AK27" i="141"/>
  <c r="AL27" i="141"/>
  <c r="AM27" i="141"/>
  <c r="AN27" i="141"/>
  <c r="AO27" i="141"/>
  <c r="AP27" i="141"/>
  <c r="AQ27" i="141"/>
  <c r="AR27" i="141"/>
  <c r="AS27" i="141"/>
  <c r="AT27" i="141"/>
  <c r="AU27" i="141"/>
  <c r="AV27" i="141"/>
  <c r="AW27" i="141"/>
  <c r="AX27" i="141"/>
  <c r="AY27" i="141"/>
  <c r="AZ27" i="141"/>
  <c r="BA27" i="141"/>
  <c r="BB27" i="141"/>
  <c r="BC27" i="141"/>
  <c r="BD27" i="141"/>
  <c r="BE27" i="141"/>
  <c r="BF27" i="141"/>
  <c r="BG27" i="141"/>
  <c r="BH27" i="141"/>
  <c r="BI27" i="141"/>
  <c r="BJ27" i="141"/>
  <c r="BK27" i="141"/>
  <c r="BL27" i="141"/>
  <c r="BM27" i="141"/>
  <c r="BN27" i="141"/>
  <c r="BO27" i="141"/>
  <c r="BP27" i="141"/>
  <c r="BQ27" i="141"/>
  <c r="BR27" i="141"/>
  <c r="BS27" i="141"/>
  <c r="B28" i="141"/>
  <c r="C28" i="141"/>
  <c r="D28" i="141"/>
  <c r="E28" i="141"/>
  <c r="F28" i="141"/>
  <c r="G28" i="141"/>
  <c r="H28" i="141"/>
  <c r="I28" i="141"/>
  <c r="J28" i="141"/>
  <c r="K28" i="141"/>
  <c r="L28" i="141"/>
  <c r="M28" i="141"/>
  <c r="N28" i="141"/>
  <c r="O28" i="141"/>
  <c r="P28" i="141"/>
  <c r="Q28" i="141"/>
  <c r="R28" i="141"/>
  <c r="S28" i="141"/>
  <c r="T28" i="141"/>
  <c r="U28" i="141"/>
  <c r="V28" i="141"/>
  <c r="W28" i="141"/>
  <c r="X28" i="141"/>
  <c r="Y28" i="141"/>
  <c r="Z28" i="141"/>
  <c r="AA28" i="141"/>
  <c r="AB28" i="141"/>
  <c r="AC28" i="141"/>
  <c r="AD28" i="141"/>
  <c r="AE28" i="141"/>
  <c r="AF28" i="141"/>
  <c r="AG28" i="141"/>
  <c r="AH28" i="141"/>
  <c r="AI28" i="141"/>
  <c r="AJ28" i="141"/>
  <c r="AK28" i="141"/>
  <c r="AL28" i="141"/>
  <c r="AM28" i="141"/>
  <c r="AN28" i="141"/>
  <c r="AO28" i="141"/>
  <c r="AP28" i="141"/>
  <c r="AQ28" i="141"/>
  <c r="AR28" i="141"/>
  <c r="AS28" i="141"/>
  <c r="AT28" i="141"/>
  <c r="AU28" i="141"/>
  <c r="AV28" i="141"/>
  <c r="AW28" i="141"/>
  <c r="AX28" i="141"/>
  <c r="AY28" i="141"/>
  <c r="AZ28" i="141"/>
  <c r="BA28" i="141"/>
  <c r="BB28" i="141"/>
  <c r="BC28" i="141"/>
  <c r="BD28" i="141"/>
  <c r="BE28" i="141"/>
  <c r="BF28" i="141"/>
  <c r="BG28" i="141"/>
  <c r="BH28" i="141"/>
  <c r="BI28" i="141"/>
  <c r="BJ28" i="141"/>
  <c r="BK28" i="141"/>
  <c r="BL28" i="141"/>
  <c r="BM28" i="141"/>
  <c r="BN28" i="141"/>
  <c r="BO28" i="141"/>
  <c r="BP28" i="141"/>
  <c r="BQ28" i="141"/>
  <c r="BR28" i="141"/>
  <c r="BS28" i="141"/>
  <c r="B29" i="141"/>
  <c r="C29" i="141"/>
  <c r="D29" i="141"/>
  <c r="E29" i="141"/>
  <c r="F29" i="141"/>
  <c r="G29" i="141"/>
  <c r="H29" i="141"/>
  <c r="I29" i="141"/>
  <c r="J29" i="141"/>
  <c r="K29" i="141"/>
  <c r="L29" i="141"/>
  <c r="M29" i="141"/>
  <c r="N29" i="141"/>
  <c r="O29" i="141"/>
  <c r="P29" i="141"/>
  <c r="Q29" i="141"/>
  <c r="R29" i="141"/>
  <c r="S29" i="141"/>
  <c r="T29" i="141"/>
  <c r="U29" i="141"/>
  <c r="V29" i="141"/>
  <c r="W29" i="141"/>
  <c r="X29" i="141"/>
  <c r="Y29" i="141"/>
  <c r="Z29" i="141"/>
  <c r="AA29" i="141"/>
  <c r="AB29" i="141"/>
  <c r="AC29" i="141"/>
  <c r="AD29" i="141"/>
  <c r="AE29" i="141"/>
  <c r="AF29" i="141"/>
  <c r="AG29" i="141"/>
  <c r="AH29" i="141"/>
  <c r="AI29" i="141"/>
  <c r="AJ29" i="141"/>
  <c r="AK29" i="141"/>
  <c r="AL29" i="141"/>
  <c r="AM29" i="141"/>
  <c r="AN29" i="141"/>
  <c r="AO29" i="141"/>
  <c r="AP29" i="141"/>
  <c r="AQ29" i="141"/>
  <c r="AR29" i="141"/>
  <c r="AS29" i="141"/>
  <c r="AT29" i="141"/>
  <c r="AU29" i="141"/>
  <c r="AV29" i="141"/>
  <c r="AW29" i="141"/>
  <c r="AX29" i="141"/>
  <c r="AY29" i="141"/>
  <c r="AZ29" i="141"/>
  <c r="BA29" i="141"/>
  <c r="BB29" i="141"/>
  <c r="BC29" i="141"/>
  <c r="BD29" i="141"/>
  <c r="BE29" i="141"/>
  <c r="BF29" i="141"/>
  <c r="BG29" i="141"/>
  <c r="BH29" i="141"/>
  <c r="BI29" i="141"/>
  <c r="BJ29" i="141"/>
  <c r="BK29" i="141"/>
  <c r="BL29" i="141"/>
  <c r="BM29" i="141"/>
  <c r="BN29" i="141"/>
  <c r="BO29" i="141"/>
  <c r="BP29" i="141"/>
  <c r="BQ29" i="141"/>
  <c r="BR29" i="141"/>
  <c r="BS29" i="141"/>
  <c r="B30" i="141"/>
  <c r="C30" i="141"/>
  <c r="D30" i="141"/>
  <c r="E30" i="141"/>
  <c r="F30" i="141"/>
  <c r="G30" i="141"/>
  <c r="H30" i="141"/>
  <c r="I30" i="141"/>
  <c r="J30" i="141"/>
  <c r="K30" i="141"/>
  <c r="L30" i="141"/>
  <c r="M30" i="141"/>
  <c r="N30" i="141"/>
  <c r="O30" i="141"/>
  <c r="P30" i="141"/>
  <c r="Q30" i="141"/>
  <c r="R30" i="141"/>
  <c r="S30" i="141"/>
  <c r="T30" i="141"/>
  <c r="U30" i="141"/>
  <c r="V30" i="141"/>
  <c r="W30" i="141"/>
  <c r="X30" i="141"/>
  <c r="Y30" i="141"/>
  <c r="Z30" i="141"/>
  <c r="AA30" i="141"/>
  <c r="AB30" i="141"/>
  <c r="AC30" i="141"/>
  <c r="AD30" i="141"/>
  <c r="AE30" i="141"/>
  <c r="AF30" i="141"/>
  <c r="AG30" i="141"/>
  <c r="AH30" i="141"/>
  <c r="AI30" i="141"/>
  <c r="AJ30" i="141"/>
  <c r="AK30" i="141"/>
  <c r="AL30" i="141"/>
  <c r="AM30" i="141"/>
  <c r="AN30" i="141"/>
  <c r="AO30" i="141"/>
  <c r="AP30" i="141"/>
  <c r="AQ30" i="141"/>
  <c r="AR30" i="141"/>
  <c r="AS30" i="141"/>
  <c r="AT30" i="141"/>
  <c r="AU30" i="141"/>
  <c r="AV30" i="141"/>
  <c r="AW30" i="141"/>
  <c r="AX30" i="141"/>
  <c r="AY30" i="141"/>
  <c r="AZ30" i="141"/>
  <c r="BA30" i="141"/>
  <c r="BB30" i="141"/>
  <c r="BC30" i="141"/>
  <c r="BD30" i="141"/>
  <c r="BE30" i="141"/>
  <c r="BF30" i="141"/>
  <c r="BG30" i="141"/>
  <c r="BH30" i="141"/>
  <c r="BI30" i="141"/>
  <c r="BJ30" i="141"/>
  <c r="BK30" i="141"/>
  <c r="BL30" i="141"/>
  <c r="BM30" i="141"/>
  <c r="BN30" i="141"/>
  <c r="BO30" i="141"/>
  <c r="BP30" i="141"/>
  <c r="BQ30" i="141"/>
  <c r="BR30" i="141"/>
  <c r="BS30" i="141"/>
  <c r="B31" i="141"/>
  <c r="C31" i="141"/>
  <c r="D31" i="141"/>
  <c r="E31" i="141"/>
  <c r="F31" i="141"/>
  <c r="G31" i="141"/>
  <c r="H31" i="141"/>
  <c r="I31" i="141"/>
  <c r="J31" i="141"/>
  <c r="K31" i="141"/>
  <c r="L31" i="141"/>
  <c r="M31" i="141"/>
  <c r="N31" i="141"/>
  <c r="O31" i="141"/>
  <c r="P31" i="141"/>
  <c r="Q31" i="141"/>
  <c r="R31" i="141"/>
  <c r="S31" i="141"/>
  <c r="T31" i="141"/>
  <c r="U31" i="141"/>
  <c r="V31" i="141"/>
  <c r="W31" i="141"/>
  <c r="X31" i="141"/>
  <c r="Y31" i="141"/>
  <c r="Z31" i="141"/>
  <c r="AA31" i="141"/>
  <c r="AB31" i="141"/>
  <c r="AC31" i="141"/>
  <c r="AD31" i="141"/>
  <c r="AE31" i="141"/>
  <c r="AF31" i="141"/>
  <c r="AG31" i="141"/>
  <c r="AH31" i="141"/>
  <c r="AI31" i="141"/>
  <c r="AJ31" i="141"/>
  <c r="AK31" i="141"/>
  <c r="AL31" i="141"/>
  <c r="AM31" i="141"/>
  <c r="AN31" i="141"/>
  <c r="AO31" i="141"/>
  <c r="AP31" i="141"/>
  <c r="AQ31" i="141"/>
  <c r="AR31" i="141"/>
  <c r="AS31" i="141"/>
  <c r="AT31" i="141"/>
  <c r="AU31" i="141"/>
  <c r="AV31" i="141"/>
  <c r="AW31" i="141"/>
  <c r="AX31" i="141"/>
  <c r="AY31" i="141"/>
  <c r="AZ31" i="141"/>
  <c r="BA31" i="141"/>
  <c r="BB31" i="141"/>
  <c r="BC31" i="141"/>
  <c r="BD31" i="141"/>
  <c r="BE31" i="141"/>
  <c r="BF31" i="141"/>
  <c r="BG31" i="141"/>
  <c r="BH31" i="141"/>
  <c r="BI31" i="141"/>
  <c r="BJ31" i="141"/>
  <c r="BK31" i="141"/>
  <c r="BL31" i="141"/>
  <c r="BM31" i="141"/>
  <c r="BN31" i="141"/>
  <c r="BO31" i="141"/>
  <c r="BP31" i="141"/>
  <c r="BQ31" i="141"/>
  <c r="BR31" i="141"/>
  <c r="BS31" i="141"/>
  <c r="B32" i="141"/>
  <c r="C32" i="141"/>
  <c r="D32" i="141"/>
  <c r="E32" i="141"/>
  <c r="F32" i="141"/>
  <c r="G32" i="141"/>
  <c r="H32" i="141"/>
  <c r="I32" i="141"/>
  <c r="J32" i="141"/>
  <c r="K32" i="141"/>
  <c r="L32" i="141"/>
  <c r="M32" i="141"/>
  <c r="N32" i="141"/>
  <c r="O32" i="141"/>
  <c r="P32" i="141"/>
  <c r="Q32" i="141"/>
  <c r="R32" i="141"/>
  <c r="S32" i="141"/>
  <c r="T32" i="141"/>
  <c r="U32" i="141"/>
  <c r="V32" i="141"/>
  <c r="W32" i="141"/>
  <c r="X32" i="141"/>
  <c r="Y32" i="141"/>
  <c r="Z32" i="141"/>
  <c r="AA32" i="141"/>
  <c r="AB32" i="141"/>
  <c r="AC32" i="141"/>
  <c r="AD32" i="141"/>
  <c r="AE32" i="141"/>
  <c r="AF32" i="141"/>
  <c r="AG32" i="141"/>
  <c r="AH32" i="141"/>
  <c r="AI32" i="141"/>
  <c r="AJ32" i="141"/>
  <c r="AK32" i="141"/>
  <c r="AL32" i="141"/>
  <c r="AM32" i="141"/>
  <c r="AN32" i="141"/>
  <c r="AO32" i="141"/>
  <c r="AP32" i="141"/>
  <c r="AQ32" i="141"/>
  <c r="AR32" i="141"/>
  <c r="AS32" i="141"/>
  <c r="AT32" i="141"/>
  <c r="AU32" i="141"/>
  <c r="AV32" i="141"/>
  <c r="AW32" i="141"/>
  <c r="AX32" i="141"/>
  <c r="AY32" i="141"/>
  <c r="AZ32" i="141"/>
  <c r="BA32" i="141"/>
  <c r="BB32" i="141"/>
  <c r="BC32" i="141"/>
  <c r="BD32" i="141"/>
  <c r="BE32" i="141"/>
  <c r="BF32" i="141"/>
  <c r="BG32" i="141"/>
  <c r="BH32" i="141"/>
  <c r="BI32" i="141"/>
  <c r="BJ32" i="141"/>
  <c r="BK32" i="141"/>
  <c r="BL32" i="141"/>
  <c r="BM32" i="141"/>
  <c r="BN32" i="141"/>
  <c r="BO32" i="141"/>
  <c r="BP32" i="141"/>
  <c r="BQ32" i="141"/>
  <c r="BR32" i="141"/>
  <c r="BS32" i="141"/>
  <c r="B33" i="141"/>
  <c r="C33" i="141"/>
  <c r="D33" i="141"/>
  <c r="E33" i="141"/>
  <c r="F33" i="141"/>
  <c r="G33" i="141"/>
  <c r="H33" i="141"/>
  <c r="I33" i="141"/>
  <c r="J33" i="141"/>
  <c r="K33" i="141"/>
  <c r="L33" i="141"/>
  <c r="M33" i="141"/>
  <c r="N33" i="141"/>
  <c r="O33" i="141"/>
  <c r="P33" i="141"/>
  <c r="Q33" i="141"/>
  <c r="R33" i="141"/>
  <c r="S33" i="141"/>
  <c r="T33" i="141"/>
  <c r="U33" i="141"/>
  <c r="V33" i="141"/>
  <c r="W33" i="141"/>
  <c r="X33" i="141"/>
  <c r="Y33" i="141"/>
  <c r="Z33" i="141"/>
  <c r="AA33" i="141"/>
  <c r="AB33" i="141"/>
  <c r="AC33" i="141"/>
  <c r="AD33" i="141"/>
  <c r="AE33" i="141"/>
  <c r="AF33" i="141"/>
  <c r="AG33" i="141"/>
  <c r="AH33" i="141"/>
  <c r="AI33" i="141"/>
  <c r="AJ33" i="141"/>
  <c r="AK33" i="141"/>
  <c r="AL33" i="141"/>
  <c r="AM33" i="141"/>
  <c r="AN33" i="141"/>
  <c r="AO33" i="141"/>
  <c r="AP33" i="141"/>
  <c r="AQ33" i="141"/>
  <c r="AR33" i="141"/>
  <c r="AS33" i="141"/>
  <c r="AT33" i="141"/>
  <c r="AU33" i="141"/>
  <c r="AV33" i="141"/>
  <c r="AW33" i="141"/>
  <c r="AX33" i="141"/>
  <c r="AY33" i="141"/>
  <c r="AZ33" i="141"/>
  <c r="BA33" i="141"/>
  <c r="BB33" i="141"/>
  <c r="BC33" i="141"/>
  <c r="BD33" i="141"/>
  <c r="BE33" i="141"/>
  <c r="BF33" i="141"/>
  <c r="BG33" i="141"/>
  <c r="BH33" i="141"/>
  <c r="BI33" i="141"/>
  <c r="BJ33" i="141"/>
  <c r="BK33" i="141"/>
  <c r="BL33" i="141"/>
  <c r="BM33" i="141"/>
  <c r="BN33" i="141"/>
  <c r="BO33" i="141"/>
  <c r="BP33" i="141"/>
  <c r="BQ33" i="141"/>
  <c r="BR33" i="141"/>
  <c r="BS33" i="141"/>
  <c r="B34" i="141"/>
  <c r="C34" i="141"/>
  <c r="D34" i="141"/>
  <c r="E34" i="141"/>
  <c r="F34" i="141"/>
  <c r="G34" i="141"/>
  <c r="H34" i="141"/>
  <c r="I34" i="141"/>
  <c r="J34" i="141"/>
  <c r="K34" i="141"/>
  <c r="L34" i="141"/>
  <c r="M34" i="141"/>
  <c r="N34" i="141"/>
  <c r="O34" i="141"/>
  <c r="P34" i="141"/>
  <c r="Q34" i="141"/>
  <c r="R34" i="141"/>
  <c r="S34" i="141"/>
  <c r="T34" i="141"/>
  <c r="U34" i="141"/>
  <c r="V34" i="141"/>
  <c r="W34" i="141"/>
  <c r="X34" i="141"/>
  <c r="Y34" i="141"/>
  <c r="Z34" i="141"/>
  <c r="AA34" i="141"/>
  <c r="AB34" i="141"/>
  <c r="AC34" i="141"/>
  <c r="AD34" i="141"/>
  <c r="AE34" i="141"/>
  <c r="AF34" i="141"/>
  <c r="AG34" i="141"/>
  <c r="AH34" i="141"/>
  <c r="AI34" i="141"/>
  <c r="AJ34" i="141"/>
  <c r="AK34" i="141"/>
  <c r="AL34" i="141"/>
  <c r="AM34" i="141"/>
  <c r="AN34" i="141"/>
  <c r="AO34" i="141"/>
  <c r="AP34" i="141"/>
  <c r="AQ34" i="141"/>
  <c r="AR34" i="141"/>
  <c r="AS34" i="141"/>
  <c r="AT34" i="141"/>
  <c r="AU34" i="141"/>
  <c r="AV34" i="141"/>
  <c r="AW34" i="141"/>
  <c r="AX34" i="141"/>
  <c r="AY34" i="141"/>
  <c r="AZ34" i="141"/>
  <c r="BA34" i="141"/>
  <c r="BB34" i="141"/>
  <c r="BC34" i="141"/>
  <c r="BD34" i="141"/>
  <c r="BE34" i="141"/>
  <c r="BF34" i="141"/>
  <c r="BG34" i="141"/>
  <c r="BH34" i="141"/>
  <c r="BI34" i="141"/>
  <c r="BJ34" i="141"/>
  <c r="BK34" i="141"/>
  <c r="BL34" i="141"/>
  <c r="BM34" i="141"/>
  <c r="BN34" i="141"/>
  <c r="BO34" i="141"/>
  <c r="BP34" i="141"/>
  <c r="BQ34" i="141"/>
  <c r="BR34" i="141"/>
  <c r="BS34" i="141"/>
  <c r="B35" i="141"/>
  <c r="C35" i="141"/>
  <c r="D35" i="141"/>
  <c r="E35" i="141"/>
  <c r="F35" i="141"/>
  <c r="G35" i="141"/>
  <c r="H35" i="141"/>
  <c r="I35" i="141"/>
  <c r="J35" i="141"/>
  <c r="K35" i="141"/>
  <c r="L35" i="141"/>
  <c r="M35" i="141"/>
  <c r="N35" i="141"/>
  <c r="O35" i="141"/>
  <c r="P35" i="141"/>
  <c r="Q35" i="141"/>
  <c r="R35" i="141"/>
  <c r="S35" i="141"/>
  <c r="T35" i="141"/>
  <c r="U35" i="141"/>
  <c r="V35" i="141"/>
  <c r="W35" i="141"/>
  <c r="X35" i="141"/>
  <c r="Y35" i="141"/>
  <c r="Z35" i="141"/>
  <c r="AA35" i="141"/>
  <c r="AB35" i="141"/>
  <c r="AC35" i="141"/>
  <c r="AD35" i="141"/>
  <c r="AE35" i="141"/>
  <c r="AF35" i="141"/>
  <c r="AG35" i="141"/>
  <c r="AH35" i="141"/>
  <c r="AI35" i="141"/>
  <c r="AJ35" i="141"/>
  <c r="AK35" i="141"/>
  <c r="AL35" i="141"/>
  <c r="AM35" i="141"/>
  <c r="AN35" i="141"/>
  <c r="AO35" i="141"/>
  <c r="AP35" i="141"/>
  <c r="AQ35" i="141"/>
  <c r="AR35" i="141"/>
  <c r="AS35" i="141"/>
  <c r="AT35" i="141"/>
  <c r="AU35" i="141"/>
  <c r="AV35" i="141"/>
  <c r="AW35" i="141"/>
  <c r="AX35" i="141"/>
  <c r="AY35" i="141"/>
  <c r="AZ35" i="141"/>
  <c r="BA35" i="141"/>
  <c r="BB35" i="141"/>
  <c r="BC35" i="141"/>
  <c r="BD35" i="141"/>
  <c r="BE35" i="141"/>
  <c r="BF35" i="141"/>
  <c r="BG35" i="141"/>
  <c r="BH35" i="141"/>
  <c r="BI35" i="141"/>
  <c r="BJ35" i="141"/>
  <c r="BK35" i="141"/>
  <c r="BL35" i="141"/>
  <c r="BM35" i="141"/>
  <c r="BN35" i="141"/>
  <c r="BO35" i="141"/>
  <c r="BP35" i="141"/>
  <c r="BQ35" i="141"/>
  <c r="BR35" i="141"/>
  <c r="BS35" i="141"/>
  <c r="B36" i="141"/>
  <c r="C36" i="141"/>
  <c r="D36" i="141"/>
  <c r="E36" i="141"/>
  <c r="F36" i="141"/>
  <c r="G36" i="141"/>
  <c r="H36" i="141"/>
  <c r="I36" i="141"/>
  <c r="J36" i="141"/>
  <c r="K36" i="141"/>
  <c r="L36" i="141"/>
  <c r="M36" i="141"/>
  <c r="N36" i="141"/>
  <c r="O36" i="141"/>
  <c r="P36" i="141"/>
  <c r="Q36" i="141"/>
  <c r="R36" i="141"/>
  <c r="S36" i="141"/>
  <c r="T36" i="141"/>
  <c r="U36" i="141"/>
  <c r="V36" i="141"/>
  <c r="W36" i="141"/>
  <c r="X36" i="141"/>
  <c r="Y36" i="141"/>
  <c r="Z36" i="141"/>
  <c r="AA36" i="141"/>
  <c r="AB36" i="141"/>
  <c r="AC36" i="141"/>
  <c r="AD36" i="141"/>
  <c r="AE36" i="141"/>
  <c r="AF36" i="141"/>
  <c r="AG36" i="141"/>
  <c r="AH36" i="141"/>
  <c r="AI36" i="141"/>
  <c r="AJ36" i="141"/>
  <c r="AK36" i="141"/>
  <c r="AL36" i="141"/>
  <c r="AM36" i="141"/>
  <c r="AN36" i="141"/>
  <c r="AO36" i="141"/>
  <c r="AP36" i="141"/>
  <c r="AQ36" i="141"/>
  <c r="AR36" i="141"/>
  <c r="AS36" i="141"/>
  <c r="AT36" i="141"/>
  <c r="AU36" i="141"/>
  <c r="AV36" i="141"/>
  <c r="AW36" i="141"/>
  <c r="AX36" i="141"/>
  <c r="AY36" i="141"/>
  <c r="AZ36" i="141"/>
  <c r="BA36" i="141"/>
  <c r="BB36" i="141"/>
  <c r="BC36" i="141"/>
  <c r="BD36" i="141"/>
  <c r="BE36" i="141"/>
  <c r="BF36" i="141"/>
  <c r="BG36" i="141"/>
  <c r="BH36" i="141"/>
  <c r="BI36" i="141"/>
  <c r="BJ36" i="141"/>
  <c r="BK36" i="141"/>
  <c r="BL36" i="141"/>
  <c r="BM36" i="141"/>
  <c r="BN36" i="141"/>
  <c r="BO36" i="141"/>
  <c r="BP36" i="141"/>
  <c r="BQ36" i="141"/>
  <c r="BR36" i="141"/>
  <c r="BS36" i="141"/>
  <c r="B37" i="141"/>
  <c r="C37" i="141"/>
  <c r="D37" i="141"/>
  <c r="E37" i="141"/>
  <c r="F37" i="141"/>
  <c r="G37" i="141"/>
  <c r="H37" i="141"/>
  <c r="I37" i="141"/>
  <c r="J37" i="141"/>
  <c r="K37" i="141"/>
  <c r="L37" i="141"/>
  <c r="M37" i="141"/>
  <c r="N37" i="141"/>
  <c r="O37" i="141"/>
  <c r="P37" i="141"/>
  <c r="Q37" i="141"/>
  <c r="R37" i="141"/>
  <c r="S37" i="141"/>
  <c r="T37" i="141"/>
  <c r="U37" i="141"/>
  <c r="V37" i="141"/>
  <c r="W37" i="141"/>
  <c r="X37" i="141"/>
  <c r="Y37" i="141"/>
  <c r="Z37" i="141"/>
  <c r="AA37" i="141"/>
  <c r="AB37" i="141"/>
  <c r="AC37" i="141"/>
  <c r="AD37" i="141"/>
  <c r="AE37" i="141"/>
  <c r="AF37" i="141"/>
  <c r="AG37" i="141"/>
  <c r="AH37" i="141"/>
  <c r="AI37" i="141"/>
  <c r="AJ37" i="141"/>
  <c r="AK37" i="141"/>
  <c r="AL37" i="141"/>
  <c r="AM37" i="141"/>
  <c r="AN37" i="141"/>
  <c r="AO37" i="141"/>
  <c r="AP37" i="141"/>
  <c r="AQ37" i="141"/>
  <c r="AR37" i="141"/>
  <c r="AS37" i="141"/>
  <c r="AT37" i="141"/>
  <c r="AU37" i="141"/>
  <c r="AV37" i="141"/>
  <c r="AW37" i="141"/>
  <c r="AX37" i="141"/>
  <c r="AY37" i="141"/>
  <c r="AZ37" i="141"/>
  <c r="BA37" i="141"/>
  <c r="BB37" i="141"/>
  <c r="BC37" i="141"/>
  <c r="BD37" i="141"/>
  <c r="BE37" i="141"/>
  <c r="BF37" i="141"/>
  <c r="BG37" i="141"/>
  <c r="BH37" i="141"/>
  <c r="BI37" i="141"/>
  <c r="BJ37" i="141"/>
  <c r="BK37" i="141"/>
  <c r="BL37" i="141"/>
  <c r="BM37" i="141"/>
  <c r="BN37" i="141"/>
  <c r="BO37" i="141"/>
  <c r="BP37" i="141"/>
  <c r="BQ37" i="141"/>
  <c r="BR37" i="141"/>
  <c r="BS37" i="141"/>
  <c r="B38" i="141"/>
  <c r="C38" i="141"/>
  <c r="D38" i="141"/>
  <c r="E38" i="141"/>
  <c r="F38" i="141"/>
  <c r="G38" i="141"/>
  <c r="H38" i="141"/>
  <c r="I38" i="141"/>
  <c r="J38" i="141"/>
  <c r="K38" i="141"/>
  <c r="L38" i="141"/>
  <c r="M38" i="141"/>
  <c r="N38" i="141"/>
  <c r="O38" i="141"/>
  <c r="P38" i="141"/>
  <c r="Q38" i="141"/>
  <c r="R38" i="141"/>
  <c r="S38" i="141"/>
  <c r="T38" i="141"/>
  <c r="U38" i="141"/>
  <c r="V38" i="141"/>
  <c r="W38" i="141"/>
  <c r="X38" i="141"/>
  <c r="Y38" i="141"/>
  <c r="Z38" i="141"/>
  <c r="AA38" i="141"/>
  <c r="AB38" i="141"/>
  <c r="AC38" i="141"/>
  <c r="AD38" i="141"/>
  <c r="AE38" i="141"/>
  <c r="AF38" i="141"/>
  <c r="AG38" i="141"/>
  <c r="AH38" i="141"/>
  <c r="AI38" i="141"/>
  <c r="AJ38" i="141"/>
  <c r="AK38" i="141"/>
  <c r="AL38" i="141"/>
  <c r="AM38" i="141"/>
  <c r="AN38" i="141"/>
  <c r="AO38" i="141"/>
  <c r="AP38" i="141"/>
  <c r="AQ38" i="141"/>
  <c r="AR38" i="141"/>
  <c r="AS38" i="141"/>
  <c r="AT38" i="141"/>
  <c r="AU38" i="141"/>
  <c r="AV38" i="141"/>
  <c r="AW38" i="141"/>
  <c r="AX38" i="141"/>
  <c r="AY38" i="141"/>
  <c r="AZ38" i="141"/>
  <c r="BA38" i="141"/>
  <c r="BB38" i="141"/>
  <c r="BC38" i="141"/>
  <c r="BD38" i="141"/>
  <c r="BE38" i="141"/>
  <c r="BF38" i="141"/>
  <c r="BG38" i="141"/>
  <c r="BH38" i="141"/>
  <c r="BI38" i="141"/>
  <c r="BJ38" i="141"/>
  <c r="BK38" i="141"/>
  <c r="BL38" i="141"/>
  <c r="BM38" i="141"/>
  <c r="BN38" i="141"/>
  <c r="BO38" i="141"/>
  <c r="BP38" i="141"/>
  <c r="BQ38" i="141"/>
  <c r="BR38" i="141"/>
  <c r="BS38" i="141"/>
  <c r="B39" i="141"/>
  <c r="C39" i="141"/>
  <c r="D39" i="141"/>
  <c r="E39" i="141"/>
  <c r="F39" i="141"/>
  <c r="G39" i="141"/>
  <c r="H39" i="141"/>
  <c r="I39" i="141"/>
  <c r="J39" i="141"/>
  <c r="K39" i="141"/>
  <c r="L39" i="141"/>
  <c r="M39" i="141"/>
  <c r="N39" i="141"/>
  <c r="O39" i="141"/>
  <c r="P39" i="141"/>
  <c r="Q39" i="141"/>
  <c r="R39" i="141"/>
  <c r="S39" i="141"/>
  <c r="T39" i="141"/>
  <c r="U39" i="141"/>
  <c r="V39" i="141"/>
  <c r="W39" i="141"/>
  <c r="X39" i="141"/>
  <c r="Y39" i="141"/>
  <c r="Z39" i="141"/>
  <c r="AA39" i="141"/>
  <c r="AB39" i="141"/>
  <c r="AC39" i="141"/>
  <c r="AD39" i="141"/>
  <c r="AE39" i="141"/>
  <c r="AF39" i="141"/>
  <c r="AG39" i="141"/>
  <c r="AH39" i="141"/>
  <c r="AI39" i="141"/>
  <c r="AJ39" i="141"/>
  <c r="AK39" i="141"/>
  <c r="AL39" i="141"/>
  <c r="AM39" i="141"/>
  <c r="AN39" i="141"/>
  <c r="AO39" i="141"/>
  <c r="AP39" i="141"/>
  <c r="AQ39" i="141"/>
  <c r="AR39" i="141"/>
  <c r="AS39" i="141"/>
  <c r="AT39" i="141"/>
  <c r="AU39" i="141"/>
  <c r="AV39" i="141"/>
  <c r="AW39" i="141"/>
  <c r="AX39" i="141"/>
  <c r="AY39" i="141"/>
  <c r="AZ39" i="141"/>
  <c r="BA39" i="141"/>
  <c r="BB39" i="141"/>
  <c r="BC39" i="141"/>
  <c r="BD39" i="141"/>
  <c r="BE39" i="141"/>
  <c r="BF39" i="141"/>
  <c r="BG39" i="141"/>
  <c r="BH39" i="141"/>
  <c r="BI39" i="141"/>
  <c r="BJ39" i="141"/>
  <c r="BK39" i="141"/>
  <c r="BL39" i="141"/>
  <c r="BM39" i="141"/>
  <c r="BN39" i="141"/>
  <c r="BO39" i="141"/>
  <c r="BP39" i="141"/>
  <c r="BQ39" i="141"/>
  <c r="BR39" i="141"/>
  <c r="BS39" i="141"/>
  <c r="B40" i="141"/>
  <c r="C40" i="141"/>
  <c r="D40" i="141"/>
  <c r="E40" i="141"/>
  <c r="F40" i="141"/>
  <c r="G40" i="141"/>
  <c r="H40" i="141"/>
  <c r="I40" i="141"/>
  <c r="J40" i="141"/>
  <c r="K40" i="141"/>
  <c r="L40" i="141"/>
  <c r="M40" i="141"/>
  <c r="N40" i="141"/>
  <c r="O40" i="141"/>
  <c r="P40" i="141"/>
  <c r="Q40" i="141"/>
  <c r="R40" i="141"/>
  <c r="S40" i="141"/>
  <c r="T40" i="141"/>
  <c r="U40" i="141"/>
  <c r="V40" i="141"/>
  <c r="W40" i="141"/>
  <c r="X40" i="141"/>
  <c r="Y40" i="141"/>
  <c r="Z40" i="141"/>
  <c r="AA40" i="141"/>
  <c r="AB40" i="141"/>
  <c r="AC40" i="141"/>
  <c r="AD40" i="141"/>
  <c r="AE40" i="141"/>
  <c r="AF40" i="141"/>
  <c r="AG40" i="141"/>
  <c r="AH40" i="141"/>
  <c r="AI40" i="141"/>
  <c r="AJ40" i="141"/>
  <c r="AK40" i="141"/>
  <c r="AL40" i="141"/>
  <c r="AM40" i="141"/>
  <c r="AN40" i="141"/>
  <c r="AO40" i="141"/>
  <c r="AP40" i="141"/>
  <c r="AQ40" i="141"/>
  <c r="AR40" i="141"/>
  <c r="AS40" i="141"/>
  <c r="AT40" i="141"/>
  <c r="AU40" i="141"/>
  <c r="AV40" i="141"/>
  <c r="AW40" i="141"/>
  <c r="AX40" i="141"/>
  <c r="AY40" i="141"/>
  <c r="AZ40" i="141"/>
  <c r="BA40" i="141"/>
  <c r="BB40" i="141"/>
  <c r="BC40" i="141"/>
  <c r="BD40" i="141"/>
  <c r="BE40" i="141"/>
  <c r="BF40" i="141"/>
  <c r="BG40" i="141"/>
  <c r="BH40" i="141"/>
  <c r="BI40" i="141"/>
  <c r="BJ40" i="141"/>
  <c r="BK40" i="141"/>
  <c r="BL40" i="141"/>
  <c r="BM40" i="141"/>
  <c r="BN40" i="141"/>
  <c r="BO40" i="141"/>
  <c r="BP40" i="141"/>
  <c r="BQ40" i="141"/>
  <c r="BR40" i="141"/>
  <c r="BS40" i="141"/>
  <c r="B41" i="141"/>
  <c r="C41" i="141"/>
  <c r="D41" i="141"/>
  <c r="E41" i="141"/>
  <c r="F41" i="141"/>
  <c r="G41" i="141"/>
  <c r="H41" i="141"/>
  <c r="I41" i="141"/>
  <c r="J41" i="141"/>
  <c r="K41" i="141"/>
  <c r="L41" i="141"/>
  <c r="M41" i="141"/>
  <c r="N41" i="141"/>
  <c r="O41" i="141"/>
  <c r="P41" i="141"/>
  <c r="Q41" i="141"/>
  <c r="R41" i="141"/>
  <c r="S41" i="141"/>
  <c r="T41" i="141"/>
  <c r="U41" i="141"/>
  <c r="V41" i="141"/>
  <c r="W41" i="141"/>
  <c r="X41" i="141"/>
  <c r="Y41" i="141"/>
  <c r="Z41" i="141"/>
  <c r="AA41" i="141"/>
  <c r="AB41" i="141"/>
  <c r="AC41" i="141"/>
  <c r="AD41" i="141"/>
  <c r="AE41" i="141"/>
  <c r="AF41" i="141"/>
  <c r="AG41" i="141"/>
  <c r="AH41" i="141"/>
  <c r="AI41" i="141"/>
  <c r="AJ41" i="141"/>
  <c r="AK41" i="141"/>
  <c r="AL41" i="141"/>
  <c r="AM41" i="141"/>
  <c r="AN41" i="141"/>
  <c r="AO41" i="141"/>
  <c r="AP41" i="141"/>
  <c r="AQ41" i="141"/>
  <c r="AR41" i="141"/>
  <c r="AS41" i="141"/>
  <c r="AT41" i="141"/>
  <c r="AU41" i="141"/>
  <c r="AV41" i="141"/>
  <c r="AW41" i="141"/>
  <c r="AX41" i="141"/>
  <c r="AY41" i="141"/>
  <c r="AZ41" i="141"/>
  <c r="BA41" i="141"/>
  <c r="BB41" i="141"/>
  <c r="BC41" i="141"/>
  <c r="BD41" i="141"/>
  <c r="BE41" i="141"/>
  <c r="BF41" i="141"/>
  <c r="BG41" i="141"/>
  <c r="BH41" i="141"/>
  <c r="BI41" i="141"/>
  <c r="BJ41" i="141"/>
  <c r="BK41" i="141"/>
  <c r="BL41" i="141"/>
  <c r="BM41" i="141"/>
  <c r="BN41" i="141"/>
  <c r="BO41" i="141"/>
  <c r="BP41" i="141"/>
  <c r="BQ41" i="141"/>
  <c r="BR41" i="141"/>
  <c r="BS41" i="141"/>
  <c r="B42" i="141"/>
  <c r="C42" i="141"/>
  <c r="D42" i="141"/>
  <c r="E42" i="141"/>
  <c r="F42" i="141"/>
  <c r="G42" i="141"/>
  <c r="H42" i="141"/>
  <c r="I42" i="141"/>
  <c r="J42" i="141"/>
  <c r="K42" i="141"/>
  <c r="L42" i="141"/>
  <c r="M42" i="141"/>
  <c r="N42" i="141"/>
  <c r="O42" i="141"/>
  <c r="P42" i="141"/>
  <c r="Q42" i="141"/>
  <c r="R42" i="141"/>
  <c r="S42" i="141"/>
  <c r="T42" i="141"/>
  <c r="U42" i="141"/>
  <c r="V42" i="141"/>
  <c r="W42" i="141"/>
  <c r="X42" i="141"/>
  <c r="Y42" i="141"/>
  <c r="Z42" i="141"/>
  <c r="AA42" i="141"/>
  <c r="AB42" i="141"/>
  <c r="AC42" i="141"/>
  <c r="AD42" i="141"/>
  <c r="AE42" i="141"/>
  <c r="AF42" i="141"/>
  <c r="AG42" i="141"/>
  <c r="AH42" i="141"/>
  <c r="AI42" i="141"/>
  <c r="AJ42" i="141"/>
  <c r="AK42" i="141"/>
  <c r="AL42" i="141"/>
  <c r="AM42" i="141"/>
  <c r="AN42" i="141"/>
  <c r="AO42" i="141"/>
  <c r="AP42" i="141"/>
  <c r="AQ42" i="141"/>
  <c r="AR42" i="141"/>
  <c r="AS42" i="141"/>
  <c r="AT42" i="141"/>
  <c r="AU42" i="141"/>
  <c r="AV42" i="141"/>
  <c r="AW42" i="141"/>
  <c r="AX42" i="141"/>
  <c r="AY42" i="141"/>
  <c r="AZ42" i="141"/>
  <c r="BA42" i="141"/>
  <c r="BB42" i="141"/>
  <c r="BC42" i="141"/>
  <c r="BD42" i="141"/>
  <c r="BE42" i="141"/>
  <c r="BF42" i="141"/>
  <c r="BG42" i="141"/>
  <c r="BH42" i="141"/>
  <c r="BI42" i="141"/>
  <c r="BJ42" i="141"/>
  <c r="BK42" i="141"/>
  <c r="BL42" i="141"/>
  <c r="BM42" i="141"/>
  <c r="BN42" i="141"/>
  <c r="BO42" i="141"/>
  <c r="BP42" i="141"/>
  <c r="BQ42" i="141"/>
  <c r="BR42" i="141"/>
  <c r="BS42" i="141"/>
  <c r="B43" i="141"/>
  <c r="C43" i="141"/>
  <c r="D43" i="141"/>
  <c r="E43" i="141"/>
  <c r="F43" i="141"/>
  <c r="G43" i="141"/>
  <c r="H43" i="141"/>
  <c r="I43" i="141"/>
  <c r="J43" i="141"/>
  <c r="K43" i="141"/>
  <c r="L43" i="141"/>
  <c r="M43" i="141"/>
  <c r="N43" i="141"/>
  <c r="O43" i="141"/>
  <c r="P43" i="141"/>
  <c r="Q43" i="141"/>
  <c r="R43" i="141"/>
  <c r="S43" i="141"/>
  <c r="T43" i="141"/>
  <c r="U43" i="141"/>
  <c r="V43" i="141"/>
  <c r="W43" i="141"/>
  <c r="X43" i="141"/>
  <c r="Y43" i="141"/>
  <c r="Z43" i="141"/>
  <c r="AA43" i="141"/>
  <c r="AB43" i="141"/>
  <c r="AC43" i="141"/>
  <c r="AD43" i="141"/>
  <c r="AE43" i="141"/>
  <c r="AF43" i="141"/>
  <c r="AG43" i="141"/>
  <c r="AH43" i="141"/>
  <c r="AI43" i="141"/>
  <c r="AJ43" i="141"/>
  <c r="AK43" i="141"/>
  <c r="AL43" i="141"/>
  <c r="AM43" i="141"/>
  <c r="AN43" i="141"/>
  <c r="AO43" i="141"/>
  <c r="AP43" i="141"/>
  <c r="AQ43" i="141"/>
  <c r="AR43" i="141"/>
  <c r="AS43" i="141"/>
  <c r="AT43" i="141"/>
  <c r="AU43" i="141"/>
  <c r="AV43" i="141"/>
  <c r="AW43" i="141"/>
  <c r="AX43" i="141"/>
  <c r="AY43" i="141"/>
  <c r="AZ43" i="141"/>
  <c r="BA43" i="141"/>
  <c r="BB43" i="141"/>
  <c r="BC43" i="141"/>
  <c r="BD43" i="141"/>
  <c r="BE43" i="141"/>
  <c r="BF43" i="141"/>
  <c r="BG43" i="141"/>
  <c r="BH43" i="141"/>
  <c r="BI43" i="141"/>
  <c r="BJ43" i="141"/>
  <c r="BK43" i="141"/>
  <c r="BL43" i="141"/>
  <c r="BM43" i="141"/>
  <c r="BN43" i="141"/>
  <c r="BO43" i="141"/>
  <c r="BP43" i="141"/>
  <c r="BQ43" i="141"/>
  <c r="BR43" i="141"/>
  <c r="BS43" i="141"/>
  <c r="B44" i="141"/>
  <c r="C44" i="141"/>
  <c r="D44" i="141"/>
  <c r="E44" i="141"/>
  <c r="F44" i="141"/>
  <c r="G44" i="141"/>
  <c r="H44" i="141"/>
  <c r="I44" i="141"/>
  <c r="J44" i="141"/>
  <c r="K44" i="141"/>
  <c r="L44" i="141"/>
  <c r="M44" i="141"/>
  <c r="N44" i="141"/>
  <c r="O44" i="141"/>
  <c r="P44" i="141"/>
  <c r="Q44" i="141"/>
  <c r="R44" i="141"/>
  <c r="S44" i="141"/>
  <c r="T44" i="141"/>
  <c r="U44" i="141"/>
  <c r="V44" i="141"/>
  <c r="W44" i="141"/>
  <c r="X44" i="141"/>
  <c r="Y44" i="141"/>
  <c r="Z44" i="141"/>
  <c r="AA44" i="141"/>
  <c r="AB44" i="141"/>
  <c r="AC44" i="141"/>
  <c r="AD44" i="141"/>
  <c r="AE44" i="141"/>
  <c r="AF44" i="141"/>
  <c r="AG44" i="141"/>
  <c r="AH44" i="141"/>
  <c r="AI44" i="141"/>
  <c r="AJ44" i="141"/>
  <c r="AK44" i="141"/>
  <c r="AL44" i="141"/>
  <c r="AM44" i="141"/>
  <c r="AN44" i="141"/>
  <c r="AO44" i="141"/>
  <c r="AP44" i="141"/>
  <c r="AQ44" i="141"/>
  <c r="AR44" i="141"/>
  <c r="AS44" i="141"/>
  <c r="AT44" i="141"/>
  <c r="AU44" i="141"/>
  <c r="AV44" i="141"/>
  <c r="AW44" i="141"/>
  <c r="AX44" i="141"/>
  <c r="AY44" i="141"/>
  <c r="AZ44" i="141"/>
  <c r="BA44" i="141"/>
  <c r="BB44" i="141"/>
  <c r="BC44" i="141"/>
  <c r="BD44" i="141"/>
  <c r="BE44" i="141"/>
  <c r="BF44" i="141"/>
  <c r="BG44" i="141"/>
  <c r="BH44" i="141"/>
  <c r="BI44" i="141"/>
  <c r="BJ44" i="141"/>
  <c r="BK44" i="141"/>
  <c r="BL44" i="141"/>
  <c r="BM44" i="141"/>
  <c r="BN44" i="141"/>
  <c r="BO44" i="141"/>
  <c r="BP44" i="141"/>
  <c r="BQ44" i="141"/>
  <c r="BR44" i="141"/>
  <c r="BS44" i="141"/>
  <c r="B45" i="141"/>
  <c r="C45" i="141"/>
  <c r="D45" i="141"/>
  <c r="E45" i="141"/>
  <c r="F45" i="141"/>
  <c r="G45" i="141"/>
  <c r="H45" i="141"/>
  <c r="I45" i="141"/>
  <c r="J45" i="141"/>
  <c r="K45" i="141"/>
  <c r="L45" i="141"/>
  <c r="M45" i="141"/>
  <c r="N45" i="141"/>
  <c r="O45" i="141"/>
  <c r="P45" i="141"/>
  <c r="Q45" i="141"/>
  <c r="R45" i="141"/>
  <c r="S45" i="141"/>
  <c r="T45" i="141"/>
  <c r="U45" i="141"/>
  <c r="V45" i="141"/>
  <c r="W45" i="141"/>
  <c r="X45" i="141"/>
  <c r="Y45" i="141"/>
  <c r="Z45" i="141"/>
  <c r="AA45" i="141"/>
  <c r="AB45" i="141"/>
  <c r="AC45" i="141"/>
  <c r="AD45" i="141"/>
  <c r="AE45" i="141"/>
  <c r="AF45" i="141"/>
  <c r="AG45" i="141"/>
  <c r="AH45" i="141"/>
  <c r="AI45" i="141"/>
  <c r="AJ45" i="141"/>
  <c r="AK45" i="141"/>
  <c r="AL45" i="141"/>
  <c r="AM45" i="141"/>
  <c r="AN45" i="141"/>
  <c r="AO45" i="141"/>
  <c r="AP45" i="141"/>
  <c r="AQ45" i="141"/>
  <c r="AR45" i="141"/>
  <c r="AS45" i="141"/>
  <c r="AT45" i="141"/>
  <c r="AU45" i="141"/>
  <c r="AV45" i="141"/>
  <c r="AW45" i="141"/>
  <c r="AX45" i="141"/>
  <c r="AY45" i="141"/>
  <c r="AZ45" i="141"/>
  <c r="BA45" i="141"/>
  <c r="BB45" i="141"/>
  <c r="BC45" i="141"/>
  <c r="BD45" i="141"/>
  <c r="BE45" i="141"/>
  <c r="BF45" i="141"/>
  <c r="BG45" i="141"/>
  <c r="BH45" i="141"/>
  <c r="BI45" i="141"/>
  <c r="BJ45" i="141"/>
  <c r="BK45" i="141"/>
  <c r="BL45" i="141"/>
  <c r="BM45" i="141"/>
  <c r="BN45" i="141"/>
  <c r="BO45" i="141"/>
  <c r="BP45" i="141"/>
  <c r="BQ45" i="141"/>
  <c r="BR45" i="141"/>
  <c r="BS45" i="141"/>
  <c r="B46" i="141"/>
  <c r="C46" i="141"/>
  <c r="D46" i="141"/>
  <c r="E46" i="141"/>
  <c r="F46" i="141"/>
  <c r="G46" i="141"/>
  <c r="H46" i="141"/>
  <c r="I46" i="141"/>
  <c r="J46" i="141"/>
  <c r="K46" i="141"/>
  <c r="L46" i="141"/>
  <c r="M46" i="141"/>
  <c r="N46" i="141"/>
  <c r="O46" i="141"/>
  <c r="P46" i="141"/>
  <c r="Q46" i="141"/>
  <c r="R46" i="141"/>
  <c r="S46" i="141"/>
  <c r="T46" i="141"/>
  <c r="U46" i="141"/>
  <c r="V46" i="141"/>
  <c r="W46" i="141"/>
  <c r="X46" i="141"/>
  <c r="Y46" i="141"/>
  <c r="Z46" i="141"/>
  <c r="AA46" i="141"/>
  <c r="AB46" i="141"/>
  <c r="AC46" i="141"/>
  <c r="AD46" i="141"/>
  <c r="AE46" i="141"/>
  <c r="AF46" i="141"/>
  <c r="AG46" i="141"/>
  <c r="AH46" i="141"/>
  <c r="AI46" i="141"/>
  <c r="AJ46" i="141"/>
  <c r="AK46" i="141"/>
  <c r="AL46" i="141"/>
  <c r="AM46" i="141"/>
  <c r="AN46" i="141"/>
  <c r="AO46" i="141"/>
  <c r="AP46" i="141"/>
  <c r="AQ46" i="141"/>
  <c r="AR46" i="141"/>
  <c r="AS46" i="141"/>
  <c r="AT46" i="141"/>
  <c r="AU46" i="141"/>
  <c r="AV46" i="141"/>
  <c r="AW46" i="141"/>
  <c r="AX46" i="141"/>
  <c r="AY46" i="141"/>
  <c r="AZ46" i="141"/>
  <c r="BA46" i="141"/>
  <c r="BB46" i="141"/>
  <c r="BC46" i="141"/>
  <c r="BD46" i="141"/>
  <c r="BE46" i="141"/>
  <c r="BF46" i="141"/>
  <c r="BG46" i="141"/>
  <c r="BH46" i="141"/>
  <c r="BI46" i="141"/>
  <c r="BJ46" i="141"/>
  <c r="BK46" i="141"/>
  <c r="BL46" i="141"/>
  <c r="BM46" i="141"/>
  <c r="BN46" i="141"/>
  <c r="BO46" i="141"/>
  <c r="BP46" i="141"/>
  <c r="BQ46" i="141"/>
  <c r="BR46" i="141"/>
  <c r="BS46" i="141"/>
  <c r="B47" i="141"/>
  <c r="C47" i="141"/>
  <c r="D47" i="141"/>
  <c r="E47" i="141"/>
  <c r="F47" i="141"/>
  <c r="G47" i="141"/>
  <c r="H47" i="141"/>
  <c r="I47" i="141"/>
  <c r="J47" i="141"/>
  <c r="K47" i="141"/>
  <c r="L47" i="141"/>
  <c r="M47" i="141"/>
  <c r="N47" i="141"/>
  <c r="O47" i="141"/>
  <c r="P47" i="141"/>
  <c r="Q47" i="141"/>
  <c r="R47" i="141"/>
  <c r="S47" i="141"/>
  <c r="T47" i="141"/>
  <c r="U47" i="141"/>
  <c r="V47" i="141"/>
  <c r="W47" i="141"/>
  <c r="X47" i="141"/>
  <c r="Y47" i="141"/>
  <c r="Z47" i="141"/>
  <c r="AA47" i="141"/>
  <c r="AB47" i="141"/>
  <c r="AC47" i="141"/>
  <c r="AD47" i="141"/>
  <c r="AE47" i="141"/>
  <c r="AF47" i="141"/>
  <c r="AG47" i="141"/>
  <c r="AH47" i="141"/>
  <c r="AI47" i="141"/>
  <c r="AJ47" i="141"/>
  <c r="AK47" i="141"/>
  <c r="AL47" i="141"/>
  <c r="AM47" i="141"/>
  <c r="AN47" i="141"/>
  <c r="AO47" i="141"/>
  <c r="AP47" i="141"/>
  <c r="AQ47" i="141"/>
  <c r="AR47" i="141"/>
  <c r="AS47" i="141"/>
  <c r="AT47" i="141"/>
  <c r="AU47" i="141"/>
  <c r="AV47" i="141"/>
  <c r="AW47" i="141"/>
  <c r="AX47" i="141"/>
  <c r="AY47" i="141"/>
  <c r="AZ47" i="141"/>
  <c r="BA47" i="141"/>
  <c r="BB47" i="141"/>
  <c r="BC47" i="141"/>
  <c r="BD47" i="141"/>
  <c r="BE47" i="141"/>
  <c r="BF47" i="141"/>
  <c r="BG47" i="141"/>
  <c r="BH47" i="141"/>
  <c r="BI47" i="141"/>
  <c r="BJ47" i="141"/>
  <c r="BK47" i="141"/>
  <c r="BL47" i="141"/>
  <c r="BM47" i="141"/>
  <c r="BN47" i="141"/>
  <c r="BO47" i="141"/>
  <c r="BP47" i="141"/>
  <c r="BQ47" i="141"/>
  <c r="BR47" i="141"/>
  <c r="BS47" i="141"/>
  <c r="B48" i="141"/>
  <c r="C48" i="141"/>
  <c r="D48" i="141"/>
  <c r="E48" i="141"/>
  <c r="F48" i="141"/>
  <c r="G48" i="141"/>
  <c r="H48" i="141"/>
  <c r="I48" i="141"/>
  <c r="J48" i="141"/>
  <c r="K48" i="141"/>
  <c r="L48" i="141"/>
  <c r="M48" i="141"/>
  <c r="N48" i="141"/>
  <c r="O48" i="141"/>
  <c r="P48" i="141"/>
  <c r="Q48" i="141"/>
  <c r="R48" i="141"/>
  <c r="S48" i="141"/>
  <c r="T48" i="141"/>
  <c r="U48" i="141"/>
  <c r="V48" i="141"/>
  <c r="W48" i="141"/>
  <c r="X48" i="141"/>
  <c r="Y48" i="141"/>
  <c r="Z48" i="141"/>
  <c r="AA48" i="141"/>
  <c r="AB48" i="141"/>
  <c r="AC48" i="141"/>
  <c r="AD48" i="141"/>
  <c r="AE48" i="141"/>
  <c r="AF48" i="141"/>
  <c r="AG48" i="141"/>
  <c r="AH48" i="141"/>
  <c r="AI48" i="141"/>
  <c r="AJ48" i="141"/>
  <c r="AK48" i="141"/>
  <c r="AL48" i="141"/>
  <c r="AM48" i="141"/>
  <c r="AN48" i="141"/>
  <c r="AO48" i="141"/>
  <c r="AP48" i="141"/>
  <c r="AQ48" i="141"/>
  <c r="AR48" i="141"/>
  <c r="AS48" i="141"/>
  <c r="AT48" i="141"/>
  <c r="AU48" i="141"/>
  <c r="AV48" i="141"/>
  <c r="AW48" i="141"/>
  <c r="AX48" i="141"/>
  <c r="AY48" i="141"/>
  <c r="AZ48" i="141"/>
  <c r="BA48" i="141"/>
  <c r="BB48" i="141"/>
  <c r="BC48" i="141"/>
  <c r="BD48" i="141"/>
  <c r="BE48" i="141"/>
  <c r="BF48" i="141"/>
  <c r="BG48" i="141"/>
  <c r="BH48" i="141"/>
  <c r="BI48" i="141"/>
  <c r="BJ48" i="141"/>
  <c r="BK48" i="141"/>
  <c r="BL48" i="141"/>
  <c r="BM48" i="141"/>
  <c r="BN48" i="141"/>
  <c r="BO48" i="141"/>
  <c r="BP48" i="141"/>
  <c r="BQ48" i="141"/>
  <c r="BR48" i="141"/>
  <c r="BS48" i="141"/>
  <c r="B49" i="141"/>
  <c r="C49" i="141"/>
  <c r="D49" i="141"/>
  <c r="E49" i="141"/>
  <c r="F49" i="141"/>
  <c r="G49" i="141"/>
  <c r="H49" i="141"/>
  <c r="I49" i="141"/>
  <c r="J49" i="141"/>
  <c r="K49" i="141"/>
  <c r="L49" i="141"/>
  <c r="M49" i="141"/>
  <c r="N49" i="141"/>
  <c r="O49" i="141"/>
  <c r="P49" i="141"/>
  <c r="Q49" i="141"/>
  <c r="R49" i="141"/>
  <c r="S49" i="141"/>
  <c r="T49" i="141"/>
  <c r="U49" i="141"/>
  <c r="V49" i="141"/>
  <c r="W49" i="141"/>
  <c r="X49" i="141"/>
  <c r="Y49" i="141"/>
  <c r="Z49" i="141"/>
  <c r="AA49" i="141"/>
  <c r="AB49" i="141"/>
  <c r="AC49" i="141"/>
  <c r="AD49" i="141"/>
  <c r="AE49" i="141"/>
  <c r="AF49" i="141"/>
  <c r="AG49" i="141"/>
  <c r="AH49" i="141"/>
  <c r="AI49" i="141"/>
  <c r="AJ49" i="141"/>
  <c r="AK49" i="141"/>
  <c r="AL49" i="141"/>
  <c r="AM49" i="141"/>
  <c r="AN49" i="141"/>
  <c r="AO49" i="141"/>
  <c r="AP49" i="141"/>
  <c r="AQ49" i="141"/>
  <c r="AR49" i="141"/>
  <c r="AS49" i="141"/>
  <c r="AT49" i="141"/>
  <c r="AU49" i="141"/>
  <c r="AV49" i="141"/>
  <c r="AW49" i="141"/>
  <c r="AX49" i="141"/>
  <c r="AY49" i="141"/>
  <c r="AZ49" i="141"/>
  <c r="BA49" i="141"/>
  <c r="BB49" i="141"/>
  <c r="BC49" i="141"/>
  <c r="BD49" i="141"/>
  <c r="BE49" i="141"/>
  <c r="BF49" i="141"/>
  <c r="BG49" i="141"/>
  <c r="BH49" i="141"/>
  <c r="BI49" i="141"/>
  <c r="BJ49" i="141"/>
  <c r="BK49" i="141"/>
  <c r="BL49" i="141"/>
  <c r="BM49" i="141"/>
  <c r="BN49" i="141"/>
  <c r="BO49" i="141"/>
  <c r="BP49" i="141"/>
  <c r="BQ49" i="141"/>
  <c r="BR49" i="141"/>
  <c r="BS49" i="141"/>
  <c r="B50" i="141"/>
  <c r="C50" i="141"/>
  <c r="D50" i="141"/>
  <c r="E50" i="141"/>
  <c r="F50" i="141"/>
  <c r="G50" i="141"/>
  <c r="H50" i="141"/>
  <c r="I50" i="141"/>
  <c r="J50" i="141"/>
  <c r="K50" i="141"/>
  <c r="L50" i="141"/>
  <c r="M50" i="141"/>
  <c r="N50" i="141"/>
  <c r="O50" i="141"/>
  <c r="P50" i="141"/>
  <c r="Q50" i="141"/>
  <c r="R50" i="141"/>
  <c r="S50" i="141"/>
  <c r="T50" i="141"/>
  <c r="U50" i="141"/>
  <c r="V50" i="141"/>
  <c r="W50" i="141"/>
  <c r="X50" i="141"/>
  <c r="Y50" i="141"/>
  <c r="Z50" i="141"/>
  <c r="AA50" i="141"/>
  <c r="AB50" i="141"/>
  <c r="AC50" i="141"/>
  <c r="AD50" i="141"/>
  <c r="AE50" i="141"/>
  <c r="AF50" i="141"/>
  <c r="AG50" i="141"/>
  <c r="AH50" i="141"/>
  <c r="AI50" i="141"/>
  <c r="AJ50" i="141"/>
  <c r="AK50" i="141"/>
  <c r="AL50" i="141"/>
  <c r="AM50" i="141"/>
  <c r="AN50" i="141"/>
  <c r="AO50" i="141"/>
  <c r="AP50" i="141"/>
  <c r="AQ50" i="141"/>
  <c r="AR50" i="141"/>
  <c r="AS50" i="141"/>
  <c r="AT50" i="141"/>
  <c r="AU50" i="141"/>
  <c r="AV50" i="141"/>
  <c r="AW50" i="141"/>
  <c r="AX50" i="141"/>
  <c r="AY50" i="141"/>
  <c r="AZ50" i="141"/>
  <c r="BA50" i="141"/>
  <c r="BB50" i="141"/>
  <c r="BC50" i="141"/>
  <c r="BD50" i="141"/>
  <c r="BE50" i="141"/>
  <c r="BF50" i="141"/>
  <c r="BG50" i="141"/>
  <c r="BH50" i="141"/>
  <c r="BI50" i="141"/>
  <c r="BJ50" i="141"/>
  <c r="BK50" i="141"/>
  <c r="BL50" i="141"/>
  <c r="BM50" i="141"/>
  <c r="BN50" i="141"/>
  <c r="BO50" i="141"/>
  <c r="BP50" i="141"/>
  <c r="BQ50" i="141"/>
  <c r="BR50" i="141"/>
  <c r="BS50" i="141"/>
  <c r="B51" i="141"/>
  <c r="C51" i="141"/>
  <c r="D51" i="141"/>
  <c r="E51" i="141"/>
  <c r="F51" i="141"/>
  <c r="G51" i="141"/>
  <c r="H51" i="141"/>
  <c r="I51" i="141"/>
  <c r="J51" i="141"/>
  <c r="K51" i="141"/>
  <c r="L51" i="141"/>
  <c r="M51" i="141"/>
  <c r="N51" i="141"/>
  <c r="O51" i="141"/>
  <c r="P51" i="141"/>
  <c r="Q51" i="141"/>
  <c r="R51" i="141"/>
  <c r="S51" i="141"/>
  <c r="T51" i="141"/>
  <c r="U51" i="141"/>
  <c r="V51" i="141"/>
  <c r="W51" i="141"/>
  <c r="X51" i="141"/>
  <c r="Y51" i="141"/>
  <c r="Z51" i="141"/>
  <c r="AA51" i="141"/>
  <c r="AB51" i="141"/>
  <c r="AC51" i="141"/>
  <c r="AD51" i="141"/>
  <c r="AE51" i="141"/>
  <c r="AF51" i="141"/>
  <c r="AG51" i="141"/>
  <c r="AH51" i="141"/>
  <c r="AI51" i="141"/>
  <c r="AJ51" i="141"/>
  <c r="AK51" i="141"/>
  <c r="AL51" i="141"/>
  <c r="AM51" i="141"/>
  <c r="AN51" i="141"/>
  <c r="AO51" i="141"/>
  <c r="AP51" i="141"/>
  <c r="AQ51" i="141"/>
  <c r="AR51" i="141"/>
  <c r="AS51" i="141"/>
  <c r="AT51" i="141"/>
  <c r="AU51" i="141"/>
  <c r="AV51" i="141"/>
  <c r="AW51" i="141"/>
  <c r="AX51" i="141"/>
  <c r="AY51" i="141"/>
  <c r="AZ51" i="141"/>
  <c r="BA51" i="141"/>
  <c r="BB51" i="141"/>
  <c r="BC51" i="141"/>
  <c r="BD51" i="141"/>
  <c r="BE51" i="141"/>
  <c r="BF51" i="141"/>
  <c r="BG51" i="141"/>
  <c r="BH51" i="141"/>
  <c r="BI51" i="141"/>
  <c r="BJ51" i="141"/>
  <c r="BK51" i="141"/>
  <c r="BL51" i="141"/>
  <c r="BM51" i="141"/>
  <c r="BN51" i="141"/>
  <c r="BO51" i="141"/>
  <c r="BP51" i="141"/>
  <c r="BQ51" i="141"/>
  <c r="BR51" i="141"/>
  <c r="BS51" i="141"/>
  <c r="B52" i="141"/>
  <c r="C52" i="141"/>
  <c r="D52" i="141"/>
  <c r="E52" i="141"/>
  <c r="F52" i="141"/>
  <c r="G52" i="141"/>
  <c r="H52" i="141"/>
  <c r="I52" i="141"/>
  <c r="J52" i="141"/>
  <c r="K52" i="141"/>
  <c r="L52" i="141"/>
  <c r="M52" i="141"/>
  <c r="N52" i="141"/>
  <c r="O52" i="141"/>
  <c r="P52" i="141"/>
  <c r="Q52" i="141"/>
  <c r="R52" i="141"/>
  <c r="S52" i="141"/>
  <c r="T52" i="141"/>
  <c r="U52" i="141"/>
  <c r="V52" i="141"/>
  <c r="W52" i="141"/>
  <c r="X52" i="141"/>
  <c r="Y52" i="141"/>
  <c r="Z52" i="141"/>
  <c r="AA52" i="141"/>
  <c r="AB52" i="141"/>
  <c r="AC52" i="141"/>
  <c r="AD52" i="141"/>
  <c r="AE52" i="141"/>
  <c r="AF52" i="141"/>
  <c r="AG52" i="141"/>
  <c r="AH52" i="141"/>
  <c r="AI52" i="141"/>
  <c r="AJ52" i="141"/>
  <c r="AK52" i="141"/>
  <c r="AL52" i="141"/>
  <c r="AM52" i="141"/>
  <c r="AN52" i="141"/>
  <c r="AO52" i="141"/>
  <c r="AP52" i="141"/>
  <c r="AQ52" i="141"/>
  <c r="AR52" i="141"/>
  <c r="AS52" i="141"/>
  <c r="AT52" i="141"/>
  <c r="AU52" i="141"/>
  <c r="AV52" i="141"/>
  <c r="AW52" i="141"/>
  <c r="AX52" i="141"/>
  <c r="AY52" i="141"/>
  <c r="AZ52" i="141"/>
  <c r="BA52" i="141"/>
  <c r="BB52" i="141"/>
  <c r="BC52" i="141"/>
  <c r="BD52" i="141"/>
  <c r="BE52" i="141"/>
  <c r="BF52" i="141"/>
  <c r="BG52" i="141"/>
  <c r="BH52" i="141"/>
  <c r="BI52" i="141"/>
  <c r="BJ52" i="141"/>
  <c r="BK52" i="141"/>
  <c r="BL52" i="141"/>
  <c r="BM52" i="141"/>
  <c r="BN52" i="141"/>
  <c r="BO52" i="141"/>
  <c r="BP52" i="141"/>
  <c r="BQ52" i="141"/>
  <c r="BR52" i="141"/>
  <c r="BS52" i="141"/>
  <c r="B53" i="141"/>
  <c r="C53" i="141"/>
  <c r="D53" i="141"/>
  <c r="E53" i="141"/>
  <c r="F53" i="141"/>
  <c r="G53" i="141"/>
  <c r="H53" i="141"/>
  <c r="I53" i="141"/>
  <c r="J53" i="141"/>
  <c r="K53" i="141"/>
  <c r="L53" i="141"/>
  <c r="M53" i="141"/>
  <c r="N53" i="141"/>
  <c r="O53" i="141"/>
  <c r="P53" i="141"/>
  <c r="Q53" i="141"/>
  <c r="R53" i="141"/>
  <c r="S53" i="141"/>
  <c r="T53" i="141"/>
  <c r="U53" i="141"/>
  <c r="V53" i="141"/>
  <c r="W53" i="141"/>
  <c r="X53" i="141"/>
  <c r="Y53" i="141"/>
  <c r="Z53" i="141"/>
  <c r="AA53" i="141"/>
  <c r="AB53" i="141"/>
  <c r="AC53" i="141"/>
  <c r="AD53" i="141"/>
  <c r="AE53" i="141"/>
  <c r="AF53" i="141"/>
  <c r="AG53" i="141"/>
  <c r="AH53" i="141"/>
  <c r="AI53" i="141"/>
  <c r="AJ53" i="141"/>
  <c r="AK53" i="141"/>
  <c r="AL53" i="141"/>
  <c r="AM53" i="141"/>
  <c r="AN53" i="141"/>
  <c r="AO53" i="141"/>
  <c r="AP53" i="141"/>
  <c r="AQ53" i="141"/>
  <c r="AR53" i="141"/>
  <c r="AS53" i="141"/>
  <c r="AT53" i="141"/>
  <c r="AU53" i="141"/>
  <c r="AV53" i="141"/>
  <c r="AW53" i="141"/>
  <c r="AX53" i="141"/>
  <c r="AY53" i="141"/>
  <c r="AZ53" i="141"/>
  <c r="BA53" i="141"/>
  <c r="BB53" i="141"/>
  <c r="BC53" i="141"/>
  <c r="BD53" i="141"/>
  <c r="BE53" i="141"/>
  <c r="BF53" i="141"/>
  <c r="BG53" i="141"/>
  <c r="BH53" i="141"/>
  <c r="BI53" i="141"/>
  <c r="BJ53" i="141"/>
  <c r="BK53" i="141"/>
  <c r="BL53" i="141"/>
  <c r="BM53" i="141"/>
  <c r="BN53" i="141"/>
  <c r="BO53" i="141"/>
  <c r="BP53" i="141"/>
  <c r="BQ53" i="141"/>
  <c r="BR53" i="141"/>
  <c r="BS53" i="141"/>
  <c r="B54" i="141"/>
  <c r="C54" i="141"/>
  <c r="D54" i="141"/>
  <c r="E54" i="141"/>
  <c r="F54" i="141"/>
  <c r="G54" i="141"/>
  <c r="H54" i="141"/>
  <c r="I54" i="141"/>
  <c r="J54" i="141"/>
  <c r="K54" i="141"/>
  <c r="L54" i="141"/>
  <c r="M54" i="141"/>
  <c r="N54" i="141"/>
  <c r="O54" i="141"/>
  <c r="P54" i="141"/>
  <c r="Q54" i="141"/>
  <c r="R54" i="141"/>
  <c r="S54" i="141"/>
  <c r="T54" i="141"/>
  <c r="U54" i="141"/>
  <c r="V54" i="141"/>
  <c r="W54" i="141"/>
  <c r="X54" i="141"/>
  <c r="Y54" i="141"/>
  <c r="Z54" i="141"/>
  <c r="AA54" i="141"/>
  <c r="AB54" i="141"/>
  <c r="AC54" i="141"/>
  <c r="AD54" i="141"/>
  <c r="AE54" i="141"/>
  <c r="AF54" i="141"/>
  <c r="AG54" i="141"/>
  <c r="AH54" i="141"/>
  <c r="AI54" i="141"/>
  <c r="AJ54" i="141"/>
  <c r="AK54" i="141"/>
  <c r="AL54" i="141"/>
  <c r="AM54" i="141"/>
  <c r="AN54" i="141"/>
  <c r="AO54" i="141"/>
  <c r="AP54" i="141"/>
  <c r="AQ54" i="141"/>
  <c r="AR54" i="141"/>
  <c r="AS54" i="141"/>
  <c r="AT54" i="141"/>
  <c r="AU54" i="141"/>
  <c r="AV54" i="141"/>
  <c r="AW54" i="141"/>
  <c r="AX54" i="141"/>
  <c r="AY54" i="141"/>
  <c r="AZ54" i="141"/>
  <c r="BA54" i="141"/>
  <c r="BB54" i="141"/>
  <c r="BC54" i="141"/>
  <c r="BD54" i="141"/>
  <c r="BE54" i="141"/>
  <c r="BF54" i="141"/>
  <c r="BG54" i="141"/>
  <c r="BH54" i="141"/>
  <c r="BI54" i="141"/>
  <c r="BJ54" i="141"/>
  <c r="BK54" i="141"/>
  <c r="BL54" i="141"/>
  <c r="BM54" i="141"/>
  <c r="BN54" i="141"/>
  <c r="BO54" i="141"/>
  <c r="BP54" i="141"/>
  <c r="BQ54" i="141"/>
  <c r="BR54" i="141"/>
  <c r="BS54" i="141"/>
  <c r="B55" i="141"/>
  <c r="C55" i="141"/>
  <c r="D55" i="141"/>
  <c r="E55" i="141"/>
  <c r="F55" i="141"/>
  <c r="G55" i="141"/>
  <c r="H55" i="141"/>
  <c r="I55" i="141"/>
  <c r="J55" i="141"/>
  <c r="K55" i="141"/>
  <c r="L55" i="141"/>
  <c r="M55" i="141"/>
  <c r="N55" i="141"/>
  <c r="O55" i="141"/>
  <c r="P55" i="141"/>
  <c r="Q55" i="141"/>
  <c r="R55" i="141"/>
  <c r="S55" i="141"/>
  <c r="T55" i="141"/>
  <c r="U55" i="141"/>
  <c r="V55" i="141"/>
  <c r="W55" i="141"/>
  <c r="X55" i="141"/>
  <c r="Y55" i="141"/>
  <c r="Z55" i="141"/>
  <c r="AA55" i="141"/>
  <c r="AB55" i="141"/>
  <c r="AC55" i="141"/>
  <c r="AD55" i="141"/>
  <c r="AE55" i="141"/>
  <c r="AF55" i="141"/>
  <c r="AG55" i="141"/>
  <c r="AH55" i="141"/>
  <c r="AI55" i="141"/>
  <c r="AJ55" i="141"/>
  <c r="AK55" i="141"/>
  <c r="AL55" i="141"/>
  <c r="AM55" i="141"/>
  <c r="AN55" i="141"/>
  <c r="AO55" i="141"/>
  <c r="AP55" i="141"/>
  <c r="AQ55" i="141"/>
  <c r="AR55" i="141"/>
  <c r="AS55" i="141"/>
  <c r="AT55" i="141"/>
  <c r="AU55" i="141"/>
  <c r="AV55" i="141"/>
  <c r="AW55" i="141"/>
  <c r="AX55" i="141"/>
  <c r="AY55" i="141"/>
  <c r="AZ55" i="141"/>
  <c r="BA55" i="141"/>
  <c r="BB55" i="141"/>
  <c r="BC55" i="141"/>
  <c r="BD55" i="141"/>
  <c r="BE55" i="141"/>
  <c r="BF55" i="141"/>
  <c r="BG55" i="141"/>
  <c r="BH55" i="141"/>
  <c r="BI55" i="141"/>
  <c r="BJ55" i="141"/>
  <c r="BK55" i="141"/>
  <c r="BL55" i="141"/>
  <c r="BM55" i="141"/>
  <c r="BN55" i="141"/>
  <c r="BO55" i="141"/>
  <c r="BP55" i="141"/>
  <c r="BQ55" i="141"/>
  <c r="BR55" i="141"/>
  <c r="BS55" i="141"/>
  <c r="B56" i="141"/>
  <c r="C56" i="141"/>
  <c r="D56" i="141"/>
  <c r="E56" i="141"/>
  <c r="F56" i="141"/>
  <c r="G56" i="141"/>
  <c r="H56" i="141"/>
  <c r="I56" i="141"/>
  <c r="J56" i="141"/>
  <c r="K56" i="141"/>
  <c r="L56" i="141"/>
  <c r="M56" i="141"/>
  <c r="N56" i="141"/>
  <c r="O56" i="141"/>
  <c r="P56" i="141"/>
  <c r="Q56" i="141"/>
  <c r="R56" i="141"/>
  <c r="S56" i="141"/>
  <c r="T56" i="141"/>
  <c r="U56" i="141"/>
  <c r="V56" i="141"/>
  <c r="W56" i="141"/>
  <c r="X56" i="141"/>
  <c r="Y56" i="141"/>
  <c r="Z56" i="141"/>
  <c r="AA56" i="141"/>
  <c r="AB56" i="141"/>
  <c r="AC56" i="141"/>
  <c r="AD56" i="141"/>
  <c r="AE56" i="141"/>
  <c r="AF56" i="141"/>
  <c r="AG56" i="141"/>
  <c r="AH56" i="141"/>
  <c r="AI56" i="141"/>
  <c r="AJ56" i="141"/>
  <c r="AK56" i="141"/>
  <c r="AL56" i="141"/>
  <c r="AM56" i="141"/>
  <c r="AN56" i="141"/>
  <c r="AO56" i="141"/>
  <c r="AP56" i="141"/>
  <c r="AQ56" i="141"/>
  <c r="AR56" i="141"/>
  <c r="AS56" i="141"/>
  <c r="AT56" i="141"/>
  <c r="AU56" i="141"/>
  <c r="AV56" i="141"/>
  <c r="AW56" i="141"/>
  <c r="AX56" i="141"/>
  <c r="AY56" i="141"/>
  <c r="AZ56" i="141"/>
  <c r="BA56" i="141"/>
  <c r="BB56" i="141"/>
  <c r="BC56" i="141"/>
  <c r="BD56" i="141"/>
  <c r="BE56" i="141"/>
  <c r="BF56" i="141"/>
  <c r="BG56" i="141"/>
  <c r="BH56" i="141"/>
  <c r="BI56" i="141"/>
  <c r="BJ56" i="141"/>
  <c r="BK56" i="141"/>
  <c r="BL56" i="141"/>
  <c r="BM56" i="141"/>
  <c r="BN56" i="141"/>
  <c r="BO56" i="141"/>
  <c r="BP56" i="141"/>
  <c r="BQ56" i="141"/>
  <c r="BR56" i="141"/>
  <c r="BS56" i="141"/>
  <c r="B57" i="141"/>
  <c r="C57" i="141"/>
  <c r="D57" i="141"/>
  <c r="E57" i="141"/>
  <c r="F57" i="141"/>
  <c r="G57" i="141"/>
  <c r="H57" i="141"/>
  <c r="I57" i="141"/>
  <c r="J57" i="141"/>
  <c r="K57" i="141"/>
  <c r="L57" i="141"/>
  <c r="M57" i="141"/>
  <c r="N57" i="141"/>
  <c r="O57" i="141"/>
  <c r="P57" i="141"/>
  <c r="Q57" i="141"/>
  <c r="R57" i="141"/>
  <c r="S57" i="141"/>
  <c r="T57" i="141"/>
  <c r="U57" i="141"/>
  <c r="V57" i="141"/>
  <c r="W57" i="141"/>
  <c r="X57" i="141"/>
  <c r="Y57" i="141"/>
  <c r="Z57" i="141"/>
  <c r="AA57" i="141"/>
  <c r="AB57" i="141"/>
  <c r="AC57" i="141"/>
  <c r="AD57" i="141"/>
  <c r="AE57" i="141"/>
  <c r="AF57" i="141"/>
  <c r="AG57" i="141"/>
  <c r="AH57" i="141"/>
  <c r="AI57" i="141"/>
  <c r="AJ57" i="141"/>
  <c r="AK57" i="141"/>
  <c r="AL57" i="141"/>
  <c r="AM57" i="141"/>
  <c r="AN57" i="141"/>
  <c r="AO57" i="141"/>
  <c r="AP57" i="141"/>
  <c r="AQ57" i="141"/>
  <c r="AR57" i="141"/>
  <c r="AS57" i="141"/>
  <c r="AT57" i="141"/>
  <c r="AU57" i="141"/>
  <c r="AV57" i="141"/>
  <c r="AW57" i="141"/>
  <c r="AX57" i="141"/>
  <c r="AY57" i="141"/>
  <c r="AZ57" i="141"/>
  <c r="BA57" i="141"/>
  <c r="BB57" i="141"/>
  <c r="BC57" i="141"/>
  <c r="BD57" i="141"/>
  <c r="BE57" i="141"/>
  <c r="BF57" i="141"/>
  <c r="BG57" i="141"/>
  <c r="BH57" i="141"/>
  <c r="BI57" i="141"/>
  <c r="BJ57" i="141"/>
  <c r="BK57" i="141"/>
  <c r="BL57" i="141"/>
  <c r="BM57" i="141"/>
  <c r="BN57" i="141"/>
  <c r="BO57" i="141"/>
  <c r="BP57" i="141"/>
  <c r="BQ57" i="141"/>
  <c r="BR57" i="141"/>
  <c r="BS57" i="141"/>
  <c r="B58" i="141"/>
  <c r="C58" i="141"/>
  <c r="D58" i="141"/>
  <c r="E58" i="141"/>
  <c r="F58" i="141"/>
  <c r="G58" i="141"/>
  <c r="H58" i="141"/>
  <c r="I58" i="141"/>
  <c r="J58" i="141"/>
  <c r="K58" i="141"/>
  <c r="L58" i="141"/>
  <c r="M58" i="141"/>
  <c r="N58" i="141"/>
  <c r="O58" i="141"/>
  <c r="P58" i="141"/>
  <c r="Q58" i="141"/>
  <c r="R58" i="141"/>
  <c r="S58" i="141"/>
  <c r="T58" i="141"/>
  <c r="U58" i="141"/>
  <c r="V58" i="141"/>
  <c r="W58" i="141"/>
  <c r="X58" i="141"/>
  <c r="Y58" i="141"/>
  <c r="Z58" i="141"/>
  <c r="AA58" i="141"/>
  <c r="AB58" i="141"/>
  <c r="AC58" i="141"/>
  <c r="AD58" i="141"/>
  <c r="AE58" i="141"/>
  <c r="AF58" i="141"/>
  <c r="AG58" i="141"/>
  <c r="AH58" i="141"/>
  <c r="AI58" i="141"/>
  <c r="AJ58" i="141"/>
  <c r="AK58" i="141"/>
  <c r="AL58" i="141"/>
  <c r="AM58" i="141"/>
  <c r="AN58" i="141"/>
  <c r="AO58" i="141"/>
  <c r="AP58" i="141"/>
  <c r="AQ58" i="141"/>
  <c r="AR58" i="141"/>
  <c r="AS58" i="141"/>
  <c r="AT58" i="141"/>
  <c r="AU58" i="141"/>
  <c r="AV58" i="141"/>
  <c r="AW58" i="141"/>
  <c r="AX58" i="141"/>
  <c r="AY58" i="141"/>
  <c r="AZ58" i="141"/>
  <c r="BA58" i="141"/>
  <c r="BB58" i="141"/>
  <c r="BC58" i="141"/>
  <c r="BD58" i="141"/>
  <c r="BE58" i="141"/>
  <c r="BF58" i="141"/>
  <c r="BG58" i="141"/>
  <c r="BH58" i="141"/>
  <c r="BI58" i="141"/>
  <c r="BJ58" i="141"/>
  <c r="BK58" i="141"/>
  <c r="BL58" i="141"/>
  <c r="BM58" i="141"/>
  <c r="BN58" i="141"/>
  <c r="BO58" i="141"/>
  <c r="BP58" i="141"/>
  <c r="BQ58" i="141"/>
  <c r="BR58" i="141"/>
  <c r="BS58" i="141"/>
  <c r="B59" i="141"/>
  <c r="C59" i="141"/>
  <c r="D59" i="141"/>
  <c r="E59" i="141"/>
  <c r="F59" i="141"/>
  <c r="G59" i="141"/>
  <c r="H59" i="141"/>
  <c r="I59" i="141"/>
  <c r="J59" i="141"/>
  <c r="K59" i="141"/>
  <c r="L59" i="141"/>
  <c r="M59" i="141"/>
  <c r="N59" i="141"/>
  <c r="O59" i="141"/>
  <c r="P59" i="141"/>
  <c r="Q59" i="141"/>
  <c r="R59" i="141"/>
  <c r="S59" i="141"/>
  <c r="T59" i="141"/>
  <c r="U59" i="141"/>
  <c r="V59" i="141"/>
  <c r="W59" i="141"/>
  <c r="X59" i="141"/>
  <c r="Y59" i="141"/>
  <c r="Z59" i="141"/>
  <c r="AA59" i="141"/>
  <c r="AB59" i="141"/>
  <c r="AC59" i="141"/>
  <c r="AD59" i="141"/>
  <c r="AE59" i="141"/>
  <c r="AF59" i="141"/>
  <c r="AG59" i="141"/>
  <c r="AH59" i="141"/>
  <c r="AI59" i="141"/>
  <c r="AJ59" i="141"/>
  <c r="AK59" i="141"/>
  <c r="AL59" i="141"/>
  <c r="AM59" i="141"/>
  <c r="AN59" i="141"/>
  <c r="AO59" i="141"/>
  <c r="AP59" i="141"/>
  <c r="AQ59" i="141"/>
  <c r="AR59" i="141"/>
  <c r="AS59" i="141"/>
  <c r="AT59" i="141"/>
  <c r="AU59" i="141"/>
  <c r="AV59" i="141"/>
  <c r="AW59" i="141"/>
  <c r="AX59" i="141"/>
  <c r="AY59" i="141"/>
  <c r="AZ59" i="141"/>
  <c r="BA59" i="141"/>
  <c r="BB59" i="141"/>
  <c r="BC59" i="141"/>
  <c r="BD59" i="141"/>
  <c r="BE59" i="141"/>
  <c r="BF59" i="141"/>
  <c r="BG59" i="141"/>
  <c r="BH59" i="141"/>
  <c r="BI59" i="141"/>
  <c r="BJ59" i="141"/>
  <c r="BK59" i="141"/>
  <c r="BL59" i="141"/>
  <c r="BM59" i="141"/>
  <c r="BN59" i="141"/>
  <c r="BO59" i="141"/>
  <c r="BP59" i="141"/>
  <c r="BQ59" i="141"/>
  <c r="BR59" i="141"/>
  <c r="BS59" i="141"/>
  <c r="B60" i="141"/>
  <c r="C60" i="141"/>
  <c r="D60" i="141"/>
  <c r="E60" i="141"/>
  <c r="F60" i="141"/>
  <c r="G60" i="141"/>
  <c r="H60" i="141"/>
  <c r="I60" i="141"/>
  <c r="J60" i="141"/>
  <c r="K60" i="141"/>
  <c r="L60" i="141"/>
  <c r="M60" i="141"/>
  <c r="N60" i="141"/>
  <c r="O60" i="141"/>
  <c r="P60" i="141"/>
  <c r="Q60" i="141"/>
  <c r="R60" i="141"/>
  <c r="S60" i="141"/>
  <c r="T60" i="141"/>
  <c r="U60" i="141"/>
  <c r="V60" i="141"/>
  <c r="W60" i="141"/>
  <c r="X60" i="141"/>
  <c r="Y60" i="141"/>
  <c r="Z60" i="141"/>
  <c r="AA60" i="141"/>
  <c r="AB60" i="141"/>
  <c r="AC60" i="141"/>
  <c r="AD60" i="141"/>
  <c r="AE60" i="141"/>
  <c r="AF60" i="141"/>
  <c r="AG60" i="141"/>
  <c r="AH60" i="141"/>
  <c r="AI60" i="141"/>
  <c r="AJ60" i="141"/>
  <c r="AK60" i="141"/>
  <c r="AL60" i="141"/>
  <c r="AM60" i="141"/>
  <c r="AN60" i="141"/>
  <c r="AO60" i="141"/>
  <c r="AP60" i="141"/>
  <c r="AQ60" i="141"/>
  <c r="AR60" i="141"/>
  <c r="AS60" i="141"/>
  <c r="AT60" i="141"/>
  <c r="AU60" i="141"/>
  <c r="AV60" i="141"/>
  <c r="AW60" i="141"/>
  <c r="AX60" i="141"/>
  <c r="AY60" i="141"/>
  <c r="AZ60" i="141"/>
  <c r="BA60" i="141"/>
  <c r="BB60" i="141"/>
  <c r="BC60" i="141"/>
  <c r="BD60" i="141"/>
  <c r="BE60" i="141"/>
  <c r="BF60" i="141"/>
  <c r="BG60" i="141"/>
  <c r="BH60" i="141"/>
  <c r="BI60" i="141"/>
  <c r="BJ60" i="141"/>
  <c r="BK60" i="141"/>
  <c r="BL60" i="141"/>
  <c r="BM60" i="141"/>
  <c r="BN60" i="141"/>
  <c r="BO60" i="141"/>
  <c r="BP60" i="141"/>
  <c r="BQ60" i="141"/>
  <c r="BR60" i="141"/>
  <c r="BS60" i="141"/>
  <c r="B61" i="141"/>
  <c r="C61" i="141"/>
  <c r="D61" i="141"/>
  <c r="E61" i="141"/>
  <c r="F61" i="141"/>
  <c r="G61" i="141"/>
  <c r="H61" i="141"/>
  <c r="I61" i="141"/>
  <c r="J61" i="141"/>
  <c r="K61" i="141"/>
  <c r="L61" i="141"/>
  <c r="M61" i="141"/>
  <c r="N61" i="141"/>
  <c r="O61" i="141"/>
  <c r="P61" i="141"/>
  <c r="Q61" i="141"/>
  <c r="R61" i="141"/>
  <c r="S61" i="141"/>
  <c r="T61" i="141"/>
  <c r="U61" i="141"/>
  <c r="V61" i="141"/>
  <c r="W61" i="141"/>
  <c r="X61" i="141"/>
  <c r="Y61" i="141"/>
  <c r="Z61" i="141"/>
  <c r="AA61" i="141"/>
  <c r="AB61" i="141"/>
  <c r="AC61" i="141"/>
  <c r="AD61" i="141"/>
  <c r="AE61" i="141"/>
  <c r="AF61" i="141"/>
  <c r="AG61" i="141"/>
  <c r="AH61" i="141"/>
  <c r="AI61" i="141"/>
  <c r="AJ61" i="141"/>
  <c r="AK61" i="141"/>
  <c r="AL61" i="141"/>
  <c r="AM61" i="141"/>
  <c r="AN61" i="141"/>
  <c r="AO61" i="141"/>
  <c r="AP61" i="141"/>
  <c r="AQ61" i="141"/>
  <c r="AR61" i="141"/>
  <c r="AS61" i="141"/>
  <c r="AT61" i="141"/>
  <c r="AU61" i="141"/>
  <c r="AV61" i="141"/>
  <c r="AW61" i="141"/>
  <c r="AX61" i="141"/>
  <c r="AY61" i="141"/>
  <c r="AZ61" i="141"/>
  <c r="BA61" i="141"/>
  <c r="BB61" i="141"/>
  <c r="BC61" i="141"/>
  <c r="BD61" i="141"/>
  <c r="BE61" i="141"/>
  <c r="BF61" i="141"/>
  <c r="BG61" i="141"/>
  <c r="BH61" i="141"/>
  <c r="BI61" i="141"/>
  <c r="BJ61" i="141"/>
  <c r="BK61" i="141"/>
  <c r="BL61" i="141"/>
  <c r="BM61" i="141"/>
  <c r="BN61" i="141"/>
  <c r="BO61" i="141"/>
  <c r="BP61" i="141"/>
  <c r="BQ61" i="141"/>
  <c r="BR61" i="141"/>
  <c r="BS61" i="141"/>
  <c r="B62" i="141"/>
  <c r="C62" i="141"/>
  <c r="D62" i="141"/>
  <c r="E62" i="141"/>
  <c r="F62" i="141"/>
  <c r="G62" i="141"/>
  <c r="H62" i="141"/>
  <c r="I62" i="141"/>
  <c r="J62" i="141"/>
  <c r="K62" i="141"/>
  <c r="L62" i="141"/>
  <c r="M62" i="141"/>
  <c r="N62" i="141"/>
  <c r="O62" i="141"/>
  <c r="P62" i="141"/>
  <c r="Q62" i="141"/>
  <c r="R62" i="141"/>
  <c r="S62" i="141"/>
  <c r="T62" i="141"/>
  <c r="U62" i="141"/>
  <c r="V62" i="141"/>
  <c r="W62" i="141"/>
  <c r="X62" i="141"/>
  <c r="Y62" i="141"/>
  <c r="Z62" i="141"/>
  <c r="AA62" i="141"/>
  <c r="AB62" i="141"/>
  <c r="AC62" i="141"/>
  <c r="AD62" i="141"/>
  <c r="AE62" i="141"/>
  <c r="AF62" i="141"/>
  <c r="AG62" i="141"/>
  <c r="AH62" i="141"/>
  <c r="AI62" i="141"/>
  <c r="AJ62" i="141"/>
  <c r="AK62" i="141"/>
  <c r="AL62" i="141"/>
  <c r="AM62" i="141"/>
  <c r="AN62" i="141"/>
  <c r="AO62" i="141"/>
  <c r="AP62" i="141"/>
  <c r="AQ62" i="141"/>
  <c r="AR62" i="141"/>
  <c r="AS62" i="141"/>
  <c r="AT62" i="141"/>
  <c r="AU62" i="141"/>
  <c r="AV62" i="141"/>
  <c r="AW62" i="141"/>
  <c r="AX62" i="141"/>
  <c r="AY62" i="141"/>
  <c r="AZ62" i="141"/>
  <c r="BA62" i="141"/>
  <c r="BB62" i="141"/>
  <c r="BC62" i="141"/>
  <c r="BD62" i="141"/>
  <c r="BE62" i="141"/>
  <c r="BF62" i="141"/>
  <c r="BG62" i="141"/>
  <c r="BH62" i="141"/>
  <c r="BI62" i="141"/>
  <c r="BJ62" i="141"/>
  <c r="BK62" i="141"/>
  <c r="BL62" i="141"/>
  <c r="BM62" i="141"/>
  <c r="BN62" i="141"/>
  <c r="BO62" i="141"/>
  <c r="BP62" i="141"/>
  <c r="BQ62" i="141"/>
  <c r="BR62" i="141"/>
  <c r="BS62" i="141"/>
  <c r="B63" i="141"/>
  <c r="C63" i="141"/>
  <c r="D63" i="141"/>
  <c r="E63" i="141"/>
  <c r="F63" i="141"/>
  <c r="G63" i="141"/>
  <c r="H63" i="141"/>
  <c r="I63" i="141"/>
  <c r="J63" i="141"/>
  <c r="K63" i="141"/>
  <c r="L63" i="141"/>
  <c r="M63" i="141"/>
  <c r="N63" i="141"/>
  <c r="O63" i="141"/>
  <c r="P63" i="141"/>
  <c r="Q63" i="141"/>
  <c r="R63" i="141"/>
  <c r="S63" i="141"/>
  <c r="T63" i="141"/>
  <c r="U63" i="141"/>
  <c r="V63" i="141"/>
  <c r="W63" i="141"/>
  <c r="X63" i="141"/>
  <c r="Y63" i="141"/>
  <c r="Z63" i="141"/>
  <c r="AA63" i="141"/>
  <c r="AB63" i="141"/>
  <c r="AC63" i="141"/>
  <c r="AD63" i="141"/>
  <c r="AE63" i="141"/>
  <c r="AF63" i="141"/>
  <c r="AG63" i="141"/>
  <c r="AH63" i="141"/>
  <c r="AI63" i="141"/>
  <c r="AJ63" i="141"/>
  <c r="AK63" i="141"/>
  <c r="AL63" i="141"/>
  <c r="AM63" i="141"/>
  <c r="AN63" i="141"/>
  <c r="AO63" i="141"/>
  <c r="AP63" i="141"/>
  <c r="AQ63" i="141"/>
  <c r="AR63" i="141"/>
  <c r="AS63" i="141"/>
  <c r="AT63" i="141"/>
  <c r="AU63" i="141"/>
  <c r="AV63" i="141"/>
  <c r="AW63" i="141"/>
  <c r="AX63" i="141"/>
  <c r="AY63" i="141"/>
  <c r="AZ63" i="141"/>
  <c r="BA63" i="141"/>
  <c r="BB63" i="141"/>
  <c r="BC63" i="141"/>
  <c r="BD63" i="141"/>
  <c r="BE63" i="141"/>
  <c r="BF63" i="141"/>
  <c r="BG63" i="141"/>
  <c r="BH63" i="141"/>
  <c r="BI63" i="141"/>
  <c r="BJ63" i="141"/>
  <c r="BK63" i="141"/>
  <c r="BL63" i="141"/>
  <c r="BM63" i="141"/>
  <c r="BN63" i="141"/>
  <c r="BO63" i="141"/>
  <c r="BP63" i="141"/>
  <c r="BQ63" i="141"/>
  <c r="BR63" i="141"/>
  <c r="BS63" i="141"/>
  <c r="B64" i="141"/>
  <c r="C64" i="141"/>
  <c r="D64" i="141"/>
  <c r="E64" i="141"/>
  <c r="F64" i="141"/>
  <c r="G64" i="141"/>
  <c r="H64" i="141"/>
  <c r="I64" i="141"/>
  <c r="J64" i="141"/>
  <c r="K64" i="141"/>
  <c r="L64" i="141"/>
  <c r="M64" i="141"/>
  <c r="N64" i="141"/>
  <c r="O64" i="141"/>
  <c r="P64" i="141"/>
  <c r="Q64" i="141"/>
  <c r="R64" i="141"/>
  <c r="S64" i="141"/>
  <c r="T64" i="141"/>
  <c r="U64" i="141"/>
  <c r="V64" i="141"/>
  <c r="W64" i="141"/>
  <c r="X64" i="141"/>
  <c r="Y64" i="141"/>
  <c r="Z64" i="141"/>
  <c r="AA64" i="141"/>
  <c r="AB64" i="141"/>
  <c r="AC64" i="141"/>
  <c r="AD64" i="141"/>
  <c r="AE64" i="141"/>
  <c r="AF64" i="141"/>
  <c r="AG64" i="141"/>
  <c r="AH64" i="141"/>
  <c r="AI64" i="141"/>
  <c r="AJ64" i="141"/>
  <c r="AK64" i="141"/>
  <c r="AL64" i="141"/>
  <c r="AM64" i="141"/>
  <c r="AN64" i="141"/>
  <c r="AO64" i="141"/>
  <c r="AP64" i="141"/>
  <c r="AQ64" i="141"/>
  <c r="AR64" i="141"/>
  <c r="AS64" i="141"/>
  <c r="AT64" i="141"/>
  <c r="AU64" i="141"/>
  <c r="AV64" i="141"/>
  <c r="AW64" i="141"/>
  <c r="AX64" i="141"/>
  <c r="AY64" i="141"/>
  <c r="AZ64" i="141"/>
  <c r="BA64" i="141"/>
  <c r="BB64" i="141"/>
  <c r="BC64" i="141"/>
  <c r="BD64" i="141"/>
  <c r="BE64" i="141"/>
  <c r="BF64" i="141"/>
  <c r="BG64" i="141"/>
  <c r="BH64" i="141"/>
  <c r="BI64" i="141"/>
  <c r="BJ64" i="141"/>
  <c r="BK64" i="141"/>
  <c r="BL64" i="141"/>
  <c r="BM64" i="141"/>
  <c r="BN64" i="141"/>
  <c r="BO64" i="141"/>
  <c r="BP64" i="141"/>
  <c r="BQ64" i="141"/>
  <c r="BR64" i="141"/>
  <c r="BS64" i="141"/>
  <c r="B65" i="141"/>
  <c r="C65" i="141"/>
  <c r="D65" i="141"/>
  <c r="E65" i="141"/>
  <c r="F65" i="141"/>
  <c r="G65" i="141"/>
  <c r="H65" i="141"/>
  <c r="I65" i="141"/>
  <c r="J65" i="141"/>
  <c r="K65" i="141"/>
  <c r="L65" i="141"/>
  <c r="M65" i="141"/>
  <c r="N65" i="141"/>
  <c r="O65" i="141"/>
  <c r="P65" i="141"/>
  <c r="Q65" i="141"/>
  <c r="R65" i="141"/>
  <c r="S65" i="141"/>
  <c r="T65" i="141"/>
  <c r="U65" i="141"/>
  <c r="V65" i="141"/>
  <c r="W65" i="141"/>
  <c r="X65" i="141"/>
  <c r="Y65" i="141"/>
  <c r="Z65" i="141"/>
  <c r="AA65" i="141"/>
  <c r="AB65" i="141"/>
  <c r="AC65" i="141"/>
  <c r="AD65" i="141"/>
  <c r="AE65" i="141"/>
  <c r="AF65" i="141"/>
  <c r="AG65" i="141"/>
  <c r="AH65" i="141"/>
  <c r="AI65" i="141"/>
  <c r="AJ65" i="141"/>
  <c r="AK65" i="141"/>
  <c r="AL65" i="141"/>
  <c r="AM65" i="141"/>
  <c r="AN65" i="141"/>
  <c r="AO65" i="141"/>
  <c r="AP65" i="141"/>
  <c r="AQ65" i="141"/>
  <c r="AR65" i="141"/>
  <c r="AS65" i="141"/>
  <c r="AT65" i="141"/>
  <c r="AU65" i="141"/>
  <c r="AV65" i="141"/>
  <c r="AW65" i="141"/>
  <c r="AX65" i="141"/>
  <c r="AY65" i="141"/>
  <c r="AZ65" i="141"/>
  <c r="BA65" i="141"/>
  <c r="BB65" i="141"/>
  <c r="BC65" i="141"/>
  <c r="BD65" i="141"/>
  <c r="BE65" i="141"/>
  <c r="BF65" i="141"/>
  <c r="BG65" i="141"/>
  <c r="BH65" i="141"/>
  <c r="BI65" i="141"/>
  <c r="BJ65" i="141"/>
  <c r="BK65" i="141"/>
  <c r="BL65" i="141"/>
  <c r="BM65" i="141"/>
  <c r="BN65" i="141"/>
  <c r="BO65" i="141"/>
  <c r="BP65" i="141"/>
  <c r="BQ65" i="141"/>
  <c r="BR65" i="141"/>
  <c r="BS65" i="141"/>
  <c r="B66" i="141"/>
  <c r="C66" i="141"/>
  <c r="D66" i="141"/>
  <c r="E66" i="141"/>
  <c r="F66" i="141"/>
  <c r="G66" i="141"/>
  <c r="H66" i="141"/>
  <c r="I66" i="141"/>
  <c r="J66" i="141"/>
  <c r="K66" i="141"/>
  <c r="L66" i="141"/>
  <c r="M66" i="141"/>
  <c r="N66" i="141"/>
  <c r="O66" i="141"/>
  <c r="P66" i="141"/>
  <c r="Q66" i="141"/>
  <c r="R66" i="141"/>
  <c r="S66" i="141"/>
  <c r="T66" i="141"/>
  <c r="U66" i="141"/>
  <c r="V66" i="141"/>
  <c r="W66" i="141"/>
  <c r="X66" i="141"/>
  <c r="Y66" i="141"/>
  <c r="Z66" i="141"/>
  <c r="AA66" i="141"/>
  <c r="AB66" i="141"/>
  <c r="AC66" i="141"/>
  <c r="AD66" i="141"/>
  <c r="AE66" i="141"/>
  <c r="AF66" i="141"/>
  <c r="AG66" i="141"/>
  <c r="AH66" i="141"/>
  <c r="AI66" i="141"/>
  <c r="AJ66" i="141"/>
  <c r="AK66" i="141"/>
  <c r="AL66" i="141"/>
  <c r="AM66" i="141"/>
  <c r="AN66" i="141"/>
  <c r="AO66" i="141"/>
  <c r="AP66" i="141"/>
  <c r="AQ66" i="141"/>
  <c r="AR66" i="141"/>
  <c r="AS66" i="141"/>
  <c r="AT66" i="141"/>
  <c r="AU66" i="141"/>
  <c r="AV66" i="141"/>
  <c r="AW66" i="141"/>
  <c r="AX66" i="141"/>
  <c r="AY66" i="141"/>
  <c r="AZ66" i="141"/>
  <c r="BA66" i="141"/>
  <c r="BB66" i="141"/>
  <c r="BC66" i="141"/>
  <c r="BD66" i="141"/>
  <c r="BE66" i="141"/>
  <c r="BF66" i="141"/>
  <c r="BG66" i="141"/>
  <c r="BH66" i="141"/>
  <c r="BI66" i="141"/>
  <c r="BJ66" i="141"/>
  <c r="BK66" i="141"/>
  <c r="BL66" i="141"/>
  <c r="BM66" i="141"/>
  <c r="BN66" i="141"/>
  <c r="BO66" i="141"/>
  <c r="BP66" i="141"/>
  <c r="BQ66" i="141"/>
  <c r="BR66" i="141"/>
  <c r="BS66" i="141"/>
  <c r="B67" i="141"/>
  <c r="C67" i="141"/>
  <c r="D67" i="141"/>
  <c r="E67" i="141"/>
  <c r="F67" i="141"/>
  <c r="G67" i="141"/>
  <c r="H67" i="141"/>
  <c r="I67" i="141"/>
  <c r="J67" i="141"/>
  <c r="K67" i="141"/>
  <c r="L67" i="141"/>
  <c r="M67" i="141"/>
  <c r="N67" i="141"/>
  <c r="O67" i="141"/>
  <c r="P67" i="141"/>
  <c r="Q67" i="141"/>
  <c r="R67" i="141"/>
  <c r="S67" i="141"/>
  <c r="T67" i="141"/>
  <c r="U67" i="141"/>
  <c r="V67" i="141"/>
  <c r="W67" i="141"/>
  <c r="X67" i="141"/>
  <c r="Y67" i="141"/>
  <c r="Z67" i="141"/>
  <c r="AA67" i="141"/>
  <c r="AB67" i="141"/>
  <c r="AC67" i="141"/>
  <c r="AD67" i="141"/>
  <c r="AE67" i="141"/>
  <c r="AF67" i="141"/>
  <c r="AG67" i="141"/>
  <c r="AH67" i="141"/>
  <c r="AI67" i="141"/>
  <c r="AJ67" i="141"/>
  <c r="AK67" i="141"/>
  <c r="AL67" i="141"/>
  <c r="AM67" i="141"/>
  <c r="AN67" i="141"/>
  <c r="AO67" i="141"/>
  <c r="AP67" i="141"/>
  <c r="AQ67" i="141"/>
  <c r="AR67" i="141"/>
  <c r="AS67" i="141"/>
  <c r="AT67" i="141"/>
  <c r="AU67" i="141"/>
  <c r="AV67" i="141"/>
  <c r="AW67" i="141"/>
  <c r="AX67" i="141"/>
  <c r="AY67" i="141"/>
  <c r="AZ67" i="141"/>
  <c r="BA67" i="141"/>
  <c r="BB67" i="141"/>
  <c r="BC67" i="141"/>
  <c r="BD67" i="141"/>
  <c r="BE67" i="141"/>
  <c r="BF67" i="141"/>
  <c r="BG67" i="141"/>
  <c r="BH67" i="141"/>
  <c r="BI67" i="141"/>
  <c r="BJ67" i="141"/>
  <c r="BK67" i="141"/>
  <c r="BL67" i="141"/>
  <c r="BM67" i="141"/>
  <c r="BN67" i="141"/>
  <c r="BO67" i="141"/>
  <c r="BP67" i="141"/>
  <c r="BQ67" i="141"/>
  <c r="BR67" i="141"/>
  <c r="BS67" i="141"/>
  <c r="B68" i="141"/>
  <c r="C68" i="141"/>
  <c r="D68" i="141"/>
  <c r="E68" i="141"/>
  <c r="F68" i="141"/>
  <c r="G68" i="141"/>
  <c r="H68" i="141"/>
  <c r="I68" i="141"/>
  <c r="J68" i="141"/>
  <c r="K68" i="141"/>
  <c r="L68" i="141"/>
  <c r="M68" i="141"/>
  <c r="N68" i="141"/>
  <c r="O68" i="141"/>
  <c r="P68" i="141"/>
  <c r="Q68" i="141"/>
  <c r="R68" i="141"/>
  <c r="S68" i="141"/>
  <c r="T68" i="141"/>
  <c r="U68" i="141"/>
  <c r="V68" i="141"/>
  <c r="W68" i="141"/>
  <c r="X68" i="141"/>
  <c r="Y68" i="141"/>
  <c r="Z68" i="141"/>
  <c r="AA68" i="141"/>
  <c r="AB68" i="141"/>
  <c r="AC68" i="141"/>
  <c r="AD68" i="141"/>
  <c r="AE68" i="141"/>
  <c r="AF68" i="141"/>
  <c r="AG68" i="141"/>
  <c r="AH68" i="141"/>
  <c r="AI68" i="141"/>
  <c r="AJ68" i="141"/>
  <c r="AK68" i="141"/>
  <c r="AL68" i="141"/>
  <c r="AM68" i="141"/>
  <c r="AN68" i="141"/>
  <c r="AO68" i="141"/>
  <c r="AP68" i="141"/>
  <c r="AQ68" i="141"/>
  <c r="AR68" i="141"/>
  <c r="AS68" i="141"/>
  <c r="AT68" i="141"/>
  <c r="AU68" i="141"/>
  <c r="AV68" i="141"/>
  <c r="AW68" i="141"/>
  <c r="AX68" i="141"/>
  <c r="AY68" i="141"/>
  <c r="AZ68" i="141"/>
  <c r="BA68" i="141"/>
  <c r="BB68" i="141"/>
  <c r="BC68" i="141"/>
  <c r="BD68" i="141"/>
  <c r="BE68" i="141"/>
  <c r="BF68" i="141"/>
  <c r="BG68" i="141"/>
  <c r="BH68" i="141"/>
  <c r="BI68" i="141"/>
  <c r="BJ68" i="141"/>
  <c r="BK68" i="141"/>
  <c r="BL68" i="141"/>
  <c r="BM68" i="141"/>
  <c r="BN68" i="141"/>
  <c r="BO68" i="141"/>
  <c r="BP68" i="141"/>
  <c r="BQ68" i="141"/>
  <c r="BR68" i="141"/>
  <c r="BS68" i="141"/>
  <c r="B69" i="141"/>
  <c r="C69" i="141"/>
  <c r="D69" i="141"/>
  <c r="E69" i="141"/>
  <c r="F69" i="141"/>
  <c r="G69" i="141"/>
  <c r="H69" i="141"/>
  <c r="I69" i="141"/>
  <c r="J69" i="141"/>
  <c r="K69" i="141"/>
  <c r="L69" i="141"/>
  <c r="M69" i="141"/>
  <c r="N69" i="141"/>
  <c r="O69" i="141"/>
  <c r="P69" i="141"/>
  <c r="Q69" i="141"/>
  <c r="R69" i="141"/>
  <c r="S69" i="141"/>
  <c r="T69" i="141"/>
  <c r="U69" i="141"/>
  <c r="V69" i="141"/>
  <c r="W69" i="141"/>
  <c r="X69" i="141"/>
  <c r="Y69" i="141"/>
  <c r="Z69" i="141"/>
  <c r="AA69" i="141"/>
  <c r="AB69" i="141"/>
  <c r="AC69" i="141"/>
  <c r="AD69" i="141"/>
  <c r="AE69" i="141"/>
  <c r="AF69" i="141"/>
  <c r="AG69" i="141"/>
  <c r="AH69" i="141"/>
  <c r="AI69" i="141"/>
  <c r="AJ69" i="141"/>
  <c r="AK69" i="141"/>
  <c r="AL69" i="141"/>
  <c r="AM69" i="141"/>
  <c r="AN69" i="141"/>
  <c r="AO69" i="141"/>
  <c r="AP69" i="141"/>
  <c r="AQ69" i="141"/>
  <c r="AR69" i="141"/>
  <c r="AS69" i="141"/>
  <c r="AT69" i="141"/>
  <c r="AU69" i="141"/>
  <c r="AV69" i="141"/>
  <c r="AW69" i="141"/>
  <c r="AX69" i="141"/>
  <c r="AY69" i="141"/>
  <c r="AZ69" i="141"/>
  <c r="BA69" i="141"/>
  <c r="BB69" i="141"/>
  <c r="BC69" i="141"/>
  <c r="BD69" i="141"/>
  <c r="BE69" i="141"/>
  <c r="BF69" i="141"/>
  <c r="BG69" i="141"/>
  <c r="BH69" i="141"/>
  <c r="BI69" i="141"/>
  <c r="BJ69" i="141"/>
  <c r="BK69" i="141"/>
  <c r="BL69" i="141"/>
  <c r="BM69" i="141"/>
  <c r="BN69" i="141"/>
  <c r="BO69" i="141"/>
  <c r="BP69" i="141"/>
  <c r="BQ69" i="141"/>
  <c r="BR69" i="141"/>
  <c r="BS69" i="141"/>
  <c r="B70" i="141"/>
  <c r="C70" i="141"/>
  <c r="D70" i="141"/>
  <c r="E70" i="141"/>
  <c r="F70" i="141"/>
  <c r="G70" i="141"/>
  <c r="H70" i="141"/>
  <c r="I70" i="141"/>
  <c r="J70" i="141"/>
  <c r="K70" i="141"/>
  <c r="L70" i="141"/>
  <c r="M70" i="141"/>
  <c r="N70" i="141"/>
  <c r="O70" i="141"/>
  <c r="P70" i="141"/>
  <c r="Q70" i="141"/>
  <c r="R70" i="141"/>
  <c r="S70" i="141"/>
  <c r="T70" i="141"/>
  <c r="U70" i="141"/>
  <c r="V70" i="141"/>
  <c r="W70" i="141"/>
  <c r="X70" i="141"/>
  <c r="Y70" i="141"/>
  <c r="Z70" i="141"/>
  <c r="AA70" i="141"/>
  <c r="AB70" i="141"/>
  <c r="AC70" i="141"/>
  <c r="AD70" i="141"/>
  <c r="AE70" i="141"/>
  <c r="AF70" i="141"/>
  <c r="AG70" i="141"/>
  <c r="AH70" i="141"/>
  <c r="AI70" i="141"/>
  <c r="AJ70" i="141"/>
  <c r="AK70" i="141"/>
  <c r="AL70" i="141"/>
  <c r="AM70" i="141"/>
  <c r="AN70" i="141"/>
  <c r="AO70" i="141"/>
  <c r="AP70" i="141"/>
  <c r="AQ70" i="141"/>
  <c r="AR70" i="141"/>
  <c r="AS70" i="141"/>
  <c r="AT70" i="141"/>
  <c r="AU70" i="141"/>
  <c r="AV70" i="141"/>
  <c r="AW70" i="141"/>
  <c r="AX70" i="141"/>
  <c r="AY70" i="141"/>
  <c r="AZ70" i="141"/>
  <c r="BA70" i="141"/>
  <c r="BB70" i="141"/>
  <c r="BC70" i="141"/>
  <c r="BD70" i="141"/>
  <c r="BE70" i="141"/>
  <c r="BF70" i="141"/>
  <c r="BG70" i="141"/>
  <c r="BH70" i="141"/>
  <c r="BI70" i="141"/>
  <c r="BJ70" i="141"/>
  <c r="BK70" i="141"/>
  <c r="BL70" i="141"/>
  <c r="BM70" i="141"/>
  <c r="BN70" i="141"/>
  <c r="BO70" i="141"/>
  <c r="BP70" i="141"/>
  <c r="BQ70" i="141"/>
  <c r="BR70" i="141"/>
  <c r="BS70" i="141"/>
  <c r="B71" i="141"/>
  <c r="C71" i="141"/>
  <c r="D71" i="141"/>
  <c r="E71" i="141"/>
  <c r="F71" i="141"/>
  <c r="G71" i="141"/>
  <c r="H71" i="141"/>
  <c r="I71" i="141"/>
  <c r="J71" i="141"/>
  <c r="K71" i="141"/>
  <c r="L71" i="141"/>
  <c r="M71" i="141"/>
  <c r="N71" i="141"/>
  <c r="O71" i="141"/>
  <c r="P71" i="141"/>
  <c r="Q71" i="141"/>
  <c r="R71" i="141"/>
  <c r="S71" i="141"/>
  <c r="T71" i="141"/>
  <c r="U71" i="141"/>
  <c r="V71" i="141"/>
  <c r="W71" i="141"/>
  <c r="X71" i="141"/>
  <c r="Y71" i="141"/>
  <c r="Z71" i="141"/>
  <c r="AA71" i="141"/>
  <c r="AB71" i="141"/>
  <c r="AC71" i="141"/>
  <c r="AD71" i="141"/>
  <c r="AE71" i="141"/>
  <c r="AF71" i="141"/>
  <c r="AG71" i="141"/>
  <c r="AH71" i="141"/>
  <c r="AI71" i="141"/>
  <c r="AJ71" i="141"/>
  <c r="AK71" i="141"/>
  <c r="AL71" i="141"/>
  <c r="AM71" i="141"/>
  <c r="AN71" i="141"/>
  <c r="AO71" i="141"/>
  <c r="AP71" i="141"/>
  <c r="AQ71" i="141"/>
  <c r="AR71" i="141"/>
  <c r="AS71" i="141"/>
  <c r="AT71" i="141"/>
  <c r="AU71" i="141"/>
  <c r="AV71" i="141"/>
  <c r="AW71" i="141"/>
  <c r="AX71" i="141"/>
  <c r="AY71" i="141"/>
  <c r="AZ71" i="141"/>
  <c r="BA71" i="141"/>
  <c r="BB71" i="141"/>
  <c r="BC71" i="141"/>
  <c r="BD71" i="141"/>
  <c r="BE71" i="141"/>
  <c r="BF71" i="141"/>
  <c r="BG71" i="141"/>
  <c r="BH71" i="141"/>
  <c r="BI71" i="141"/>
  <c r="BJ71" i="141"/>
  <c r="BK71" i="141"/>
  <c r="BL71" i="141"/>
  <c r="BM71" i="141"/>
  <c r="BN71" i="141"/>
  <c r="BO71" i="141"/>
  <c r="BP71" i="141"/>
  <c r="BQ71" i="141"/>
  <c r="BR71" i="141"/>
  <c r="BS71" i="141"/>
  <c r="B72" i="141"/>
  <c r="C72" i="141"/>
  <c r="D72" i="141"/>
  <c r="E72" i="141"/>
  <c r="F72" i="141"/>
  <c r="G72" i="141"/>
  <c r="H72" i="141"/>
  <c r="I72" i="141"/>
  <c r="J72" i="141"/>
  <c r="K72" i="141"/>
  <c r="L72" i="141"/>
  <c r="M72" i="141"/>
  <c r="N72" i="141"/>
  <c r="O72" i="141"/>
  <c r="P72" i="141"/>
  <c r="Q72" i="141"/>
  <c r="R72" i="141"/>
  <c r="S72" i="141"/>
  <c r="T72" i="141"/>
  <c r="U72" i="141"/>
  <c r="V72" i="141"/>
  <c r="W72" i="141"/>
  <c r="X72" i="141"/>
  <c r="Y72" i="141"/>
  <c r="Z72" i="141"/>
  <c r="AA72" i="141"/>
  <c r="AB72" i="141"/>
  <c r="AC72" i="141"/>
  <c r="AD72" i="141"/>
  <c r="AE72" i="141"/>
  <c r="AF72" i="141"/>
  <c r="AG72" i="141"/>
  <c r="AH72" i="141"/>
  <c r="AI72" i="141"/>
  <c r="AJ72" i="141"/>
  <c r="AK72" i="141"/>
  <c r="AL72" i="141"/>
  <c r="AM72" i="141"/>
  <c r="AN72" i="141"/>
  <c r="AO72" i="141"/>
  <c r="AP72" i="141"/>
  <c r="AQ72" i="141"/>
  <c r="AR72" i="141"/>
  <c r="AS72" i="141"/>
  <c r="AT72" i="141"/>
  <c r="AU72" i="141"/>
  <c r="AV72" i="141"/>
  <c r="AW72" i="141"/>
  <c r="AX72" i="141"/>
  <c r="AY72" i="141"/>
  <c r="AZ72" i="141"/>
  <c r="BA72" i="141"/>
  <c r="BB72" i="141"/>
  <c r="BC72" i="141"/>
  <c r="BD72" i="141"/>
  <c r="BE72" i="141"/>
  <c r="BF72" i="141"/>
  <c r="BG72" i="141"/>
  <c r="BH72" i="141"/>
  <c r="BI72" i="141"/>
  <c r="BJ72" i="141"/>
  <c r="BK72" i="141"/>
  <c r="BL72" i="141"/>
  <c r="BM72" i="141"/>
  <c r="BN72" i="141"/>
  <c r="BO72" i="141"/>
  <c r="BP72" i="141"/>
  <c r="BQ72" i="141"/>
  <c r="BR72" i="141"/>
  <c r="BS72" i="141"/>
  <c r="B73" i="141"/>
  <c r="C73" i="141"/>
  <c r="D73" i="141"/>
  <c r="E73" i="141"/>
  <c r="F73" i="141"/>
  <c r="G73" i="141"/>
  <c r="H73" i="141"/>
  <c r="I73" i="141"/>
  <c r="J73" i="141"/>
  <c r="K73" i="141"/>
  <c r="L73" i="141"/>
  <c r="M73" i="141"/>
  <c r="N73" i="141"/>
  <c r="O73" i="141"/>
  <c r="P73" i="141"/>
  <c r="Q73" i="141"/>
  <c r="R73" i="141"/>
  <c r="S73" i="141"/>
  <c r="T73" i="141"/>
  <c r="U73" i="141"/>
  <c r="V73" i="141"/>
  <c r="W73" i="141"/>
  <c r="X73" i="141"/>
  <c r="Y73" i="141"/>
  <c r="Z73" i="141"/>
  <c r="AA73" i="141"/>
  <c r="AB73" i="141"/>
  <c r="AC73" i="141"/>
  <c r="AD73" i="141"/>
  <c r="AE73" i="141"/>
  <c r="AF73" i="141"/>
  <c r="AG73" i="141"/>
  <c r="AH73" i="141"/>
  <c r="AI73" i="141"/>
  <c r="AJ73" i="141"/>
  <c r="AK73" i="141"/>
  <c r="AL73" i="141"/>
  <c r="AM73" i="141"/>
  <c r="AN73" i="141"/>
  <c r="AO73" i="141"/>
  <c r="AP73" i="141"/>
  <c r="AQ73" i="141"/>
  <c r="AR73" i="141"/>
  <c r="AS73" i="141"/>
  <c r="AT73" i="141"/>
  <c r="AU73" i="141"/>
  <c r="AV73" i="141"/>
  <c r="AW73" i="141"/>
  <c r="AX73" i="141"/>
  <c r="AY73" i="141"/>
  <c r="AZ73" i="141"/>
  <c r="BA73" i="141"/>
  <c r="BB73" i="141"/>
  <c r="BC73" i="141"/>
  <c r="BD73" i="141"/>
  <c r="BE73" i="141"/>
  <c r="BF73" i="141"/>
  <c r="BG73" i="141"/>
  <c r="BH73" i="141"/>
  <c r="BI73" i="141"/>
  <c r="BJ73" i="141"/>
  <c r="BK73" i="141"/>
  <c r="BL73" i="141"/>
  <c r="BM73" i="141"/>
  <c r="BN73" i="141"/>
  <c r="BO73" i="141"/>
  <c r="BP73" i="141"/>
  <c r="BQ73" i="141"/>
  <c r="BR73" i="141"/>
  <c r="BS73" i="141"/>
  <c r="B74" i="141"/>
  <c r="C74" i="141"/>
  <c r="D74" i="141"/>
  <c r="E74" i="141"/>
  <c r="F74" i="141"/>
  <c r="G74" i="141"/>
  <c r="H74" i="141"/>
  <c r="I74" i="141"/>
  <c r="J74" i="141"/>
  <c r="K74" i="141"/>
  <c r="L74" i="141"/>
  <c r="M74" i="141"/>
  <c r="N74" i="141"/>
  <c r="O74" i="141"/>
  <c r="P74" i="141"/>
  <c r="Q74" i="141"/>
  <c r="R74" i="141"/>
  <c r="S74" i="141"/>
  <c r="T74" i="141"/>
  <c r="U74" i="141"/>
  <c r="V74" i="141"/>
  <c r="W74" i="141"/>
  <c r="X74" i="141"/>
  <c r="Y74" i="141"/>
  <c r="Z74" i="141"/>
  <c r="AA74" i="141"/>
  <c r="AB74" i="141"/>
  <c r="AC74" i="141"/>
  <c r="AD74" i="141"/>
  <c r="AE74" i="141"/>
  <c r="AF74" i="141"/>
  <c r="AG74" i="141"/>
  <c r="AH74" i="141"/>
  <c r="AI74" i="141"/>
  <c r="AJ74" i="141"/>
  <c r="AK74" i="141"/>
  <c r="AL74" i="141"/>
  <c r="AM74" i="141"/>
  <c r="AN74" i="141"/>
  <c r="AO74" i="141"/>
  <c r="AP74" i="141"/>
  <c r="AQ74" i="141"/>
  <c r="AR74" i="141"/>
  <c r="AS74" i="141"/>
  <c r="AT74" i="141"/>
  <c r="AU74" i="141"/>
  <c r="AV74" i="141"/>
  <c r="AW74" i="141"/>
  <c r="AX74" i="141"/>
  <c r="AY74" i="141"/>
  <c r="AZ74" i="141"/>
  <c r="BA74" i="141"/>
  <c r="BB74" i="141"/>
  <c r="BC74" i="141"/>
  <c r="BD74" i="141"/>
  <c r="BE74" i="141"/>
  <c r="BF74" i="141"/>
  <c r="BG74" i="141"/>
  <c r="BH74" i="141"/>
  <c r="BI74" i="141"/>
  <c r="BJ74" i="141"/>
  <c r="BK74" i="141"/>
  <c r="BL74" i="141"/>
  <c r="BM74" i="141"/>
  <c r="BN74" i="141"/>
  <c r="BO74" i="141"/>
  <c r="BP74" i="141"/>
  <c r="BQ74" i="141"/>
  <c r="BR74" i="141"/>
  <c r="BS74" i="141"/>
  <c r="B75" i="141"/>
  <c r="C75" i="141"/>
  <c r="D75" i="141"/>
  <c r="E75" i="141"/>
  <c r="F75" i="141"/>
  <c r="G75" i="141"/>
  <c r="H75" i="141"/>
  <c r="I75" i="141"/>
  <c r="J75" i="141"/>
  <c r="K75" i="141"/>
  <c r="L75" i="141"/>
  <c r="M75" i="141"/>
  <c r="N75" i="141"/>
  <c r="O75" i="141"/>
  <c r="P75" i="141"/>
  <c r="Q75" i="141"/>
  <c r="R75" i="141"/>
  <c r="S75" i="141"/>
  <c r="T75" i="141"/>
  <c r="U75" i="141"/>
  <c r="V75" i="141"/>
  <c r="W75" i="141"/>
  <c r="X75" i="141"/>
  <c r="Y75" i="141"/>
  <c r="Z75" i="141"/>
  <c r="AA75" i="141"/>
  <c r="AB75" i="141"/>
  <c r="AC75" i="141"/>
  <c r="AD75" i="141"/>
  <c r="AE75" i="141"/>
  <c r="AF75" i="141"/>
  <c r="AG75" i="141"/>
  <c r="AH75" i="141"/>
  <c r="AI75" i="141"/>
  <c r="AJ75" i="141"/>
  <c r="AK75" i="141"/>
  <c r="AL75" i="141"/>
  <c r="AM75" i="141"/>
  <c r="AN75" i="141"/>
  <c r="AO75" i="141"/>
  <c r="AP75" i="141"/>
  <c r="AQ75" i="141"/>
  <c r="AR75" i="141"/>
  <c r="AS75" i="141"/>
  <c r="AT75" i="141"/>
  <c r="AU75" i="141"/>
  <c r="AV75" i="141"/>
  <c r="AW75" i="141"/>
  <c r="AX75" i="141"/>
  <c r="AY75" i="141"/>
  <c r="AZ75" i="141"/>
  <c r="BA75" i="141"/>
  <c r="BB75" i="141"/>
  <c r="BC75" i="141"/>
  <c r="BD75" i="141"/>
  <c r="BE75" i="141"/>
  <c r="BF75" i="141"/>
  <c r="BG75" i="141"/>
  <c r="BH75" i="141"/>
  <c r="BI75" i="141"/>
  <c r="BJ75" i="141"/>
  <c r="BK75" i="141"/>
  <c r="BL75" i="141"/>
  <c r="BM75" i="141"/>
  <c r="BN75" i="141"/>
  <c r="BO75" i="141"/>
  <c r="BP75" i="141"/>
  <c r="BQ75" i="141"/>
  <c r="BR75" i="141"/>
  <c r="BS75" i="141"/>
  <c r="B76" i="141"/>
  <c r="C76" i="141"/>
  <c r="D76" i="141"/>
  <c r="E76" i="141"/>
  <c r="F76" i="141"/>
  <c r="G76" i="141"/>
  <c r="H76" i="141"/>
  <c r="I76" i="141"/>
  <c r="J76" i="141"/>
  <c r="K76" i="141"/>
  <c r="L76" i="141"/>
  <c r="M76" i="141"/>
  <c r="N76" i="141"/>
  <c r="O76" i="141"/>
  <c r="P76" i="141"/>
  <c r="Q76" i="141"/>
  <c r="R76" i="141"/>
  <c r="S76" i="141"/>
  <c r="T76" i="141"/>
  <c r="U76" i="141"/>
  <c r="V76" i="141"/>
  <c r="W76" i="141"/>
  <c r="X76" i="141"/>
  <c r="Y76" i="141"/>
  <c r="Z76" i="141"/>
  <c r="AA76" i="141"/>
  <c r="AB76" i="141"/>
  <c r="AC76" i="141"/>
  <c r="AD76" i="141"/>
  <c r="AE76" i="141"/>
  <c r="AF76" i="141"/>
  <c r="AG76" i="141"/>
  <c r="AH76" i="141"/>
  <c r="AI76" i="141"/>
  <c r="AJ76" i="141"/>
  <c r="AK76" i="141"/>
  <c r="AL76" i="141"/>
  <c r="AM76" i="141"/>
  <c r="AN76" i="141"/>
  <c r="AO76" i="141"/>
  <c r="AP76" i="141"/>
  <c r="AQ76" i="141"/>
  <c r="AR76" i="141"/>
  <c r="AS76" i="141"/>
  <c r="AT76" i="141"/>
  <c r="AU76" i="141"/>
  <c r="AV76" i="141"/>
  <c r="AW76" i="141"/>
  <c r="AX76" i="141"/>
  <c r="AY76" i="141"/>
  <c r="AZ76" i="141"/>
  <c r="BA76" i="141"/>
  <c r="BB76" i="141"/>
  <c r="BC76" i="141"/>
  <c r="BD76" i="141"/>
  <c r="BE76" i="141"/>
  <c r="BF76" i="141"/>
  <c r="BG76" i="141"/>
  <c r="BH76" i="141"/>
  <c r="BI76" i="141"/>
  <c r="BJ76" i="141"/>
  <c r="BK76" i="141"/>
  <c r="BL76" i="141"/>
  <c r="BM76" i="141"/>
  <c r="BN76" i="141"/>
  <c r="BO76" i="141"/>
  <c r="BP76" i="141"/>
  <c r="BQ76" i="141"/>
  <c r="BR76" i="141"/>
  <c r="BS76" i="141"/>
  <c r="B77" i="141"/>
  <c r="C77" i="141"/>
  <c r="D77" i="141"/>
  <c r="E77" i="141"/>
  <c r="F77" i="141"/>
  <c r="G77" i="141"/>
  <c r="H77" i="141"/>
  <c r="I77" i="141"/>
  <c r="J77" i="141"/>
  <c r="K77" i="141"/>
  <c r="L77" i="141"/>
  <c r="M77" i="141"/>
  <c r="N77" i="141"/>
  <c r="O77" i="141"/>
  <c r="P77" i="141"/>
  <c r="Q77" i="141"/>
  <c r="R77" i="141"/>
  <c r="S77" i="141"/>
  <c r="T77" i="141"/>
  <c r="U77" i="141"/>
  <c r="V77" i="141"/>
  <c r="W77" i="141"/>
  <c r="X77" i="141"/>
  <c r="Y77" i="141"/>
  <c r="Z77" i="141"/>
  <c r="AA77" i="141"/>
  <c r="AB77" i="141"/>
  <c r="AC77" i="141"/>
  <c r="AD77" i="141"/>
  <c r="AE77" i="141"/>
  <c r="AF77" i="141"/>
  <c r="AG77" i="141"/>
  <c r="AH77" i="141"/>
  <c r="AI77" i="141"/>
  <c r="AJ77" i="141"/>
  <c r="AK77" i="141"/>
  <c r="AL77" i="141"/>
  <c r="AM77" i="141"/>
  <c r="AN77" i="141"/>
  <c r="AO77" i="141"/>
  <c r="AP77" i="141"/>
  <c r="AQ77" i="141"/>
  <c r="AR77" i="141"/>
  <c r="AS77" i="141"/>
  <c r="AT77" i="141"/>
  <c r="AU77" i="141"/>
  <c r="AV77" i="141"/>
  <c r="AW77" i="141"/>
  <c r="AX77" i="141"/>
  <c r="AY77" i="141"/>
  <c r="AZ77" i="141"/>
  <c r="BA77" i="141"/>
  <c r="BB77" i="141"/>
  <c r="BC77" i="141"/>
  <c r="BD77" i="141"/>
  <c r="BE77" i="141"/>
  <c r="BF77" i="141"/>
  <c r="BG77" i="141"/>
  <c r="BH77" i="141"/>
  <c r="BI77" i="141"/>
  <c r="BJ77" i="141"/>
  <c r="BK77" i="141"/>
  <c r="BL77" i="141"/>
  <c r="BM77" i="141"/>
  <c r="BN77" i="141"/>
  <c r="BO77" i="141"/>
  <c r="BP77" i="141"/>
  <c r="BQ77" i="141"/>
  <c r="BR77" i="141"/>
  <c r="BS77" i="141"/>
  <c r="B78" i="141"/>
  <c r="C78" i="141"/>
  <c r="D78" i="141"/>
  <c r="E78" i="141"/>
  <c r="F78" i="141"/>
  <c r="G78" i="141"/>
  <c r="H78" i="141"/>
  <c r="I78" i="141"/>
  <c r="J78" i="141"/>
  <c r="K78" i="141"/>
  <c r="L78" i="141"/>
  <c r="M78" i="141"/>
  <c r="N78" i="141"/>
  <c r="O78" i="141"/>
  <c r="P78" i="141"/>
  <c r="Q78" i="141"/>
  <c r="R78" i="141"/>
  <c r="S78" i="141"/>
  <c r="T78" i="141"/>
  <c r="U78" i="141"/>
  <c r="V78" i="141"/>
  <c r="W78" i="141"/>
  <c r="X78" i="141"/>
  <c r="Y78" i="141"/>
  <c r="Z78" i="141"/>
  <c r="AA78" i="141"/>
  <c r="AB78" i="141"/>
  <c r="AC78" i="141"/>
  <c r="AD78" i="141"/>
  <c r="AE78" i="141"/>
  <c r="AF78" i="141"/>
  <c r="AG78" i="141"/>
  <c r="AH78" i="141"/>
  <c r="AI78" i="141"/>
  <c r="AJ78" i="141"/>
  <c r="AK78" i="141"/>
  <c r="AL78" i="141"/>
  <c r="AM78" i="141"/>
  <c r="AN78" i="141"/>
  <c r="AO78" i="141"/>
  <c r="AP78" i="141"/>
  <c r="AQ78" i="141"/>
  <c r="AR78" i="141"/>
  <c r="AS78" i="141"/>
  <c r="AT78" i="141"/>
  <c r="AU78" i="141"/>
  <c r="AV78" i="141"/>
  <c r="AW78" i="141"/>
  <c r="AX78" i="141"/>
  <c r="AY78" i="141"/>
  <c r="AZ78" i="141"/>
  <c r="BA78" i="141"/>
  <c r="BB78" i="141"/>
  <c r="BC78" i="141"/>
  <c r="BD78" i="141"/>
  <c r="BE78" i="141"/>
  <c r="BF78" i="141"/>
  <c r="BG78" i="141"/>
  <c r="BH78" i="141"/>
  <c r="BI78" i="141"/>
  <c r="BJ78" i="141"/>
  <c r="BK78" i="141"/>
  <c r="BL78" i="141"/>
  <c r="BM78" i="141"/>
  <c r="BN78" i="141"/>
  <c r="BO78" i="141"/>
  <c r="BP78" i="141"/>
  <c r="BQ78" i="141"/>
  <c r="BR78" i="141"/>
  <c r="BS78" i="141"/>
  <c r="B79" i="141"/>
  <c r="C79" i="141"/>
  <c r="D79" i="141"/>
  <c r="E79" i="141"/>
  <c r="F79" i="141"/>
  <c r="G79" i="141"/>
  <c r="H79" i="141"/>
  <c r="I79" i="141"/>
  <c r="J79" i="141"/>
  <c r="K79" i="141"/>
  <c r="L79" i="141"/>
  <c r="M79" i="141"/>
  <c r="N79" i="141"/>
  <c r="O79" i="141"/>
  <c r="P79" i="141"/>
  <c r="Q79" i="141"/>
  <c r="R79" i="141"/>
  <c r="S79" i="141"/>
  <c r="T79" i="141"/>
  <c r="U79" i="141"/>
  <c r="V79" i="141"/>
  <c r="W79" i="141"/>
  <c r="X79" i="141"/>
  <c r="Y79" i="141"/>
  <c r="Z79" i="141"/>
  <c r="AA79" i="141"/>
  <c r="AB79" i="141"/>
  <c r="AC79" i="141"/>
  <c r="AD79" i="141"/>
  <c r="AE79" i="141"/>
  <c r="AF79" i="141"/>
  <c r="AG79" i="141"/>
  <c r="AH79" i="141"/>
  <c r="AI79" i="141"/>
  <c r="AJ79" i="141"/>
  <c r="AK79" i="141"/>
  <c r="AL79" i="141"/>
  <c r="AM79" i="141"/>
  <c r="AN79" i="141"/>
  <c r="AO79" i="141"/>
  <c r="AP79" i="141"/>
  <c r="AQ79" i="141"/>
  <c r="AR79" i="141"/>
  <c r="AS79" i="141"/>
  <c r="AT79" i="141"/>
  <c r="AU79" i="141"/>
  <c r="AV79" i="141"/>
  <c r="AW79" i="141"/>
  <c r="AX79" i="141"/>
  <c r="AY79" i="141"/>
  <c r="AZ79" i="141"/>
  <c r="BA79" i="141"/>
  <c r="BB79" i="141"/>
  <c r="BC79" i="141"/>
  <c r="BD79" i="141"/>
  <c r="BE79" i="141"/>
  <c r="BF79" i="141"/>
  <c r="BG79" i="141"/>
  <c r="BH79" i="141"/>
  <c r="BI79" i="141"/>
  <c r="BJ79" i="141"/>
  <c r="BK79" i="141"/>
  <c r="BL79" i="141"/>
  <c r="BM79" i="141"/>
  <c r="BN79" i="141"/>
  <c r="BO79" i="141"/>
  <c r="BP79" i="141"/>
  <c r="BQ79" i="141"/>
  <c r="BR79" i="141"/>
  <c r="BS79" i="141"/>
  <c r="B80" i="141"/>
  <c r="C80" i="141"/>
  <c r="D80" i="141"/>
  <c r="E80" i="141"/>
  <c r="F80" i="141"/>
  <c r="G80" i="141"/>
  <c r="H80" i="141"/>
  <c r="I80" i="141"/>
  <c r="J80" i="141"/>
  <c r="K80" i="141"/>
  <c r="L80" i="141"/>
  <c r="M80" i="141"/>
  <c r="N80" i="141"/>
  <c r="O80" i="141"/>
  <c r="P80" i="141"/>
  <c r="Q80" i="141"/>
  <c r="R80" i="141"/>
  <c r="S80" i="141"/>
  <c r="T80" i="141"/>
  <c r="U80" i="141"/>
  <c r="V80" i="141"/>
  <c r="W80" i="141"/>
  <c r="X80" i="141"/>
  <c r="Y80" i="141"/>
  <c r="Z80" i="141"/>
  <c r="AA80" i="141"/>
  <c r="AB80" i="141"/>
  <c r="AC80" i="141"/>
  <c r="AD80" i="141"/>
  <c r="AE80" i="141"/>
  <c r="AF80" i="141"/>
  <c r="AG80" i="141"/>
  <c r="AH80" i="141"/>
  <c r="AI80" i="141"/>
  <c r="AJ80" i="141"/>
  <c r="AK80" i="141"/>
  <c r="AL80" i="141"/>
  <c r="AM80" i="141"/>
  <c r="AN80" i="141"/>
  <c r="AO80" i="141"/>
  <c r="AP80" i="141"/>
  <c r="AQ80" i="141"/>
  <c r="AR80" i="141"/>
  <c r="AS80" i="141"/>
  <c r="AT80" i="141"/>
  <c r="AU80" i="141"/>
  <c r="AV80" i="141"/>
  <c r="AW80" i="141"/>
  <c r="AX80" i="141"/>
  <c r="AY80" i="141"/>
  <c r="AZ80" i="141"/>
  <c r="BA80" i="141"/>
  <c r="BB80" i="141"/>
  <c r="BC80" i="141"/>
  <c r="BD80" i="141"/>
  <c r="BE80" i="141"/>
  <c r="BF80" i="141"/>
  <c r="BG80" i="141"/>
  <c r="BH80" i="141"/>
  <c r="BI80" i="141"/>
  <c r="BJ80" i="141"/>
  <c r="BK80" i="141"/>
  <c r="BL80" i="141"/>
  <c r="BM80" i="141"/>
  <c r="BN80" i="141"/>
  <c r="BO80" i="141"/>
  <c r="BP80" i="141"/>
  <c r="BQ80" i="141"/>
  <c r="BR80" i="141"/>
  <c r="BS80" i="141"/>
  <c r="B81" i="141"/>
  <c r="C81" i="141"/>
  <c r="D81" i="141"/>
  <c r="E81" i="141"/>
  <c r="F81" i="141"/>
  <c r="G81" i="141"/>
  <c r="H81" i="141"/>
  <c r="I81" i="141"/>
  <c r="J81" i="141"/>
  <c r="K81" i="141"/>
  <c r="L81" i="141"/>
  <c r="M81" i="141"/>
  <c r="N81" i="141"/>
  <c r="O81" i="141"/>
  <c r="P81" i="141"/>
  <c r="Q81" i="141"/>
  <c r="R81" i="141"/>
  <c r="S81" i="141"/>
  <c r="T81" i="141"/>
  <c r="U81" i="141"/>
  <c r="V81" i="141"/>
  <c r="W81" i="141"/>
  <c r="X81" i="141"/>
  <c r="Y81" i="141"/>
  <c r="Z81" i="141"/>
  <c r="AA81" i="141"/>
  <c r="AB81" i="141"/>
  <c r="AC81" i="141"/>
  <c r="AD81" i="141"/>
  <c r="AE81" i="141"/>
  <c r="AF81" i="141"/>
  <c r="AG81" i="141"/>
  <c r="AH81" i="141"/>
  <c r="AI81" i="141"/>
  <c r="AJ81" i="141"/>
  <c r="AK81" i="141"/>
  <c r="AL81" i="141"/>
  <c r="AM81" i="141"/>
  <c r="AN81" i="141"/>
  <c r="AO81" i="141"/>
  <c r="AP81" i="141"/>
  <c r="AQ81" i="141"/>
  <c r="AR81" i="141"/>
  <c r="AS81" i="141"/>
  <c r="AT81" i="141"/>
  <c r="AU81" i="141"/>
  <c r="AV81" i="141"/>
  <c r="AW81" i="141"/>
  <c r="AX81" i="141"/>
  <c r="AY81" i="141"/>
  <c r="AZ81" i="141"/>
  <c r="BA81" i="141"/>
  <c r="BB81" i="141"/>
  <c r="BC81" i="141"/>
  <c r="BD81" i="141"/>
  <c r="BE81" i="141"/>
  <c r="BF81" i="141"/>
  <c r="BG81" i="141"/>
  <c r="BH81" i="141"/>
  <c r="BI81" i="141"/>
  <c r="BJ81" i="141"/>
  <c r="BK81" i="141"/>
  <c r="BL81" i="141"/>
  <c r="BM81" i="141"/>
  <c r="BN81" i="141"/>
  <c r="BO81" i="141"/>
  <c r="BP81" i="141"/>
  <c r="BQ81" i="141"/>
  <c r="BR81" i="141"/>
  <c r="BS81" i="141"/>
  <c r="B82" i="141"/>
  <c r="C82" i="141"/>
  <c r="D82" i="141"/>
  <c r="E82" i="141"/>
  <c r="F82" i="141"/>
  <c r="G82" i="141"/>
  <c r="H82" i="141"/>
  <c r="I82" i="141"/>
  <c r="J82" i="141"/>
  <c r="K82" i="141"/>
  <c r="L82" i="141"/>
  <c r="M82" i="141"/>
  <c r="N82" i="141"/>
  <c r="O82" i="141"/>
  <c r="P82" i="141"/>
  <c r="Q82" i="141"/>
  <c r="R82" i="141"/>
  <c r="S82" i="141"/>
  <c r="T82" i="141"/>
  <c r="U82" i="141"/>
  <c r="V82" i="141"/>
  <c r="W82" i="141"/>
  <c r="X82" i="141"/>
  <c r="Y82" i="141"/>
  <c r="Z82" i="141"/>
  <c r="AA82" i="141"/>
  <c r="AB82" i="141"/>
  <c r="AC82" i="141"/>
  <c r="AD82" i="141"/>
  <c r="AE82" i="141"/>
  <c r="AF82" i="141"/>
  <c r="AG82" i="141"/>
  <c r="AH82" i="141"/>
  <c r="AI82" i="141"/>
  <c r="AJ82" i="141"/>
  <c r="AK82" i="141"/>
  <c r="AL82" i="141"/>
  <c r="AM82" i="141"/>
  <c r="AN82" i="141"/>
  <c r="AO82" i="141"/>
  <c r="AP82" i="141"/>
  <c r="AQ82" i="141"/>
  <c r="AR82" i="141"/>
  <c r="AS82" i="141"/>
  <c r="AT82" i="141"/>
  <c r="AU82" i="141"/>
  <c r="AV82" i="141"/>
  <c r="AW82" i="141"/>
  <c r="AX82" i="141"/>
  <c r="AY82" i="141"/>
  <c r="AZ82" i="141"/>
  <c r="BA82" i="141"/>
  <c r="BB82" i="141"/>
  <c r="BC82" i="141"/>
  <c r="BD82" i="141"/>
  <c r="BE82" i="141"/>
  <c r="BF82" i="141"/>
  <c r="BG82" i="141"/>
  <c r="BH82" i="141"/>
  <c r="BI82" i="141"/>
  <c r="BJ82" i="141"/>
  <c r="BK82" i="141"/>
  <c r="BL82" i="141"/>
  <c r="BM82" i="141"/>
  <c r="BN82" i="141"/>
  <c r="BO82" i="141"/>
  <c r="BP82" i="141"/>
  <c r="BQ82" i="141"/>
  <c r="BR82" i="141"/>
  <c r="BS82" i="141"/>
  <c r="B83" i="141"/>
  <c r="C83" i="141"/>
  <c r="D83" i="141"/>
  <c r="E83" i="141"/>
  <c r="F83" i="141"/>
  <c r="G83" i="141"/>
  <c r="H83" i="141"/>
  <c r="I83" i="141"/>
  <c r="J83" i="141"/>
  <c r="K83" i="141"/>
  <c r="L83" i="141"/>
  <c r="M83" i="141"/>
  <c r="N83" i="141"/>
  <c r="O83" i="141"/>
  <c r="P83" i="141"/>
  <c r="Q83" i="141"/>
  <c r="R83" i="141"/>
  <c r="S83" i="141"/>
  <c r="T83" i="141"/>
  <c r="U83" i="141"/>
  <c r="V83" i="141"/>
  <c r="W83" i="141"/>
  <c r="X83" i="141"/>
  <c r="Y83" i="141"/>
  <c r="Z83" i="141"/>
  <c r="AA83" i="141"/>
  <c r="AB83" i="141"/>
  <c r="AC83" i="141"/>
  <c r="AD83" i="141"/>
  <c r="AE83" i="141"/>
  <c r="AF83" i="141"/>
  <c r="AG83" i="141"/>
  <c r="AH83" i="141"/>
  <c r="AI83" i="141"/>
  <c r="AJ83" i="141"/>
  <c r="AK83" i="141"/>
  <c r="AL83" i="141"/>
  <c r="AM83" i="141"/>
  <c r="AN83" i="141"/>
  <c r="AO83" i="141"/>
  <c r="AP83" i="141"/>
  <c r="AQ83" i="141"/>
  <c r="AR83" i="141"/>
  <c r="AS83" i="141"/>
  <c r="AT83" i="141"/>
  <c r="AU83" i="141"/>
  <c r="AV83" i="141"/>
  <c r="AW83" i="141"/>
  <c r="AX83" i="141"/>
  <c r="AY83" i="141"/>
  <c r="AZ83" i="141"/>
  <c r="BA83" i="141"/>
  <c r="BB83" i="141"/>
  <c r="BC83" i="141"/>
  <c r="BD83" i="141"/>
  <c r="BE83" i="141"/>
  <c r="BF83" i="141"/>
  <c r="BG83" i="141"/>
  <c r="BH83" i="141"/>
  <c r="BI83" i="141"/>
  <c r="BJ83" i="141"/>
  <c r="BK83" i="141"/>
  <c r="BL83" i="141"/>
  <c r="BM83" i="141"/>
  <c r="BN83" i="141"/>
  <c r="BO83" i="141"/>
  <c r="BP83" i="141"/>
  <c r="BQ83" i="141"/>
  <c r="BR83" i="141"/>
  <c r="BS83" i="141"/>
  <c r="B84" i="141"/>
  <c r="C84" i="141"/>
  <c r="D84" i="141"/>
  <c r="E84" i="141"/>
  <c r="F84" i="141"/>
  <c r="G84" i="141"/>
  <c r="H84" i="141"/>
  <c r="I84" i="141"/>
  <c r="J84" i="141"/>
  <c r="K84" i="141"/>
  <c r="L84" i="141"/>
  <c r="M84" i="141"/>
  <c r="N84" i="141"/>
  <c r="O84" i="141"/>
  <c r="P84" i="141"/>
  <c r="Q84" i="141"/>
  <c r="R84" i="141"/>
  <c r="S84" i="141"/>
  <c r="T84" i="141"/>
  <c r="U84" i="141"/>
  <c r="V84" i="141"/>
  <c r="W84" i="141"/>
  <c r="X84" i="141"/>
  <c r="Y84" i="141"/>
  <c r="Z84" i="141"/>
  <c r="AA84" i="141"/>
  <c r="AB84" i="141"/>
  <c r="AC84" i="141"/>
  <c r="AD84" i="141"/>
  <c r="AE84" i="141"/>
  <c r="AF84" i="141"/>
  <c r="AG84" i="141"/>
  <c r="AH84" i="141"/>
  <c r="AI84" i="141"/>
  <c r="AJ84" i="141"/>
  <c r="AK84" i="141"/>
  <c r="AL84" i="141"/>
  <c r="AM84" i="141"/>
  <c r="AN84" i="141"/>
  <c r="AO84" i="141"/>
  <c r="AP84" i="141"/>
  <c r="AQ84" i="141"/>
  <c r="AR84" i="141"/>
  <c r="AS84" i="141"/>
  <c r="AT84" i="141"/>
  <c r="AU84" i="141"/>
  <c r="AV84" i="141"/>
  <c r="AW84" i="141"/>
  <c r="AX84" i="141"/>
  <c r="AY84" i="141"/>
  <c r="AZ84" i="141"/>
  <c r="BA84" i="141"/>
  <c r="BB84" i="141"/>
  <c r="BC84" i="141"/>
  <c r="BD84" i="141"/>
  <c r="BE84" i="141"/>
  <c r="BF84" i="141"/>
  <c r="BG84" i="141"/>
  <c r="BH84" i="141"/>
  <c r="BI84" i="141"/>
  <c r="BJ84" i="141"/>
  <c r="BK84" i="141"/>
  <c r="BL84" i="141"/>
  <c r="BM84" i="141"/>
  <c r="BN84" i="141"/>
  <c r="BO84" i="141"/>
  <c r="BP84" i="141"/>
  <c r="BQ84" i="141"/>
  <c r="BR84" i="141"/>
  <c r="BS84" i="141"/>
  <c r="B85" i="141"/>
  <c r="C85" i="141"/>
  <c r="D85" i="141"/>
  <c r="E85" i="141"/>
  <c r="F85" i="141"/>
  <c r="G85" i="141"/>
  <c r="H85" i="141"/>
  <c r="I85" i="141"/>
  <c r="J85" i="141"/>
  <c r="K85" i="141"/>
  <c r="L85" i="141"/>
  <c r="M85" i="141"/>
  <c r="N85" i="141"/>
  <c r="O85" i="141"/>
  <c r="P85" i="141"/>
  <c r="Q85" i="141"/>
  <c r="R85" i="141"/>
  <c r="S85" i="141"/>
  <c r="T85" i="141"/>
  <c r="U85" i="141"/>
  <c r="V85" i="141"/>
  <c r="W85" i="141"/>
  <c r="X85" i="141"/>
  <c r="Y85" i="141"/>
  <c r="Z85" i="141"/>
  <c r="AA85" i="141"/>
  <c r="AB85" i="141"/>
  <c r="AC85" i="141"/>
  <c r="AD85" i="141"/>
  <c r="AE85" i="141"/>
  <c r="AF85" i="141"/>
  <c r="AG85" i="141"/>
  <c r="AH85" i="141"/>
  <c r="AI85" i="141"/>
  <c r="AJ85" i="141"/>
  <c r="AK85" i="141"/>
  <c r="AL85" i="141"/>
  <c r="AM85" i="141"/>
  <c r="AN85" i="141"/>
  <c r="AO85" i="141"/>
  <c r="AP85" i="141"/>
  <c r="AQ85" i="141"/>
  <c r="AR85" i="141"/>
  <c r="AS85" i="141"/>
  <c r="AT85" i="141"/>
  <c r="AU85" i="141"/>
  <c r="AV85" i="141"/>
  <c r="AW85" i="141"/>
  <c r="AX85" i="141"/>
  <c r="AY85" i="141"/>
  <c r="AZ85" i="141"/>
  <c r="BA85" i="141"/>
  <c r="BB85" i="141"/>
  <c r="BC85" i="141"/>
  <c r="BD85" i="141"/>
  <c r="BE85" i="141"/>
  <c r="BF85" i="141"/>
  <c r="BG85" i="141"/>
  <c r="BH85" i="141"/>
  <c r="BI85" i="141"/>
  <c r="BJ85" i="141"/>
  <c r="BK85" i="141"/>
  <c r="BL85" i="141"/>
  <c r="BM85" i="141"/>
  <c r="BN85" i="141"/>
  <c r="BO85" i="141"/>
  <c r="BP85" i="141"/>
  <c r="BQ85" i="141"/>
  <c r="BR85" i="141"/>
  <c r="BS85" i="141"/>
  <c r="B86" i="141"/>
  <c r="C86" i="141"/>
  <c r="D86" i="141"/>
  <c r="E86" i="141"/>
  <c r="F86" i="141"/>
  <c r="G86" i="141"/>
  <c r="H86" i="141"/>
  <c r="I86" i="141"/>
  <c r="J86" i="141"/>
  <c r="K86" i="141"/>
  <c r="L86" i="141"/>
  <c r="M86" i="141"/>
  <c r="N86" i="141"/>
  <c r="O86" i="141"/>
  <c r="P86" i="141"/>
  <c r="Q86" i="141"/>
  <c r="R86" i="141"/>
  <c r="S86" i="141"/>
  <c r="T86" i="141"/>
  <c r="U86" i="141"/>
  <c r="V86" i="141"/>
  <c r="W86" i="141"/>
  <c r="X86" i="141"/>
  <c r="Y86" i="141"/>
  <c r="Z86" i="141"/>
  <c r="AA86" i="141"/>
  <c r="AB86" i="141"/>
  <c r="AC86" i="141"/>
  <c r="AD86" i="141"/>
  <c r="AE86" i="141"/>
  <c r="AF86" i="141"/>
  <c r="AG86" i="141"/>
  <c r="AH86" i="141"/>
  <c r="AI86" i="141"/>
  <c r="AJ86" i="141"/>
  <c r="AK86" i="141"/>
  <c r="AL86" i="141"/>
  <c r="AM86" i="141"/>
  <c r="AN86" i="141"/>
  <c r="AO86" i="141"/>
  <c r="AP86" i="141"/>
  <c r="AQ86" i="141"/>
  <c r="AR86" i="141"/>
  <c r="AS86" i="141"/>
  <c r="AT86" i="141"/>
  <c r="AU86" i="141"/>
  <c r="AV86" i="141"/>
  <c r="AW86" i="141"/>
  <c r="AX86" i="141"/>
  <c r="AY86" i="141"/>
  <c r="AZ86" i="141"/>
  <c r="BA86" i="141"/>
  <c r="BB86" i="141"/>
  <c r="BC86" i="141"/>
  <c r="BD86" i="141"/>
  <c r="BE86" i="141"/>
  <c r="BF86" i="141"/>
  <c r="BG86" i="141"/>
  <c r="BH86" i="141"/>
  <c r="BI86" i="141"/>
  <c r="BJ86" i="141"/>
  <c r="BK86" i="141"/>
  <c r="BL86" i="141"/>
  <c r="BM86" i="141"/>
  <c r="BN86" i="141"/>
  <c r="BO86" i="141"/>
  <c r="BP86" i="141"/>
  <c r="BQ86" i="141"/>
  <c r="BR86" i="141"/>
  <c r="BS86" i="141"/>
  <c r="B87" i="141"/>
  <c r="C87" i="141"/>
  <c r="D87" i="141"/>
  <c r="E87" i="141"/>
  <c r="F87" i="141"/>
  <c r="G87" i="141"/>
  <c r="H87" i="141"/>
  <c r="I87" i="141"/>
  <c r="J87" i="141"/>
  <c r="K87" i="141"/>
  <c r="L87" i="141"/>
  <c r="M87" i="141"/>
  <c r="N87" i="141"/>
  <c r="O87" i="141"/>
  <c r="P87" i="141"/>
  <c r="Q87" i="141"/>
  <c r="R87" i="141"/>
  <c r="S87" i="141"/>
  <c r="T87" i="141"/>
  <c r="U87" i="141"/>
  <c r="V87" i="141"/>
  <c r="W87" i="141"/>
  <c r="X87" i="141"/>
  <c r="Y87" i="141"/>
  <c r="Z87" i="141"/>
  <c r="AA87" i="141"/>
  <c r="AB87" i="141"/>
  <c r="AC87" i="141"/>
  <c r="AD87" i="141"/>
  <c r="AE87" i="141"/>
  <c r="AF87" i="141"/>
  <c r="AG87" i="141"/>
  <c r="AH87" i="141"/>
  <c r="AI87" i="141"/>
  <c r="AJ87" i="141"/>
  <c r="AK87" i="141"/>
  <c r="AL87" i="141"/>
  <c r="AM87" i="141"/>
  <c r="AN87" i="141"/>
  <c r="AO87" i="141"/>
  <c r="AP87" i="141"/>
  <c r="AQ87" i="141"/>
  <c r="AR87" i="141"/>
  <c r="AS87" i="141"/>
  <c r="AT87" i="141"/>
  <c r="AU87" i="141"/>
  <c r="AV87" i="141"/>
  <c r="AW87" i="141"/>
  <c r="AX87" i="141"/>
  <c r="AY87" i="141"/>
  <c r="AZ87" i="141"/>
  <c r="BA87" i="141"/>
  <c r="BB87" i="141"/>
  <c r="BC87" i="141"/>
  <c r="BD87" i="141"/>
  <c r="BE87" i="141"/>
  <c r="BF87" i="141"/>
  <c r="BG87" i="141"/>
  <c r="BH87" i="141"/>
  <c r="BI87" i="141"/>
  <c r="BJ87" i="141"/>
  <c r="BK87" i="141"/>
  <c r="BL87" i="141"/>
  <c r="BM87" i="141"/>
  <c r="BN87" i="141"/>
  <c r="BO87" i="141"/>
  <c r="BP87" i="141"/>
  <c r="BQ87" i="141"/>
  <c r="BR87" i="141"/>
  <c r="BS87" i="141"/>
  <c r="B88" i="141"/>
  <c r="C88" i="141"/>
  <c r="D88" i="141"/>
  <c r="E88" i="141"/>
  <c r="F88" i="141"/>
  <c r="G88" i="141"/>
  <c r="H88" i="141"/>
  <c r="I88" i="141"/>
  <c r="J88" i="141"/>
  <c r="K88" i="141"/>
  <c r="L88" i="141"/>
  <c r="M88" i="141"/>
  <c r="N88" i="141"/>
  <c r="O88" i="141"/>
  <c r="P88" i="141"/>
  <c r="Q88" i="141"/>
  <c r="R88" i="141"/>
  <c r="S88" i="141"/>
  <c r="T88" i="141"/>
  <c r="U88" i="141"/>
  <c r="V88" i="141"/>
  <c r="W88" i="141"/>
  <c r="X88" i="141"/>
  <c r="Y88" i="141"/>
  <c r="Z88" i="141"/>
  <c r="AA88" i="141"/>
  <c r="AB88" i="141"/>
  <c r="AC88" i="141"/>
  <c r="AD88" i="141"/>
  <c r="AE88" i="141"/>
  <c r="AF88" i="141"/>
  <c r="AG88" i="141"/>
  <c r="AH88" i="141"/>
  <c r="AI88" i="141"/>
  <c r="AJ88" i="141"/>
  <c r="AK88" i="141"/>
  <c r="AL88" i="141"/>
  <c r="AM88" i="141"/>
  <c r="AN88" i="141"/>
  <c r="AO88" i="141"/>
  <c r="AP88" i="141"/>
  <c r="AQ88" i="141"/>
  <c r="AR88" i="141"/>
  <c r="AS88" i="141"/>
  <c r="AT88" i="141"/>
  <c r="AU88" i="141"/>
  <c r="AV88" i="141"/>
  <c r="AW88" i="141"/>
  <c r="AX88" i="141"/>
  <c r="AY88" i="141"/>
  <c r="AZ88" i="141"/>
  <c r="BA88" i="141"/>
  <c r="BB88" i="141"/>
  <c r="BC88" i="141"/>
  <c r="BD88" i="141"/>
  <c r="BE88" i="141"/>
  <c r="BF88" i="141"/>
  <c r="BG88" i="141"/>
  <c r="BH88" i="141"/>
  <c r="BI88" i="141"/>
  <c r="BJ88" i="141"/>
  <c r="BK88" i="141"/>
  <c r="BL88" i="141"/>
  <c r="BM88" i="141"/>
  <c r="BN88" i="141"/>
  <c r="BO88" i="141"/>
  <c r="BP88" i="141"/>
  <c r="BQ88" i="141"/>
  <c r="BR88" i="141"/>
  <c r="BS88" i="141"/>
  <c r="B89" i="141"/>
  <c r="C89" i="141"/>
  <c r="D89" i="141"/>
  <c r="E89" i="141"/>
  <c r="F89" i="141"/>
  <c r="G89" i="141"/>
  <c r="H89" i="141"/>
  <c r="I89" i="141"/>
  <c r="J89" i="141"/>
  <c r="K89" i="141"/>
  <c r="L89" i="141"/>
  <c r="M89" i="141"/>
  <c r="N89" i="141"/>
  <c r="O89" i="141"/>
  <c r="P89" i="141"/>
  <c r="Q89" i="141"/>
  <c r="R89" i="141"/>
  <c r="S89" i="141"/>
  <c r="T89" i="141"/>
  <c r="U89" i="141"/>
  <c r="V89" i="141"/>
  <c r="W89" i="141"/>
  <c r="X89" i="141"/>
  <c r="Y89" i="141"/>
  <c r="Z89" i="141"/>
  <c r="AA89" i="141"/>
  <c r="AB89" i="141"/>
  <c r="AC89" i="141"/>
  <c r="AD89" i="141"/>
  <c r="AE89" i="141"/>
  <c r="AF89" i="141"/>
  <c r="AG89" i="141"/>
  <c r="AH89" i="141"/>
  <c r="AI89" i="141"/>
  <c r="AJ89" i="141"/>
  <c r="AK89" i="141"/>
  <c r="AL89" i="141"/>
  <c r="AM89" i="141"/>
  <c r="AN89" i="141"/>
  <c r="AO89" i="141"/>
  <c r="AP89" i="141"/>
  <c r="AQ89" i="141"/>
  <c r="AR89" i="141"/>
  <c r="AS89" i="141"/>
  <c r="AT89" i="141"/>
  <c r="AU89" i="141"/>
  <c r="AV89" i="141"/>
  <c r="AW89" i="141"/>
  <c r="AX89" i="141"/>
  <c r="AY89" i="141"/>
  <c r="AZ89" i="141"/>
  <c r="BA89" i="141"/>
  <c r="BB89" i="141"/>
  <c r="BC89" i="141"/>
  <c r="BD89" i="141"/>
  <c r="BE89" i="141"/>
  <c r="BF89" i="141"/>
  <c r="BG89" i="141"/>
  <c r="BH89" i="141"/>
  <c r="BI89" i="141"/>
  <c r="BJ89" i="141"/>
  <c r="BK89" i="141"/>
  <c r="BL89" i="141"/>
  <c r="BM89" i="141"/>
  <c r="BN89" i="141"/>
  <c r="BO89" i="141"/>
  <c r="BP89" i="141"/>
  <c r="BQ89" i="141"/>
  <c r="BR89" i="141"/>
  <c r="BS89" i="141"/>
  <c r="B90" i="141"/>
  <c r="C90" i="141"/>
  <c r="D90" i="141"/>
  <c r="E90" i="141"/>
  <c r="F90" i="141"/>
  <c r="G90" i="141"/>
  <c r="H90" i="141"/>
  <c r="I90" i="141"/>
  <c r="J90" i="141"/>
  <c r="K90" i="141"/>
  <c r="L90" i="141"/>
  <c r="M90" i="141"/>
  <c r="N90" i="141"/>
  <c r="O90" i="141"/>
  <c r="P90" i="141"/>
  <c r="Q90" i="141"/>
  <c r="R90" i="141"/>
  <c r="S90" i="141"/>
  <c r="T90" i="141"/>
  <c r="U90" i="141"/>
  <c r="V90" i="141"/>
  <c r="W90" i="141"/>
  <c r="X90" i="141"/>
  <c r="Y90" i="141"/>
  <c r="Z90" i="141"/>
  <c r="AA90" i="141"/>
  <c r="AB90" i="141"/>
  <c r="AC90" i="141"/>
  <c r="AD90" i="141"/>
  <c r="AE90" i="141"/>
  <c r="AF90" i="141"/>
  <c r="AG90" i="141"/>
  <c r="AH90" i="141"/>
  <c r="AI90" i="141"/>
  <c r="AJ90" i="141"/>
  <c r="AK90" i="141"/>
  <c r="AL90" i="141"/>
  <c r="AM90" i="141"/>
  <c r="AN90" i="141"/>
  <c r="AO90" i="141"/>
  <c r="AP90" i="141"/>
  <c r="AQ90" i="141"/>
  <c r="AR90" i="141"/>
  <c r="AS90" i="141"/>
  <c r="AT90" i="141"/>
  <c r="AU90" i="141"/>
  <c r="AV90" i="141"/>
  <c r="AW90" i="141"/>
  <c r="AX90" i="141"/>
  <c r="AY90" i="141"/>
  <c r="AZ90" i="141"/>
  <c r="BA90" i="141"/>
  <c r="BB90" i="141"/>
  <c r="BC90" i="141"/>
  <c r="BD90" i="141"/>
  <c r="BE90" i="141"/>
  <c r="BF90" i="141"/>
  <c r="BG90" i="141"/>
  <c r="BH90" i="141"/>
  <c r="BI90" i="141"/>
  <c r="BJ90" i="141"/>
  <c r="BK90" i="141"/>
  <c r="BL90" i="141"/>
  <c r="BM90" i="141"/>
  <c r="BN90" i="141"/>
  <c r="BO90" i="141"/>
  <c r="BP90" i="141"/>
  <c r="BQ90" i="141"/>
  <c r="BR90" i="141"/>
  <c r="BS90" i="141"/>
  <c r="B91" i="141"/>
  <c r="C91" i="141"/>
  <c r="D91" i="141"/>
  <c r="E91" i="141"/>
  <c r="F91" i="141"/>
  <c r="G91" i="141"/>
  <c r="H91" i="141"/>
  <c r="I91" i="141"/>
  <c r="J91" i="141"/>
  <c r="K91" i="141"/>
  <c r="L91" i="141"/>
  <c r="M91" i="141"/>
  <c r="N91" i="141"/>
  <c r="O91" i="141"/>
  <c r="P91" i="141"/>
  <c r="Q91" i="141"/>
  <c r="R91" i="141"/>
  <c r="S91" i="141"/>
  <c r="T91" i="141"/>
  <c r="U91" i="141"/>
  <c r="V91" i="141"/>
  <c r="W91" i="141"/>
  <c r="X91" i="141"/>
  <c r="Y91" i="141"/>
  <c r="Z91" i="141"/>
  <c r="AA91" i="141"/>
  <c r="AB91" i="141"/>
  <c r="AC91" i="141"/>
  <c r="AD91" i="141"/>
  <c r="AE91" i="141"/>
  <c r="AF91" i="141"/>
  <c r="AG91" i="141"/>
  <c r="AH91" i="141"/>
  <c r="AI91" i="141"/>
  <c r="AJ91" i="141"/>
  <c r="AK91" i="141"/>
  <c r="AL91" i="141"/>
  <c r="AM91" i="141"/>
  <c r="AN91" i="141"/>
  <c r="AO91" i="141"/>
  <c r="AP91" i="141"/>
  <c r="AQ91" i="141"/>
  <c r="AR91" i="141"/>
  <c r="AS91" i="141"/>
  <c r="AT91" i="141"/>
  <c r="AU91" i="141"/>
  <c r="AV91" i="141"/>
  <c r="AW91" i="141"/>
  <c r="AX91" i="141"/>
  <c r="AY91" i="141"/>
  <c r="AZ91" i="141"/>
  <c r="BA91" i="141"/>
  <c r="BB91" i="141"/>
  <c r="BC91" i="141"/>
  <c r="BD91" i="141"/>
  <c r="BE91" i="141"/>
  <c r="BF91" i="141"/>
  <c r="BG91" i="141"/>
  <c r="BH91" i="141"/>
  <c r="BI91" i="141"/>
  <c r="BJ91" i="141"/>
  <c r="BK91" i="141"/>
  <c r="BL91" i="141"/>
  <c r="BM91" i="141"/>
  <c r="BN91" i="141"/>
  <c r="BO91" i="141"/>
  <c r="BP91" i="141"/>
  <c r="BQ91" i="141"/>
  <c r="BR91" i="141"/>
  <c r="BS91" i="141"/>
  <c r="B92" i="141"/>
  <c r="C92" i="141"/>
  <c r="D92" i="141"/>
  <c r="E92" i="141"/>
  <c r="F92" i="141"/>
  <c r="G92" i="141"/>
  <c r="H92" i="141"/>
  <c r="I92" i="141"/>
  <c r="J92" i="141"/>
  <c r="K92" i="141"/>
  <c r="L92" i="141"/>
  <c r="M92" i="141"/>
  <c r="N92" i="141"/>
  <c r="O92" i="141"/>
  <c r="P92" i="141"/>
  <c r="Q92" i="141"/>
  <c r="R92" i="141"/>
  <c r="S92" i="141"/>
  <c r="T92" i="141"/>
  <c r="U92" i="141"/>
  <c r="V92" i="141"/>
  <c r="W92" i="141"/>
  <c r="X92" i="141"/>
  <c r="Y92" i="141"/>
  <c r="Z92" i="141"/>
  <c r="AA92" i="141"/>
  <c r="AB92" i="141"/>
  <c r="AC92" i="141"/>
  <c r="AD92" i="141"/>
  <c r="AE92" i="141"/>
  <c r="AF92" i="141"/>
  <c r="AG92" i="141"/>
  <c r="AH92" i="141"/>
  <c r="AI92" i="141"/>
  <c r="AJ92" i="141"/>
  <c r="AK92" i="141"/>
  <c r="AL92" i="141"/>
  <c r="AM92" i="141"/>
  <c r="AN92" i="141"/>
  <c r="AO92" i="141"/>
  <c r="AP92" i="141"/>
  <c r="AQ92" i="141"/>
  <c r="AR92" i="141"/>
  <c r="AS92" i="141"/>
  <c r="AT92" i="141"/>
  <c r="AU92" i="141"/>
  <c r="AV92" i="141"/>
  <c r="AW92" i="141"/>
  <c r="AX92" i="141"/>
  <c r="AY92" i="141"/>
  <c r="AZ92" i="141"/>
  <c r="BA92" i="141"/>
  <c r="BB92" i="141"/>
  <c r="BC92" i="141"/>
  <c r="BD92" i="141"/>
  <c r="BE92" i="141"/>
  <c r="BF92" i="141"/>
  <c r="BG92" i="141"/>
  <c r="BH92" i="141"/>
  <c r="BI92" i="141"/>
  <c r="BJ92" i="141"/>
  <c r="BK92" i="141"/>
  <c r="BL92" i="141"/>
  <c r="BM92" i="141"/>
  <c r="BN92" i="141"/>
  <c r="BO92" i="141"/>
  <c r="BP92" i="141"/>
  <c r="BQ92" i="141"/>
  <c r="BR92" i="141"/>
  <c r="BS92" i="141"/>
  <c r="B93" i="141"/>
  <c r="C93" i="141"/>
  <c r="D93" i="141"/>
  <c r="E93" i="141"/>
  <c r="F93" i="141"/>
  <c r="G93" i="141"/>
  <c r="H93" i="141"/>
  <c r="I93" i="141"/>
  <c r="J93" i="141"/>
  <c r="K93" i="141"/>
  <c r="L93" i="141"/>
  <c r="M93" i="141"/>
  <c r="N93" i="141"/>
  <c r="O93" i="141"/>
  <c r="P93" i="141"/>
  <c r="Q93" i="141"/>
  <c r="R93" i="141"/>
  <c r="S93" i="141"/>
  <c r="T93" i="141"/>
  <c r="U93" i="141"/>
  <c r="V93" i="141"/>
  <c r="W93" i="141"/>
  <c r="X93" i="141"/>
  <c r="Y93" i="141"/>
  <c r="Z93" i="141"/>
  <c r="AA93" i="141"/>
  <c r="AB93" i="141"/>
  <c r="AC93" i="141"/>
  <c r="AD93" i="141"/>
  <c r="AE93" i="141"/>
  <c r="AF93" i="141"/>
  <c r="AG93" i="141"/>
  <c r="AH93" i="141"/>
  <c r="AI93" i="141"/>
  <c r="AJ93" i="141"/>
  <c r="AK93" i="141"/>
  <c r="AL93" i="141"/>
  <c r="AM93" i="141"/>
  <c r="AN93" i="141"/>
  <c r="AO93" i="141"/>
  <c r="AP93" i="141"/>
  <c r="AQ93" i="141"/>
  <c r="AR93" i="141"/>
  <c r="AS93" i="141"/>
  <c r="AT93" i="141"/>
  <c r="AU93" i="141"/>
  <c r="AV93" i="141"/>
  <c r="AW93" i="141"/>
  <c r="AX93" i="141"/>
  <c r="AY93" i="141"/>
  <c r="AZ93" i="141"/>
  <c r="BA93" i="141"/>
  <c r="BB93" i="141"/>
  <c r="BC93" i="141"/>
  <c r="BD93" i="141"/>
  <c r="BE93" i="141"/>
  <c r="BF93" i="141"/>
  <c r="BG93" i="141"/>
  <c r="BH93" i="141"/>
  <c r="BI93" i="141"/>
  <c r="BJ93" i="141"/>
  <c r="BK93" i="141"/>
  <c r="BL93" i="141"/>
  <c r="BM93" i="141"/>
  <c r="BN93" i="141"/>
  <c r="BO93" i="141"/>
  <c r="BP93" i="141"/>
  <c r="BQ93" i="141"/>
  <c r="BR93" i="141"/>
  <c r="BS93" i="141"/>
  <c r="B94" i="141"/>
  <c r="C94" i="141"/>
  <c r="D94" i="141"/>
  <c r="E94" i="141"/>
  <c r="F94" i="141"/>
  <c r="G94" i="141"/>
  <c r="H94" i="141"/>
  <c r="I94" i="141"/>
  <c r="J94" i="141"/>
  <c r="K94" i="141"/>
  <c r="L94" i="141"/>
  <c r="M94" i="141"/>
  <c r="N94" i="141"/>
  <c r="O94" i="141"/>
  <c r="P94" i="141"/>
  <c r="Q94" i="141"/>
  <c r="R94" i="141"/>
  <c r="S94" i="141"/>
  <c r="T94" i="141"/>
  <c r="U94" i="141"/>
  <c r="V94" i="141"/>
  <c r="W94" i="141"/>
  <c r="X94" i="141"/>
  <c r="Y94" i="141"/>
  <c r="Z94" i="141"/>
  <c r="AA94" i="141"/>
  <c r="AB94" i="141"/>
  <c r="AC94" i="141"/>
  <c r="AD94" i="141"/>
  <c r="AE94" i="141"/>
  <c r="AF94" i="141"/>
  <c r="AG94" i="141"/>
  <c r="AH94" i="141"/>
  <c r="AI94" i="141"/>
  <c r="AJ94" i="141"/>
  <c r="AK94" i="141"/>
  <c r="AL94" i="141"/>
  <c r="AM94" i="141"/>
  <c r="AN94" i="141"/>
  <c r="AO94" i="141"/>
  <c r="AP94" i="141"/>
  <c r="AQ94" i="141"/>
  <c r="AR94" i="141"/>
  <c r="AS94" i="141"/>
  <c r="AT94" i="141"/>
  <c r="AU94" i="141"/>
  <c r="AV94" i="141"/>
  <c r="AW94" i="141"/>
  <c r="AX94" i="141"/>
  <c r="AY94" i="141"/>
  <c r="AZ94" i="141"/>
  <c r="BA94" i="141"/>
  <c r="BB94" i="141"/>
  <c r="BC94" i="141"/>
  <c r="BD94" i="141"/>
  <c r="BE94" i="141"/>
  <c r="BF94" i="141"/>
  <c r="BG94" i="141"/>
  <c r="BH94" i="141"/>
  <c r="BI94" i="141"/>
  <c r="BJ94" i="141"/>
  <c r="BK94" i="141"/>
  <c r="BL94" i="141"/>
  <c r="BM94" i="141"/>
  <c r="BN94" i="141"/>
  <c r="BO94" i="141"/>
  <c r="BP94" i="141"/>
  <c r="BQ94" i="141"/>
  <c r="BR94" i="141"/>
  <c r="BS94" i="141"/>
  <c r="B95" i="141"/>
  <c r="C95" i="141"/>
  <c r="D95" i="141"/>
  <c r="E95" i="141"/>
  <c r="F95" i="141"/>
  <c r="G95" i="141"/>
  <c r="H95" i="141"/>
  <c r="I95" i="141"/>
  <c r="J95" i="141"/>
  <c r="K95" i="141"/>
  <c r="L95" i="141"/>
  <c r="M95" i="141"/>
  <c r="N95" i="141"/>
  <c r="O95" i="141"/>
  <c r="P95" i="141"/>
  <c r="Q95" i="141"/>
  <c r="R95" i="141"/>
  <c r="S95" i="141"/>
  <c r="T95" i="141"/>
  <c r="U95" i="141"/>
  <c r="V95" i="141"/>
  <c r="W95" i="141"/>
  <c r="X95" i="141"/>
  <c r="Y95" i="141"/>
  <c r="Z95" i="141"/>
  <c r="AA95" i="141"/>
  <c r="AB95" i="141"/>
  <c r="AC95" i="141"/>
  <c r="AD95" i="141"/>
  <c r="AE95" i="141"/>
  <c r="AF95" i="141"/>
  <c r="AG95" i="141"/>
  <c r="AH95" i="141"/>
  <c r="AI95" i="141"/>
  <c r="AJ95" i="141"/>
  <c r="AK95" i="141"/>
  <c r="AL95" i="141"/>
  <c r="AM95" i="141"/>
  <c r="AN95" i="141"/>
  <c r="AO95" i="141"/>
  <c r="AP95" i="141"/>
  <c r="AQ95" i="141"/>
  <c r="AR95" i="141"/>
  <c r="AS95" i="141"/>
  <c r="AT95" i="141"/>
  <c r="AU95" i="141"/>
  <c r="AV95" i="141"/>
  <c r="AW95" i="141"/>
  <c r="AX95" i="141"/>
  <c r="AY95" i="141"/>
  <c r="AZ95" i="141"/>
  <c r="BA95" i="141"/>
  <c r="BB95" i="141"/>
  <c r="BC95" i="141"/>
  <c r="BD95" i="141"/>
  <c r="BE95" i="141"/>
  <c r="BF95" i="141"/>
  <c r="BG95" i="141"/>
  <c r="BH95" i="141"/>
  <c r="BI95" i="141"/>
  <c r="BJ95" i="141"/>
  <c r="BK95" i="141"/>
  <c r="BL95" i="141"/>
  <c r="BM95" i="141"/>
  <c r="BN95" i="141"/>
  <c r="BO95" i="141"/>
  <c r="BP95" i="141"/>
  <c r="BQ95" i="141"/>
  <c r="BR95" i="141"/>
  <c r="BS95" i="141"/>
  <c r="B96" i="141"/>
  <c r="C96" i="141"/>
  <c r="D96" i="141"/>
  <c r="E96" i="141"/>
  <c r="F96" i="141"/>
  <c r="G96" i="141"/>
  <c r="H96" i="141"/>
  <c r="I96" i="141"/>
  <c r="J96" i="141"/>
  <c r="K96" i="141"/>
  <c r="L96" i="141"/>
  <c r="M96" i="141"/>
  <c r="N96" i="141"/>
  <c r="O96" i="141"/>
  <c r="P96" i="141"/>
  <c r="Q96" i="141"/>
  <c r="R96" i="141"/>
  <c r="S96" i="141"/>
  <c r="T96" i="141"/>
  <c r="U96" i="141"/>
  <c r="V96" i="141"/>
  <c r="W96" i="141"/>
  <c r="X96" i="141"/>
  <c r="Y96" i="141"/>
  <c r="Z96" i="141"/>
  <c r="AA96" i="141"/>
  <c r="AB96" i="141"/>
  <c r="AC96" i="141"/>
  <c r="AD96" i="141"/>
  <c r="AE96" i="141"/>
  <c r="AF96" i="141"/>
  <c r="AG96" i="141"/>
  <c r="AH96" i="141"/>
  <c r="AI96" i="141"/>
  <c r="AJ96" i="141"/>
  <c r="AK96" i="141"/>
  <c r="AL96" i="141"/>
  <c r="AM96" i="141"/>
  <c r="AN96" i="141"/>
  <c r="AO96" i="141"/>
  <c r="AP96" i="141"/>
  <c r="AQ96" i="141"/>
  <c r="AR96" i="141"/>
  <c r="AS96" i="141"/>
  <c r="AT96" i="141"/>
  <c r="AU96" i="141"/>
  <c r="AV96" i="141"/>
  <c r="AW96" i="141"/>
  <c r="AX96" i="141"/>
  <c r="AY96" i="141"/>
  <c r="AZ96" i="141"/>
  <c r="BA96" i="141"/>
  <c r="BB96" i="141"/>
  <c r="BC96" i="141"/>
  <c r="BD96" i="141"/>
  <c r="BE96" i="141"/>
  <c r="BF96" i="141"/>
  <c r="BG96" i="141"/>
  <c r="BH96" i="141"/>
  <c r="BI96" i="141"/>
  <c r="BJ96" i="141"/>
  <c r="BK96" i="141"/>
  <c r="BL96" i="141"/>
  <c r="BM96" i="141"/>
  <c r="BN96" i="141"/>
  <c r="BO96" i="141"/>
  <c r="BP96" i="141"/>
  <c r="BQ96" i="141"/>
  <c r="BR96" i="141"/>
  <c r="BS96" i="141"/>
  <c r="B97" i="141"/>
  <c r="C97" i="141"/>
  <c r="D97" i="141"/>
  <c r="E97" i="141"/>
  <c r="F97" i="141"/>
  <c r="G97" i="141"/>
  <c r="H97" i="141"/>
  <c r="I97" i="141"/>
  <c r="J97" i="141"/>
  <c r="K97" i="141"/>
  <c r="L97" i="141"/>
  <c r="M97" i="141"/>
  <c r="N97" i="141"/>
  <c r="O97" i="141"/>
  <c r="P97" i="141"/>
  <c r="Q97" i="141"/>
  <c r="R97" i="141"/>
  <c r="S97" i="141"/>
  <c r="T97" i="141"/>
  <c r="U97" i="141"/>
  <c r="V97" i="141"/>
  <c r="W97" i="141"/>
  <c r="X97" i="141"/>
  <c r="Y97" i="141"/>
  <c r="Z97" i="141"/>
  <c r="AA97" i="141"/>
  <c r="AB97" i="141"/>
  <c r="AC97" i="141"/>
  <c r="AD97" i="141"/>
  <c r="AE97" i="141"/>
  <c r="AF97" i="141"/>
  <c r="AG97" i="141"/>
  <c r="AH97" i="141"/>
  <c r="AI97" i="141"/>
  <c r="AJ97" i="141"/>
  <c r="AK97" i="141"/>
  <c r="AL97" i="141"/>
  <c r="AM97" i="141"/>
  <c r="AN97" i="141"/>
  <c r="AO97" i="141"/>
  <c r="AP97" i="141"/>
  <c r="AQ97" i="141"/>
  <c r="AR97" i="141"/>
  <c r="AS97" i="141"/>
  <c r="AT97" i="141"/>
  <c r="AU97" i="141"/>
  <c r="AV97" i="141"/>
  <c r="AW97" i="141"/>
  <c r="AX97" i="141"/>
  <c r="AY97" i="141"/>
  <c r="AZ97" i="141"/>
  <c r="BA97" i="141"/>
  <c r="BB97" i="141"/>
  <c r="BC97" i="141"/>
  <c r="BD97" i="141"/>
  <c r="BE97" i="141"/>
  <c r="BF97" i="141"/>
  <c r="BG97" i="141"/>
  <c r="BH97" i="141"/>
  <c r="BI97" i="141"/>
  <c r="BJ97" i="141"/>
  <c r="BK97" i="141"/>
  <c r="BL97" i="141"/>
  <c r="BM97" i="141"/>
  <c r="BN97" i="141"/>
  <c r="BO97" i="141"/>
  <c r="BP97" i="141"/>
  <c r="BQ97" i="141"/>
  <c r="BR97" i="141"/>
  <c r="BS97" i="141"/>
  <c r="B98" i="141"/>
  <c r="C98" i="141"/>
  <c r="D98" i="141"/>
  <c r="E98" i="141"/>
  <c r="F98" i="141"/>
  <c r="G98" i="141"/>
  <c r="H98" i="141"/>
  <c r="I98" i="141"/>
  <c r="J98" i="141"/>
  <c r="K98" i="141"/>
  <c r="L98" i="141"/>
  <c r="M98" i="141"/>
  <c r="N98" i="141"/>
  <c r="O98" i="141"/>
  <c r="P98" i="141"/>
  <c r="Q98" i="141"/>
  <c r="R98" i="141"/>
  <c r="S98" i="141"/>
  <c r="T98" i="141"/>
  <c r="U98" i="141"/>
  <c r="V98" i="141"/>
  <c r="W98" i="141"/>
  <c r="X98" i="141"/>
  <c r="Y98" i="141"/>
  <c r="Z98" i="141"/>
  <c r="AA98" i="141"/>
  <c r="AB98" i="141"/>
  <c r="AC98" i="141"/>
  <c r="AD98" i="141"/>
  <c r="AE98" i="141"/>
  <c r="AF98" i="141"/>
  <c r="AG98" i="141"/>
  <c r="AH98" i="141"/>
  <c r="AI98" i="141"/>
  <c r="AJ98" i="141"/>
  <c r="AK98" i="141"/>
  <c r="AL98" i="141"/>
  <c r="AM98" i="141"/>
  <c r="AN98" i="141"/>
  <c r="AO98" i="141"/>
  <c r="AP98" i="141"/>
  <c r="AQ98" i="141"/>
  <c r="AR98" i="141"/>
  <c r="AS98" i="141"/>
  <c r="AT98" i="141"/>
  <c r="AU98" i="141"/>
  <c r="AV98" i="141"/>
  <c r="AW98" i="141"/>
  <c r="AX98" i="141"/>
  <c r="AY98" i="141"/>
  <c r="AZ98" i="141"/>
  <c r="BA98" i="141"/>
  <c r="BB98" i="141"/>
  <c r="BC98" i="141"/>
  <c r="BD98" i="141"/>
  <c r="BE98" i="141"/>
  <c r="BF98" i="141"/>
  <c r="BG98" i="141"/>
  <c r="BH98" i="141"/>
  <c r="BI98" i="141"/>
  <c r="BJ98" i="141"/>
  <c r="BK98" i="141"/>
  <c r="BL98" i="141"/>
  <c r="BM98" i="141"/>
  <c r="BN98" i="141"/>
  <c r="BO98" i="141"/>
  <c r="BP98" i="141"/>
  <c r="BQ98" i="141"/>
  <c r="BR98" i="141"/>
  <c r="BS98" i="141"/>
  <c r="B99" i="141"/>
  <c r="C99" i="141"/>
  <c r="D99" i="141"/>
  <c r="E99" i="141"/>
  <c r="F99" i="141"/>
  <c r="G99" i="141"/>
  <c r="H99" i="141"/>
  <c r="I99" i="141"/>
  <c r="J99" i="141"/>
  <c r="K99" i="141"/>
  <c r="L99" i="141"/>
  <c r="M99" i="141"/>
  <c r="N99" i="141"/>
  <c r="O99" i="141"/>
  <c r="P99" i="141"/>
  <c r="Q99" i="141"/>
  <c r="R99" i="141"/>
  <c r="S99" i="141"/>
  <c r="T99" i="141"/>
  <c r="U99" i="141"/>
  <c r="V99" i="141"/>
  <c r="W99" i="141"/>
  <c r="X99" i="141"/>
  <c r="Y99" i="141"/>
  <c r="Z99" i="141"/>
  <c r="AA99" i="141"/>
  <c r="AB99" i="141"/>
  <c r="AC99" i="141"/>
  <c r="AD99" i="141"/>
  <c r="AE99" i="141"/>
  <c r="AF99" i="141"/>
  <c r="AG99" i="141"/>
  <c r="AH99" i="141"/>
  <c r="AI99" i="141"/>
  <c r="AJ99" i="141"/>
  <c r="AK99" i="141"/>
  <c r="AL99" i="141"/>
  <c r="AM99" i="141"/>
  <c r="AN99" i="141"/>
  <c r="AO99" i="141"/>
  <c r="AP99" i="141"/>
  <c r="AQ99" i="141"/>
  <c r="AR99" i="141"/>
  <c r="AS99" i="141"/>
  <c r="AT99" i="141"/>
  <c r="AU99" i="141"/>
  <c r="AV99" i="141"/>
  <c r="AW99" i="141"/>
  <c r="AX99" i="141"/>
  <c r="AY99" i="141"/>
  <c r="AZ99" i="141"/>
  <c r="BA99" i="141"/>
  <c r="BB99" i="141"/>
  <c r="BC99" i="141"/>
  <c r="BD99" i="141"/>
  <c r="BE99" i="141"/>
  <c r="BF99" i="141"/>
  <c r="BG99" i="141"/>
  <c r="BH99" i="141"/>
  <c r="BI99" i="141"/>
  <c r="BJ99" i="141"/>
  <c r="BK99" i="141"/>
  <c r="BL99" i="141"/>
  <c r="BM99" i="141"/>
  <c r="BN99" i="141"/>
  <c r="BO99" i="141"/>
  <c r="BP99" i="141"/>
  <c r="BQ99" i="141"/>
  <c r="BR99" i="141"/>
  <c r="BS99" i="141"/>
  <c r="B100" i="141"/>
  <c r="C100" i="141"/>
  <c r="D100" i="141"/>
  <c r="E100" i="141"/>
  <c r="F100" i="141"/>
  <c r="G100" i="141"/>
  <c r="H100" i="141"/>
  <c r="I100" i="141"/>
  <c r="J100" i="141"/>
  <c r="K100" i="141"/>
  <c r="L100" i="141"/>
  <c r="M100" i="141"/>
  <c r="N100" i="141"/>
  <c r="O100" i="141"/>
  <c r="P100" i="141"/>
  <c r="Q100" i="141"/>
  <c r="R100" i="141"/>
  <c r="S100" i="141"/>
  <c r="T100" i="141"/>
  <c r="U100" i="141"/>
  <c r="V100" i="141"/>
  <c r="W100" i="141"/>
  <c r="X100" i="141"/>
  <c r="Y100" i="141"/>
  <c r="Z100" i="141"/>
  <c r="AA100" i="141"/>
  <c r="AB100" i="141"/>
  <c r="AC100" i="141"/>
  <c r="AD100" i="141"/>
  <c r="AE100" i="141"/>
  <c r="AF100" i="141"/>
  <c r="AG100" i="141"/>
  <c r="AH100" i="141"/>
  <c r="AI100" i="141"/>
  <c r="AJ100" i="141"/>
  <c r="AK100" i="141"/>
  <c r="AL100" i="141"/>
  <c r="AM100" i="141"/>
  <c r="AN100" i="141"/>
  <c r="AO100" i="141"/>
  <c r="AP100" i="141"/>
  <c r="AQ100" i="141"/>
  <c r="AR100" i="141"/>
  <c r="AS100" i="141"/>
  <c r="AT100" i="141"/>
  <c r="AU100" i="141"/>
  <c r="AV100" i="141"/>
  <c r="AW100" i="141"/>
  <c r="AX100" i="141"/>
  <c r="AY100" i="141"/>
  <c r="AZ100" i="141"/>
  <c r="BA100" i="141"/>
  <c r="BB100" i="141"/>
  <c r="BC100" i="141"/>
  <c r="BD100" i="141"/>
  <c r="BE100" i="141"/>
  <c r="BF100" i="141"/>
  <c r="BG100" i="141"/>
  <c r="BH100" i="141"/>
  <c r="BI100" i="141"/>
  <c r="BJ100" i="141"/>
  <c r="BK100" i="141"/>
  <c r="BL100" i="141"/>
  <c r="BM100" i="141"/>
  <c r="BN100" i="141"/>
  <c r="BO100" i="141"/>
  <c r="BP100" i="141"/>
  <c r="BQ100" i="141"/>
  <c r="BR100" i="141"/>
  <c r="BS100" i="141"/>
  <c r="B101" i="141"/>
  <c r="C101" i="141"/>
  <c r="D101" i="141"/>
  <c r="E101" i="141"/>
  <c r="F101" i="141"/>
  <c r="G101" i="141"/>
  <c r="H101" i="141"/>
  <c r="I101" i="141"/>
  <c r="J101" i="141"/>
  <c r="K101" i="141"/>
  <c r="L101" i="141"/>
  <c r="M101" i="141"/>
  <c r="N101" i="141"/>
  <c r="O101" i="141"/>
  <c r="P101" i="141"/>
  <c r="Q101" i="141"/>
  <c r="R101" i="141"/>
  <c r="S101" i="141"/>
  <c r="T101" i="141"/>
  <c r="U101" i="141"/>
  <c r="V101" i="141"/>
  <c r="W101" i="141"/>
  <c r="X101" i="141"/>
  <c r="Y101" i="141"/>
  <c r="Z101" i="141"/>
  <c r="AA101" i="141"/>
  <c r="AB101" i="141"/>
  <c r="AC101" i="141"/>
  <c r="AD101" i="141"/>
  <c r="AE101" i="141"/>
  <c r="AF101" i="141"/>
  <c r="AG101" i="141"/>
  <c r="AH101" i="141"/>
  <c r="AI101" i="141"/>
  <c r="AJ101" i="141"/>
  <c r="AK101" i="141"/>
  <c r="AL101" i="141"/>
  <c r="AM101" i="141"/>
  <c r="AN101" i="141"/>
  <c r="AO101" i="141"/>
  <c r="AP101" i="141"/>
  <c r="AQ101" i="141"/>
  <c r="AR101" i="141"/>
  <c r="AS101" i="141"/>
  <c r="AT101" i="141"/>
  <c r="AU101" i="141"/>
  <c r="AV101" i="141"/>
  <c r="AW101" i="141"/>
  <c r="AX101" i="141"/>
  <c r="AY101" i="141"/>
  <c r="AZ101" i="141"/>
  <c r="BA101" i="141"/>
  <c r="BB101" i="141"/>
  <c r="BC101" i="141"/>
  <c r="BD101" i="141"/>
  <c r="BE101" i="141"/>
  <c r="BF101" i="141"/>
  <c r="BG101" i="141"/>
  <c r="BH101" i="141"/>
  <c r="BI101" i="141"/>
  <c r="BJ101" i="141"/>
  <c r="BK101" i="141"/>
  <c r="BL101" i="141"/>
  <c r="BM101" i="141"/>
  <c r="BN101" i="141"/>
  <c r="BO101" i="141"/>
  <c r="BP101" i="141"/>
  <c r="BQ101" i="141"/>
  <c r="BR101" i="141"/>
  <c r="BS101" i="141"/>
  <c r="B102" i="141"/>
  <c r="C102" i="141"/>
  <c r="D102" i="141"/>
  <c r="E102" i="141"/>
  <c r="F102" i="141"/>
  <c r="G102" i="141"/>
  <c r="H102" i="141"/>
  <c r="I102" i="141"/>
  <c r="J102" i="141"/>
  <c r="K102" i="141"/>
  <c r="L102" i="141"/>
  <c r="M102" i="141"/>
  <c r="N102" i="141"/>
  <c r="O102" i="141"/>
  <c r="P102" i="141"/>
  <c r="Q102" i="141"/>
  <c r="R102" i="141"/>
  <c r="S102" i="141"/>
  <c r="T102" i="141"/>
  <c r="U102" i="141"/>
  <c r="V102" i="141"/>
  <c r="W102" i="141"/>
  <c r="X102" i="141"/>
  <c r="Y102" i="141"/>
  <c r="Z102" i="141"/>
  <c r="AA102" i="141"/>
  <c r="AB102" i="141"/>
  <c r="AC102" i="141"/>
  <c r="AD102" i="141"/>
  <c r="AE102" i="141"/>
  <c r="AF102" i="141"/>
  <c r="AG102" i="141"/>
  <c r="AH102" i="141"/>
  <c r="AI102" i="141"/>
  <c r="AJ102" i="141"/>
  <c r="AK102" i="141"/>
  <c r="AL102" i="141"/>
  <c r="AM102" i="141"/>
  <c r="AN102" i="141"/>
  <c r="AO102" i="141"/>
  <c r="AP102" i="141"/>
  <c r="AQ102" i="141"/>
  <c r="AR102" i="141"/>
  <c r="AS102" i="141"/>
  <c r="AT102" i="141"/>
  <c r="AU102" i="141"/>
  <c r="AV102" i="141"/>
  <c r="AW102" i="141"/>
  <c r="AX102" i="141"/>
  <c r="AY102" i="141"/>
  <c r="AZ102" i="141"/>
  <c r="BA102" i="141"/>
  <c r="BB102" i="141"/>
  <c r="BC102" i="141"/>
  <c r="BD102" i="141"/>
  <c r="BE102" i="141"/>
  <c r="BF102" i="141"/>
  <c r="BG102" i="141"/>
  <c r="BH102" i="141"/>
  <c r="BI102" i="141"/>
  <c r="BJ102" i="141"/>
  <c r="BK102" i="141"/>
  <c r="BL102" i="141"/>
  <c r="BM102" i="141"/>
  <c r="BN102" i="141"/>
  <c r="BO102" i="141"/>
  <c r="BP102" i="141"/>
  <c r="BQ102" i="141"/>
  <c r="BR102" i="141"/>
  <c r="BS102" i="141"/>
  <c r="B103" i="141"/>
  <c r="C103" i="141"/>
  <c r="D103" i="141"/>
  <c r="E103" i="141"/>
  <c r="F103" i="141"/>
  <c r="G103" i="141"/>
  <c r="H103" i="141"/>
  <c r="I103" i="141"/>
  <c r="J103" i="141"/>
  <c r="K103" i="141"/>
  <c r="L103" i="141"/>
  <c r="M103" i="141"/>
  <c r="N103" i="141"/>
  <c r="O103" i="141"/>
  <c r="P103" i="141"/>
  <c r="Q103" i="141"/>
  <c r="R103" i="141"/>
  <c r="S103" i="141"/>
  <c r="T103" i="141"/>
  <c r="U103" i="141"/>
  <c r="V103" i="141"/>
  <c r="W103" i="141"/>
  <c r="X103" i="141"/>
  <c r="Y103" i="141"/>
  <c r="Z103" i="141"/>
  <c r="AA103" i="141"/>
  <c r="AB103" i="141"/>
  <c r="AC103" i="141"/>
  <c r="AD103" i="141"/>
  <c r="AE103" i="141"/>
  <c r="AF103" i="141"/>
  <c r="AG103" i="141"/>
  <c r="AH103" i="141"/>
  <c r="AI103" i="141"/>
  <c r="AJ103" i="141"/>
  <c r="AK103" i="141"/>
  <c r="AL103" i="141"/>
  <c r="AM103" i="141"/>
  <c r="AN103" i="141"/>
  <c r="AO103" i="141"/>
  <c r="AP103" i="141"/>
  <c r="AQ103" i="141"/>
  <c r="AR103" i="141"/>
  <c r="AS103" i="141"/>
  <c r="AT103" i="141"/>
  <c r="AU103" i="141"/>
  <c r="AV103" i="141"/>
  <c r="AW103" i="141"/>
  <c r="AX103" i="141"/>
  <c r="AY103" i="141"/>
  <c r="AZ103" i="141"/>
  <c r="BA103" i="141"/>
  <c r="BB103" i="141"/>
  <c r="BC103" i="141"/>
  <c r="BD103" i="141"/>
  <c r="BE103" i="141"/>
  <c r="BF103" i="141"/>
  <c r="BG103" i="141"/>
  <c r="BH103" i="141"/>
  <c r="BI103" i="141"/>
  <c r="BJ103" i="141"/>
  <c r="BK103" i="141"/>
  <c r="BL103" i="141"/>
  <c r="BM103" i="141"/>
  <c r="BN103" i="141"/>
  <c r="BO103" i="141"/>
  <c r="BP103" i="141"/>
  <c r="BQ103" i="141"/>
  <c r="BR103" i="141"/>
  <c r="BS103" i="141"/>
  <c r="B104" i="141"/>
  <c r="C104" i="141"/>
  <c r="D104" i="141"/>
  <c r="E104" i="141"/>
  <c r="F104" i="141"/>
  <c r="G104" i="141"/>
  <c r="H104" i="141"/>
  <c r="I104" i="141"/>
  <c r="J104" i="141"/>
  <c r="K104" i="141"/>
  <c r="L104" i="141"/>
  <c r="M104" i="141"/>
  <c r="N104" i="141"/>
  <c r="O104" i="141"/>
  <c r="P104" i="141"/>
  <c r="Q104" i="141"/>
  <c r="R104" i="141"/>
  <c r="S104" i="141"/>
  <c r="T104" i="141"/>
  <c r="U104" i="141"/>
  <c r="V104" i="141"/>
  <c r="W104" i="141"/>
  <c r="X104" i="141"/>
  <c r="Y104" i="141"/>
  <c r="Z104" i="141"/>
  <c r="AA104" i="141"/>
  <c r="AB104" i="141"/>
  <c r="AC104" i="141"/>
  <c r="AD104" i="141"/>
  <c r="AE104" i="141"/>
  <c r="AF104" i="141"/>
  <c r="AG104" i="141"/>
  <c r="AH104" i="141"/>
  <c r="AI104" i="141"/>
  <c r="AJ104" i="141"/>
  <c r="AK104" i="141"/>
  <c r="AL104" i="141"/>
  <c r="AM104" i="141"/>
  <c r="AN104" i="141"/>
  <c r="AO104" i="141"/>
  <c r="AP104" i="141"/>
  <c r="AQ104" i="141"/>
  <c r="AR104" i="141"/>
  <c r="AS104" i="141"/>
  <c r="AT104" i="141"/>
  <c r="AU104" i="141"/>
  <c r="AV104" i="141"/>
  <c r="AW104" i="141"/>
  <c r="AX104" i="141"/>
  <c r="AY104" i="141"/>
  <c r="AZ104" i="141"/>
  <c r="BA104" i="141"/>
  <c r="BB104" i="141"/>
  <c r="BC104" i="141"/>
  <c r="BD104" i="141"/>
  <c r="BE104" i="141"/>
  <c r="BF104" i="141"/>
  <c r="BG104" i="141"/>
  <c r="BH104" i="141"/>
  <c r="BI104" i="141"/>
  <c r="BJ104" i="141"/>
  <c r="BK104" i="141"/>
  <c r="BL104" i="141"/>
  <c r="BM104" i="141"/>
  <c r="BN104" i="141"/>
  <c r="BO104" i="141"/>
  <c r="BP104" i="141"/>
  <c r="BQ104" i="141"/>
  <c r="BR104" i="141"/>
  <c r="BS104" i="141"/>
  <c r="B105" i="141"/>
  <c r="C105" i="141"/>
  <c r="D105" i="141"/>
  <c r="E105" i="141"/>
  <c r="F105" i="141"/>
  <c r="G105" i="141"/>
  <c r="H105" i="141"/>
  <c r="I105" i="141"/>
  <c r="J105" i="141"/>
  <c r="K105" i="141"/>
  <c r="L105" i="141"/>
  <c r="M105" i="141"/>
  <c r="N105" i="141"/>
  <c r="O105" i="141"/>
  <c r="P105" i="141"/>
  <c r="Q105" i="141"/>
  <c r="R105" i="141"/>
  <c r="S105" i="141"/>
  <c r="T105" i="141"/>
  <c r="U105" i="141"/>
  <c r="V105" i="141"/>
  <c r="W105" i="141"/>
  <c r="X105" i="141"/>
  <c r="Y105" i="141"/>
  <c r="Z105" i="141"/>
  <c r="AA105" i="141"/>
  <c r="AB105" i="141"/>
  <c r="AC105" i="141"/>
  <c r="AD105" i="141"/>
  <c r="AE105" i="141"/>
  <c r="AF105" i="141"/>
  <c r="AG105" i="141"/>
  <c r="AH105" i="141"/>
  <c r="AI105" i="141"/>
  <c r="AJ105" i="141"/>
  <c r="AK105" i="141"/>
  <c r="AL105" i="141"/>
  <c r="AM105" i="141"/>
  <c r="AN105" i="141"/>
  <c r="AO105" i="141"/>
  <c r="AP105" i="141"/>
  <c r="AQ105" i="141"/>
  <c r="AR105" i="141"/>
  <c r="AS105" i="141"/>
  <c r="AT105" i="141"/>
  <c r="AU105" i="141"/>
  <c r="AV105" i="141"/>
  <c r="AW105" i="141"/>
  <c r="AX105" i="141"/>
  <c r="AY105" i="141"/>
  <c r="AZ105" i="141"/>
  <c r="BA105" i="141"/>
  <c r="BB105" i="141"/>
  <c r="BC105" i="141"/>
  <c r="BD105" i="141"/>
  <c r="BE105" i="141"/>
  <c r="BF105" i="141"/>
  <c r="BG105" i="141"/>
  <c r="BH105" i="141"/>
  <c r="BI105" i="141"/>
  <c r="BJ105" i="141"/>
  <c r="BK105" i="141"/>
  <c r="BL105" i="141"/>
  <c r="BM105" i="141"/>
  <c r="BN105" i="141"/>
  <c r="BO105" i="141"/>
  <c r="BP105" i="141"/>
  <c r="BQ105" i="141"/>
  <c r="BR105" i="141"/>
  <c r="BS105" i="141"/>
  <c r="B106" i="141"/>
  <c r="C106" i="141"/>
  <c r="D106" i="141"/>
  <c r="E106" i="141"/>
  <c r="F106" i="141"/>
  <c r="G106" i="141"/>
  <c r="H106" i="141"/>
  <c r="I106" i="141"/>
  <c r="J106" i="141"/>
  <c r="K106" i="141"/>
  <c r="L106" i="141"/>
  <c r="M106" i="141"/>
  <c r="N106" i="141"/>
  <c r="O106" i="141"/>
  <c r="P106" i="141"/>
  <c r="Q106" i="141"/>
  <c r="R106" i="141"/>
  <c r="S106" i="141"/>
  <c r="T106" i="141"/>
  <c r="U106" i="141"/>
  <c r="V106" i="141"/>
  <c r="W106" i="141"/>
  <c r="X106" i="141"/>
  <c r="Y106" i="141"/>
  <c r="Z106" i="141"/>
  <c r="AA106" i="141"/>
  <c r="AB106" i="141"/>
  <c r="AC106" i="141"/>
  <c r="AD106" i="141"/>
  <c r="AE106" i="141"/>
  <c r="AF106" i="141"/>
  <c r="AG106" i="141"/>
  <c r="AH106" i="141"/>
  <c r="AI106" i="141"/>
  <c r="AJ106" i="141"/>
  <c r="AK106" i="141"/>
  <c r="AL106" i="141"/>
  <c r="AM106" i="141"/>
  <c r="AN106" i="141"/>
  <c r="AO106" i="141"/>
  <c r="AP106" i="141"/>
  <c r="AQ106" i="141"/>
  <c r="AR106" i="141"/>
  <c r="AS106" i="141"/>
  <c r="AT106" i="141"/>
  <c r="AU106" i="141"/>
  <c r="AV106" i="141"/>
  <c r="AW106" i="141"/>
  <c r="AX106" i="141"/>
  <c r="AY106" i="141"/>
  <c r="AZ106" i="141"/>
  <c r="BA106" i="141"/>
  <c r="BB106" i="141"/>
  <c r="BC106" i="141"/>
  <c r="BD106" i="141"/>
  <c r="BE106" i="141"/>
  <c r="BF106" i="141"/>
  <c r="BG106" i="141"/>
  <c r="BH106" i="141"/>
  <c r="BI106" i="141"/>
  <c r="BJ106" i="141"/>
  <c r="BK106" i="141"/>
  <c r="BL106" i="141"/>
  <c r="BM106" i="141"/>
  <c r="BN106" i="141"/>
  <c r="BO106" i="141"/>
  <c r="BP106" i="141"/>
  <c r="BQ106" i="141"/>
  <c r="BR106" i="141"/>
  <c r="BS106" i="141"/>
  <c r="B107" i="141"/>
  <c r="C107" i="141"/>
  <c r="D107" i="141"/>
  <c r="E107" i="141"/>
  <c r="F107" i="141"/>
  <c r="G107" i="141"/>
  <c r="H107" i="141"/>
  <c r="I107" i="141"/>
  <c r="J107" i="141"/>
  <c r="K107" i="141"/>
  <c r="L107" i="141"/>
  <c r="M107" i="141"/>
  <c r="N107" i="141"/>
  <c r="O107" i="141"/>
  <c r="P107" i="141"/>
  <c r="Q107" i="141"/>
  <c r="R107" i="141"/>
  <c r="S107" i="141"/>
  <c r="T107" i="141"/>
  <c r="U107" i="141"/>
  <c r="V107" i="141"/>
  <c r="W107" i="141"/>
  <c r="X107" i="141"/>
  <c r="Y107" i="141"/>
  <c r="Z107" i="141"/>
  <c r="AA107" i="141"/>
  <c r="AB107" i="141"/>
  <c r="AC107" i="141"/>
  <c r="AD107" i="141"/>
  <c r="AE107" i="141"/>
  <c r="AF107" i="141"/>
  <c r="AG107" i="141"/>
  <c r="AH107" i="141"/>
  <c r="AI107" i="141"/>
  <c r="AJ107" i="141"/>
  <c r="AK107" i="141"/>
  <c r="AL107" i="141"/>
  <c r="AM107" i="141"/>
  <c r="AN107" i="141"/>
  <c r="AO107" i="141"/>
  <c r="AP107" i="141"/>
  <c r="AQ107" i="141"/>
  <c r="AR107" i="141"/>
  <c r="AS107" i="141"/>
  <c r="AT107" i="141"/>
  <c r="AU107" i="141"/>
  <c r="AV107" i="141"/>
  <c r="AW107" i="141"/>
  <c r="AX107" i="141"/>
  <c r="AY107" i="141"/>
  <c r="AZ107" i="141"/>
  <c r="BA107" i="141"/>
  <c r="BB107" i="141"/>
  <c r="BC107" i="141"/>
  <c r="BD107" i="141"/>
  <c r="BE107" i="141"/>
  <c r="BF107" i="141"/>
  <c r="BG107" i="141"/>
  <c r="BH107" i="141"/>
  <c r="BI107" i="141"/>
  <c r="BJ107" i="141"/>
  <c r="BK107" i="141"/>
  <c r="BL107" i="141"/>
  <c r="BM107" i="141"/>
  <c r="BN107" i="141"/>
  <c r="BO107" i="141"/>
  <c r="BP107" i="141"/>
  <c r="BQ107" i="141"/>
  <c r="BR107" i="141"/>
  <c r="BS107" i="141"/>
  <c r="B108" i="141"/>
  <c r="C108" i="141"/>
  <c r="D108" i="141"/>
  <c r="E108" i="141"/>
  <c r="F108" i="141"/>
  <c r="G108" i="141"/>
  <c r="H108" i="141"/>
  <c r="I108" i="141"/>
  <c r="J108" i="141"/>
  <c r="K108" i="141"/>
  <c r="L108" i="141"/>
  <c r="M108" i="141"/>
  <c r="N108" i="141"/>
  <c r="O108" i="141"/>
  <c r="P108" i="141"/>
  <c r="Q108" i="141"/>
  <c r="R108" i="141"/>
  <c r="S108" i="141"/>
  <c r="T108" i="141"/>
  <c r="U108" i="141"/>
  <c r="V108" i="141"/>
  <c r="W108" i="141"/>
  <c r="X108" i="141"/>
  <c r="Y108" i="141"/>
  <c r="Z108" i="141"/>
  <c r="AA108" i="141"/>
  <c r="AB108" i="141"/>
  <c r="AC108" i="141"/>
  <c r="AD108" i="141"/>
  <c r="AE108" i="141"/>
  <c r="AF108" i="141"/>
  <c r="AG108" i="141"/>
  <c r="AH108" i="141"/>
  <c r="AI108" i="141"/>
  <c r="AJ108" i="141"/>
  <c r="AK108" i="141"/>
  <c r="AL108" i="141"/>
  <c r="AM108" i="141"/>
  <c r="AN108" i="141"/>
  <c r="AO108" i="141"/>
  <c r="AP108" i="141"/>
  <c r="AQ108" i="141"/>
  <c r="AR108" i="141"/>
  <c r="AS108" i="141"/>
  <c r="AT108" i="141"/>
  <c r="AU108" i="141"/>
  <c r="AV108" i="141"/>
  <c r="AW108" i="141"/>
  <c r="AX108" i="141"/>
  <c r="AY108" i="141"/>
  <c r="AZ108" i="141"/>
  <c r="BA108" i="141"/>
  <c r="BB108" i="141"/>
  <c r="BC108" i="141"/>
  <c r="BD108" i="141"/>
  <c r="BE108" i="141"/>
  <c r="BF108" i="141"/>
  <c r="BG108" i="141"/>
  <c r="BH108" i="141"/>
  <c r="BI108" i="141"/>
  <c r="BJ108" i="141"/>
  <c r="BK108" i="141"/>
  <c r="BL108" i="141"/>
  <c r="BM108" i="141"/>
  <c r="BN108" i="141"/>
  <c r="BO108" i="141"/>
  <c r="BP108" i="141"/>
  <c r="BQ108" i="141"/>
  <c r="BR108" i="141"/>
  <c r="BS108" i="141"/>
  <c r="B109" i="141"/>
  <c r="C109" i="141"/>
  <c r="D109" i="141"/>
  <c r="E109" i="141"/>
  <c r="F109" i="141"/>
  <c r="G109" i="141"/>
  <c r="H109" i="141"/>
  <c r="I109" i="141"/>
  <c r="J109" i="141"/>
  <c r="K109" i="141"/>
  <c r="L109" i="141"/>
  <c r="M109" i="141"/>
  <c r="N109" i="141"/>
  <c r="O109" i="141"/>
  <c r="P109" i="141"/>
  <c r="Q109" i="141"/>
  <c r="R109" i="141"/>
  <c r="S109" i="141"/>
  <c r="T109" i="141"/>
  <c r="U109" i="141"/>
  <c r="V109" i="141"/>
  <c r="W109" i="141"/>
  <c r="X109" i="141"/>
  <c r="Y109" i="141"/>
  <c r="Z109" i="141"/>
  <c r="AA109" i="141"/>
  <c r="AB109" i="141"/>
  <c r="AC109" i="141"/>
  <c r="AD109" i="141"/>
  <c r="AE109" i="141"/>
  <c r="AF109" i="141"/>
  <c r="AG109" i="141"/>
  <c r="AH109" i="141"/>
  <c r="AI109" i="141"/>
  <c r="AJ109" i="141"/>
  <c r="AK109" i="141"/>
  <c r="AL109" i="141"/>
  <c r="AM109" i="141"/>
  <c r="AN109" i="141"/>
  <c r="AO109" i="141"/>
  <c r="AP109" i="141"/>
  <c r="AQ109" i="141"/>
  <c r="AR109" i="141"/>
  <c r="AS109" i="141"/>
  <c r="AT109" i="141"/>
  <c r="AU109" i="141"/>
  <c r="AV109" i="141"/>
  <c r="AW109" i="141"/>
  <c r="AX109" i="141"/>
  <c r="AY109" i="141"/>
  <c r="AZ109" i="141"/>
  <c r="BA109" i="141"/>
  <c r="BB109" i="141"/>
  <c r="BC109" i="141"/>
  <c r="BD109" i="141"/>
  <c r="BE109" i="141"/>
  <c r="BF109" i="141"/>
  <c r="BG109" i="141"/>
  <c r="BH109" i="141"/>
  <c r="BI109" i="141"/>
  <c r="BJ109" i="141"/>
  <c r="BK109" i="141"/>
  <c r="BL109" i="141"/>
  <c r="BM109" i="141"/>
  <c r="BN109" i="141"/>
  <c r="BO109" i="141"/>
  <c r="BP109" i="141"/>
  <c r="BQ109" i="141"/>
  <c r="BR109" i="141"/>
  <c r="BS109" i="141"/>
  <c r="B110" i="141"/>
  <c r="C110" i="141"/>
  <c r="D110" i="141"/>
  <c r="E110" i="141"/>
  <c r="F110" i="141"/>
  <c r="G110" i="141"/>
  <c r="H110" i="141"/>
  <c r="I110" i="141"/>
  <c r="J110" i="141"/>
  <c r="K110" i="141"/>
  <c r="L110" i="141"/>
  <c r="M110" i="141"/>
  <c r="N110" i="141"/>
  <c r="O110" i="141"/>
  <c r="P110" i="141"/>
  <c r="Q110" i="141"/>
  <c r="R110" i="141"/>
  <c r="S110" i="141"/>
  <c r="T110" i="141"/>
  <c r="U110" i="141"/>
  <c r="V110" i="141"/>
  <c r="W110" i="141"/>
  <c r="X110" i="141"/>
  <c r="Y110" i="141"/>
  <c r="Z110" i="141"/>
  <c r="AA110" i="141"/>
  <c r="AB110" i="141"/>
  <c r="AC110" i="141"/>
  <c r="AD110" i="141"/>
  <c r="AE110" i="141"/>
  <c r="AF110" i="141"/>
  <c r="AG110" i="141"/>
  <c r="AH110" i="141"/>
  <c r="AI110" i="141"/>
  <c r="AJ110" i="141"/>
  <c r="AK110" i="141"/>
  <c r="AL110" i="141"/>
  <c r="AM110" i="141"/>
  <c r="AN110" i="141"/>
  <c r="AO110" i="141"/>
  <c r="AP110" i="141"/>
  <c r="AQ110" i="141"/>
  <c r="AR110" i="141"/>
  <c r="AS110" i="141"/>
  <c r="AT110" i="141"/>
  <c r="AU110" i="141"/>
  <c r="AV110" i="141"/>
  <c r="AW110" i="141"/>
  <c r="AX110" i="141"/>
  <c r="AY110" i="141"/>
  <c r="AZ110" i="141"/>
  <c r="BA110" i="141"/>
  <c r="BB110" i="141"/>
  <c r="BC110" i="141"/>
  <c r="BD110" i="141"/>
  <c r="BE110" i="141"/>
  <c r="BF110" i="141"/>
  <c r="BG110" i="141"/>
  <c r="BH110" i="141"/>
  <c r="BI110" i="141"/>
  <c r="BJ110" i="141"/>
  <c r="BK110" i="141"/>
  <c r="BL110" i="141"/>
  <c r="BM110" i="141"/>
  <c r="BN110" i="141"/>
  <c r="BO110" i="141"/>
  <c r="BP110" i="141"/>
  <c r="BQ110" i="141"/>
  <c r="BR110" i="141"/>
  <c r="BS110" i="141"/>
  <c r="B111" i="141"/>
  <c r="C111" i="141"/>
  <c r="D111" i="141"/>
  <c r="E111" i="141"/>
  <c r="F111" i="141"/>
  <c r="G111" i="141"/>
  <c r="H111" i="141"/>
  <c r="I111" i="141"/>
  <c r="J111" i="141"/>
  <c r="K111" i="141"/>
  <c r="L111" i="141"/>
  <c r="M111" i="141"/>
  <c r="N111" i="141"/>
  <c r="O111" i="141"/>
  <c r="P111" i="141"/>
  <c r="Q111" i="141"/>
  <c r="R111" i="141"/>
  <c r="S111" i="141"/>
  <c r="T111" i="141"/>
  <c r="U111" i="141"/>
  <c r="V111" i="141"/>
  <c r="W111" i="141"/>
  <c r="X111" i="141"/>
  <c r="Y111" i="141"/>
  <c r="Z111" i="141"/>
  <c r="AA111" i="141"/>
  <c r="AB111" i="141"/>
  <c r="AC111" i="141"/>
  <c r="AD111" i="141"/>
  <c r="AE111" i="141"/>
  <c r="AF111" i="141"/>
  <c r="AG111" i="141"/>
  <c r="AH111" i="141"/>
  <c r="AI111" i="141"/>
  <c r="AJ111" i="141"/>
  <c r="AK111" i="141"/>
  <c r="AL111" i="141"/>
  <c r="AM111" i="141"/>
  <c r="AN111" i="141"/>
  <c r="AO111" i="141"/>
  <c r="AP111" i="141"/>
  <c r="AQ111" i="141"/>
  <c r="AR111" i="141"/>
  <c r="AS111" i="141"/>
  <c r="AT111" i="141"/>
  <c r="AU111" i="141"/>
  <c r="AV111" i="141"/>
  <c r="AW111" i="141"/>
  <c r="AX111" i="141"/>
  <c r="AY111" i="141"/>
  <c r="AZ111" i="141"/>
  <c r="BA111" i="141"/>
  <c r="BB111" i="141"/>
  <c r="BC111" i="141"/>
  <c r="BD111" i="141"/>
  <c r="BE111" i="141"/>
  <c r="BF111" i="141"/>
  <c r="BG111" i="141"/>
  <c r="BH111" i="141"/>
  <c r="BI111" i="141"/>
  <c r="BJ111" i="141"/>
  <c r="BK111" i="141"/>
  <c r="BL111" i="141"/>
  <c r="BM111" i="141"/>
  <c r="BN111" i="141"/>
  <c r="BO111" i="141"/>
  <c r="BP111" i="141"/>
  <c r="BQ111" i="141"/>
  <c r="BR111" i="141"/>
  <c r="BS111" i="141"/>
  <c r="B112" i="141"/>
  <c r="C112" i="141"/>
  <c r="D112" i="141"/>
  <c r="E112" i="141"/>
  <c r="F112" i="141"/>
  <c r="G112" i="141"/>
  <c r="H112" i="141"/>
  <c r="I112" i="141"/>
  <c r="J112" i="141"/>
  <c r="K112" i="141"/>
  <c r="L112" i="141"/>
  <c r="M112" i="141"/>
  <c r="N112" i="141"/>
  <c r="O112" i="141"/>
  <c r="P112" i="141"/>
  <c r="Q112" i="141"/>
  <c r="R112" i="141"/>
  <c r="S112" i="141"/>
  <c r="T112" i="141"/>
  <c r="U112" i="141"/>
  <c r="V112" i="141"/>
  <c r="W112" i="141"/>
  <c r="X112" i="141"/>
  <c r="Y112" i="141"/>
  <c r="Z112" i="141"/>
  <c r="AA112" i="141"/>
  <c r="AB112" i="141"/>
  <c r="AC112" i="141"/>
  <c r="AD112" i="141"/>
  <c r="AE112" i="141"/>
  <c r="AF112" i="141"/>
  <c r="AG112" i="141"/>
  <c r="AH112" i="141"/>
  <c r="AI112" i="141"/>
  <c r="AJ112" i="141"/>
  <c r="AK112" i="141"/>
  <c r="AL112" i="141"/>
  <c r="AM112" i="141"/>
  <c r="AN112" i="141"/>
  <c r="AO112" i="141"/>
  <c r="AP112" i="141"/>
  <c r="AQ112" i="141"/>
  <c r="AR112" i="141"/>
  <c r="AS112" i="141"/>
  <c r="AT112" i="141"/>
  <c r="AU112" i="141"/>
  <c r="AV112" i="141"/>
  <c r="AW112" i="141"/>
  <c r="AX112" i="141"/>
  <c r="AY112" i="141"/>
  <c r="AZ112" i="141"/>
  <c r="BA112" i="141"/>
  <c r="BB112" i="141"/>
  <c r="BC112" i="141"/>
  <c r="BD112" i="141"/>
  <c r="BE112" i="141"/>
  <c r="BF112" i="141"/>
  <c r="BG112" i="141"/>
  <c r="BH112" i="141"/>
  <c r="BI112" i="141"/>
  <c r="BJ112" i="141"/>
  <c r="BK112" i="141"/>
  <c r="BL112" i="141"/>
  <c r="BM112" i="141"/>
  <c r="BN112" i="141"/>
  <c r="BO112" i="141"/>
  <c r="BP112" i="141"/>
  <c r="BQ112" i="141"/>
  <c r="BR112" i="141"/>
  <c r="BS112" i="141"/>
  <c r="B113" i="141"/>
  <c r="C113" i="141"/>
  <c r="D113" i="141"/>
  <c r="E113" i="141"/>
  <c r="F113" i="141"/>
  <c r="G113" i="141"/>
  <c r="H113" i="141"/>
  <c r="I113" i="141"/>
  <c r="J113" i="141"/>
  <c r="K113" i="141"/>
  <c r="L113" i="141"/>
  <c r="M113" i="141"/>
  <c r="N113" i="141"/>
  <c r="O113" i="141"/>
  <c r="P113" i="141"/>
  <c r="Q113" i="141"/>
  <c r="R113" i="141"/>
  <c r="S113" i="141"/>
  <c r="T113" i="141"/>
  <c r="U113" i="141"/>
  <c r="V113" i="141"/>
  <c r="W113" i="141"/>
  <c r="X113" i="141"/>
  <c r="Y113" i="141"/>
  <c r="Z113" i="141"/>
  <c r="AA113" i="141"/>
  <c r="AB113" i="141"/>
  <c r="AC113" i="141"/>
  <c r="AD113" i="141"/>
  <c r="AE113" i="141"/>
  <c r="AF113" i="141"/>
  <c r="AG113" i="141"/>
  <c r="AH113" i="141"/>
  <c r="AI113" i="141"/>
  <c r="AJ113" i="141"/>
  <c r="AK113" i="141"/>
  <c r="AL113" i="141"/>
  <c r="AM113" i="141"/>
  <c r="AN113" i="141"/>
  <c r="AO113" i="141"/>
  <c r="AP113" i="141"/>
  <c r="AQ113" i="141"/>
  <c r="AR113" i="141"/>
  <c r="AS113" i="141"/>
  <c r="AT113" i="141"/>
  <c r="AU113" i="141"/>
  <c r="AV113" i="141"/>
  <c r="AW113" i="141"/>
  <c r="AX113" i="141"/>
  <c r="AY113" i="141"/>
  <c r="AZ113" i="141"/>
  <c r="BA113" i="141"/>
  <c r="BB113" i="141"/>
  <c r="BC113" i="141"/>
  <c r="BD113" i="141"/>
  <c r="BE113" i="141"/>
  <c r="BF113" i="141"/>
  <c r="BG113" i="141"/>
  <c r="BH113" i="141"/>
  <c r="BI113" i="141"/>
  <c r="BJ113" i="141"/>
  <c r="BK113" i="141"/>
  <c r="BL113" i="141"/>
  <c r="BM113" i="141"/>
  <c r="BN113" i="141"/>
  <c r="BO113" i="141"/>
  <c r="BP113" i="141"/>
  <c r="BQ113" i="141"/>
  <c r="BR113" i="141"/>
  <c r="BS113" i="141"/>
  <c r="B114" i="141"/>
  <c r="C114" i="141"/>
  <c r="D114" i="141"/>
  <c r="E114" i="141"/>
  <c r="F114" i="141"/>
  <c r="G114" i="141"/>
  <c r="H114" i="141"/>
  <c r="I114" i="141"/>
  <c r="J114" i="141"/>
  <c r="K114" i="141"/>
  <c r="L114" i="141"/>
  <c r="M114" i="141"/>
  <c r="N114" i="141"/>
  <c r="O114" i="141"/>
  <c r="P114" i="141"/>
  <c r="Q114" i="141"/>
  <c r="R114" i="141"/>
  <c r="S114" i="141"/>
  <c r="T114" i="141"/>
  <c r="U114" i="141"/>
  <c r="V114" i="141"/>
  <c r="W114" i="141"/>
  <c r="X114" i="141"/>
  <c r="Y114" i="141"/>
  <c r="Z114" i="141"/>
  <c r="AA114" i="141"/>
  <c r="AB114" i="141"/>
  <c r="AC114" i="141"/>
  <c r="AD114" i="141"/>
  <c r="AE114" i="141"/>
  <c r="AF114" i="141"/>
  <c r="AG114" i="141"/>
  <c r="AH114" i="141"/>
  <c r="AI114" i="141"/>
  <c r="AJ114" i="141"/>
  <c r="AK114" i="141"/>
  <c r="AL114" i="141"/>
  <c r="AM114" i="141"/>
  <c r="AN114" i="141"/>
  <c r="AO114" i="141"/>
  <c r="AP114" i="141"/>
  <c r="AQ114" i="141"/>
  <c r="AR114" i="141"/>
  <c r="AS114" i="141"/>
  <c r="AT114" i="141"/>
  <c r="AU114" i="141"/>
  <c r="AV114" i="141"/>
  <c r="AW114" i="141"/>
  <c r="AX114" i="141"/>
  <c r="AY114" i="141"/>
  <c r="AZ114" i="141"/>
  <c r="BA114" i="141"/>
  <c r="BB114" i="141"/>
  <c r="BC114" i="141"/>
  <c r="BD114" i="141"/>
  <c r="BE114" i="141"/>
  <c r="BF114" i="141"/>
  <c r="BG114" i="141"/>
  <c r="BH114" i="141"/>
  <c r="BI114" i="141"/>
  <c r="BJ114" i="141"/>
  <c r="BK114" i="141"/>
  <c r="BL114" i="141"/>
  <c r="BM114" i="141"/>
  <c r="BN114" i="141"/>
  <c r="BO114" i="141"/>
  <c r="BP114" i="141"/>
  <c r="BQ114" i="141"/>
  <c r="BR114" i="141"/>
  <c r="BS114" i="141"/>
  <c r="B115" i="141"/>
  <c r="C115" i="141"/>
  <c r="D115" i="141"/>
  <c r="E115" i="141"/>
  <c r="F115" i="141"/>
  <c r="G115" i="141"/>
  <c r="H115" i="141"/>
  <c r="I115" i="141"/>
  <c r="J115" i="141"/>
  <c r="K115" i="141"/>
  <c r="L115" i="141"/>
  <c r="M115" i="141"/>
  <c r="N115" i="141"/>
  <c r="O115" i="141"/>
  <c r="P115" i="141"/>
  <c r="Q115" i="141"/>
  <c r="R115" i="141"/>
  <c r="S115" i="141"/>
  <c r="T115" i="141"/>
  <c r="U115" i="141"/>
  <c r="V115" i="141"/>
  <c r="W115" i="141"/>
  <c r="X115" i="141"/>
  <c r="Y115" i="141"/>
  <c r="Z115" i="141"/>
  <c r="AA115" i="141"/>
  <c r="AB115" i="141"/>
  <c r="AC115" i="141"/>
  <c r="AD115" i="141"/>
  <c r="AE115" i="141"/>
  <c r="AF115" i="141"/>
  <c r="AG115" i="141"/>
  <c r="AH115" i="141"/>
  <c r="AI115" i="141"/>
  <c r="AJ115" i="141"/>
  <c r="AK115" i="141"/>
  <c r="AL115" i="141"/>
  <c r="AM115" i="141"/>
  <c r="AN115" i="141"/>
  <c r="AO115" i="141"/>
  <c r="AP115" i="141"/>
  <c r="AQ115" i="141"/>
  <c r="AR115" i="141"/>
  <c r="AS115" i="141"/>
  <c r="AT115" i="141"/>
  <c r="AU115" i="141"/>
  <c r="AV115" i="141"/>
  <c r="AW115" i="141"/>
  <c r="AX115" i="141"/>
  <c r="AY115" i="141"/>
  <c r="AZ115" i="141"/>
  <c r="BA115" i="141"/>
  <c r="BB115" i="141"/>
  <c r="BC115" i="141"/>
  <c r="BD115" i="141"/>
  <c r="BE115" i="141"/>
  <c r="BF115" i="141"/>
  <c r="BG115" i="141"/>
  <c r="BH115" i="141"/>
  <c r="BI115" i="141"/>
  <c r="BJ115" i="141"/>
  <c r="BK115" i="141"/>
  <c r="BL115" i="141"/>
  <c r="BM115" i="141"/>
  <c r="BN115" i="141"/>
  <c r="BO115" i="141"/>
  <c r="BP115" i="141"/>
  <c r="BQ115" i="141"/>
  <c r="BR115" i="141"/>
  <c r="BS115" i="141"/>
  <c r="B116" i="141"/>
  <c r="C116" i="141"/>
  <c r="D116" i="141"/>
  <c r="E116" i="141"/>
  <c r="F116" i="141"/>
  <c r="G116" i="141"/>
  <c r="H116" i="141"/>
  <c r="I116" i="141"/>
  <c r="J116" i="141"/>
  <c r="K116" i="141"/>
  <c r="L116" i="141"/>
  <c r="M116" i="141"/>
  <c r="N116" i="141"/>
  <c r="O116" i="141"/>
  <c r="P116" i="141"/>
  <c r="Q116" i="141"/>
  <c r="R116" i="141"/>
  <c r="S116" i="141"/>
  <c r="T116" i="141"/>
  <c r="U116" i="141"/>
  <c r="V116" i="141"/>
  <c r="W116" i="141"/>
  <c r="X116" i="141"/>
  <c r="Y116" i="141"/>
  <c r="Z116" i="141"/>
  <c r="AA116" i="141"/>
  <c r="AB116" i="141"/>
  <c r="AC116" i="141"/>
  <c r="AD116" i="141"/>
  <c r="AE116" i="141"/>
  <c r="AF116" i="141"/>
  <c r="AG116" i="141"/>
  <c r="AH116" i="141"/>
  <c r="AI116" i="141"/>
  <c r="AJ116" i="141"/>
  <c r="AK116" i="141"/>
  <c r="AL116" i="141"/>
  <c r="AM116" i="141"/>
  <c r="AN116" i="141"/>
  <c r="AO116" i="141"/>
  <c r="AP116" i="141"/>
  <c r="AQ116" i="141"/>
  <c r="AR116" i="141"/>
  <c r="AS116" i="141"/>
  <c r="AT116" i="141"/>
  <c r="AU116" i="141"/>
  <c r="AV116" i="141"/>
  <c r="AW116" i="141"/>
  <c r="AX116" i="141"/>
  <c r="AY116" i="141"/>
  <c r="AZ116" i="141"/>
  <c r="BA116" i="141"/>
  <c r="BB116" i="141"/>
  <c r="BC116" i="141"/>
  <c r="BD116" i="141"/>
  <c r="BE116" i="141"/>
  <c r="BF116" i="141"/>
  <c r="BG116" i="141"/>
  <c r="BH116" i="141"/>
  <c r="BI116" i="141"/>
  <c r="BJ116" i="141"/>
  <c r="BK116" i="141"/>
  <c r="BL116" i="141"/>
  <c r="BM116" i="141"/>
  <c r="BN116" i="141"/>
  <c r="BO116" i="141"/>
  <c r="BP116" i="141"/>
  <c r="BQ116" i="141"/>
  <c r="BR116" i="141"/>
  <c r="BS116" i="141"/>
  <c r="B117" i="141"/>
  <c r="C117" i="141"/>
  <c r="D117" i="141"/>
  <c r="E117" i="141"/>
  <c r="F117" i="141"/>
  <c r="G117" i="141"/>
  <c r="H117" i="141"/>
  <c r="I117" i="141"/>
  <c r="J117" i="141"/>
  <c r="K117" i="141"/>
  <c r="L117" i="141"/>
  <c r="M117" i="141"/>
  <c r="N117" i="141"/>
  <c r="O117" i="141"/>
  <c r="P117" i="141"/>
  <c r="Q117" i="141"/>
  <c r="R117" i="141"/>
  <c r="S117" i="141"/>
  <c r="T117" i="141"/>
  <c r="U117" i="141"/>
  <c r="V117" i="141"/>
  <c r="W117" i="141"/>
  <c r="X117" i="141"/>
  <c r="Y117" i="141"/>
  <c r="Z117" i="141"/>
  <c r="AA117" i="141"/>
  <c r="AB117" i="141"/>
  <c r="AC117" i="141"/>
  <c r="AD117" i="141"/>
  <c r="AE117" i="141"/>
  <c r="AF117" i="141"/>
  <c r="AG117" i="141"/>
  <c r="AH117" i="141"/>
  <c r="AI117" i="141"/>
  <c r="AJ117" i="141"/>
  <c r="AK117" i="141"/>
  <c r="AL117" i="141"/>
  <c r="AM117" i="141"/>
  <c r="AN117" i="141"/>
  <c r="AO117" i="141"/>
  <c r="AP117" i="141"/>
  <c r="AQ117" i="141"/>
  <c r="AR117" i="141"/>
  <c r="AS117" i="141"/>
  <c r="AT117" i="141"/>
  <c r="AU117" i="141"/>
  <c r="AV117" i="141"/>
  <c r="AW117" i="141"/>
  <c r="AX117" i="141"/>
  <c r="AY117" i="141"/>
  <c r="AZ117" i="141"/>
  <c r="BA117" i="141"/>
  <c r="BB117" i="141"/>
  <c r="BC117" i="141"/>
  <c r="BD117" i="141"/>
  <c r="BE117" i="141"/>
  <c r="BF117" i="141"/>
  <c r="BG117" i="141"/>
  <c r="BH117" i="141"/>
  <c r="BI117" i="141"/>
  <c r="BJ117" i="141"/>
  <c r="BK117" i="141"/>
  <c r="BL117" i="141"/>
  <c r="BM117" i="141"/>
  <c r="BN117" i="141"/>
  <c r="BO117" i="141"/>
  <c r="BP117" i="141"/>
  <c r="BQ117" i="141"/>
  <c r="BR117" i="141"/>
  <c r="BS117" i="141"/>
  <c r="B118" i="141"/>
  <c r="C118" i="141"/>
  <c r="D118" i="141"/>
  <c r="E118" i="141"/>
  <c r="F118" i="141"/>
  <c r="G118" i="141"/>
  <c r="H118" i="141"/>
  <c r="I118" i="141"/>
  <c r="J118" i="141"/>
  <c r="K118" i="141"/>
  <c r="L118" i="141"/>
  <c r="M118" i="141"/>
  <c r="N118" i="141"/>
  <c r="O118" i="141"/>
  <c r="P118" i="141"/>
  <c r="Q118" i="141"/>
  <c r="R118" i="141"/>
  <c r="S118" i="141"/>
  <c r="T118" i="141"/>
  <c r="U118" i="141"/>
  <c r="V118" i="141"/>
  <c r="W118" i="141"/>
  <c r="X118" i="141"/>
  <c r="Y118" i="141"/>
  <c r="Z118" i="141"/>
  <c r="AA118" i="141"/>
  <c r="AB118" i="141"/>
  <c r="AC118" i="141"/>
  <c r="AD118" i="141"/>
  <c r="AE118" i="141"/>
  <c r="AF118" i="141"/>
  <c r="AG118" i="141"/>
  <c r="AH118" i="141"/>
  <c r="AI118" i="141"/>
  <c r="AJ118" i="141"/>
  <c r="AK118" i="141"/>
  <c r="AL118" i="141"/>
  <c r="AM118" i="141"/>
  <c r="AN118" i="141"/>
  <c r="AO118" i="141"/>
  <c r="AP118" i="141"/>
  <c r="AQ118" i="141"/>
  <c r="AR118" i="141"/>
  <c r="AS118" i="141"/>
  <c r="AT118" i="141"/>
  <c r="AU118" i="141"/>
  <c r="AV118" i="141"/>
  <c r="AW118" i="141"/>
  <c r="AX118" i="141"/>
  <c r="AY118" i="141"/>
  <c r="AZ118" i="141"/>
  <c r="BA118" i="141"/>
  <c r="BB118" i="141"/>
  <c r="BC118" i="141"/>
  <c r="BD118" i="141"/>
  <c r="BE118" i="141"/>
  <c r="BF118" i="141"/>
  <c r="BG118" i="141"/>
  <c r="BH118" i="141"/>
  <c r="BI118" i="141"/>
  <c r="BJ118" i="141"/>
  <c r="BK118" i="141"/>
  <c r="BL118" i="141"/>
  <c r="BM118" i="141"/>
  <c r="BN118" i="141"/>
  <c r="BO118" i="141"/>
  <c r="BP118" i="141"/>
  <c r="BQ118" i="141"/>
  <c r="BR118" i="141"/>
  <c r="BS118" i="141"/>
  <c r="B119" i="141"/>
  <c r="C119" i="141"/>
  <c r="D119" i="141"/>
  <c r="E119" i="141"/>
  <c r="F119" i="141"/>
  <c r="G119" i="141"/>
  <c r="H119" i="141"/>
  <c r="I119" i="141"/>
  <c r="J119" i="141"/>
  <c r="K119" i="141"/>
  <c r="L119" i="141"/>
  <c r="M119" i="141"/>
  <c r="N119" i="141"/>
  <c r="O119" i="141"/>
  <c r="P119" i="141"/>
  <c r="Q119" i="141"/>
  <c r="R119" i="141"/>
  <c r="S119" i="141"/>
  <c r="T119" i="141"/>
  <c r="U119" i="141"/>
  <c r="V119" i="141"/>
  <c r="W119" i="141"/>
  <c r="X119" i="141"/>
  <c r="Y119" i="141"/>
  <c r="Z119" i="141"/>
  <c r="AA119" i="141"/>
  <c r="AB119" i="141"/>
  <c r="AC119" i="141"/>
  <c r="AD119" i="141"/>
  <c r="AE119" i="141"/>
  <c r="AF119" i="141"/>
  <c r="AG119" i="141"/>
  <c r="AH119" i="141"/>
  <c r="AI119" i="141"/>
  <c r="AJ119" i="141"/>
  <c r="AK119" i="141"/>
  <c r="AL119" i="141"/>
  <c r="AM119" i="141"/>
  <c r="AN119" i="141"/>
  <c r="AO119" i="141"/>
  <c r="AP119" i="141"/>
  <c r="AQ119" i="141"/>
  <c r="AR119" i="141"/>
  <c r="AS119" i="141"/>
  <c r="AT119" i="141"/>
  <c r="AU119" i="141"/>
  <c r="AV119" i="141"/>
  <c r="AW119" i="141"/>
  <c r="AX119" i="141"/>
  <c r="AY119" i="141"/>
  <c r="AZ119" i="141"/>
  <c r="BA119" i="141"/>
  <c r="BB119" i="141"/>
  <c r="BC119" i="141"/>
  <c r="BD119" i="141"/>
  <c r="BE119" i="141"/>
  <c r="BF119" i="141"/>
  <c r="BG119" i="141"/>
  <c r="BH119" i="141"/>
  <c r="BI119" i="141"/>
  <c r="BJ119" i="141"/>
  <c r="BK119" i="141"/>
  <c r="BL119" i="141"/>
  <c r="BM119" i="141"/>
  <c r="BN119" i="141"/>
  <c r="BO119" i="141"/>
  <c r="BP119" i="141"/>
  <c r="BQ119" i="141"/>
  <c r="BR119" i="141"/>
  <c r="BS119" i="141"/>
  <c r="B120" i="141"/>
  <c r="C120" i="141"/>
  <c r="D120" i="141"/>
  <c r="E120" i="141"/>
  <c r="F120" i="141"/>
  <c r="G120" i="141"/>
  <c r="H120" i="141"/>
  <c r="I120" i="141"/>
  <c r="J120" i="141"/>
  <c r="K120" i="141"/>
  <c r="L120" i="141"/>
  <c r="M120" i="141"/>
  <c r="N120" i="141"/>
  <c r="O120" i="141"/>
  <c r="P120" i="141"/>
  <c r="Q120" i="141"/>
  <c r="R120" i="141"/>
  <c r="S120" i="141"/>
  <c r="T120" i="141"/>
  <c r="U120" i="141"/>
  <c r="V120" i="141"/>
  <c r="W120" i="141"/>
  <c r="X120" i="141"/>
  <c r="Y120" i="141"/>
  <c r="Z120" i="141"/>
  <c r="AA120" i="141"/>
  <c r="AB120" i="141"/>
  <c r="AC120" i="141"/>
  <c r="AD120" i="141"/>
  <c r="AE120" i="141"/>
  <c r="AF120" i="141"/>
  <c r="AG120" i="141"/>
  <c r="AH120" i="141"/>
  <c r="AI120" i="141"/>
  <c r="AJ120" i="141"/>
  <c r="AK120" i="141"/>
  <c r="AL120" i="141"/>
  <c r="AM120" i="141"/>
  <c r="AN120" i="141"/>
  <c r="AO120" i="141"/>
  <c r="AP120" i="141"/>
  <c r="AQ120" i="141"/>
  <c r="AR120" i="141"/>
  <c r="AS120" i="141"/>
  <c r="AT120" i="141"/>
  <c r="AU120" i="141"/>
  <c r="AV120" i="141"/>
  <c r="AW120" i="141"/>
  <c r="AX120" i="141"/>
  <c r="AY120" i="141"/>
  <c r="AZ120" i="141"/>
  <c r="BA120" i="141"/>
  <c r="BB120" i="141"/>
  <c r="BC120" i="141"/>
  <c r="BD120" i="141"/>
  <c r="BE120" i="141"/>
  <c r="BF120" i="141"/>
  <c r="BG120" i="141"/>
  <c r="BH120" i="141"/>
  <c r="BI120" i="141"/>
  <c r="BJ120" i="141"/>
  <c r="BK120" i="141"/>
  <c r="BL120" i="141"/>
  <c r="BM120" i="141"/>
  <c r="BN120" i="141"/>
  <c r="BO120" i="141"/>
  <c r="BP120" i="141"/>
  <c r="BQ120" i="141"/>
  <c r="BR120" i="141"/>
  <c r="BS120" i="141"/>
  <c r="B121" i="141"/>
  <c r="C121" i="141"/>
  <c r="D121" i="141"/>
  <c r="E121" i="141"/>
  <c r="F121" i="141"/>
  <c r="G121" i="141"/>
  <c r="H121" i="141"/>
  <c r="I121" i="141"/>
  <c r="J121" i="141"/>
  <c r="K121" i="141"/>
  <c r="L121" i="141"/>
  <c r="M121" i="141"/>
  <c r="N121" i="141"/>
  <c r="O121" i="141"/>
  <c r="P121" i="141"/>
  <c r="Q121" i="141"/>
  <c r="R121" i="141"/>
  <c r="S121" i="141"/>
  <c r="T121" i="141"/>
  <c r="U121" i="141"/>
  <c r="V121" i="141"/>
  <c r="W121" i="141"/>
  <c r="X121" i="141"/>
  <c r="Y121" i="141"/>
  <c r="Z121" i="141"/>
  <c r="AA121" i="141"/>
  <c r="AB121" i="141"/>
  <c r="AC121" i="141"/>
  <c r="AD121" i="141"/>
  <c r="AE121" i="141"/>
  <c r="AF121" i="141"/>
  <c r="AG121" i="141"/>
  <c r="AH121" i="141"/>
  <c r="AI121" i="141"/>
  <c r="AJ121" i="141"/>
  <c r="AK121" i="141"/>
  <c r="AL121" i="141"/>
  <c r="AM121" i="141"/>
  <c r="AN121" i="141"/>
  <c r="AO121" i="141"/>
  <c r="AP121" i="141"/>
  <c r="AQ121" i="141"/>
  <c r="AR121" i="141"/>
  <c r="AS121" i="141"/>
  <c r="AT121" i="141"/>
  <c r="AU121" i="141"/>
  <c r="AV121" i="141"/>
  <c r="AW121" i="141"/>
  <c r="AX121" i="141"/>
  <c r="AY121" i="141"/>
  <c r="AZ121" i="141"/>
  <c r="BA121" i="141"/>
  <c r="BB121" i="141"/>
  <c r="BC121" i="141"/>
  <c r="BD121" i="141"/>
  <c r="BE121" i="141"/>
  <c r="BF121" i="141"/>
  <c r="BG121" i="141"/>
  <c r="BH121" i="141"/>
  <c r="BI121" i="141"/>
  <c r="BJ121" i="141"/>
  <c r="BK121" i="141"/>
  <c r="BL121" i="141"/>
  <c r="BM121" i="141"/>
  <c r="BN121" i="141"/>
  <c r="BO121" i="141"/>
  <c r="BP121" i="141"/>
  <c r="BQ121" i="141"/>
  <c r="BR121" i="141"/>
  <c r="BS121" i="141"/>
  <c r="B122" i="141"/>
  <c r="C122" i="141"/>
  <c r="D122" i="141"/>
  <c r="E122" i="141"/>
  <c r="F122" i="141"/>
  <c r="G122" i="141"/>
  <c r="H122" i="141"/>
  <c r="I122" i="141"/>
  <c r="J122" i="141"/>
  <c r="K122" i="141"/>
  <c r="L122" i="141"/>
  <c r="M122" i="141"/>
  <c r="N122" i="141"/>
  <c r="O122" i="141"/>
  <c r="P122" i="141"/>
  <c r="Q122" i="141"/>
  <c r="R122" i="141"/>
  <c r="S122" i="141"/>
  <c r="T122" i="141"/>
  <c r="U122" i="141"/>
  <c r="V122" i="141"/>
  <c r="W122" i="141"/>
  <c r="X122" i="141"/>
  <c r="Y122" i="141"/>
  <c r="Z122" i="141"/>
  <c r="AA122" i="141"/>
  <c r="AB122" i="141"/>
  <c r="AC122" i="141"/>
  <c r="AD122" i="141"/>
  <c r="AE122" i="141"/>
  <c r="AF122" i="141"/>
  <c r="AG122" i="141"/>
  <c r="AH122" i="141"/>
  <c r="AI122" i="141"/>
  <c r="AJ122" i="141"/>
  <c r="AK122" i="141"/>
  <c r="AL122" i="141"/>
  <c r="AM122" i="141"/>
  <c r="AN122" i="141"/>
  <c r="AO122" i="141"/>
  <c r="AP122" i="141"/>
  <c r="AQ122" i="141"/>
  <c r="AR122" i="141"/>
  <c r="AS122" i="141"/>
  <c r="AT122" i="141"/>
  <c r="AU122" i="141"/>
  <c r="AV122" i="141"/>
  <c r="AW122" i="141"/>
  <c r="AX122" i="141"/>
  <c r="AY122" i="141"/>
  <c r="AZ122" i="141"/>
  <c r="BA122" i="141"/>
  <c r="BB122" i="141"/>
  <c r="BC122" i="141"/>
  <c r="BD122" i="141"/>
  <c r="BE122" i="141"/>
  <c r="BF122" i="141"/>
  <c r="BG122" i="141"/>
  <c r="BH122" i="141"/>
  <c r="BI122" i="141"/>
  <c r="BJ122" i="141"/>
  <c r="BK122" i="141"/>
  <c r="BL122" i="141"/>
  <c r="BM122" i="141"/>
  <c r="BN122" i="141"/>
  <c r="BO122" i="141"/>
  <c r="BP122" i="141"/>
  <c r="BQ122" i="141"/>
  <c r="BR122" i="141"/>
  <c r="BS122" i="141"/>
  <c r="B123" i="141"/>
  <c r="C123" i="141"/>
  <c r="D123" i="141"/>
  <c r="E123" i="141"/>
  <c r="F123" i="141"/>
  <c r="G123" i="141"/>
  <c r="H123" i="141"/>
  <c r="I123" i="141"/>
  <c r="J123" i="141"/>
  <c r="K123" i="141"/>
  <c r="L123" i="141"/>
  <c r="M123" i="141"/>
  <c r="N123" i="141"/>
  <c r="O123" i="141"/>
  <c r="P123" i="141"/>
  <c r="Q123" i="141"/>
  <c r="R123" i="141"/>
  <c r="S123" i="141"/>
  <c r="T123" i="141"/>
  <c r="U123" i="141"/>
  <c r="V123" i="141"/>
  <c r="W123" i="141"/>
  <c r="X123" i="141"/>
  <c r="Y123" i="141"/>
  <c r="Z123" i="141"/>
  <c r="AA123" i="141"/>
  <c r="AB123" i="141"/>
  <c r="AC123" i="141"/>
  <c r="AD123" i="141"/>
  <c r="AE123" i="141"/>
  <c r="AF123" i="141"/>
  <c r="AG123" i="141"/>
  <c r="AH123" i="141"/>
  <c r="AI123" i="141"/>
  <c r="AJ123" i="141"/>
  <c r="AK123" i="141"/>
  <c r="AL123" i="141"/>
  <c r="AM123" i="141"/>
  <c r="AN123" i="141"/>
  <c r="AO123" i="141"/>
  <c r="AP123" i="141"/>
  <c r="AQ123" i="141"/>
  <c r="AR123" i="141"/>
  <c r="AS123" i="141"/>
  <c r="AT123" i="141"/>
  <c r="AU123" i="141"/>
  <c r="AV123" i="141"/>
  <c r="AW123" i="141"/>
  <c r="AX123" i="141"/>
  <c r="AY123" i="141"/>
  <c r="AZ123" i="141"/>
  <c r="BA123" i="141"/>
  <c r="BB123" i="141"/>
  <c r="BC123" i="141"/>
  <c r="BD123" i="141"/>
  <c r="BE123" i="141"/>
  <c r="BF123" i="141"/>
  <c r="BG123" i="141"/>
  <c r="BH123" i="141"/>
  <c r="BI123" i="141"/>
  <c r="BJ123" i="141"/>
  <c r="BK123" i="141"/>
  <c r="BL123" i="141"/>
  <c r="BM123" i="141"/>
  <c r="BN123" i="141"/>
  <c r="BO123" i="141"/>
  <c r="BP123" i="141"/>
  <c r="BQ123" i="141"/>
  <c r="BR123" i="141"/>
  <c r="BS123" i="141"/>
  <c r="B124" i="141"/>
  <c r="C124" i="141"/>
  <c r="D124" i="141"/>
  <c r="E124" i="141"/>
  <c r="F124" i="141"/>
  <c r="G124" i="141"/>
  <c r="H124" i="141"/>
  <c r="I124" i="141"/>
  <c r="J124" i="141"/>
  <c r="K124" i="141"/>
  <c r="L124" i="141"/>
  <c r="M124" i="141"/>
  <c r="N124" i="141"/>
  <c r="O124" i="141"/>
  <c r="P124" i="141"/>
  <c r="Q124" i="141"/>
  <c r="R124" i="141"/>
  <c r="S124" i="141"/>
  <c r="T124" i="141"/>
  <c r="U124" i="141"/>
  <c r="V124" i="141"/>
  <c r="W124" i="141"/>
  <c r="X124" i="141"/>
  <c r="Y124" i="141"/>
  <c r="Z124" i="141"/>
  <c r="AA124" i="141"/>
  <c r="AB124" i="141"/>
  <c r="AC124" i="141"/>
  <c r="AD124" i="141"/>
  <c r="AE124" i="141"/>
  <c r="AF124" i="141"/>
  <c r="AG124" i="141"/>
  <c r="AH124" i="141"/>
  <c r="AI124" i="141"/>
  <c r="AJ124" i="141"/>
  <c r="AK124" i="141"/>
  <c r="AL124" i="141"/>
  <c r="AM124" i="141"/>
  <c r="AN124" i="141"/>
  <c r="AO124" i="141"/>
  <c r="AP124" i="141"/>
  <c r="AQ124" i="141"/>
  <c r="AR124" i="141"/>
  <c r="AS124" i="141"/>
  <c r="AT124" i="141"/>
  <c r="AU124" i="141"/>
  <c r="AV124" i="141"/>
  <c r="AW124" i="141"/>
  <c r="AX124" i="141"/>
  <c r="AY124" i="141"/>
  <c r="AZ124" i="141"/>
  <c r="BA124" i="141"/>
  <c r="BB124" i="141"/>
  <c r="BC124" i="141"/>
  <c r="BD124" i="141"/>
  <c r="BE124" i="141"/>
  <c r="BF124" i="141"/>
  <c r="BG124" i="141"/>
  <c r="BH124" i="141"/>
  <c r="BI124" i="141"/>
  <c r="BJ124" i="141"/>
  <c r="BK124" i="141"/>
  <c r="BL124" i="141"/>
  <c r="BM124" i="141"/>
  <c r="BN124" i="141"/>
  <c r="BO124" i="141"/>
  <c r="BP124" i="141"/>
  <c r="BQ124" i="141"/>
  <c r="BR124" i="141"/>
  <c r="BS124" i="141"/>
  <c r="B125" i="141"/>
  <c r="C125" i="141"/>
  <c r="D125" i="141"/>
  <c r="E125" i="141"/>
  <c r="F125" i="141"/>
  <c r="G125" i="141"/>
  <c r="H125" i="141"/>
  <c r="I125" i="141"/>
  <c r="J125" i="141"/>
  <c r="K125" i="141"/>
  <c r="L125" i="141"/>
  <c r="M125" i="141"/>
  <c r="N125" i="141"/>
  <c r="O125" i="141"/>
  <c r="P125" i="141"/>
  <c r="Q125" i="141"/>
  <c r="R125" i="141"/>
  <c r="S125" i="141"/>
  <c r="T125" i="141"/>
  <c r="U125" i="141"/>
  <c r="V125" i="141"/>
  <c r="W125" i="141"/>
  <c r="X125" i="141"/>
  <c r="Y125" i="141"/>
  <c r="Z125" i="141"/>
  <c r="AA125" i="141"/>
  <c r="AB125" i="141"/>
  <c r="AC125" i="141"/>
  <c r="AD125" i="141"/>
  <c r="AE125" i="141"/>
  <c r="AF125" i="141"/>
  <c r="AG125" i="141"/>
  <c r="AH125" i="141"/>
  <c r="AI125" i="141"/>
  <c r="AJ125" i="141"/>
  <c r="AK125" i="141"/>
  <c r="AL125" i="141"/>
  <c r="AM125" i="141"/>
  <c r="AN125" i="141"/>
  <c r="AO125" i="141"/>
  <c r="AP125" i="141"/>
  <c r="AQ125" i="141"/>
  <c r="AR125" i="141"/>
  <c r="AS125" i="141"/>
  <c r="AT125" i="141"/>
  <c r="AU125" i="141"/>
  <c r="AV125" i="141"/>
  <c r="AW125" i="141"/>
  <c r="AX125" i="141"/>
  <c r="AY125" i="141"/>
  <c r="AZ125" i="141"/>
  <c r="BA125" i="141"/>
  <c r="BB125" i="141"/>
  <c r="BC125" i="141"/>
  <c r="BD125" i="141"/>
  <c r="BE125" i="141"/>
  <c r="BF125" i="141"/>
  <c r="BG125" i="141"/>
  <c r="BH125" i="141"/>
  <c r="BI125" i="141"/>
  <c r="BJ125" i="141"/>
  <c r="BK125" i="141"/>
  <c r="BL125" i="141"/>
  <c r="BM125" i="141"/>
  <c r="BN125" i="141"/>
  <c r="BO125" i="141"/>
  <c r="BP125" i="141"/>
  <c r="BQ125" i="141"/>
  <c r="BR125" i="141"/>
  <c r="BS125" i="141"/>
  <c r="B126" i="141"/>
  <c r="C126" i="141"/>
  <c r="D126" i="141"/>
  <c r="E126" i="141"/>
  <c r="F126" i="141"/>
  <c r="G126" i="141"/>
  <c r="H126" i="141"/>
  <c r="I126" i="141"/>
  <c r="J126" i="141"/>
  <c r="K126" i="141"/>
  <c r="L126" i="141"/>
  <c r="M126" i="141"/>
  <c r="N126" i="141"/>
  <c r="O126" i="141"/>
  <c r="P126" i="141"/>
  <c r="Q126" i="141"/>
  <c r="R126" i="141"/>
  <c r="S126" i="141"/>
  <c r="T126" i="141"/>
  <c r="U126" i="141"/>
  <c r="V126" i="141"/>
  <c r="W126" i="141"/>
  <c r="X126" i="141"/>
  <c r="Y126" i="141"/>
  <c r="Z126" i="141"/>
  <c r="AA126" i="141"/>
  <c r="AB126" i="141"/>
  <c r="AC126" i="141"/>
  <c r="AD126" i="141"/>
  <c r="AE126" i="141"/>
  <c r="AF126" i="141"/>
  <c r="AG126" i="141"/>
  <c r="AH126" i="141"/>
  <c r="AI126" i="141"/>
  <c r="AJ126" i="141"/>
  <c r="AK126" i="141"/>
  <c r="AL126" i="141"/>
  <c r="AM126" i="141"/>
  <c r="AN126" i="141"/>
  <c r="AO126" i="141"/>
  <c r="AP126" i="141"/>
  <c r="AQ126" i="141"/>
  <c r="AR126" i="141"/>
  <c r="AS126" i="141"/>
  <c r="AT126" i="141"/>
  <c r="AU126" i="141"/>
  <c r="AV126" i="141"/>
  <c r="AW126" i="141"/>
  <c r="AX126" i="141"/>
  <c r="AY126" i="141"/>
  <c r="AZ126" i="141"/>
  <c r="BA126" i="141"/>
  <c r="BB126" i="141"/>
  <c r="BC126" i="141"/>
  <c r="BD126" i="141"/>
  <c r="BE126" i="141"/>
  <c r="BF126" i="141"/>
  <c r="BG126" i="141"/>
  <c r="BH126" i="141"/>
  <c r="BI126" i="141"/>
  <c r="BJ126" i="141"/>
  <c r="BK126" i="141"/>
  <c r="BL126" i="141"/>
  <c r="BM126" i="141"/>
  <c r="BN126" i="141"/>
  <c r="BO126" i="141"/>
  <c r="BP126" i="141"/>
  <c r="BQ126" i="141"/>
  <c r="BR126" i="141"/>
  <c r="BS126" i="141"/>
  <c r="B127" i="141"/>
  <c r="C127" i="141"/>
  <c r="D127" i="141"/>
  <c r="E127" i="141"/>
  <c r="F127" i="141"/>
  <c r="G127" i="141"/>
  <c r="H127" i="141"/>
  <c r="I127" i="141"/>
  <c r="J127" i="141"/>
  <c r="K127" i="141"/>
  <c r="L127" i="141"/>
  <c r="M127" i="141"/>
  <c r="N127" i="141"/>
  <c r="O127" i="141"/>
  <c r="P127" i="141"/>
  <c r="Q127" i="141"/>
  <c r="R127" i="141"/>
  <c r="S127" i="141"/>
  <c r="T127" i="141"/>
  <c r="U127" i="141"/>
  <c r="V127" i="141"/>
  <c r="W127" i="141"/>
  <c r="X127" i="141"/>
  <c r="Y127" i="141"/>
  <c r="Z127" i="141"/>
  <c r="AA127" i="141"/>
  <c r="AB127" i="141"/>
  <c r="AC127" i="141"/>
  <c r="AD127" i="141"/>
  <c r="AE127" i="141"/>
  <c r="AF127" i="141"/>
  <c r="AG127" i="141"/>
  <c r="AH127" i="141"/>
  <c r="AI127" i="141"/>
  <c r="AJ127" i="141"/>
  <c r="AK127" i="141"/>
  <c r="AL127" i="141"/>
  <c r="AM127" i="141"/>
  <c r="AN127" i="141"/>
  <c r="AO127" i="141"/>
  <c r="AP127" i="141"/>
  <c r="AQ127" i="141"/>
  <c r="AR127" i="141"/>
  <c r="AS127" i="141"/>
  <c r="AT127" i="141"/>
  <c r="AU127" i="141"/>
  <c r="AV127" i="141"/>
  <c r="AW127" i="141"/>
  <c r="AX127" i="141"/>
  <c r="AY127" i="141"/>
  <c r="AZ127" i="141"/>
  <c r="BA127" i="141"/>
  <c r="BB127" i="141"/>
  <c r="BC127" i="141"/>
  <c r="BD127" i="141"/>
  <c r="BE127" i="141"/>
  <c r="BF127" i="141"/>
  <c r="BG127" i="141"/>
  <c r="BH127" i="141"/>
  <c r="BI127" i="141"/>
  <c r="BJ127" i="141"/>
  <c r="BK127" i="141"/>
  <c r="BL127" i="141"/>
  <c r="BM127" i="141"/>
  <c r="BN127" i="141"/>
  <c r="BO127" i="141"/>
  <c r="BP127" i="141"/>
  <c r="BQ127" i="141"/>
  <c r="BR127" i="141"/>
  <c r="BS127" i="141"/>
  <c r="B128" i="141"/>
  <c r="C128" i="141"/>
  <c r="D128" i="141"/>
  <c r="E128" i="141"/>
  <c r="F128" i="141"/>
  <c r="G128" i="141"/>
  <c r="H128" i="141"/>
  <c r="I128" i="141"/>
  <c r="J128" i="141"/>
  <c r="K128" i="141"/>
  <c r="L128" i="141"/>
  <c r="M128" i="141"/>
  <c r="N128" i="141"/>
  <c r="O128" i="141"/>
  <c r="P128" i="141"/>
  <c r="Q128" i="141"/>
  <c r="R128" i="141"/>
  <c r="S128" i="141"/>
  <c r="T128" i="141"/>
  <c r="U128" i="141"/>
  <c r="V128" i="141"/>
  <c r="W128" i="141"/>
  <c r="X128" i="141"/>
  <c r="Y128" i="141"/>
  <c r="Z128" i="141"/>
  <c r="AA128" i="141"/>
  <c r="AB128" i="141"/>
  <c r="AC128" i="141"/>
  <c r="AD128" i="141"/>
  <c r="AE128" i="141"/>
  <c r="AF128" i="141"/>
  <c r="AG128" i="141"/>
  <c r="AH128" i="141"/>
  <c r="AI128" i="141"/>
  <c r="AJ128" i="141"/>
  <c r="AK128" i="141"/>
  <c r="AL128" i="141"/>
  <c r="AM128" i="141"/>
  <c r="AN128" i="141"/>
  <c r="AO128" i="141"/>
  <c r="AP128" i="141"/>
  <c r="AQ128" i="141"/>
  <c r="AR128" i="141"/>
  <c r="AS128" i="141"/>
  <c r="AT128" i="141"/>
  <c r="AU128" i="141"/>
  <c r="AV128" i="141"/>
  <c r="AW128" i="141"/>
  <c r="AX128" i="141"/>
  <c r="AY128" i="141"/>
  <c r="AZ128" i="141"/>
  <c r="BA128" i="141"/>
  <c r="BB128" i="141"/>
  <c r="BC128" i="141"/>
  <c r="BD128" i="141"/>
  <c r="BE128" i="141"/>
  <c r="BF128" i="141"/>
  <c r="BG128" i="141"/>
  <c r="BH128" i="141"/>
  <c r="BI128" i="141"/>
  <c r="BJ128" i="141"/>
  <c r="BK128" i="141"/>
  <c r="BL128" i="141"/>
  <c r="BM128" i="141"/>
  <c r="BN128" i="141"/>
  <c r="BO128" i="141"/>
  <c r="BP128" i="141"/>
  <c r="BQ128" i="141"/>
  <c r="BR128" i="141"/>
  <c r="BS128" i="141"/>
  <c r="B129" i="141"/>
  <c r="C129" i="141"/>
  <c r="D129" i="141"/>
  <c r="E129" i="141"/>
  <c r="F129" i="141"/>
  <c r="G129" i="141"/>
  <c r="H129" i="141"/>
  <c r="I129" i="141"/>
  <c r="J129" i="141"/>
  <c r="K129" i="141"/>
  <c r="L129" i="141"/>
  <c r="M129" i="141"/>
  <c r="N129" i="141"/>
  <c r="O129" i="141"/>
  <c r="P129" i="141"/>
  <c r="Q129" i="141"/>
  <c r="R129" i="141"/>
  <c r="S129" i="141"/>
  <c r="T129" i="141"/>
  <c r="U129" i="141"/>
  <c r="V129" i="141"/>
  <c r="W129" i="141"/>
  <c r="X129" i="141"/>
  <c r="Y129" i="141"/>
  <c r="Z129" i="141"/>
  <c r="AA129" i="141"/>
  <c r="AB129" i="141"/>
  <c r="AC129" i="141"/>
  <c r="AD129" i="141"/>
  <c r="AE129" i="141"/>
  <c r="AF129" i="141"/>
  <c r="AG129" i="141"/>
  <c r="AH129" i="141"/>
  <c r="AI129" i="141"/>
  <c r="AJ129" i="141"/>
  <c r="AK129" i="141"/>
  <c r="AL129" i="141"/>
  <c r="AM129" i="141"/>
  <c r="AN129" i="141"/>
  <c r="AO129" i="141"/>
  <c r="AP129" i="141"/>
  <c r="AQ129" i="141"/>
  <c r="AR129" i="141"/>
  <c r="AS129" i="141"/>
  <c r="AT129" i="141"/>
  <c r="AU129" i="141"/>
  <c r="AV129" i="141"/>
  <c r="AW129" i="141"/>
  <c r="AX129" i="141"/>
  <c r="AY129" i="141"/>
  <c r="AZ129" i="141"/>
  <c r="BA129" i="141"/>
  <c r="BB129" i="141"/>
  <c r="BC129" i="141"/>
  <c r="BD129" i="141"/>
  <c r="BE129" i="141"/>
  <c r="BF129" i="141"/>
  <c r="BG129" i="141"/>
  <c r="BH129" i="141"/>
  <c r="BI129" i="141"/>
  <c r="BJ129" i="141"/>
  <c r="BK129" i="141"/>
  <c r="BL129" i="141"/>
  <c r="BM129" i="141"/>
  <c r="BN129" i="141"/>
  <c r="BO129" i="141"/>
  <c r="BP129" i="141"/>
  <c r="BQ129" i="141"/>
  <c r="BR129" i="141"/>
  <c r="BS129" i="141"/>
  <c r="B130" i="141"/>
  <c r="C130" i="141"/>
  <c r="D130" i="141"/>
  <c r="E130" i="141"/>
  <c r="F130" i="141"/>
  <c r="G130" i="141"/>
  <c r="H130" i="141"/>
  <c r="I130" i="141"/>
  <c r="J130" i="141"/>
  <c r="K130" i="141"/>
  <c r="L130" i="141"/>
  <c r="M130" i="141"/>
  <c r="N130" i="141"/>
  <c r="O130" i="141"/>
  <c r="P130" i="141"/>
  <c r="Q130" i="141"/>
  <c r="R130" i="141"/>
  <c r="S130" i="141"/>
  <c r="T130" i="141"/>
  <c r="U130" i="141"/>
  <c r="V130" i="141"/>
  <c r="W130" i="141"/>
  <c r="X130" i="141"/>
  <c r="Y130" i="141"/>
  <c r="Z130" i="141"/>
  <c r="AA130" i="141"/>
  <c r="AB130" i="141"/>
  <c r="AC130" i="141"/>
  <c r="AD130" i="141"/>
  <c r="AE130" i="141"/>
  <c r="AF130" i="141"/>
  <c r="AG130" i="141"/>
  <c r="AH130" i="141"/>
  <c r="AI130" i="141"/>
  <c r="AJ130" i="141"/>
  <c r="AK130" i="141"/>
  <c r="AL130" i="141"/>
  <c r="AM130" i="141"/>
  <c r="AN130" i="141"/>
  <c r="AO130" i="141"/>
  <c r="AP130" i="141"/>
  <c r="AQ130" i="141"/>
  <c r="AR130" i="141"/>
  <c r="AS130" i="141"/>
  <c r="AT130" i="141"/>
  <c r="AU130" i="141"/>
  <c r="AV130" i="141"/>
  <c r="AW130" i="141"/>
  <c r="AX130" i="141"/>
  <c r="AY130" i="141"/>
  <c r="AZ130" i="141"/>
  <c r="BA130" i="141"/>
  <c r="BB130" i="141"/>
  <c r="BC130" i="141"/>
  <c r="BD130" i="141"/>
  <c r="BE130" i="141"/>
  <c r="BF130" i="141"/>
  <c r="BG130" i="141"/>
  <c r="BH130" i="141"/>
  <c r="BI130" i="141"/>
  <c r="BJ130" i="141"/>
  <c r="BK130" i="141"/>
  <c r="BL130" i="141"/>
  <c r="BM130" i="141"/>
  <c r="BN130" i="141"/>
  <c r="BO130" i="141"/>
  <c r="BP130" i="141"/>
  <c r="BQ130" i="141"/>
  <c r="BR130" i="141"/>
  <c r="BS130" i="141"/>
  <c r="B131" i="141"/>
  <c r="C131" i="141"/>
  <c r="D131" i="141"/>
  <c r="E131" i="141"/>
  <c r="F131" i="141"/>
  <c r="G131" i="141"/>
  <c r="H131" i="141"/>
  <c r="I131" i="141"/>
  <c r="J131" i="141"/>
  <c r="K131" i="141"/>
  <c r="L131" i="141"/>
  <c r="M131" i="141"/>
  <c r="N131" i="141"/>
  <c r="O131" i="141"/>
  <c r="P131" i="141"/>
  <c r="Q131" i="141"/>
  <c r="R131" i="141"/>
  <c r="S131" i="141"/>
  <c r="T131" i="141"/>
  <c r="U131" i="141"/>
  <c r="V131" i="141"/>
  <c r="W131" i="141"/>
  <c r="X131" i="141"/>
  <c r="Y131" i="141"/>
  <c r="Z131" i="141"/>
  <c r="AA131" i="141"/>
  <c r="AB131" i="141"/>
  <c r="AC131" i="141"/>
  <c r="AD131" i="141"/>
  <c r="AE131" i="141"/>
  <c r="AF131" i="141"/>
  <c r="AG131" i="141"/>
  <c r="AH131" i="141"/>
  <c r="AI131" i="141"/>
  <c r="AJ131" i="141"/>
  <c r="AK131" i="141"/>
  <c r="AL131" i="141"/>
  <c r="AM131" i="141"/>
  <c r="AN131" i="141"/>
  <c r="AO131" i="141"/>
  <c r="AP131" i="141"/>
  <c r="AQ131" i="141"/>
  <c r="AR131" i="141"/>
  <c r="AS131" i="141"/>
  <c r="AT131" i="141"/>
  <c r="AU131" i="141"/>
  <c r="AV131" i="141"/>
  <c r="AW131" i="141"/>
  <c r="AX131" i="141"/>
  <c r="AY131" i="141"/>
  <c r="AZ131" i="141"/>
  <c r="BA131" i="141"/>
  <c r="BB131" i="141"/>
  <c r="BC131" i="141"/>
  <c r="BD131" i="141"/>
  <c r="BE131" i="141"/>
  <c r="BF131" i="141"/>
  <c r="BG131" i="141"/>
  <c r="BH131" i="141"/>
  <c r="BI131" i="141"/>
  <c r="BJ131" i="141"/>
  <c r="BK131" i="141"/>
  <c r="BL131" i="141"/>
  <c r="BM131" i="141"/>
  <c r="BN131" i="141"/>
  <c r="BO131" i="141"/>
  <c r="BP131" i="141"/>
  <c r="BQ131" i="141"/>
  <c r="BR131" i="141"/>
  <c r="BS131" i="141"/>
  <c r="B132" i="141"/>
  <c r="C132" i="141"/>
  <c r="D132" i="141"/>
  <c r="E132" i="141"/>
  <c r="F132" i="141"/>
  <c r="G132" i="141"/>
  <c r="H132" i="141"/>
  <c r="I132" i="141"/>
  <c r="J132" i="141"/>
  <c r="K132" i="141"/>
  <c r="L132" i="141"/>
  <c r="M132" i="141"/>
  <c r="N132" i="141"/>
  <c r="O132" i="141"/>
  <c r="P132" i="141"/>
  <c r="Q132" i="141"/>
  <c r="R132" i="141"/>
  <c r="S132" i="141"/>
  <c r="T132" i="141"/>
  <c r="U132" i="141"/>
  <c r="V132" i="141"/>
  <c r="W132" i="141"/>
  <c r="X132" i="141"/>
  <c r="Y132" i="141"/>
  <c r="Z132" i="141"/>
  <c r="AA132" i="141"/>
  <c r="AB132" i="141"/>
  <c r="AC132" i="141"/>
  <c r="AD132" i="141"/>
  <c r="AE132" i="141"/>
  <c r="AF132" i="141"/>
  <c r="AG132" i="141"/>
  <c r="AH132" i="141"/>
  <c r="AI132" i="141"/>
  <c r="AJ132" i="141"/>
  <c r="AK132" i="141"/>
  <c r="AL132" i="141"/>
  <c r="AM132" i="141"/>
  <c r="AN132" i="141"/>
  <c r="AO132" i="141"/>
  <c r="AP132" i="141"/>
  <c r="AQ132" i="141"/>
  <c r="AR132" i="141"/>
  <c r="AS132" i="141"/>
  <c r="AT132" i="141"/>
  <c r="AU132" i="141"/>
  <c r="AV132" i="141"/>
  <c r="AW132" i="141"/>
  <c r="AX132" i="141"/>
  <c r="AY132" i="141"/>
  <c r="AZ132" i="141"/>
  <c r="BA132" i="141"/>
  <c r="BB132" i="141"/>
  <c r="BC132" i="141"/>
  <c r="BD132" i="141"/>
  <c r="BE132" i="141"/>
  <c r="BF132" i="141"/>
  <c r="BG132" i="141"/>
  <c r="BH132" i="141"/>
  <c r="BI132" i="141"/>
  <c r="BJ132" i="141"/>
  <c r="BK132" i="141"/>
  <c r="BL132" i="141"/>
  <c r="BM132" i="141"/>
  <c r="BN132" i="141"/>
  <c r="BO132" i="141"/>
  <c r="BP132" i="141"/>
  <c r="BQ132" i="141"/>
  <c r="BR132" i="141"/>
  <c r="BS132" i="141"/>
  <c r="B133" i="141"/>
  <c r="C133" i="141"/>
  <c r="D133" i="141"/>
  <c r="E133" i="141"/>
  <c r="F133" i="141"/>
  <c r="G133" i="141"/>
  <c r="H133" i="141"/>
  <c r="I133" i="141"/>
  <c r="J133" i="141"/>
  <c r="K133" i="141"/>
  <c r="L133" i="141"/>
  <c r="M133" i="141"/>
  <c r="N133" i="141"/>
  <c r="O133" i="141"/>
  <c r="P133" i="141"/>
  <c r="Q133" i="141"/>
  <c r="R133" i="141"/>
  <c r="S133" i="141"/>
  <c r="T133" i="141"/>
  <c r="U133" i="141"/>
  <c r="V133" i="141"/>
  <c r="W133" i="141"/>
  <c r="X133" i="141"/>
  <c r="Y133" i="141"/>
  <c r="Z133" i="141"/>
  <c r="AA133" i="141"/>
  <c r="AB133" i="141"/>
  <c r="AC133" i="141"/>
  <c r="AD133" i="141"/>
  <c r="AE133" i="141"/>
  <c r="AF133" i="141"/>
  <c r="AG133" i="141"/>
  <c r="AH133" i="141"/>
  <c r="AI133" i="141"/>
  <c r="AJ133" i="141"/>
  <c r="AK133" i="141"/>
  <c r="AL133" i="141"/>
  <c r="AM133" i="141"/>
  <c r="AN133" i="141"/>
  <c r="AO133" i="141"/>
  <c r="AP133" i="141"/>
  <c r="AQ133" i="141"/>
  <c r="AR133" i="141"/>
  <c r="AS133" i="141"/>
  <c r="AT133" i="141"/>
  <c r="AU133" i="141"/>
  <c r="AV133" i="141"/>
  <c r="AW133" i="141"/>
  <c r="AX133" i="141"/>
  <c r="AY133" i="141"/>
  <c r="AZ133" i="141"/>
  <c r="BA133" i="141"/>
  <c r="BB133" i="141"/>
  <c r="BC133" i="141"/>
  <c r="BD133" i="141"/>
  <c r="BE133" i="141"/>
  <c r="BF133" i="141"/>
  <c r="BG133" i="141"/>
  <c r="BH133" i="141"/>
  <c r="BI133" i="141"/>
  <c r="BJ133" i="141"/>
  <c r="BK133" i="141"/>
  <c r="BL133" i="141"/>
  <c r="BM133" i="141"/>
  <c r="BN133" i="141"/>
  <c r="BO133" i="141"/>
  <c r="BP133" i="141"/>
  <c r="BQ133" i="141"/>
  <c r="BR133" i="141"/>
  <c r="BS133" i="141"/>
  <c r="C6" i="141"/>
  <c r="D6" i="141"/>
  <c r="E6" i="141"/>
  <c r="F6" i="141"/>
  <c r="G6" i="141"/>
  <c r="H6" i="141"/>
  <c r="H1" i="141" s="1"/>
  <c r="I6" i="141"/>
  <c r="J6" i="141"/>
  <c r="K6" i="141"/>
  <c r="L6" i="141"/>
  <c r="M6" i="141"/>
  <c r="N6" i="141"/>
  <c r="O6" i="141"/>
  <c r="P6" i="141"/>
  <c r="Q6" i="141"/>
  <c r="R6" i="141"/>
  <c r="S6" i="141"/>
  <c r="T6" i="141"/>
  <c r="U6" i="141"/>
  <c r="V6" i="141"/>
  <c r="W6" i="141"/>
  <c r="X6" i="141"/>
  <c r="Y6" i="141"/>
  <c r="Z6" i="141"/>
  <c r="AA6" i="141"/>
  <c r="AB6" i="141"/>
  <c r="AC6" i="141"/>
  <c r="AD6" i="141"/>
  <c r="AE6" i="141"/>
  <c r="AF6" i="141"/>
  <c r="AG6" i="141"/>
  <c r="AH6" i="141"/>
  <c r="AI6" i="141"/>
  <c r="AJ6" i="141"/>
  <c r="AK6" i="141"/>
  <c r="AL6" i="141"/>
  <c r="AM6" i="141"/>
  <c r="AN6" i="141"/>
  <c r="AO6" i="141"/>
  <c r="AP6" i="141"/>
  <c r="AQ6" i="141"/>
  <c r="AR6" i="141"/>
  <c r="AS6" i="141"/>
  <c r="AT6" i="141"/>
  <c r="AU6" i="141"/>
  <c r="AV6" i="141"/>
  <c r="AW6" i="141"/>
  <c r="AX6" i="141"/>
  <c r="AY6" i="141"/>
  <c r="AZ6" i="141"/>
  <c r="BA6" i="141"/>
  <c r="BB6" i="141"/>
  <c r="BC6" i="141"/>
  <c r="BD6" i="141"/>
  <c r="BE6" i="141"/>
  <c r="BF6" i="141"/>
  <c r="BG6" i="141"/>
  <c r="BH6" i="141"/>
  <c r="BI6" i="141"/>
  <c r="BJ6" i="141"/>
  <c r="BK6" i="141"/>
  <c r="BL6" i="141"/>
  <c r="BM6" i="141"/>
  <c r="BN6" i="141"/>
  <c r="BO6" i="141"/>
  <c r="BP6" i="141"/>
  <c r="BQ6" i="141"/>
  <c r="BR6" i="141"/>
  <c r="BS6" i="141"/>
  <c r="B6" i="141"/>
  <c r="H1" i="140"/>
  <c r="D9" i="135" l="1"/>
  <c r="B9" i="135" l="1"/>
  <c r="F136" i="1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 xr:uid="{00000000-0006-0000-06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6" authorId="0" shapeId="0" xr:uid="{00000000-0006-0000-06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7" authorId="0" shapeId="0" xr:uid="{00000000-0006-0000-06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<sst xmlns="http://schemas.openxmlformats.org/spreadsheetml/2006/main" count="8730" uniqueCount="912">
  <si>
    <t>TABL. 3(29). BILANS ENERGII - GRUPA 05.1 WYDOBYWANIE WĘGLA KAMIENNEGO</t>
  </si>
  <si>
    <t>TABLE 3(29). ENERGY BALANCE - GROUP 05.1 MINING OF HARD COAL</t>
  </si>
  <si>
    <t>WYSZCZEGÓLNIENIE</t>
  </si>
  <si>
    <t>Rok</t>
  </si>
  <si>
    <t>Jednostka miary</t>
  </si>
  <si>
    <t>Zużycie globalne lub saldo wymiany</t>
  </si>
  <si>
    <t>Uzysk z przemian lub odzysk</t>
  </si>
  <si>
    <t>Zużycie na wsad przemian</t>
  </si>
  <si>
    <t>Zużycie bezpośrednie</t>
  </si>
  <si>
    <t>- w tym zużycie nieenergety-czne</t>
  </si>
  <si>
    <t xml:space="preserve">SPECIFICATION </t>
  </si>
  <si>
    <t>Year</t>
  </si>
  <si>
    <t>Unit of measure</t>
  </si>
  <si>
    <t>Global consumption or exchange balance</t>
  </si>
  <si>
    <t>Transforma-tion output or returns</t>
  </si>
  <si>
    <t>Transforma-tion input</t>
  </si>
  <si>
    <t>Direct consumption</t>
  </si>
  <si>
    <t>among which non-energy consumption</t>
  </si>
  <si>
    <t xml:space="preserve">                                        </t>
  </si>
  <si>
    <t xml:space="preserve">                </t>
  </si>
  <si>
    <t xml:space="preserve">          </t>
  </si>
  <si>
    <t xml:space="preserve"> Energia ogółem</t>
  </si>
  <si>
    <t xml:space="preserve"> TJ</t>
  </si>
  <si>
    <t xml:space="preserve"> Total energy</t>
  </si>
  <si>
    <t xml:space="preserve"> </t>
  </si>
  <si>
    <t xml:space="preserve"> Energia pierwotna</t>
  </si>
  <si>
    <t>–</t>
  </si>
  <si>
    <t xml:space="preserve"> Primary energy</t>
  </si>
  <si>
    <t xml:space="preserve">   Węgiel kamienny energetyczny</t>
  </si>
  <si>
    <t>tys. t</t>
  </si>
  <si>
    <t xml:space="preserve">   Steam coal</t>
  </si>
  <si>
    <r>
      <t>10</t>
    </r>
    <r>
      <rPr>
        <vertAlign val="super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 xml:space="preserve"> t</t>
    </r>
  </si>
  <si>
    <t xml:space="preserve">   Węgiel kamienny koksowy</t>
  </si>
  <si>
    <t xml:space="preserve">   Coking coal</t>
  </si>
  <si>
    <t xml:space="preserve">   Węgiel brunatny</t>
  </si>
  <si>
    <t xml:space="preserve">   Lignite</t>
  </si>
  <si>
    <t xml:space="preserve">   Ropa naftowa</t>
  </si>
  <si>
    <t xml:space="preserve">   Crude oil</t>
  </si>
  <si>
    <t xml:space="preserve">   Gaz ziemny wysokometanowy</t>
  </si>
  <si>
    <r>
      <t>mln m</t>
    </r>
    <r>
      <rPr>
        <vertAlign val="superscript"/>
        <sz val="8"/>
        <rFont val="Arial"/>
        <family val="2"/>
        <charset val="238"/>
      </rPr>
      <t>3</t>
    </r>
  </si>
  <si>
    <t xml:space="preserve">   High-methane natural gas</t>
  </si>
  <si>
    <r>
      <t>10</t>
    </r>
    <r>
      <rPr>
        <vertAlign val="superscript"/>
        <sz val="8"/>
        <rFont val="Arial"/>
        <family val="2"/>
        <charset val="238"/>
      </rPr>
      <t>6</t>
    </r>
    <r>
      <rPr>
        <sz val="8"/>
        <rFont val="Arial"/>
        <family val="2"/>
        <charset val="238"/>
      </rPr>
      <t xml:space="preserve"> m</t>
    </r>
    <r>
      <rPr>
        <vertAlign val="superscript"/>
        <sz val="8"/>
        <rFont val="Arial"/>
        <family val="2"/>
        <charset val="238"/>
      </rPr>
      <t>3</t>
    </r>
  </si>
  <si>
    <t xml:space="preserve">   Gaz ziemny zaazotowany</t>
  </si>
  <si>
    <t xml:space="preserve">   Nitrified natural gas</t>
  </si>
  <si>
    <t xml:space="preserve">   Torf i drewno</t>
  </si>
  <si>
    <r>
      <t>tys. m</t>
    </r>
    <r>
      <rPr>
        <vertAlign val="superscript"/>
        <sz val="8"/>
        <rFont val="Arial"/>
        <family val="2"/>
        <charset val="238"/>
      </rPr>
      <t>3</t>
    </r>
  </si>
  <si>
    <t xml:space="preserve">   Peat and wood</t>
  </si>
  <si>
    <r>
      <t>10</t>
    </r>
    <r>
      <rPr>
        <vertAlign val="super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 xml:space="preserve"> m</t>
    </r>
    <r>
      <rPr>
        <vertAlign val="superscript"/>
        <sz val="8"/>
        <rFont val="Arial"/>
        <family val="2"/>
        <charset val="238"/>
      </rPr>
      <t>3</t>
    </r>
  </si>
  <si>
    <t xml:space="preserve">   Energia wody i wiatru</t>
  </si>
  <si>
    <r>
      <t xml:space="preserve">  </t>
    </r>
    <r>
      <rPr>
        <i/>
        <sz val="8"/>
        <rFont val="Arial"/>
        <family val="2"/>
        <charset val="238"/>
      </rPr>
      <t xml:space="preserve"> Hydro and wind energy</t>
    </r>
  </si>
  <si>
    <t xml:space="preserve">   Energia geotermalna</t>
  </si>
  <si>
    <t xml:space="preserve">   Geothermal energy</t>
  </si>
  <si>
    <t xml:space="preserve">   Biogaz</t>
  </si>
  <si>
    <t xml:space="preserve">   Biogas</t>
  </si>
  <si>
    <t xml:space="preserve">   Paliwa odpadowe stałe roślinne</t>
  </si>
  <si>
    <t xml:space="preserve">   i zwierzęce</t>
  </si>
  <si>
    <t xml:space="preserve">   Solid biomass and animal products</t>
  </si>
  <si>
    <t xml:space="preserve">   Odpady przemysłowe stałe i ciekłe</t>
  </si>
  <si>
    <t xml:space="preserve">   Industrial wastes</t>
  </si>
  <si>
    <t xml:space="preserve">   Odpady komunalne</t>
  </si>
  <si>
    <t xml:space="preserve">   Municipal wastes</t>
  </si>
  <si>
    <t xml:space="preserve">   Paliwa ciekłe z biomasy</t>
  </si>
  <si>
    <t xml:space="preserve">   Liquid fuels from biomass</t>
  </si>
  <si>
    <t xml:space="preserve">   Inne surowce energetyczne</t>
  </si>
  <si>
    <t>TJ</t>
  </si>
  <si>
    <r>
      <t xml:space="preserve">   </t>
    </r>
    <r>
      <rPr>
        <i/>
        <sz val="8"/>
        <rFont val="Arial"/>
        <family val="2"/>
        <charset val="238"/>
      </rPr>
      <t>Other energy sources</t>
    </r>
  </si>
  <si>
    <t xml:space="preserve"> Energia pochodna</t>
  </si>
  <si>
    <t xml:space="preserve"> Derived energy</t>
  </si>
  <si>
    <t xml:space="preserve">   Brykiety z węgla kamiennego</t>
  </si>
  <si>
    <t xml:space="preserve">   Hard coal briquettes</t>
  </si>
  <si>
    <t xml:space="preserve">   Brykiety z węgla brunatnego</t>
  </si>
  <si>
    <t xml:space="preserve">   Lignite briquettes (BKB)</t>
  </si>
  <si>
    <t xml:space="preserve">   Koks i półkoks</t>
  </si>
  <si>
    <r>
      <t xml:space="preserve">   </t>
    </r>
    <r>
      <rPr>
        <i/>
        <sz val="8"/>
        <rFont val="Arial"/>
        <family val="2"/>
        <charset val="238"/>
      </rPr>
      <t>Coke and semi-coke</t>
    </r>
  </si>
  <si>
    <t xml:space="preserve">   Gaz ciekły</t>
  </si>
  <si>
    <r>
      <t xml:space="preserve">   </t>
    </r>
    <r>
      <rPr>
        <i/>
        <sz val="8"/>
        <rFont val="Arial"/>
        <family val="2"/>
        <charset val="238"/>
      </rPr>
      <t>Liquefied petroleum gas (LPG)</t>
    </r>
  </si>
  <si>
    <t xml:space="preserve">   Benzyny silnikowe</t>
  </si>
  <si>
    <r>
      <t xml:space="preserve">   </t>
    </r>
    <r>
      <rPr>
        <i/>
        <sz val="8"/>
        <rFont val="Arial"/>
        <family val="2"/>
        <charset val="238"/>
      </rPr>
      <t>Motor gasoline</t>
    </r>
  </si>
  <si>
    <t xml:space="preserve">   Benzyny lotnicze</t>
  </si>
  <si>
    <r>
      <t xml:space="preserve">   </t>
    </r>
    <r>
      <rPr>
        <i/>
        <sz val="8"/>
        <rFont val="Arial"/>
        <family val="2"/>
        <charset val="238"/>
      </rPr>
      <t>Aviation gasoline</t>
    </r>
  </si>
  <si>
    <t xml:space="preserve">   Paliwa odrzutowe</t>
  </si>
  <si>
    <t xml:space="preserve">   Jet fuel</t>
  </si>
  <si>
    <t xml:space="preserve">   Olej napędowy I</t>
  </si>
  <si>
    <t xml:space="preserve">   Automotive diesel oil</t>
  </si>
  <si>
    <t xml:space="preserve">   Oleje napędowe pozostałe</t>
  </si>
  <si>
    <t xml:space="preserve">   Other diesel oil</t>
  </si>
  <si>
    <t xml:space="preserve">  </t>
  </si>
  <si>
    <t xml:space="preserve">   Lekki olej opałowy</t>
  </si>
  <si>
    <t xml:space="preserve">   Light fuel oil</t>
  </si>
  <si>
    <t xml:space="preserve">   Ciężki olej opałowy</t>
  </si>
  <si>
    <t xml:space="preserve">   Heavy fuel oil</t>
  </si>
  <si>
    <t xml:space="preserve">   Półprodukty z przerobu ropy naftowej</t>
  </si>
  <si>
    <r>
      <t xml:space="preserve">   </t>
    </r>
    <r>
      <rPr>
        <i/>
        <sz val="8"/>
        <rFont val="Arial"/>
        <family val="2"/>
        <charset val="238"/>
      </rPr>
      <t>Feedstocks</t>
    </r>
  </si>
  <si>
    <t xml:space="preserve">   Produkty nieenergetyczne</t>
  </si>
  <si>
    <r>
      <t xml:space="preserve">   </t>
    </r>
    <r>
      <rPr>
        <i/>
        <sz val="8"/>
        <rFont val="Arial"/>
        <family val="2"/>
        <charset val="238"/>
      </rPr>
      <t>Non-energy products</t>
    </r>
  </si>
  <si>
    <t xml:space="preserve">   Gaz rafineryjny</t>
  </si>
  <si>
    <r>
      <t xml:space="preserve">   </t>
    </r>
    <r>
      <rPr>
        <i/>
        <sz val="8"/>
        <rFont val="Arial"/>
        <family val="2"/>
        <charset val="238"/>
      </rPr>
      <t>Refinery gas</t>
    </r>
  </si>
  <si>
    <t xml:space="preserve">   Gaz koksowniczy</t>
  </si>
  <si>
    <t xml:space="preserve">   Coke oven gas</t>
  </si>
  <si>
    <t xml:space="preserve">   Gaz wielkopiecowy</t>
  </si>
  <si>
    <r>
      <t xml:space="preserve">   </t>
    </r>
    <r>
      <rPr>
        <i/>
        <sz val="8"/>
        <rFont val="Arial"/>
        <family val="2"/>
        <charset val="238"/>
      </rPr>
      <t>Gas manufactured from coal</t>
    </r>
  </si>
  <si>
    <t xml:space="preserve">   Energia elektryczna</t>
  </si>
  <si>
    <t>GWh</t>
  </si>
  <si>
    <r>
      <t xml:space="preserve">   </t>
    </r>
    <r>
      <rPr>
        <i/>
        <sz val="8"/>
        <rFont val="Arial"/>
        <family val="2"/>
        <charset val="238"/>
      </rPr>
      <t>Electricity</t>
    </r>
  </si>
  <si>
    <t xml:space="preserve">   Ciepło</t>
  </si>
  <si>
    <t xml:space="preserve">   Heat</t>
  </si>
  <si>
    <t xml:space="preserve">       - w tym ciepło z odzysku</t>
  </si>
  <si>
    <t>.</t>
  </si>
  <si>
    <t xml:space="preserve">       of which heat from returns</t>
  </si>
  <si>
    <t xml:space="preserve"> Energia z odzysku</t>
  </si>
  <si>
    <t xml:space="preserve"> Energy from returns</t>
  </si>
  <si>
    <t xml:space="preserve">   Paliwa odpadowe gazowe</t>
  </si>
  <si>
    <t xml:space="preserve">   Gaseous waste fuels</t>
  </si>
  <si>
    <t xml:space="preserve">   Ciepło z odzysku</t>
  </si>
  <si>
    <r>
      <t xml:space="preserve">   </t>
    </r>
    <r>
      <rPr>
        <i/>
        <sz val="8"/>
        <rFont val="Arial"/>
        <family val="2"/>
        <charset val="238"/>
      </rPr>
      <t>Heat from returns</t>
    </r>
  </si>
  <si>
    <t>\f</t>
  </si>
  <si>
    <t>/cak14..ak45~i14..i45~</t>
  </si>
  <si>
    <t>/cal14..al45~k14..k45~</t>
  </si>
  <si>
    <t>/cam14..am45~m14..m45~</t>
  </si>
  <si>
    <t>/can14..an45~o14..o45~</t>
  </si>
  <si>
    <t>/cao14..ao45~q14..q45~</t>
  </si>
  <si>
    <t>/cap14..ap45~t14..t45~</t>
  </si>
  <si>
    <t>/caq14..aq45~v14..v45~</t>
  </si>
  <si>
    <t>/car16..ar45~x16..x45~</t>
  </si>
  <si>
    <t>/cas14..as45~z14..z45~</t>
  </si>
  <si>
    <t>/cat14..at45~ab14..ab45~</t>
  </si>
  <si>
    <t>/cau14..au45~ad14..ad45~</t>
  </si>
  <si>
    <t>/cav14..av45~af14..af45~</t>
  </si>
  <si>
    <t>/cak46..ak83~i46..i83~</t>
  </si>
  <si>
    <t>/cal46..al83~k46..k83~</t>
  </si>
  <si>
    <t>/cam46..am83~m46..m83~</t>
  </si>
  <si>
    <t>/can46..an83~o46..o83~</t>
  </si>
  <si>
    <t>/cao46..ao83~q46..q83~</t>
  </si>
  <si>
    <t>/cap46..ap83~t46..t83~</t>
  </si>
  <si>
    <t>/caq46..aq83~v46..v83~</t>
  </si>
  <si>
    <t>/car46..ar47~x46..x47~</t>
  </si>
  <si>
    <t>/car5-..ar83~x5-..x83~</t>
  </si>
  <si>
    <t>/cas46..as83~z46..z83~</t>
  </si>
  <si>
    <t>/cat46..at83~ab46..ab83~</t>
  </si>
  <si>
    <t>/cau46..au83~ad46..ad83~</t>
  </si>
  <si>
    <t>/cav46..av83~af46..af83~</t>
  </si>
  <si>
    <t>/cak84..ak87~i92..i95~</t>
  </si>
  <si>
    <t>/cal84..al87~k92..k95~</t>
  </si>
  <si>
    <t>/cam84..am87~m92..m95~</t>
  </si>
  <si>
    <t>/can84..an87~o92..o95~</t>
  </si>
  <si>
    <t>/cao84..ao87~q92..q95~</t>
  </si>
  <si>
    <t>/cap84..ap87~t92..t95~</t>
  </si>
  <si>
    <t>/caq84..aq87~v92..v95~</t>
  </si>
  <si>
    <t>/car84..ar87~x92..x95~</t>
  </si>
  <si>
    <t>/cas84..as87~z92..z95~</t>
  </si>
  <si>
    <t>/cat84..at87~ab92..ab95~</t>
  </si>
  <si>
    <t>/cau84..au87~ad92..ad95~</t>
  </si>
  <si>
    <t>/cav84..av87~af92..af95~</t>
  </si>
  <si>
    <t>/cak88..ak95~i84..i91~</t>
  </si>
  <si>
    <t>/cal88..al95~k84..k91~</t>
  </si>
  <si>
    <t>/cam88..am95~m84..m91~</t>
  </si>
  <si>
    <t>/can88..an95~o84..o91~</t>
  </si>
  <si>
    <t>/cao88..ao95~q84..q91~</t>
  </si>
  <si>
    <t>/cap88..ap95~t84..t91~</t>
  </si>
  <si>
    <t>/caq88..aq95~v84..v91~</t>
  </si>
  <si>
    <t>/car88..ar95~x84..x91~</t>
  </si>
  <si>
    <t>/cas88..as95~z84..z91~</t>
  </si>
  <si>
    <t>/cat88..at95~ab84..ab91~</t>
  </si>
  <si>
    <t>/cau88..au95~ad84..ad91~</t>
  </si>
  <si>
    <t>/cav88..av95~af84..af91~</t>
  </si>
  <si>
    <t>/cak1-2..ak113~i1-2..i113~</t>
  </si>
  <si>
    <t>/cal1-2..al113~k1-2..k113~</t>
  </si>
  <si>
    <t>/cam1-2..am113~m1-2..m113~</t>
  </si>
  <si>
    <t>/can1-2..an113~o1-2..o113~</t>
  </si>
  <si>
    <t>/cao1-2..ao113~q1-2..q113~</t>
  </si>
  <si>
    <t>/cap1-2..ap113~t1-2..t113~</t>
  </si>
  <si>
    <t>/caq1-2..aq113~v1-2..v113~</t>
  </si>
  <si>
    <t>/car1-4..ar113~x1-4..x113~</t>
  </si>
  <si>
    <t>/cas1-2..as113~z1-2..z113~</t>
  </si>
  <si>
    <t>/cat1-2..at113~ab1-2..ab113~</t>
  </si>
  <si>
    <t>/cau1-2..au113~ad1-2..ad113~</t>
  </si>
  <si>
    <t>/cav1-2..av113~af1-2..af113~</t>
  </si>
  <si>
    <t>/cak96..ak1-1~i96..i1-1~</t>
  </si>
  <si>
    <t>/cal96..al1-1~k96..k1-1~</t>
  </si>
  <si>
    <t>/cam96..am1-1~m96..m1-1~</t>
  </si>
  <si>
    <t>/can96..an1-1~o96..o1-1~</t>
  </si>
  <si>
    <t>/cao96..ao1-1~q96..q1-1~</t>
  </si>
  <si>
    <t>/cap96..ap1-1~t96..t1-1~</t>
  </si>
  <si>
    <t>/caq96..aq1-1~v96..v1-1~</t>
  </si>
  <si>
    <t>/car96..ar1-1~x96..x1-1~</t>
  </si>
  <si>
    <t>/cas96..as1-1~z96..z1-1~</t>
  </si>
  <si>
    <t>/cat96..at1-1~ab96..ab1-1~</t>
  </si>
  <si>
    <t>/cau96..au1-1~ad96..ad1-1~</t>
  </si>
  <si>
    <t>/cav96..av1-1~af96..af1-1~</t>
  </si>
  <si>
    <t>/cak114..ak119~i114..i119~</t>
  </si>
  <si>
    <t>/cal114..al119~k114..k119~</t>
  </si>
  <si>
    <t>/cam114..am119~m114..m119~</t>
  </si>
  <si>
    <t>/can114..an119~o114..o119~</t>
  </si>
  <si>
    <t>/cao114..ao119~q114..q119~</t>
  </si>
  <si>
    <t>/cap114..ap119~t114..t119~</t>
  </si>
  <si>
    <t>/caq114..aq119~v114..v119~</t>
  </si>
  <si>
    <t>/car116..ar119~x116..x119~</t>
  </si>
  <si>
    <t>/cas114..as119~z114..z119~</t>
  </si>
  <si>
    <t>/cat114..at119~ab114..ab119~</t>
  </si>
  <si>
    <t>/cau114..au119~ad114..ad119~</t>
  </si>
  <si>
    <t>/cav114..av119~af114..af119~</t>
  </si>
  <si>
    <t>/cak12-..ak121~i12..i13~</t>
  </si>
  <si>
    <t>/cal12-..al121~k12..k13~</t>
  </si>
  <si>
    <t>/cam12-..am121~m12..m13~</t>
  </si>
  <si>
    <t>/can12-..an121~o12..o13~</t>
  </si>
  <si>
    <t>/cao12-..ao121~q12..q13~</t>
  </si>
  <si>
    <t>/cap12-..ap121~t12..t13~</t>
  </si>
  <si>
    <t>/caq12-..aq121~v12..v13~</t>
  </si>
  <si>
    <t>/cas12-..as121~z12..z13~</t>
  </si>
  <si>
    <t>/cat12-..at121~ab12..ab13~</t>
  </si>
  <si>
    <t>/cau12-..au121~ad12..ad13~</t>
  </si>
  <si>
    <t>/cav12-..av121~af12..af13~</t>
  </si>
  <si>
    <t>TABL. 4(30). BILANS ENERGII - GRUPA 05.2 WYDOBYWANIE WĘGLA BRUNATNEGO (LIGNITU)</t>
  </si>
  <si>
    <t>TABLE 4(30). ENERGY BALANCE - GROUP 05.2 MINING OF LIGNITE</t>
  </si>
  <si>
    <t>TABL. 5(31). BILANS ENERGII - DZIAŁ 06 GÓRNICTWO ROPY NAFTOWEJ I GAZU ZIEMNEGO</t>
  </si>
  <si>
    <t>TABLE 5(31). ENERGY BALANCE - DIVISION 06 EXTRACTION OF CRUDE PETROLEUM AND NATURAL GAS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</si>
  <si>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</si>
  <si>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</si>
  <si>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</si>
  <si>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</si>
  <si>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</si>
  <si>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</si>
  <si>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</si>
  <si>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</si>
  <si>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</si>
  <si>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</si>
  <si>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</si>
  <si>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</si>
  <si>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</si>
  <si>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</si>
  <si>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</si>
  <si>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</si>
  <si>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</si>
  <si>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</si>
  <si>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</si>
  <si>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</si>
  <si>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</si>
  <si>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</si>
  <si>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</si>
  <si>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</si>
  <si>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</si>
  <si>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</si>
  <si>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</si>
  <si>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</si>
  <si>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</si>
  <si>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</si>
  <si>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</si>
  <si>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</si>
  <si>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</si>
  <si>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</si>
  <si>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</si>
  <si>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</si>
  <si>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</si>
  <si>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</si>
  <si>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</si>
  <si>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</si>
  <si>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</si>
  <si>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</si>
  <si>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</si>
  <si>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</si>
  <si>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</si>
  <si>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</si>
  <si>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</si>
  <si>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</si>
  <si>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</si>
  <si>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</si>
  <si>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</si>
  <si>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</si>
  <si>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</si>
  <si>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</si>
  <si>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</si>
  <si>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</si>
  <si>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</si>
  <si>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</si>
  <si>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</si>
  <si>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</si>
  <si>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</si>
  <si>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</si>
  <si>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</si>
  <si>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</si>
  <si>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</si>
  <si>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</si>
  <si>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</si>
  <si>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</si>
  <si>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</si>
  <si>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</si>
  <si>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</si>
  <si>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</si>
  <si>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</si>
  <si>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</si>
  <si>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</si>
  <si>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</si>
  <si>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</si>
  <si>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</si>
  <si>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</si>
  <si>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</si>
  <si>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</si>
  <si>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</si>
  <si>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</si>
  <si>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</si>
  <si>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</si>
  <si>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</si>
  <si>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</si>
  <si>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</si>
  <si>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</si>
  <si>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</si>
  <si>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</si>
  <si>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</si>
  <si>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</si>
  <si>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</si>
  <si>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</si>
  <si>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</si>
  <si>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</si>
  <si>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</si>
  <si>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</si>
  <si>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</si>
  <si>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</si>
  <si>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</si>
  <si>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</si>
  <si>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</si>
  <si>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</si>
  <si>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</si>
  <si>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</si>
  <si>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</si>
  <si>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</si>
  <si>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</si>
  <si>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</si>
  <si>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</si>
  <si>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</si>
  <si>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</si>
  <si>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</si>
  <si>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</si>
  <si>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</si>
  <si>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</si>
  <si>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</si>
  <si>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</si>
  <si>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</si>
  <si>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</si>
  <si>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</si>
  <si>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</si>
  <si>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</si>
  <si>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</si>
  <si>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</si>
  <si>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</si>
  <si>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</si>
  <si>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</si>
  <si>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</si>
  <si>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</si>
  <si>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</si>
  <si>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</si>
  <si>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</si>
  <si>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</si>
  <si>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</si>
  <si>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</si>
  <si>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</si>
  <si>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</si>
  <si>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</si>
  <si>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</si>
  <si>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</si>
  <si>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Electricity</t>
  </si>
  <si>
    <t>Fossil energy</t>
  </si>
  <si>
    <t>Bioenergy</t>
  </si>
  <si>
    <t>+</t>
  </si>
  <si>
    <t>Primary production</t>
  </si>
  <si>
    <t>PPRD</t>
  </si>
  <si>
    <t>Z</t>
  </si>
  <si>
    <t>Recovered &amp; recycled products</t>
  </si>
  <si>
    <t>RCV_RCY</t>
  </si>
  <si>
    <t>Imports</t>
  </si>
  <si>
    <t>IMP</t>
  </si>
  <si>
    <t>-</t>
  </si>
  <si>
    <t>Exports</t>
  </si>
  <si>
    <t>EXP</t>
  </si>
  <si>
    <t>Change in stock</t>
  </si>
  <si>
    <t>STK_CHG</t>
  </si>
  <si>
    <t>=</t>
  </si>
  <si>
    <t>Gross available energy</t>
  </si>
  <si>
    <t>GAE</t>
  </si>
  <si>
    <t>International maritime bunkers</t>
  </si>
  <si>
    <t>INTMARB</t>
  </si>
  <si>
    <t>Gross inland consumption</t>
  </si>
  <si>
    <t>GIC</t>
  </si>
  <si>
    <t>International aviation</t>
  </si>
  <si>
    <t>INTAVI</t>
  </si>
  <si>
    <t>Total energy supply</t>
  </si>
  <si>
    <t>NRGSUP</t>
  </si>
  <si>
    <t>Gross inland consumption (Europe 2020-2030)</t>
  </si>
  <si>
    <t>GIC2020-2030</t>
  </si>
  <si>
    <t>Primary energy consumption (Europe 2020-2030)</t>
  </si>
  <si>
    <t>PEC2020-2030</t>
  </si>
  <si>
    <t>Final energy consumption (Europe 2020-2030)</t>
  </si>
  <si>
    <t>FEC2020-2030</t>
  </si>
  <si>
    <t>Transformation input</t>
  </si>
  <si>
    <t>TI_E</t>
  </si>
  <si>
    <t>Electricity &amp; heat generation</t>
  </si>
  <si>
    <t>TI_EHG_E</t>
  </si>
  <si>
    <t>Main activity producer electricity only</t>
  </si>
  <si>
    <t>TI_EHG_MAPE_E</t>
  </si>
  <si>
    <t>Main activity producer CHP</t>
  </si>
  <si>
    <t>TI_EHG_MAPCHP_E</t>
  </si>
  <si>
    <t>Main activity producer heat only</t>
  </si>
  <si>
    <t>TI_EHG_MAPH_E</t>
  </si>
  <si>
    <t>Autoproducer electricity only</t>
  </si>
  <si>
    <t>TI_EHG_APE_E</t>
  </si>
  <si>
    <t xml:space="preserve">Autoproducer CHP </t>
  </si>
  <si>
    <t>TI_EHG_APCHP_E</t>
  </si>
  <si>
    <t>Autoproducer heat only</t>
  </si>
  <si>
    <t>TI_EHG_APH_E</t>
  </si>
  <si>
    <t>Electrically driven heat pumps</t>
  </si>
  <si>
    <t>TI_EHG_EDHP</t>
  </si>
  <si>
    <t>Electric boilers</t>
  </si>
  <si>
    <t>TI_EHG_EB</t>
  </si>
  <si>
    <t>Electricity for pumped storage</t>
  </si>
  <si>
    <t>TI_EHG_EPS</t>
  </si>
  <si>
    <t>Derived heat for electricity production</t>
  </si>
  <si>
    <t>TI_EHG_DHEP</t>
  </si>
  <si>
    <t>Coke ovens</t>
  </si>
  <si>
    <t>TI_CO_E</t>
  </si>
  <si>
    <t>Blast furnaces</t>
  </si>
  <si>
    <t>TI_BF_E</t>
  </si>
  <si>
    <t>Gas works</t>
  </si>
  <si>
    <t>TI_GW_E</t>
  </si>
  <si>
    <t>Refineries &amp; petrochemical industry</t>
  </si>
  <si>
    <t>TI_RPI_E</t>
  </si>
  <si>
    <t>Refinery intake</t>
  </si>
  <si>
    <t>TI_RPI_RI_E</t>
  </si>
  <si>
    <t>Backflows from petrochemical industry</t>
  </si>
  <si>
    <t>TI_RPI_BPI_E</t>
  </si>
  <si>
    <t>Products transferred</t>
  </si>
  <si>
    <t>TI_RPI_PT_E</t>
  </si>
  <si>
    <t>Interproduct transfers</t>
  </si>
  <si>
    <t>TI_RPI_IT_E</t>
  </si>
  <si>
    <t>Direct use</t>
  </si>
  <si>
    <t>TI_RPI_DU_E</t>
  </si>
  <si>
    <t>Petrochemical industry intake</t>
  </si>
  <si>
    <t>TI_RPI_PII_E</t>
  </si>
  <si>
    <t>Patent fuel plants</t>
  </si>
  <si>
    <t>TI_PF_E</t>
  </si>
  <si>
    <t>BKB &amp; PB plants</t>
  </si>
  <si>
    <t>TI_BKBPB_E</t>
  </si>
  <si>
    <t>Coal liquefaction plants</t>
  </si>
  <si>
    <t>TI_CL_E</t>
  </si>
  <si>
    <t>For blended natural gas</t>
  </si>
  <si>
    <t>TI_BNG_E</t>
  </si>
  <si>
    <t>Liquid biofuels blended</t>
  </si>
  <si>
    <t>TI_LBB_E</t>
  </si>
  <si>
    <t>Charcoal production plants</t>
  </si>
  <si>
    <t>TI_CPP_E</t>
  </si>
  <si>
    <t>Gas-to-liquids plants</t>
  </si>
  <si>
    <t>TI_GTL_E</t>
  </si>
  <si>
    <t xml:space="preserve">Not elsewhere specified </t>
  </si>
  <si>
    <t>TI_NSP_E</t>
  </si>
  <si>
    <t>Transformation output</t>
  </si>
  <si>
    <t>TO</t>
  </si>
  <si>
    <t>TO_EHG</t>
  </si>
  <si>
    <t>TO_EHG_MAPE</t>
  </si>
  <si>
    <t>TO_EHG_MAPCHP</t>
  </si>
  <si>
    <t>TO_EHG_MAPH</t>
  </si>
  <si>
    <t>TO_EHG_APE</t>
  </si>
  <si>
    <t>TO_EHG_APCHP</t>
  </si>
  <si>
    <t>TO_EHG_APH</t>
  </si>
  <si>
    <t>TO_EHG_EDHP</t>
  </si>
  <si>
    <t>TO_EHG_EB</t>
  </si>
  <si>
    <t>Pumped hydro</t>
  </si>
  <si>
    <t>TO_EHG_PH</t>
  </si>
  <si>
    <t>Other sources</t>
  </si>
  <si>
    <t>TO_EHG_OTH</t>
  </si>
  <si>
    <t>TO_CO</t>
  </si>
  <si>
    <t>TO_BF</t>
  </si>
  <si>
    <t>TO_GW</t>
  </si>
  <si>
    <t>TO_RPI</t>
  </si>
  <si>
    <t>Refinery output</t>
  </si>
  <si>
    <t>TO_RPI_RO</t>
  </si>
  <si>
    <t>Backflows</t>
  </si>
  <si>
    <t>TO_RPI_BKFLOW</t>
  </si>
  <si>
    <t>TO_RPI_PT</t>
  </si>
  <si>
    <t>TO_RPI_IT</t>
  </si>
  <si>
    <t>Primary product receipts</t>
  </si>
  <si>
    <t>TO_RPI_PPR</t>
  </si>
  <si>
    <t>Petrochemical industry returns</t>
  </si>
  <si>
    <t>TO_RPI_PIR</t>
  </si>
  <si>
    <t>TO_PF</t>
  </si>
  <si>
    <t>TO_BKBPB</t>
  </si>
  <si>
    <t>TO_CL</t>
  </si>
  <si>
    <t>Blended in natural gas</t>
  </si>
  <si>
    <t>TO_BNG</t>
  </si>
  <si>
    <t>TO_LBB</t>
  </si>
  <si>
    <t>TO_CPP</t>
  </si>
  <si>
    <t>TO_GTL</t>
  </si>
  <si>
    <t>TO_NSP</t>
  </si>
  <si>
    <t>Energy sector</t>
  </si>
  <si>
    <t>NRG_E</t>
  </si>
  <si>
    <t>Own use in electricity &amp; heat generation</t>
  </si>
  <si>
    <t>NRG_EHG_E</t>
  </si>
  <si>
    <t>Coal mines</t>
  </si>
  <si>
    <t>NRG_CM_E</t>
  </si>
  <si>
    <t>Oil &amp; natural gas extraction plants</t>
  </si>
  <si>
    <t>NRG_OIL_NG_E</t>
  </si>
  <si>
    <t>NRG_PF_E</t>
  </si>
  <si>
    <t>NRG_CO_E</t>
  </si>
  <si>
    <t>NRG_BKBPB_E</t>
  </si>
  <si>
    <t>NRG_GW_E</t>
  </si>
  <si>
    <t>NRG_BF_E</t>
  </si>
  <si>
    <t>Petroleum refineries (oil refineries)</t>
  </si>
  <si>
    <t>NRG_PR_E</t>
  </si>
  <si>
    <t>Nuclear industry</t>
  </si>
  <si>
    <t>NRG_NI_E</t>
  </si>
  <si>
    <t>NRG_CL_E</t>
  </si>
  <si>
    <t>Liquefaction &amp; regasification plants (LNG)</t>
  </si>
  <si>
    <t>NRG_LNG_E</t>
  </si>
  <si>
    <t>Gasification plants for biogas</t>
  </si>
  <si>
    <t>NRG_BIOG_E</t>
  </si>
  <si>
    <t>Gas-to-liquids (GTL) plants</t>
  </si>
  <si>
    <t>NRG_GTL_E</t>
  </si>
  <si>
    <t>NRG_CPP_E</t>
  </si>
  <si>
    <t>Not elsewhere specified (energy)</t>
  </si>
  <si>
    <t>NRG_NSP_E</t>
  </si>
  <si>
    <t>Distribution losses</t>
  </si>
  <si>
    <t>DL</t>
  </si>
  <si>
    <t>Available for final consumption</t>
  </si>
  <si>
    <t>AFC</t>
  </si>
  <si>
    <t>Final non-energy consumption</t>
  </si>
  <si>
    <t>FC_NE</t>
  </si>
  <si>
    <t>Non-energy use industry/transformation/energy</t>
  </si>
  <si>
    <t>TI_NRG_FC_IND_NE</t>
  </si>
  <si>
    <t>Non-energy use in transformation sector</t>
  </si>
  <si>
    <t>TI_NE</t>
  </si>
  <si>
    <t>Non-energy use in energy sector</t>
  </si>
  <si>
    <t>NRG_NE</t>
  </si>
  <si>
    <t>Non-energy use in industry sector</t>
  </si>
  <si>
    <t>FC_IND_NE</t>
  </si>
  <si>
    <t>Non-energy use in transport sector</t>
  </si>
  <si>
    <t>FC_TRA_NE</t>
  </si>
  <si>
    <t>Non-energy use in other sectors</t>
  </si>
  <si>
    <t>FC_OTH_NE</t>
  </si>
  <si>
    <t>Final energy consumption</t>
  </si>
  <si>
    <t>FC_E</t>
  </si>
  <si>
    <t>Industry sector</t>
  </si>
  <si>
    <t>FC_IND_E</t>
  </si>
  <si>
    <t>Iron &amp; steel</t>
  </si>
  <si>
    <t>FC_IND_IS_E</t>
  </si>
  <si>
    <t>Chemical &amp; petrochemical</t>
  </si>
  <si>
    <t>FC_IND_CPC_E</t>
  </si>
  <si>
    <t>Non-ferrous metals</t>
  </si>
  <si>
    <t>FC_IND_NFM_E</t>
  </si>
  <si>
    <t>Non-metallic minerals</t>
  </si>
  <si>
    <t>FC_IND_NMM_E</t>
  </si>
  <si>
    <t>Transport equipment</t>
  </si>
  <si>
    <t>FC_IND_TE_E</t>
  </si>
  <si>
    <t>Machinery</t>
  </si>
  <si>
    <t>FC_IND_MAC_E</t>
  </si>
  <si>
    <t>Mining &amp; quarrying</t>
  </si>
  <si>
    <t>FC_IND_MQ_E</t>
  </si>
  <si>
    <t>Food, beverages &amp; tobacco</t>
  </si>
  <si>
    <t>FC_IND_FBT_E</t>
  </si>
  <si>
    <t>Paper, pulp &amp; printing</t>
  </si>
  <si>
    <t>FC_IND_PPP_E</t>
  </si>
  <si>
    <t>Wood &amp; wood products</t>
  </si>
  <si>
    <t>FC_IND_WP_E</t>
  </si>
  <si>
    <t>Construction</t>
  </si>
  <si>
    <t>FC_IND_CON_E</t>
  </si>
  <si>
    <t>Textile &amp; leather</t>
  </si>
  <si>
    <t>FC_IND_TL_E</t>
  </si>
  <si>
    <t>Not elsewhere specified (industry)</t>
  </si>
  <si>
    <t>FC_IND_NSP_E</t>
  </si>
  <si>
    <t>Transport sector</t>
  </si>
  <si>
    <t>FC_TRA_E</t>
  </si>
  <si>
    <t>Rail</t>
  </si>
  <si>
    <t>FC_TRA_RAIL_E</t>
  </si>
  <si>
    <t>Road</t>
  </si>
  <si>
    <t>FC_TRA_ROAD_E</t>
  </si>
  <si>
    <t>Domestic aviation</t>
  </si>
  <si>
    <t>FC_TRA_DAVI_E</t>
  </si>
  <si>
    <t>Domestic navigation</t>
  </si>
  <si>
    <t>FC_TRA_DNAVI_E</t>
  </si>
  <si>
    <t>Pipeline transport</t>
  </si>
  <si>
    <t>FC_TRA_PIPE_E</t>
  </si>
  <si>
    <t>Not elsewhere specified (transport)</t>
  </si>
  <si>
    <t>FC_TRA_NSP_E</t>
  </si>
  <si>
    <t>Other sectors</t>
  </si>
  <si>
    <t>FC_OTH_E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</si>
  <si>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</si>
  <si>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</si>
  <si>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</si>
  <si>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</si>
  <si>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</si>
  <si>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</si>
  <si>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</si>
  <si>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</si>
  <si>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</si>
  <si>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</si>
  <si>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Statistical differences</t>
  </si>
  <si>
    <t>STATDIFF</t>
  </si>
  <si>
    <t>Gross electricity production</t>
  </si>
  <si>
    <t>GEP</t>
  </si>
  <si>
    <t>GEP_MAPE</t>
  </si>
  <si>
    <t>GEP_MAPCHP</t>
  </si>
  <si>
    <t>GEP_APE</t>
  </si>
  <si>
    <t>GEP_APCHP</t>
  </si>
  <si>
    <t>Gross heat production</t>
  </si>
  <si>
    <t>GHP</t>
  </si>
  <si>
    <t>GHP_MAPCHP</t>
  </si>
  <si>
    <t>GHP_MAPH</t>
  </si>
  <si>
    <t>GHP_APCHP</t>
  </si>
  <si>
    <t>GHP_APH</t>
  </si>
  <si>
    <t>Tabl 4(94) Bilans całkowity (2020)</t>
  </si>
  <si>
    <t>[TJ]</t>
  </si>
  <si>
    <t>Table 4(94) Complete balance (2020)</t>
  </si>
  <si>
    <t>Ogółem</t>
  </si>
  <si>
    <t>Stałe paliwa kopalne</t>
  </si>
  <si>
    <t>Antracyt</t>
  </si>
  <si>
    <t>Węgiel koksowy</t>
  </si>
  <si>
    <t>Inne rodzaje węgla bitumicznego</t>
  </si>
  <si>
    <t>Węgiel subbitumiczny</t>
  </si>
  <si>
    <t>Węgiel brunatny</t>
  </si>
  <si>
    <t>Brykiety z węgla kamiennego</t>
  </si>
  <si>
    <t>Koks z koksowni</t>
  </si>
  <si>
    <t>Koks gazowniczy</t>
  </si>
  <si>
    <t>Smoła pogazowa</t>
  </si>
  <si>
    <t>Brykiety z węgla brunatnego</t>
  </si>
  <si>
    <t>Gazy przemysłowe</t>
  </si>
  <si>
    <t>Gaz miejski</t>
  </si>
  <si>
    <t>Gaz koksowniczy</t>
  </si>
  <si>
    <t>Gaz wielkopiecowy</t>
  </si>
  <si>
    <t>Inne gazy odzyskiwane</t>
  </si>
  <si>
    <t>Torf i wyroby z torfu</t>
  </si>
  <si>
    <t>Torf</t>
  </si>
  <si>
    <t>Wyroby z torfu</t>
  </si>
  <si>
    <t>Łupki bitumiczne i piaski roponośne</t>
  </si>
  <si>
    <t>Ropa naftowa i produkty naftowe</t>
  </si>
  <si>
    <t>Ropa naftowa</t>
  </si>
  <si>
    <t>Kondensat gazu ziemnego</t>
  </si>
  <si>
    <t>Półprodukty rafineryjne</t>
  </si>
  <si>
    <t>Dodatki/ utleniacze</t>
  </si>
  <si>
    <t>Inne węglowodory</t>
  </si>
  <si>
    <t>Gaz rafineryjny</t>
  </si>
  <si>
    <t>Etan</t>
  </si>
  <si>
    <t>Gaz płynny (LPG)</t>
  </si>
  <si>
    <t>Benzyna silnikowa</t>
  </si>
  <si>
    <t>Benzyna lotnicza</t>
  </si>
  <si>
    <t>Paliwo typu benzynowego do silników odrzutowych</t>
  </si>
  <si>
    <t>Paliwo typu nafty do silników odrzutowych</t>
  </si>
  <si>
    <t>Inne rodzaje nafty</t>
  </si>
  <si>
    <t>Benzyna ciężka</t>
  </si>
  <si>
    <t>Oleje napędowe</t>
  </si>
  <si>
    <t>Olej opałowy</t>
  </si>
  <si>
    <t>Benzyna lakowa i benzyny przemysłowe</t>
  </si>
  <si>
    <t>Smary</t>
  </si>
  <si>
    <t>Asfalt</t>
  </si>
  <si>
    <t>Koks naftowy</t>
  </si>
  <si>
    <t>Parafiny</t>
  </si>
  <si>
    <t>Inne produkty</t>
  </si>
  <si>
    <t>Gaz ziemny</t>
  </si>
  <si>
    <t>Źródła odnawialne i biopaliwa</t>
  </si>
  <si>
    <t>Energia wodna</t>
  </si>
  <si>
    <t>Energia fal, prądów oceanicznych i pływów morskich</t>
  </si>
  <si>
    <t>Energia wiatru</t>
  </si>
  <si>
    <t>Energia słoneczna fotowoltaiczna</t>
  </si>
  <si>
    <t>Energia słoneczna termiczna</t>
  </si>
  <si>
    <t>Energia geotermalna</t>
  </si>
  <si>
    <t>Biopaliwa stałe</t>
  </si>
  <si>
    <t>Węgiel drzewny</t>
  </si>
  <si>
    <t>Biogaz</t>
  </si>
  <si>
    <t>Odpady komunalne odnawialne</t>
  </si>
  <si>
    <t>Biobenzyna czysta</t>
  </si>
  <si>
    <t>Biobenzyna mieszana</t>
  </si>
  <si>
    <t>Biodiesel czysty</t>
  </si>
  <si>
    <t>Biodiesel mieszany</t>
  </si>
  <si>
    <t>Biopaliwo odrzutowe czyste</t>
  </si>
  <si>
    <t>Biopaliwo odrzutowe mieszane</t>
  </si>
  <si>
    <t>Inne biopaliwa ciekłe</t>
  </si>
  <si>
    <t>Energia cieplna otoczenia</t>
  </si>
  <si>
    <t>Odpady nieodnawialne</t>
  </si>
  <si>
    <t>Odpady przemysłowe nieodnawialne</t>
  </si>
  <si>
    <t>Odpady komunalne nieodnawialne</t>
  </si>
  <si>
    <t>Jądrowa energia cieplna</t>
  </si>
  <si>
    <t>Energia cieplna</t>
  </si>
  <si>
    <t>Energia elektryczna</t>
  </si>
  <si>
    <t>SPECIFICATION</t>
  </si>
  <si>
    <t>Pozyskanie
Primary production</t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</si>
  <si>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</si>
  <si>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</si>
  <si>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</si>
  <si>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</si>
  <si>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</si>
  <si>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</si>
  <si>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</si>
  <si>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</si>
  <si>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</si>
  <si>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</si>
  <si>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</si>
  <si>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</si>
  <si>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</si>
  <si>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</si>
  <si>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</si>
  <si>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</si>
  <si>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</si>
  <si>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</si>
  <si>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</si>
  <si>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</si>
  <si>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</si>
  <si>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</si>
  <si>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</si>
  <si>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</si>
  <si>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</si>
  <si>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</si>
  <si>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</si>
  <si>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</si>
  <si>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</si>
  <si>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</si>
  <si>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</si>
  <si>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</si>
  <si>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</si>
  <si>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</si>
  <si>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</si>
  <si>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</si>
  <si>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</si>
  <si>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</si>
  <si>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</si>
  <si>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</si>
  <si>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</si>
  <si>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</si>
  <si>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</si>
  <si>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</si>
  <si>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</si>
  <si>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</si>
  <si>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</si>
  <si>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</si>
  <si>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</si>
  <si>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</si>
  <si>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</si>
  <si>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</si>
  <si>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</si>
  <si>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</si>
  <si>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</si>
  <si>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</si>
  <si>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</si>
  <si>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</si>
  <si>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</si>
  <si>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</si>
  <si>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</si>
  <si>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</si>
  <si>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</si>
  <si>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</si>
  <si>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</si>
  <si>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</si>
  <si>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</si>
  <si>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</si>
  <si>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</si>
  <si>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</si>
  <si>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</si>
  <si>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</si>
  <si>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</si>
  <si>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</si>
  <si>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</si>
  <si>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</si>
  <si>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</si>
  <si>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</si>
  <si>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</si>
  <si>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</si>
  <si>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</si>
  <si>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</si>
  <si>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</si>
  <si>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</si>
  <si>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</si>
  <si>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</si>
  <si>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</si>
  <si>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</si>
  <si>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</si>
  <si>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</si>
  <si>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</si>
  <si>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</si>
  <si>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</si>
  <si>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 Inne
      Not elsewhere specified (other)</t>
  </si>
  <si>
    <t>Różnice statystyczne
Statistical differences</t>
  </si>
  <si>
    <t>Tabl. 4(94) Bilans całkowity (2020)</t>
  </si>
  <si>
    <t>PJ</t>
  </si>
  <si>
    <t xml:space="preserve">      Nigdzie indziej niewymienione – transport
      Not elsewhere specified (transport)</t>
  </si>
  <si>
    <t xml:space="preserve">      Nigdzie indziej niewymienione – Inne
      Not elsewhere specified (other)</t>
  </si>
  <si>
    <t>Commodities - Supply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</si>
  <si>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</si>
  <si>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</si>
  <si>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</si>
  <si>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</si>
  <si>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</si>
  <si>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</si>
  <si>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</si>
  <si>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</si>
  <si>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</si>
  <si>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</si>
  <si>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PRI_HC</t>
  </si>
  <si>
    <t>PRI_HC_COKE</t>
  </si>
  <si>
    <t>PRI_GAS_NAT</t>
  </si>
  <si>
    <t>Natural Gas</t>
  </si>
  <si>
    <t>SEC_COKE</t>
  </si>
  <si>
    <t>Coke</t>
  </si>
  <si>
    <t>SEC_H2</t>
  </si>
  <si>
    <t>Hydrogen</t>
  </si>
  <si>
    <t>Electricity (SUP)</t>
  </si>
  <si>
    <t>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</si>
  <si>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</si>
  <si>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</si>
  <si>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</si>
  <si>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</si>
  <si>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</si>
  <si>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</si>
  <si>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</si>
  <si>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</si>
  <si>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</si>
  <si>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</si>
  <si>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</si>
  <si>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Nazwa regionu</t>
  </si>
  <si>
    <t>Nazwa technologii</t>
  </si>
  <si>
    <t>Opis Technologii</t>
  </si>
  <si>
    <t>Jednostka aktywności</t>
  </si>
  <si>
    <t>Jednostka mocy</t>
  </si>
  <si>
    <t>Pookres aktywności procesu</t>
  </si>
  <si>
    <t>Primary Commodity Group</t>
  </si>
  <si>
    <t>Vintage Tracking</t>
  </si>
  <si>
    <t>PL</t>
  </si>
  <si>
    <t>PJa</t>
  </si>
  <si>
    <t>IMP_PRI_HC</t>
  </si>
  <si>
    <t>Import of bituminous coal</t>
  </si>
  <si>
    <t>IMP_SEC_H2</t>
  </si>
  <si>
    <t>Comm-OUT</t>
  </si>
  <si>
    <t>COST~2050</t>
  </si>
  <si>
    <t>COST~2020</t>
  </si>
  <si>
    <t>COST~2025</t>
  </si>
  <si>
    <t>COST~2030</t>
  </si>
  <si>
    <t>COST~2035</t>
  </si>
  <si>
    <t>COST~2040</t>
  </si>
  <si>
    <t>COST~2045</t>
  </si>
  <si>
    <t>Mzl/PJ</t>
  </si>
  <si>
    <t>*</t>
  </si>
  <si>
    <t>IMP_PRI_HC_COKE</t>
  </si>
  <si>
    <t>Import of bituminous coal for coking plants</t>
  </si>
  <si>
    <t>Import of hydrogen</t>
  </si>
  <si>
    <t>Gas import from other destinations</t>
  </si>
  <si>
    <t>BNDACT~2020~UP</t>
  </si>
  <si>
    <t>BNDACT~2025~UP</t>
  </si>
  <si>
    <t>BNDACT~2030~UP</t>
  </si>
  <si>
    <t>BNDACT~2035~UP</t>
  </si>
  <si>
    <t>BNDACT~2040~UP</t>
  </si>
  <si>
    <t>BNDACT~2045~UP</t>
  </si>
  <si>
    <t>BNDACT~2050~UP</t>
  </si>
  <si>
    <t>IMP_ELC_HV</t>
  </si>
  <si>
    <t>Base-year technologies for Import</t>
  </si>
  <si>
    <t>HC</t>
  </si>
  <si>
    <t>MFG</t>
  </si>
  <si>
    <t>BC</t>
  </si>
  <si>
    <t>OIL_GSL</t>
  </si>
  <si>
    <t>OIL_DSL</t>
  </si>
  <si>
    <t>OIL_LPG</t>
  </si>
  <si>
    <t>OIL_FUE</t>
  </si>
  <si>
    <t>OTH_OIL_FUE</t>
  </si>
  <si>
    <t>NAT_GAS</t>
  </si>
  <si>
    <t>BIOG</t>
  </si>
  <si>
    <t>BIOM</t>
  </si>
  <si>
    <t>BLF</t>
  </si>
  <si>
    <t>OTH_REN_FUE</t>
  </si>
  <si>
    <t>RDF</t>
  </si>
  <si>
    <t>ELC</t>
  </si>
  <si>
    <t>DH</t>
  </si>
  <si>
    <t>OTH_FUE</t>
  </si>
  <si>
    <t>EXPORT</t>
  </si>
  <si>
    <t>COKE</t>
  </si>
  <si>
    <t>OIL_CRD</t>
  </si>
  <si>
    <t>CHECK</t>
  </si>
  <si>
    <t>PJ/ktoe</t>
  </si>
  <si>
    <t>IMPORT</t>
  </si>
  <si>
    <t>COKE_OVENS</t>
  </si>
  <si>
    <t>BLAST_FURN</t>
  </si>
  <si>
    <t>TMF_OTH</t>
  </si>
  <si>
    <t>BIO_BLEND</t>
  </si>
  <si>
    <t>Import of electricity</t>
  </si>
  <si>
    <t>NEU</t>
  </si>
  <si>
    <t>BIO+GSL</t>
  </si>
  <si>
    <t>BIO+DSL</t>
  </si>
  <si>
    <t>Reszta BLF</t>
  </si>
  <si>
    <t>GSA</t>
  </si>
  <si>
    <t>RFG</t>
  </si>
  <si>
    <t>KER</t>
  </si>
  <si>
    <t>WSP</t>
  </si>
  <si>
    <t>OPE</t>
  </si>
  <si>
    <t>NAP</t>
  </si>
  <si>
    <t>x</t>
  </si>
  <si>
    <t>OUTPUT</t>
  </si>
  <si>
    <t>IMP_PRI_GAS_NAT_OTH</t>
  </si>
  <si>
    <t>ELC_HV-HV</t>
  </si>
  <si>
    <t>DAYNITE</t>
  </si>
  <si>
    <t>Hard coal - Coking coal</t>
  </si>
  <si>
    <t>Hard Coal - Steam</t>
  </si>
  <si>
    <t>Import of coke oven coke</t>
  </si>
  <si>
    <t>IMP_SEC_COKE</t>
  </si>
  <si>
    <t>CP</t>
  </si>
  <si>
    <t>~FI_T:PL</t>
  </si>
  <si>
    <t>* TechDesc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</si>
  <si>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</si>
  <si>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</si>
  <si>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</si>
  <si>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</si>
  <si>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</si>
  <si>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</si>
  <si>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</si>
  <si>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</si>
  <si>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</si>
  <si>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</si>
  <si>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Wersja modelu na potrzeby scenariuszy INTG_3</t>
  </si>
  <si>
    <t>Plik z danymi roku bazowego</t>
  </si>
  <si>
    <t>Wprowadzenie topologii i danych dla sektora pozyskania pierwotnych nośników energii; importu, eksportu i zużycia nieenergetycznego nośników energii</t>
  </si>
  <si>
    <t>\I:</t>
  </si>
  <si>
    <t xml:space="preserve">HV Electricicty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</si>
</sst>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* #,##0.00\ _z_ł_-;\-* #,##0.00\ _z_ł_-;_-* &quot;-&quot;??\ _z_ł_-;_-@_-"/>
    <numFmt numFmtId="165" formatCode="0.0000"/>
    <numFmt numFmtId="166" formatCode="\Te\x\t"/>
    <numFmt numFmtId="167" formatCode="0_)"/>
    <numFmt numFmtId="168" formatCode="#,##0.0_ ;\-#,##0.0\ "/>
    <numFmt numFmtId="169" formatCode="#,##0.000_ ;\-#,##0.000\ "/>
    <numFmt numFmtId="170" formatCode="_-* #,##0\ _€_-;\-* #,##0\ _€_-;_-* &quot;-&quot;??\ _€_-;_-@_-"/>
    <numFmt numFmtId="171" formatCode="#,##0.0"/>
    <numFmt numFmtId="172" formatCode="0.000000%"/>
    <numFmt numFmtId="173" formatCode="0.0000%"/>
    <numFmt numFmtId="174" formatCode="0.0000000"/>
    <numFmt numFmtId="175" formatCode="0.000000000"/>
  </numFmts>
  <fonts count="50">
    <font>
      <sz val="10"/>
      <name val="Arial"/>
    </font>
    <font>
      <sz val="14"/>
      <color theme="1"/>
      <name val="Czcionka tekstu podstaw."/>
      <family val="2"/>
      <charset val="238"/>
    </font>
    <font>
      <sz val="10"/>
      <name val="Arial"/>
      <family val="2"/>
      <charset val="238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10"/>
      <color indexed="10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4"/>
      <name val="Arial"/>
      <family val="2"/>
    </font>
    <font>
      <sz val="12"/>
      <color indexed="56"/>
      <name val="Arial"/>
      <family val="2"/>
    </font>
    <font>
      <sz val="12"/>
      <color indexed="53"/>
      <name val="Arial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b/>
      <sz val="8"/>
      <name val="Arial"/>
      <family val="2"/>
      <charset val="238"/>
    </font>
    <font>
      <sz val="7"/>
      <name val="Times New Roman CE"/>
      <family val="1"/>
      <charset val="238"/>
    </font>
    <font>
      <b/>
      <i/>
      <sz val="8"/>
      <name val="Arial"/>
      <family val="2"/>
      <charset val="238"/>
    </font>
    <font>
      <i/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sz val="9"/>
      <color theme="1"/>
      <name val="Arial"/>
      <family val="2"/>
    </font>
    <font>
      <i/>
      <sz val="9"/>
      <color theme="1"/>
      <name val="Arial Narrow"/>
      <family val="2"/>
    </font>
    <font>
      <b/>
      <sz val="8"/>
      <color theme="1"/>
      <name val="Arial"/>
      <family val="2"/>
      <charset val="238"/>
    </font>
    <font>
      <sz val="8"/>
      <color theme="1"/>
      <name val="Fira Sans"/>
      <family val="2"/>
      <charset val="238"/>
    </font>
    <font>
      <sz val="8"/>
      <color theme="1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Arial Narrow"/>
      <family val="2"/>
    </font>
    <font>
      <b/>
      <sz val="9"/>
      <color theme="1"/>
      <name val="Arial Narrow"/>
      <family val="2"/>
      <charset val="238"/>
    </font>
    <font>
      <b/>
      <sz val="8"/>
      <color theme="1"/>
      <name val="Fira Sans"/>
      <family val="2"/>
      <charset val="238"/>
    </font>
    <font>
      <sz val="10"/>
      <color indexed="8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sz val="10"/>
      <color rgb="FF01000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C0C0C0"/>
      </top>
      <bottom style="thin">
        <color indexed="64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double">
        <color indexed="64"/>
      </left>
      <right/>
      <top/>
      <bottom style="hair">
        <color rgb="FFC0C0C0"/>
      </bottom>
      <diagonal/>
    </border>
    <border>
      <left/>
      <right/>
      <top style="hair">
        <color indexed="22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thin">
        <color rgb="FF000000"/>
      </bottom>
      <diagonal/>
    </border>
    <border>
      <left style="double">
        <color indexed="64"/>
      </left>
      <right/>
      <top style="thin">
        <color rgb="FF000000"/>
      </top>
      <bottom style="thin">
        <color rgb="FF000000"/>
      </bottom>
      <diagonal/>
    </border>
    <border>
      <left style="hair">
        <color indexed="55"/>
      </left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hair">
        <color rgb="FFC0C0C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hair">
        <color rgb="FFA6A6A6"/>
      </left>
      <right/>
      <top style="thin">
        <color rgb="FF000000"/>
      </top>
      <bottom/>
      <diagonal/>
    </border>
    <border>
      <left style="double">
        <color indexed="64"/>
      </left>
      <right/>
      <top style="thin">
        <color rgb="FF000000"/>
      </top>
      <bottom/>
      <diagonal/>
    </border>
    <border>
      <left/>
      <right style="hair">
        <color rgb="FFA6A6A6"/>
      </right>
      <top style="thin">
        <color rgb="FF000000"/>
      </top>
      <bottom style="hair">
        <color rgb="FFC0C0C0"/>
      </bottom>
      <diagonal/>
    </border>
    <border>
      <left/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thin">
        <color rgb="FF000000"/>
      </top>
      <bottom style="thin">
        <color indexed="64"/>
      </bottom>
      <diagonal/>
    </border>
    <border>
      <left style="hair">
        <color rgb="FFA6A6A6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hair">
        <color rgb="FFA6A6A6"/>
      </right>
      <top style="thin">
        <color indexed="64"/>
      </top>
      <bottom/>
      <diagonal/>
    </border>
    <border>
      <left style="hair">
        <color rgb="FFA6A6A6"/>
      </left>
      <right/>
      <top style="thin">
        <color indexed="64"/>
      </top>
      <bottom style="thin">
        <color rgb="FF000000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rgb="FF000000"/>
      </bottom>
      <diagonal/>
    </border>
    <border>
      <left/>
      <right style="hair">
        <color rgb="FFA6A6A6"/>
      </right>
      <top style="thin">
        <color indexed="64"/>
      </top>
      <bottom style="thin">
        <color rgb="FF000000"/>
      </bottom>
      <diagonal/>
    </border>
    <border>
      <left style="double">
        <color indexed="64"/>
      </left>
      <right style="hair">
        <color rgb="FFA6A6A6"/>
      </right>
      <top style="thin">
        <color indexed="64"/>
      </top>
      <bottom style="thin">
        <color rgb="FF000000"/>
      </bottom>
      <diagonal/>
    </border>
    <border>
      <left style="hair">
        <color rgb="FFA6A6A6"/>
      </left>
      <right style="hair">
        <color rgb="FFA6A6A6"/>
      </right>
      <top style="thin">
        <color rgb="FF000000"/>
      </top>
      <bottom style="thin">
        <color rgb="FF000000"/>
      </bottom>
      <diagonal/>
    </border>
    <border>
      <left/>
      <right style="hair">
        <color rgb="FFA6A6A6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hair">
        <color rgb="FFA6A6A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/>
      <diagonal/>
    </border>
    <border>
      <left/>
      <right style="hair">
        <color rgb="FFA6A6A6"/>
      </right>
      <top style="hair">
        <color rgb="FFC0C0C0"/>
      </top>
      <bottom/>
      <diagonal/>
    </border>
    <border>
      <left style="double">
        <color indexed="64"/>
      </left>
      <right style="hair">
        <color rgb="FFA6A6A6"/>
      </right>
      <top style="hair">
        <color rgb="FFC0C0C0"/>
      </top>
      <bottom/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double">
        <color indexed="64"/>
      </left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thin">
        <color indexed="64"/>
      </bottom>
      <diagonal/>
    </border>
    <border>
      <left/>
      <right style="hair">
        <color rgb="FFA6A6A6"/>
      </right>
      <top style="hair">
        <color rgb="FFC0C0C0"/>
      </top>
      <bottom style="thin">
        <color indexed="64"/>
      </bottom>
      <diagonal/>
    </border>
    <border>
      <left style="double">
        <color indexed="64"/>
      </left>
      <right style="hair">
        <color rgb="FFA6A6A6"/>
      </right>
      <top style="hair">
        <color rgb="FFC0C0C0"/>
      </top>
      <bottom style="thin">
        <color indexed="64"/>
      </bottom>
      <diagonal/>
    </border>
    <border>
      <left style="hair">
        <color rgb="FFA6A6A6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 style="thick">
        <color indexed="64"/>
      </diagonal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hair">
        <color rgb="FFC0C0C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9">
    <xf numFmtId="0" fontId="0" fillId="0" borderId="0"/>
    <xf numFmtId="164" fontId="18" fillId="0" borderId="0" applyFont="0" applyFill="0" applyBorder="0" applyAlignment="0" applyProtection="0"/>
    <xf numFmtId="0" fontId="4" fillId="0" borderId="0"/>
    <xf numFmtId="0" fontId="19" fillId="0" borderId="0"/>
    <xf numFmtId="0" fontId="4" fillId="0" borderId="0"/>
    <xf numFmtId="0" fontId="2" fillId="0" borderId="0"/>
    <xf numFmtId="0" fontId="18" fillId="0" borderId="0"/>
    <xf numFmtId="0" fontId="13" fillId="0" borderId="0"/>
    <xf numFmtId="9" fontId="18" fillId="0" borderId="0" applyFont="0" applyFill="0" applyBorder="0" applyAlignment="0" applyProtection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2" fillId="0" borderId="0"/>
    <xf numFmtId="0" fontId="4" fillId="0" borderId="0"/>
    <xf numFmtId="0" fontId="19" fillId="0" borderId="0"/>
    <xf numFmtId="0" fontId="2" fillId="0" borderId="0"/>
    <xf numFmtId="0" fontId="2" fillId="0" borderId="0"/>
    <xf numFmtId="0" fontId="1" fillId="0" borderId="0"/>
    <xf numFmtId="0" fontId="43" fillId="0" borderId="0"/>
  </cellStyleXfs>
  <cellXfs count="437">
    <xf numFmtId="0" fontId="0" fillId="0" borderId="0" xfId="0"/>
    <xf numFmtId="0" fontId="43" fillId="3" borderId="3" xfId="18" applyFill="1" applyBorder="1" applyAlignment="1">
      <alignment horizontal="left" vertical="top"/>
    </xf>
    <xf numFmtId="0" fontId="45" fillId="3" borderId="87" xfId="18" applyFont="1" applyFill="1" applyBorder="1" applyAlignment="1">
      <alignment horizontal="left" vertical="top"/>
    </xf>
    <xf numFmtId="0" fontId="45" fillId="3" borderId="87" xfId="18" applyFont="1" applyFill="1" applyBorder="1" applyAlignment="1">
      <alignment vertical="top"/>
    </xf>
    <xf numFmtId="0" fontId="43" fillId="3" borderId="87" xfId="18" applyFill="1" applyBorder="1" applyAlignment="1">
      <alignment horizontal="center" vertical="top"/>
    </xf>
    <xf numFmtId="0" fontId="43" fillId="3" borderId="87" xfId="18" applyFill="1" applyBorder="1" applyAlignment="1">
      <alignment horizontal="left" vertical="top"/>
    </xf>
    <xf numFmtId="0" fontId="43" fillId="3" borderId="87" xfId="18" applyFill="1" applyBorder="1" applyAlignment="1">
      <alignment vertical="top"/>
    </xf>
    <xf numFmtId="0" fontId="43" fillId="3" borderId="87" xfId="18" applyFill="1" applyBorder="1" applyAlignment="1">
      <alignment vertical="top" wrapText="1"/>
    </xf>
    <xf numFmtId="14" fontId="43" fillId="3" borderId="87" xfId="18" applyNumberFormat="1" applyFill="1" applyBorder="1" applyAlignment="1">
      <alignment horizontal="left" vertical="top"/>
    </xf>
    <xf numFmtId="0" fontId="45" fillId="3" borderId="87" xfId="18" applyFont="1" applyFill="1" applyBorder="1" applyAlignment="1">
      <alignment horizontal="center" vertical="center"/>
    </xf>
    <xf numFmtId="0" fontId="45" fillId="3" borderId="87" xfId="18" applyFont="1" applyFill="1" applyBorder="1" applyAlignment="1">
      <alignment horizontal="left" vertical="center"/>
    </xf>
    <xf numFmtId="0" fontId="45" fillId="3" borderId="0" xfId="18" applyFont="1" applyFill="1"/>
    <xf numFmtId="0" fontId="2" fillId="3" borderId="0" xfId="15" applyFill="1"/>
    <xf numFmtId="0" fontId="43" fillId="10" borderId="21" xfId="18" applyFill="1" applyBorder="1"/>
    <xf numFmtId="0" fontId="43" fillId="10" borderId="3" xfId="18" applyFill="1" applyBorder="1"/>
    <xf numFmtId="0" fontId="43" fillId="10" borderId="84" xfId="18" applyFill="1" applyBorder="1"/>
    <xf numFmtId="0" fontId="43" fillId="3" borderId="21" xfId="18" applyFill="1" applyBorder="1"/>
    <xf numFmtId="0" fontId="43" fillId="3" borderId="3" xfId="18" applyFill="1" applyBorder="1"/>
    <xf numFmtId="0" fontId="43" fillId="3" borderId="84" xfId="18" applyFill="1" applyBorder="1"/>
    <xf numFmtId="0" fontId="46" fillId="3" borderId="0" xfId="16" applyFont="1" applyFill="1"/>
    <xf numFmtId="0" fontId="43" fillId="3" borderId="0" xfId="18" applyFill="1" applyAlignment="1">
      <alignment horizontal="left" vertical="top" wrapText="1"/>
    </xf>
    <xf numFmtId="14" fontId="43" fillId="3" borderId="0" xfId="18" applyNumberFormat="1" applyFill="1"/>
    <xf numFmtId="0" fontId="43" fillId="3" borderId="0" xfId="18" applyFill="1" applyAlignment="1">
      <alignment vertical="top" wrapText="1"/>
    </xf>
    <xf numFmtId="0" fontId="45" fillId="3" borderId="0" xfId="18" applyFont="1" applyFill="1" applyAlignment="1">
      <alignment horizontal="left"/>
    </xf>
    <xf numFmtId="0" fontId="1" fillId="0" borderId="0" xfId="17"/>
    <xf numFmtId="0" fontId="43" fillId="3" borderId="18" xfId="18" applyFill="1" applyBorder="1"/>
    <xf numFmtId="0" fontId="43" fillId="3" borderId="20" xfId="18" applyFill="1" applyBorder="1"/>
    <xf numFmtId="0" fontId="43" fillId="10" borderId="18" xfId="18" applyFill="1" applyBorder="1"/>
    <xf numFmtId="0" fontId="43" fillId="3" borderId="15" xfId="18" applyFill="1" applyBorder="1"/>
    <xf numFmtId="0" fontId="43" fillId="3" borderId="5" xfId="18" applyFill="1" applyBorder="1"/>
    <xf numFmtId="0" fontId="43" fillId="3" borderId="86" xfId="18" applyFill="1" applyBorder="1"/>
    <xf numFmtId="0" fontId="43" fillId="10" borderId="20" xfId="18" applyFill="1" applyBorder="1"/>
    <xf numFmtId="0" fontId="43" fillId="10" borderId="15" xfId="18" applyFill="1" applyBorder="1"/>
    <xf numFmtId="0" fontId="43" fillId="10" borderId="5" xfId="18" applyFill="1" applyBorder="1"/>
    <xf numFmtId="0" fontId="43" fillId="10" borderId="86" xfId="18" applyFill="1" applyBorder="1"/>
    <xf numFmtId="0" fontId="43" fillId="3" borderId="0" xfId="18" applyFill="1"/>
    <xf numFmtId="0" fontId="43" fillId="9" borderId="0" xfId="18" applyFill="1"/>
    <xf numFmtId="0" fontId="37" fillId="0" borderId="68" xfId="0" applyFont="1" applyBorder="1" applyAlignment="1">
      <alignment horizontal="center" vertical="top" wrapText="1"/>
    </xf>
    <xf numFmtId="0" fontId="37" fillId="0" borderId="10" xfId="0" applyFont="1" applyBorder="1" applyAlignment="1">
      <alignment horizontal="center" vertical="top" wrapText="1"/>
    </xf>
    <xf numFmtId="167" fontId="14" fillId="0" borderId="19" xfId="0" applyNumberFormat="1" applyFont="1" applyBorder="1" applyAlignment="1">
      <alignment horizontal="center" vertical="center" wrapText="1"/>
    </xf>
    <xf numFmtId="167" fontId="14" fillId="0" borderId="18" xfId="0" applyNumberFormat="1" applyFont="1" applyBorder="1" applyAlignment="1">
      <alignment horizontal="center" vertical="center"/>
    </xf>
    <xf numFmtId="1" fontId="14" fillId="0" borderId="20" xfId="0" applyNumberFormat="1" applyFont="1" applyBorder="1" applyAlignment="1">
      <alignment horizontal="center" vertical="center" wrapText="1"/>
    </xf>
    <xf numFmtId="1" fontId="14" fillId="0" borderId="19" xfId="0" applyNumberFormat="1" applyFont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/>
    <xf numFmtId="0" fontId="3" fillId="2" borderId="0" xfId="0" quotePrefix="1" applyFont="1" applyFill="1" applyAlignment="1">
      <alignment horizontal="left"/>
    </xf>
    <xf numFmtId="0" fontId="9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10" fillId="2" borderId="0" xfId="0" applyNumberFormat="1" applyFont="1" applyFill="1" applyAlignment="1">
      <alignment horizontal="left"/>
    </xf>
    <xf numFmtId="0" fontId="8" fillId="0" borderId="0" xfId="0" applyFont="1"/>
    <xf numFmtId="0" fontId="15" fillId="0" borderId="0" xfId="0" applyFont="1"/>
    <xf numFmtId="0" fontId="16" fillId="0" borderId="0" xfId="4" applyFont="1"/>
    <xf numFmtId="0" fontId="17" fillId="0" borderId="0" xfId="0" applyFont="1"/>
    <xf numFmtId="166" fontId="0" fillId="0" borderId="0" xfId="0" applyNumberFormat="1"/>
    <xf numFmtId="166" fontId="3" fillId="2" borderId="0" xfId="0" applyNumberFormat="1" applyFont="1" applyFill="1"/>
    <xf numFmtId="167" fontId="20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167" fontId="20" fillId="0" borderId="0" xfId="0" applyNumberFormat="1" applyFont="1"/>
    <xf numFmtId="1" fontId="20" fillId="0" borderId="0" xfId="0" applyNumberFormat="1" applyFont="1"/>
    <xf numFmtId="1" fontId="14" fillId="0" borderId="0" xfId="0" applyNumberFormat="1" applyFont="1"/>
    <xf numFmtId="0" fontId="21" fillId="0" borderId="0" xfId="0" applyFont="1"/>
    <xf numFmtId="167" fontId="22" fillId="0" borderId="0" xfId="0" applyNumberFormat="1" applyFont="1" applyAlignment="1">
      <alignment horizontal="left"/>
    </xf>
    <xf numFmtId="167" fontId="14" fillId="0" borderId="0" xfId="0" applyNumberFormat="1" applyFont="1"/>
    <xf numFmtId="167" fontId="14" fillId="0" borderId="18" xfId="0" applyNumberFormat="1" applyFont="1" applyBorder="1" applyAlignment="1">
      <alignment horizontal="left"/>
    </xf>
    <xf numFmtId="0" fontId="14" fillId="0" borderId="18" xfId="0" applyFont="1" applyBorder="1" applyAlignment="1">
      <alignment horizontal="left"/>
    </xf>
    <xf numFmtId="0" fontId="14" fillId="0" borderId="18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1" fontId="14" fillId="0" borderId="16" xfId="0" applyNumberFormat="1" applyFont="1" applyBorder="1" applyAlignment="1">
      <alignment horizontal="left"/>
    </xf>
    <xf numFmtId="1" fontId="14" fillId="0" borderId="17" xfId="0" applyNumberFormat="1" applyFont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1" fontId="20" fillId="0" borderId="19" xfId="0" applyNumberFormat="1" applyFont="1" applyBorder="1" applyAlignment="1">
      <alignment horizontal="right"/>
    </xf>
    <xf numFmtId="1" fontId="20" fillId="0" borderId="20" xfId="0" applyNumberFormat="1" applyFont="1" applyBorder="1" applyAlignment="1">
      <alignment horizontal="right"/>
    </xf>
    <xf numFmtId="0" fontId="22" fillId="0" borderId="18" xfId="0" applyFont="1" applyBorder="1" applyAlignment="1">
      <alignment horizontal="left"/>
    </xf>
    <xf numFmtId="0" fontId="20" fillId="0" borderId="19" xfId="0" applyFont="1" applyBorder="1" applyAlignment="1">
      <alignment horizontal="left"/>
    </xf>
    <xf numFmtId="1" fontId="22" fillId="0" borderId="19" xfId="0" applyNumberFormat="1" applyFont="1" applyBorder="1" applyAlignment="1">
      <alignment horizontal="right"/>
    </xf>
    <xf numFmtId="1" fontId="22" fillId="0" borderId="20" xfId="0" applyNumberFormat="1" applyFont="1" applyBorder="1" applyAlignment="1">
      <alignment horizontal="right"/>
    </xf>
    <xf numFmtId="0" fontId="22" fillId="0" borderId="19" xfId="0" applyFont="1" applyBorder="1" applyAlignment="1">
      <alignment horizontal="left"/>
    </xf>
    <xf numFmtId="0" fontId="14" fillId="0" borderId="19" xfId="0" applyFont="1" applyBorder="1" applyAlignment="1">
      <alignment horizontal="center"/>
    </xf>
    <xf numFmtId="1" fontId="14" fillId="0" borderId="19" xfId="0" applyNumberFormat="1" applyFont="1" applyBorder="1" applyAlignment="1">
      <alignment horizontal="right"/>
    </xf>
    <xf numFmtId="1" fontId="14" fillId="0" borderId="20" xfId="0" applyNumberFormat="1" applyFont="1" applyBorder="1" applyAlignment="1">
      <alignment horizontal="right"/>
    </xf>
    <xf numFmtId="0" fontId="23" fillId="0" borderId="18" xfId="0" applyFont="1" applyBorder="1" applyAlignment="1">
      <alignment horizontal="left"/>
    </xf>
    <xf numFmtId="0" fontId="14" fillId="4" borderId="18" xfId="0" applyFont="1" applyFill="1" applyBorder="1" applyAlignment="1">
      <alignment horizontal="center"/>
    </xf>
    <xf numFmtId="0" fontId="14" fillId="4" borderId="19" xfId="0" applyFont="1" applyFill="1" applyBorder="1" applyAlignment="1">
      <alignment horizontal="left"/>
    </xf>
    <xf numFmtId="1" fontId="14" fillId="4" borderId="19" xfId="0" applyNumberFormat="1" applyFont="1" applyFill="1" applyBorder="1" applyAlignment="1">
      <alignment horizontal="right"/>
    </xf>
    <xf numFmtId="0" fontId="14" fillId="0" borderId="19" xfId="0" applyFont="1" applyBorder="1" applyAlignment="1">
      <alignment horizontal="left"/>
    </xf>
    <xf numFmtId="167" fontId="23" fillId="0" borderId="18" xfId="0" applyNumberFormat="1" applyFont="1" applyBorder="1" applyAlignment="1">
      <alignment horizontal="left"/>
    </xf>
    <xf numFmtId="167" fontId="14" fillId="0" borderId="19" xfId="0" applyNumberFormat="1" applyFont="1" applyBorder="1" applyAlignment="1">
      <alignment horizontal="left"/>
    </xf>
    <xf numFmtId="0" fontId="14" fillId="5" borderId="18" xfId="0" applyFont="1" applyFill="1" applyBorder="1" applyAlignment="1">
      <alignment horizontal="center"/>
    </xf>
    <xf numFmtId="0" fontId="14" fillId="5" borderId="19" xfId="0" applyFont="1" applyFill="1" applyBorder="1" applyAlignment="1">
      <alignment horizontal="left"/>
    </xf>
    <xf numFmtId="1" fontId="14" fillId="5" borderId="19" xfId="0" applyNumberFormat="1" applyFont="1" applyFill="1" applyBorder="1" applyAlignment="1">
      <alignment horizontal="right"/>
    </xf>
    <xf numFmtId="165" fontId="14" fillId="0" borderId="19" xfId="0" applyNumberFormat="1" applyFont="1" applyBorder="1" applyAlignment="1">
      <alignment horizontal="right"/>
    </xf>
    <xf numFmtId="165" fontId="14" fillId="0" borderId="20" xfId="0" applyNumberFormat="1" applyFont="1" applyBorder="1" applyAlignment="1">
      <alignment horizontal="right"/>
    </xf>
    <xf numFmtId="0" fontId="21" fillId="0" borderId="0" xfId="0" applyFont="1" applyAlignment="1">
      <alignment horizontal="center"/>
    </xf>
    <xf numFmtId="0" fontId="14" fillId="0" borderId="18" xfId="0" applyFont="1" applyBorder="1"/>
    <xf numFmtId="0" fontId="14" fillId="0" borderId="0" xfId="0" applyFont="1"/>
    <xf numFmtId="0" fontId="14" fillId="0" borderId="0" xfId="0" applyFont="1" applyAlignment="1">
      <alignment horizontal="left"/>
    </xf>
    <xf numFmtId="1" fontId="14" fillId="0" borderId="0" xfId="0" applyNumberFormat="1" applyFont="1" applyAlignment="1">
      <alignment horizontal="right"/>
    </xf>
    <xf numFmtId="165" fontId="14" fillId="0" borderId="0" xfId="0" applyNumberFormat="1" applyFont="1"/>
    <xf numFmtId="0" fontId="25" fillId="3" borderId="0" xfId="3" applyFont="1" applyFill="1" applyAlignment="1">
      <alignment horizontal="left" vertical="center"/>
    </xf>
    <xf numFmtId="0" fontId="26" fillId="3" borderId="0" xfId="3" applyFont="1" applyFill="1" applyAlignment="1">
      <alignment horizontal="left" vertical="center"/>
    </xf>
    <xf numFmtId="0" fontId="27" fillId="3" borderId="0" xfId="3" applyFont="1" applyFill="1" applyAlignment="1">
      <alignment horizontal="left" vertical="center"/>
    </xf>
    <xf numFmtId="168" fontId="25" fillId="3" borderId="0" xfId="1" applyNumberFormat="1" applyFont="1" applyFill="1" applyBorder="1" applyAlignment="1">
      <alignment horizontal="left" vertical="center"/>
    </xf>
    <xf numFmtId="169" fontId="25" fillId="3" borderId="0" xfId="1" applyNumberFormat="1" applyFont="1" applyFill="1" applyBorder="1" applyAlignment="1">
      <alignment horizontal="left" vertical="center"/>
    </xf>
    <xf numFmtId="0" fontId="28" fillId="3" borderId="0" xfId="3" applyFont="1" applyFill="1" applyAlignment="1">
      <alignment horizontal="left" vertical="center"/>
    </xf>
    <xf numFmtId="0" fontId="26" fillId="3" borderId="3" xfId="3" applyFont="1" applyFill="1" applyBorder="1" applyAlignment="1">
      <alignment horizontal="left" vertical="center"/>
    </xf>
    <xf numFmtId="0" fontId="27" fillId="3" borderId="3" xfId="3" applyFont="1" applyFill="1" applyBorder="1" applyAlignment="1">
      <alignment horizontal="left" vertical="center"/>
    </xf>
    <xf numFmtId="168" fontId="29" fillId="3" borderId="3" xfId="1" applyNumberFormat="1" applyFont="1" applyFill="1" applyBorder="1" applyAlignment="1">
      <alignment horizontal="left" vertical="center"/>
    </xf>
    <xf numFmtId="168" fontId="29" fillId="3" borderId="0" xfId="1" applyNumberFormat="1" applyFont="1" applyFill="1" applyBorder="1" applyAlignment="1">
      <alignment horizontal="left" vertical="center"/>
    </xf>
    <xf numFmtId="0" fontId="27" fillId="3" borderId="3" xfId="3" applyFont="1" applyFill="1" applyBorder="1" applyAlignment="1">
      <alignment vertical="center"/>
    </xf>
    <xf numFmtId="168" fontId="30" fillId="3" borderId="3" xfId="1" applyNumberFormat="1" applyFont="1" applyFill="1" applyBorder="1" applyAlignment="1">
      <alignment horizontal="center" vertical="center"/>
    </xf>
    <xf numFmtId="168" fontId="31" fillId="3" borderId="22" xfId="1" applyNumberFormat="1" applyFont="1" applyFill="1" applyBorder="1" applyAlignment="1">
      <alignment horizontal="center" vertical="center" wrapText="1"/>
    </xf>
    <xf numFmtId="168" fontId="30" fillId="3" borderId="22" xfId="1" applyNumberFormat="1" applyFont="1" applyFill="1" applyBorder="1" applyAlignment="1">
      <alignment horizontal="center" vertical="center"/>
    </xf>
    <xf numFmtId="168" fontId="30" fillId="3" borderId="23" xfId="1" applyNumberFormat="1" applyFont="1" applyFill="1" applyBorder="1" applyAlignment="1">
      <alignment horizontal="center" vertical="center"/>
    </xf>
    <xf numFmtId="168" fontId="30" fillId="3" borderId="4" xfId="1" applyNumberFormat="1" applyFont="1" applyFill="1" applyBorder="1" applyAlignment="1">
      <alignment horizontal="center" vertical="center"/>
    </xf>
    <xf numFmtId="168" fontId="31" fillId="3" borderId="3" xfId="1" applyNumberFormat="1" applyFont="1" applyFill="1" applyBorder="1" applyAlignment="1">
      <alignment horizontal="center" vertical="center"/>
    </xf>
    <xf numFmtId="168" fontId="31" fillId="3" borderId="3" xfId="1" applyNumberFormat="1" applyFont="1" applyFill="1" applyBorder="1" applyAlignment="1">
      <alignment horizontal="center" vertical="center" wrapText="1"/>
    </xf>
    <xf numFmtId="168" fontId="30" fillId="3" borderId="24" xfId="1" applyNumberFormat="1" applyFont="1" applyFill="1" applyBorder="1" applyAlignment="1">
      <alignment horizontal="center" vertical="center"/>
    </xf>
    <xf numFmtId="0" fontId="30" fillId="3" borderId="0" xfId="3" applyFont="1" applyFill="1" applyAlignment="1">
      <alignment vertical="center"/>
    </xf>
    <xf numFmtId="0" fontId="25" fillId="6" borderId="11" xfId="3" applyFont="1" applyFill="1" applyBorder="1" applyAlignment="1">
      <alignment horizontal="center" vertical="center"/>
    </xf>
    <xf numFmtId="0" fontId="26" fillId="6" borderId="11" xfId="3" applyFont="1" applyFill="1" applyBorder="1" applyAlignment="1">
      <alignment horizontal="center" vertical="center"/>
    </xf>
    <xf numFmtId="0" fontId="26" fillId="6" borderId="11" xfId="3" applyFont="1" applyFill="1" applyBorder="1" applyAlignment="1">
      <alignment horizontal="left" vertical="center"/>
    </xf>
    <xf numFmtId="0" fontId="25" fillId="6" borderId="11" xfId="3" quotePrefix="1" applyFont="1" applyFill="1" applyBorder="1" applyAlignment="1">
      <alignment horizontal="center" vertical="center"/>
    </xf>
    <xf numFmtId="0" fontId="30" fillId="6" borderId="11" xfId="3" applyFont="1" applyFill="1" applyBorder="1" applyAlignment="1">
      <alignment horizontal="center" vertical="center"/>
    </xf>
    <xf numFmtId="168" fontId="25" fillId="6" borderId="25" xfId="1" applyNumberFormat="1" applyFont="1" applyFill="1" applyBorder="1" applyAlignment="1">
      <alignment horizontal="center" vertical="center" wrapText="1"/>
    </xf>
    <xf numFmtId="168" fontId="25" fillId="6" borderId="11" xfId="1" applyNumberFormat="1" applyFont="1" applyFill="1" applyBorder="1" applyAlignment="1">
      <alignment horizontal="center" vertical="center" wrapText="1"/>
    </xf>
    <xf numFmtId="168" fontId="32" fillId="6" borderId="11" xfId="1" applyNumberFormat="1" applyFont="1" applyFill="1" applyBorder="1" applyAlignment="1">
      <alignment horizontal="center" vertical="center" wrapText="1"/>
    </xf>
    <xf numFmtId="168" fontId="25" fillId="6" borderId="26" xfId="1" applyNumberFormat="1" applyFont="1" applyFill="1" applyBorder="1" applyAlignment="1">
      <alignment horizontal="center" vertical="center" wrapText="1"/>
    </xf>
    <xf numFmtId="0" fontId="33" fillId="3" borderId="0" xfId="3" applyFont="1" applyFill="1" applyAlignment="1">
      <alignment horizontal="center" vertical="center"/>
    </xf>
    <xf numFmtId="0" fontId="25" fillId="3" borderId="0" xfId="3" applyFont="1" applyFill="1" applyAlignment="1">
      <alignment horizontal="center" vertical="center"/>
    </xf>
    <xf numFmtId="170" fontId="25" fillId="3" borderId="0" xfId="1" applyNumberFormat="1" applyFont="1" applyFill="1" applyBorder="1" applyAlignment="1">
      <alignment horizontal="center" vertical="center"/>
    </xf>
    <xf numFmtId="0" fontId="29" fillId="3" borderId="9" xfId="3" applyFont="1" applyFill="1" applyBorder="1" applyAlignment="1">
      <alignment horizontal="center" vertical="center"/>
    </xf>
    <xf numFmtId="0" fontId="25" fillId="3" borderId="9" xfId="3" applyFont="1" applyFill="1" applyBorder="1" applyAlignment="1">
      <alignment horizontal="left" vertical="center"/>
    </xf>
    <xf numFmtId="0" fontId="25" fillId="3" borderId="9" xfId="3" applyFont="1" applyFill="1" applyBorder="1" applyAlignment="1">
      <alignment horizontal="center" vertical="center"/>
    </xf>
    <xf numFmtId="0" fontId="30" fillId="3" borderId="9" xfId="3" applyFont="1" applyFill="1" applyBorder="1" applyAlignment="1">
      <alignment horizontal="center" vertical="center"/>
    </xf>
    <xf numFmtId="171" fontId="25" fillId="3" borderId="27" xfId="1" applyNumberFormat="1" applyFont="1" applyFill="1" applyBorder="1" applyAlignment="1">
      <alignment horizontal="right" vertical="center"/>
    </xf>
    <xf numFmtId="171" fontId="25" fillId="3" borderId="14" xfId="1" applyNumberFormat="1" applyFont="1" applyFill="1" applyBorder="1" applyAlignment="1">
      <alignment horizontal="right" vertical="center"/>
    </xf>
    <xf numFmtId="171" fontId="25" fillId="3" borderId="28" xfId="1" applyNumberFormat="1" applyFont="1" applyFill="1" applyBorder="1" applyAlignment="1">
      <alignment horizontal="right" vertical="center"/>
    </xf>
    <xf numFmtId="0" fontId="25" fillId="3" borderId="0" xfId="3" applyFont="1" applyFill="1" applyAlignment="1">
      <alignment vertical="center"/>
    </xf>
    <xf numFmtId="0" fontId="29" fillId="3" borderId="8" xfId="3" applyFont="1" applyFill="1" applyBorder="1" applyAlignment="1">
      <alignment horizontal="center" vertical="center"/>
    </xf>
    <xf numFmtId="0" fontId="25" fillId="3" borderId="8" xfId="3" applyFont="1" applyFill="1" applyBorder="1" applyAlignment="1">
      <alignment horizontal="left" vertical="center"/>
    </xf>
    <xf numFmtId="0" fontId="25" fillId="3" borderId="8" xfId="3" applyFont="1" applyFill="1" applyBorder="1" applyAlignment="1">
      <alignment horizontal="center" vertical="center"/>
    </xf>
    <xf numFmtId="0" fontId="30" fillId="3" borderId="8" xfId="3" applyFont="1" applyFill="1" applyBorder="1" applyAlignment="1">
      <alignment horizontal="center" vertical="center"/>
    </xf>
    <xf numFmtId="0" fontId="29" fillId="3" borderId="29" xfId="3" applyFont="1" applyFill="1" applyBorder="1" applyAlignment="1">
      <alignment horizontal="center" vertical="center"/>
    </xf>
    <xf numFmtId="0" fontId="25" fillId="3" borderId="29" xfId="3" applyFont="1" applyFill="1" applyBorder="1" applyAlignment="1">
      <alignment horizontal="left" vertical="center"/>
    </xf>
    <xf numFmtId="0" fontId="25" fillId="3" borderId="29" xfId="3" applyFont="1" applyFill="1" applyBorder="1" applyAlignment="1">
      <alignment horizontal="center" vertical="center"/>
    </xf>
    <xf numFmtId="0" fontId="30" fillId="3" borderId="29" xfId="3" applyFont="1" applyFill="1" applyBorder="1" applyAlignment="1">
      <alignment horizontal="center" vertical="center"/>
    </xf>
    <xf numFmtId="0" fontId="29" fillId="3" borderId="13" xfId="3" applyFont="1" applyFill="1" applyBorder="1" applyAlignment="1">
      <alignment horizontal="center" vertical="center"/>
    </xf>
    <xf numFmtId="0" fontId="25" fillId="3" borderId="13" xfId="3" applyFont="1" applyFill="1" applyBorder="1" applyAlignment="1">
      <alignment horizontal="left" vertical="center"/>
    </xf>
    <xf numFmtId="0" fontId="25" fillId="3" borderId="13" xfId="3" applyFont="1" applyFill="1" applyBorder="1" applyAlignment="1">
      <alignment horizontal="center" vertical="center"/>
    </xf>
    <xf numFmtId="0" fontId="30" fillId="3" borderId="13" xfId="3" applyFont="1" applyFill="1" applyBorder="1" applyAlignment="1">
      <alignment horizontal="center" vertical="center"/>
    </xf>
    <xf numFmtId="171" fontId="25" fillId="3" borderId="13" xfId="1" applyNumberFormat="1" applyFont="1" applyFill="1" applyBorder="1" applyAlignment="1">
      <alignment horizontal="right" vertical="center"/>
    </xf>
    <xf numFmtId="171" fontId="25" fillId="3" borderId="30" xfId="1" applyNumberFormat="1" applyFont="1" applyFill="1" applyBorder="1" applyAlignment="1">
      <alignment horizontal="right" vertical="center"/>
    </xf>
    <xf numFmtId="171" fontId="25" fillId="3" borderId="31" xfId="1" applyNumberFormat="1" applyFont="1" applyFill="1" applyBorder="1" applyAlignment="1">
      <alignment horizontal="right" vertical="center"/>
    </xf>
    <xf numFmtId="0" fontId="29" fillId="3" borderId="32" xfId="3" applyFont="1" applyFill="1" applyBorder="1" applyAlignment="1">
      <alignment horizontal="center" vertical="center"/>
    </xf>
    <xf numFmtId="0" fontId="25" fillId="3" borderId="32" xfId="3" applyFont="1" applyFill="1" applyBorder="1" applyAlignment="1">
      <alignment horizontal="left" vertical="center"/>
    </xf>
    <xf numFmtId="0" fontId="25" fillId="3" borderId="32" xfId="3" applyFont="1" applyFill="1" applyBorder="1" applyAlignment="1">
      <alignment horizontal="center" vertical="center"/>
    </xf>
    <xf numFmtId="0" fontId="30" fillId="3" borderId="32" xfId="3" applyFont="1" applyFill="1" applyBorder="1" applyAlignment="1">
      <alignment horizontal="center" vertical="center"/>
    </xf>
    <xf numFmtId="171" fontId="25" fillId="3" borderId="33" xfId="1" applyNumberFormat="1" applyFont="1" applyFill="1" applyBorder="1" applyAlignment="1">
      <alignment horizontal="right" vertical="center"/>
    </xf>
    <xf numFmtId="171" fontId="25" fillId="3" borderId="32" xfId="1" applyNumberFormat="1" applyFont="1" applyFill="1" applyBorder="1" applyAlignment="1">
      <alignment horizontal="right" vertical="center"/>
    </xf>
    <xf numFmtId="171" fontId="25" fillId="3" borderId="34" xfId="1" applyNumberFormat="1" applyFont="1" applyFill="1" applyBorder="1" applyAlignment="1">
      <alignment horizontal="right" vertical="center"/>
    </xf>
    <xf numFmtId="171" fontId="25" fillId="3" borderId="35" xfId="1" applyNumberFormat="1" applyFont="1" applyFill="1" applyBorder="1" applyAlignment="1">
      <alignment horizontal="right" vertical="center"/>
    </xf>
    <xf numFmtId="0" fontId="29" fillId="7" borderId="36" xfId="3" quotePrefix="1" applyFont="1" applyFill="1" applyBorder="1" applyAlignment="1">
      <alignment horizontal="center" vertical="center"/>
    </xf>
    <xf numFmtId="0" fontId="29" fillId="7" borderId="36" xfId="3" applyFont="1" applyFill="1" applyBorder="1" applyAlignment="1">
      <alignment horizontal="left" vertical="center"/>
    </xf>
    <xf numFmtId="0" fontId="25" fillId="7" borderId="36" xfId="3" applyFont="1" applyFill="1" applyBorder="1" applyAlignment="1">
      <alignment horizontal="left" vertical="center"/>
    </xf>
    <xf numFmtId="0" fontId="25" fillId="7" borderId="36" xfId="3" applyFont="1" applyFill="1" applyBorder="1" applyAlignment="1">
      <alignment horizontal="center" vertical="center"/>
    </xf>
    <xf numFmtId="0" fontId="30" fillId="7" borderId="36" xfId="3" applyFont="1" applyFill="1" applyBorder="1" applyAlignment="1">
      <alignment horizontal="center" vertical="center"/>
    </xf>
    <xf numFmtId="171" fontId="29" fillId="7" borderId="37" xfId="1" applyNumberFormat="1" applyFont="1" applyFill="1" applyBorder="1" applyAlignment="1">
      <alignment horizontal="right" vertical="center"/>
    </xf>
    <xf numFmtId="171" fontId="29" fillId="7" borderId="36" xfId="1" applyNumberFormat="1" applyFont="1" applyFill="1" applyBorder="1" applyAlignment="1">
      <alignment horizontal="right" vertical="center"/>
    </xf>
    <xf numFmtId="171" fontId="29" fillId="7" borderId="38" xfId="1" applyNumberFormat="1" applyFont="1" applyFill="1" applyBorder="1" applyAlignment="1">
      <alignment horizontal="right" vertical="center"/>
    </xf>
    <xf numFmtId="0" fontId="29" fillId="3" borderId="14" xfId="3" applyFont="1" applyFill="1" applyBorder="1" applyAlignment="1">
      <alignment horizontal="center" vertical="center"/>
    </xf>
    <xf numFmtId="0" fontId="25" fillId="3" borderId="14" xfId="3" applyFont="1" applyFill="1" applyBorder="1" applyAlignment="1">
      <alignment horizontal="left" vertical="center"/>
    </xf>
    <xf numFmtId="0" fontId="25" fillId="3" borderId="14" xfId="3" applyFont="1" applyFill="1" applyBorder="1" applyAlignment="1">
      <alignment horizontal="center" vertical="center"/>
    </xf>
    <xf numFmtId="0" fontId="30" fillId="3" borderId="14" xfId="3" applyFont="1" applyFill="1" applyBorder="1" applyAlignment="1">
      <alignment horizontal="center" vertical="center"/>
    </xf>
    <xf numFmtId="0" fontId="29" fillId="3" borderId="32" xfId="3" applyFont="1" applyFill="1" applyBorder="1" applyAlignment="1">
      <alignment vertical="center"/>
    </xf>
    <xf numFmtId="171" fontId="25" fillId="3" borderId="0" xfId="1" applyNumberFormat="1" applyFont="1" applyFill="1" applyBorder="1" applyAlignment="1">
      <alignment horizontal="right" vertical="center"/>
    </xf>
    <xf numFmtId="0" fontId="29" fillId="7" borderId="36" xfId="3" quotePrefix="1" applyFont="1" applyFill="1" applyBorder="1" applyAlignment="1">
      <alignment horizontal="left" vertical="center"/>
    </xf>
    <xf numFmtId="0" fontId="29" fillId="7" borderId="36" xfId="3" applyFont="1" applyFill="1" applyBorder="1" applyAlignment="1">
      <alignment horizontal="center" vertical="center"/>
    </xf>
    <xf numFmtId="171" fontId="29" fillId="7" borderId="39" xfId="1" applyNumberFormat="1" applyFont="1" applyFill="1" applyBorder="1" applyAlignment="1">
      <alignment horizontal="right" vertical="center"/>
    </xf>
    <xf numFmtId="0" fontId="29" fillId="3" borderId="14" xfId="3" applyFont="1" applyFill="1" applyBorder="1" applyAlignment="1">
      <alignment horizontal="left" vertical="center"/>
    </xf>
    <xf numFmtId="0" fontId="29" fillId="3" borderId="13" xfId="3" applyFont="1" applyFill="1" applyBorder="1" applyAlignment="1">
      <alignment horizontal="left" vertical="center"/>
    </xf>
    <xf numFmtId="172" fontId="25" fillId="3" borderId="30" xfId="8" applyNumberFormat="1" applyFont="1" applyFill="1" applyBorder="1" applyAlignment="1">
      <alignment horizontal="right" vertical="center"/>
    </xf>
    <xf numFmtId="0" fontId="29" fillId="3" borderId="32" xfId="3" applyFont="1" applyFill="1" applyBorder="1" applyAlignment="1">
      <alignment horizontal="left" vertical="center"/>
    </xf>
    <xf numFmtId="0" fontId="25" fillId="3" borderId="13" xfId="3" applyFont="1" applyFill="1" applyBorder="1" applyAlignment="1">
      <alignment vertical="center"/>
    </xf>
    <xf numFmtId="0" fontId="30" fillId="3" borderId="13" xfId="2" applyFont="1" applyFill="1" applyBorder="1" applyAlignment="1">
      <alignment horizontal="center" vertical="center"/>
    </xf>
    <xf numFmtId="0" fontId="30" fillId="3" borderId="32" xfId="2" applyFont="1" applyFill="1" applyBorder="1" applyAlignment="1">
      <alignment horizontal="center" vertical="center"/>
    </xf>
    <xf numFmtId="171" fontId="25" fillId="3" borderId="40" xfId="1" applyNumberFormat="1" applyFont="1" applyFill="1" applyBorder="1" applyAlignment="1">
      <alignment horizontal="right" vertical="center"/>
    </xf>
    <xf numFmtId="0" fontId="29" fillId="7" borderId="41" xfId="3" applyFont="1" applyFill="1" applyBorder="1" applyAlignment="1">
      <alignment horizontal="left" vertical="center"/>
    </xf>
    <xf numFmtId="0" fontId="29" fillId="7" borderId="41" xfId="3" applyFont="1" applyFill="1" applyBorder="1" applyAlignment="1">
      <alignment horizontal="center" vertical="center"/>
    </xf>
    <xf numFmtId="0" fontId="30" fillId="7" borderId="41" xfId="3" applyFont="1" applyFill="1" applyBorder="1" applyAlignment="1">
      <alignment horizontal="center" vertical="center"/>
    </xf>
    <xf numFmtId="171" fontId="29" fillId="7" borderId="25" xfId="1" applyNumberFormat="1" applyFont="1" applyFill="1" applyBorder="1" applyAlignment="1">
      <alignment horizontal="right" vertical="center"/>
    </xf>
    <xf numFmtId="171" fontId="29" fillId="7" borderId="41" xfId="1" applyNumberFormat="1" applyFont="1" applyFill="1" applyBorder="1" applyAlignment="1">
      <alignment horizontal="right" vertical="center"/>
    </xf>
    <xf numFmtId="171" fontId="29" fillId="7" borderId="42" xfId="1" applyNumberFormat="1" applyFont="1" applyFill="1" applyBorder="1" applyAlignment="1">
      <alignment horizontal="right" vertical="center"/>
    </xf>
    <xf numFmtId="171" fontId="29" fillId="7" borderId="43" xfId="1" applyNumberFormat="1" applyFont="1" applyFill="1" applyBorder="1" applyAlignment="1">
      <alignment horizontal="right" vertical="center"/>
    </xf>
    <xf numFmtId="0" fontId="29" fillId="7" borderId="11" xfId="3" applyFont="1" applyFill="1" applyBorder="1" applyAlignment="1">
      <alignment horizontal="left" vertical="center"/>
    </xf>
    <xf numFmtId="0" fontId="29" fillId="7" borderId="11" xfId="3" applyFont="1" applyFill="1" applyBorder="1" applyAlignment="1">
      <alignment horizontal="center" vertical="center"/>
    </xf>
    <xf numFmtId="0" fontId="30" fillId="7" borderId="11" xfId="3" applyFont="1" applyFill="1" applyBorder="1" applyAlignment="1">
      <alignment horizontal="center" vertical="center"/>
    </xf>
    <xf numFmtId="171" fontId="29" fillId="7" borderId="11" xfId="1" applyNumberFormat="1" applyFont="1" applyFill="1" applyBorder="1" applyAlignment="1">
      <alignment horizontal="right" vertical="center"/>
    </xf>
    <xf numFmtId="171" fontId="29" fillId="7" borderId="26" xfId="1" applyNumberFormat="1" applyFont="1" applyFill="1" applyBorder="1" applyAlignment="1">
      <alignment horizontal="right" vertical="center"/>
    </xf>
    <xf numFmtId="0" fontId="29" fillId="3" borderId="0" xfId="3" applyFont="1" applyFill="1" applyAlignment="1">
      <alignment vertical="center"/>
    </xf>
    <xf numFmtId="0" fontId="34" fillId="3" borderId="0" xfId="3" applyFont="1" applyFill="1" applyAlignment="1">
      <alignment vertical="center"/>
    </xf>
    <xf numFmtId="171" fontId="25" fillId="7" borderId="37" xfId="1" applyNumberFormat="1" applyFont="1" applyFill="1" applyBorder="1" applyAlignment="1">
      <alignment horizontal="right" vertical="center"/>
    </xf>
    <xf numFmtId="171" fontId="25" fillId="7" borderId="36" xfId="1" applyNumberFormat="1" applyFont="1" applyFill="1" applyBorder="1" applyAlignment="1">
      <alignment horizontal="right" vertical="center"/>
    </xf>
    <xf numFmtId="171" fontId="25" fillId="7" borderId="41" xfId="1" applyNumberFormat="1" applyFont="1" applyFill="1" applyBorder="1" applyAlignment="1">
      <alignment horizontal="right" vertical="center"/>
    </xf>
    <xf numFmtId="171" fontId="25" fillId="7" borderId="38" xfId="1" applyNumberFormat="1" applyFont="1" applyFill="1" applyBorder="1" applyAlignment="1">
      <alignment horizontal="right" vertical="center"/>
    </xf>
    <xf numFmtId="171" fontId="25" fillId="3" borderId="44" xfId="1" applyNumberFormat="1" applyFont="1" applyFill="1" applyBorder="1" applyAlignment="1">
      <alignment horizontal="right" vertical="center"/>
    </xf>
    <xf numFmtId="171" fontId="25" fillId="3" borderId="45" xfId="1" applyNumberFormat="1" applyFont="1" applyFill="1" applyBorder="1" applyAlignment="1">
      <alignment horizontal="right" vertical="center"/>
    </xf>
    <xf numFmtId="0" fontId="25" fillId="3" borderId="32" xfId="3" applyFont="1" applyFill="1" applyBorder="1" applyAlignment="1">
      <alignment vertical="center"/>
    </xf>
    <xf numFmtId="171" fontId="29" fillId="7" borderId="46" xfId="1" applyNumberFormat="1" applyFont="1" applyFill="1" applyBorder="1" applyAlignment="1">
      <alignment horizontal="right" vertical="center"/>
    </xf>
    <xf numFmtId="171" fontId="29" fillId="7" borderId="47" xfId="1" applyNumberFormat="1" applyFont="1" applyFill="1" applyBorder="1" applyAlignment="1">
      <alignment horizontal="right" vertical="center"/>
    </xf>
    <xf numFmtId="0" fontId="29" fillId="3" borderId="5" xfId="3" applyFont="1" applyFill="1" applyBorder="1" applyAlignment="1">
      <alignment horizontal="left" vertical="center"/>
    </xf>
    <xf numFmtId="0" fontId="25" fillId="3" borderId="5" xfId="3" applyFont="1" applyFill="1" applyBorder="1" applyAlignment="1">
      <alignment horizontal="center" vertical="center"/>
    </xf>
    <xf numFmtId="0" fontId="30" fillId="3" borderId="5" xfId="3" applyFont="1" applyFill="1" applyBorder="1" applyAlignment="1">
      <alignment horizontal="center" vertical="center"/>
    </xf>
    <xf numFmtId="173" fontId="29" fillId="3" borderId="5" xfId="8" applyNumberFormat="1" applyFont="1" applyFill="1" applyBorder="1" applyAlignment="1">
      <alignment horizontal="center" vertical="center"/>
    </xf>
    <xf numFmtId="171" fontId="25" fillId="3" borderId="5" xfId="1" applyNumberFormat="1" applyFont="1" applyFill="1" applyBorder="1" applyAlignment="1">
      <alignment horizontal="right" vertical="center"/>
    </xf>
    <xf numFmtId="171" fontId="29" fillId="3" borderId="5" xfId="1" applyNumberFormat="1" applyFont="1" applyFill="1" applyBorder="1" applyAlignment="1">
      <alignment horizontal="center" vertical="center"/>
    </xf>
    <xf numFmtId="171" fontId="25" fillId="3" borderId="5" xfId="1" applyNumberFormat="1" applyFont="1" applyFill="1" applyBorder="1" applyAlignment="1">
      <alignment horizontal="center" vertical="center"/>
    </xf>
    <xf numFmtId="0" fontId="29" fillId="3" borderId="3" xfId="3" applyFont="1" applyFill="1" applyBorder="1" applyAlignment="1">
      <alignment horizontal="center" vertical="center"/>
    </xf>
    <xf numFmtId="0" fontId="29" fillId="3" borderId="3" xfId="3" quotePrefix="1" applyFont="1" applyFill="1" applyBorder="1" applyAlignment="1">
      <alignment horizontal="center" vertical="center"/>
    </xf>
    <xf numFmtId="0" fontId="30" fillId="3" borderId="3" xfId="3" applyFont="1" applyFill="1" applyBorder="1" applyAlignment="1">
      <alignment horizontal="center" vertical="center"/>
    </xf>
    <xf numFmtId="171" fontId="29" fillId="3" borderId="3" xfId="1" applyNumberFormat="1" applyFont="1" applyFill="1" applyBorder="1" applyAlignment="1">
      <alignment horizontal="center" vertical="center" wrapText="1"/>
    </xf>
    <xf numFmtId="171" fontId="25" fillId="3" borderId="3" xfId="1" applyNumberFormat="1" applyFont="1" applyFill="1" applyBorder="1" applyAlignment="1">
      <alignment horizontal="right" vertical="center"/>
    </xf>
    <xf numFmtId="171" fontId="29" fillId="3" borderId="3" xfId="1" applyNumberFormat="1" applyFont="1" applyFill="1" applyBorder="1" applyAlignment="1">
      <alignment horizontal="center" vertical="center"/>
    </xf>
    <xf numFmtId="171" fontId="29" fillId="3" borderId="0" xfId="1" applyNumberFormat="1" applyFont="1" applyFill="1" applyBorder="1" applyAlignment="1">
      <alignment horizontal="center" vertical="center" wrapText="1"/>
    </xf>
    <xf numFmtId="0" fontId="26" fillId="6" borderId="48" xfId="3" applyFont="1" applyFill="1" applyBorder="1" applyAlignment="1">
      <alignment horizontal="left" vertical="center"/>
    </xf>
    <xf numFmtId="0" fontId="26" fillId="6" borderId="48" xfId="3" applyFont="1" applyFill="1" applyBorder="1" applyAlignment="1">
      <alignment horizontal="center" vertical="center"/>
    </xf>
    <xf numFmtId="0" fontId="26" fillId="6" borderId="48" xfId="3" applyFont="1" applyFill="1" applyBorder="1" applyAlignment="1">
      <alignment vertical="center"/>
    </xf>
    <xf numFmtId="0" fontId="27" fillId="6" borderId="49" xfId="3" applyFont="1" applyFill="1" applyBorder="1" applyAlignment="1">
      <alignment horizontal="center" vertical="center"/>
    </xf>
    <xf numFmtId="168" fontId="25" fillId="6" borderId="50" xfId="1" applyNumberFormat="1" applyFont="1" applyFill="1" applyBorder="1" applyAlignment="1">
      <alignment horizontal="center" vertical="center" wrapText="1"/>
    </xf>
    <xf numFmtId="168" fontId="25" fillId="6" borderId="51" xfId="1" applyNumberFormat="1" applyFont="1" applyFill="1" applyBorder="1" applyAlignment="1">
      <alignment horizontal="center" vertical="center" wrapText="1"/>
    </xf>
    <xf numFmtId="168" fontId="25" fillId="6" borderId="48" xfId="1" applyNumberFormat="1" applyFont="1" applyFill="1" applyBorder="1" applyAlignment="1">
      <alignment horizontal="center" vertical="center" wrapText="1"/>
    </xf>
    <xf numFmtId="168" fontId="25" fillId="6" borderId="53" xfId="1" applyNumberFormat="1" applyFont="1" applyFill="1" applyBorder="1" applyAlignment="1">
      <alignment horizontal="center" vertical="center" wrapText="1"/>
    </xf>
    <xf numFmtId="0" fontId="30" fillId="7" borderId="37" xfId="3" applyFont="1" applyFill="1" applyBorder="1" applyAlignment="1">
      <alignment horizontal="center" vertical="center"/>
    </xf>
    <xf numFmtId="171" fontId="29" fillId="7" borderId="54" xfId="1" applyNumberFormat="1" applyFont="1" applyFill="1" applyBorder="1" applyAlignment="1">
      <alignment horizontal="right" vertical="center"/>
    </xf>
    <xf numFmtId="171" fontId="29" fillId="7" borderId="56" xfId="1" applyNumberFormat="1" applyFont="1" applyFill="1" applyBorder="1" applyAlignment="1">
      <alignment horizontal="right" vertical="center"/>
    </xf>
    <xf numFmtId="0" fontId="25" fillId="3" borderId="14" xfId="3" applyFont="1" applyFill="1" applyBorder="1" applyAlignment="1">
      <alignment vertical="center"/>
    </xf>
    <xf numFmtId="0" fontId="30" fillId="3" borderId="27" xfId="2" applyFont="1" applyFill="1" applyBorder="1" applyAlignment="1">
      <alignment horizontal="center" vertical="center"/>
    </xf>
    <xf numFmtId="171" fontId="25" fillId="3" borderId="57" xfId="1" applyNumberFormat="1" applyFont="1" applyFill="1" applyBorder="1" applyAlignment="1">
      <alignment horizontal="right" vertical="center"/>
    </xf>
    <xf numFmtId="171" fontId="25" fillId="3" borderId="58" xfId="1" applyNumberFormat="1" applyFont="1" applyFill="1" applyBorder="1" applyAlignment="1">
      <alignment horizontal="right" vertical="center"/>
    </xf>
    <xf numFmtId="171" fontId="25" fillId="3" borderId="60" xfId="1" applyNumberFormat="1" applyFont="1" applyFill="1" applyBorder="1" applyAlignment="1">
      <alignment horizontal="right" vertical="center"/>
    </xf>
    <xf numFmtId="0" fontId="30" fillId="3" borderId="30" xfId="2" applyFont="1" applyFill="1" applyBorder="1" applyAlignment="1">
      <alignment horizontal="center" vertical="center"/>
    </xf>
    <xf numFmtId="171" fontId="25" fillId="3" borderId="61" xfId="1" applyNumberFormat="1" applyFont="1" applyFill="1" applyBorder="1" applyAlignment="1">
      <alignment horizontal="right" vertical="center"/>
    </xf>
    <xf numFmtId="171" fontId="25" fillId="3" borderId="62" xfId="1" applyNumberFormat="1" applyFont="1" applyFill="1" applyBorder="1" applyAlignment="1">
      <alignment horizontal="right" vertical="center"/>
    </xf>
    <xf numFmtId="0" fontId="25" fillId="3" borderId="12" xfId="3" applyFont="1" applyFill="1" applyBorder="1" applyAlignment="1">
      <alignment vertical="center"/>
    </xf>
    <xf numFmtId="0" fontId="29" fillId="3" borderId="12" xfId="3" applyFont="1" applyFill="1" applyBorder="1" applyAlignment="1">
      <alignment horizontal="center" vertical="center"/>
    </xf>
    <xf numFmtId="0" fontId="25" fillId="3" borderId="12" xfId="3" applyFont="1" applyFill="1" applyBorder="1" applyAlignment="1">
      <alignment horizontal="left" vertical="center"/>
    </xf>
    <xf numFmtId="0" fontId="25" fillId="3" borderId="12" xfId="3" applyFont="1" applyFill="1" applyBorder="1" applyAlignment="1">
      <alignment horizontal="center" vertical="center"/>
    </xf>
    <xf numFmtId="0" fontId="30" fillId="3" borderId="40" xfId="2" applyFont="1" applyFill="1" applyBorder="1" applyAlignment="1">
      <alignment horizontal="center" vertical="center"/>
    </xf>
    <xf numFmtId="171" fontId="25" fillId="3" borderId="12" xfId="1" applyNumberFormat="1" applyFont="1" applyFill="1" applyBorder="1" applyAlignment="1">
      <alignment horizontal="right" vertical="center"/>
    </xf>
    <xf numFmtId="171" fontId="25" fillId="3" borderId="63" xfId="1" applyNumberFormat="1" applyFont="1" applyFill="1" applyBorder="1" applyAlignment="1">
      <alignment horizontal="right" vertical="center"/>
    </xf>
    <xf numFmtId="171" fontId="25" fillId="3" borderId="65" xfId="1" applyNumberFormat="1" applyFont="1" applyFill="1" applyBorder="1" applyAlignment="1">
      <alignment horizontal="right" vertical="center"/>
    </xf>
    <xf numFmtId="171" fontId="25" fillId="3" borderId="66" xfId="1" applyNumberFormat="1" applyFont="1" applyFill="1" applyBorder="1" applyAlignment="1">
      <alignment horizontal="right" vertical="center"/>
    </xf>
    <xf numFmtId="0" fontId="30" fillId="3" borderId="0" xfId="3" applyFont="1" applyFill="1" applyAlignment="1">
      <alignment horizontal="center" vertical="center"/>
    </xf>
    <xf numFmtId="168" fontId="25" fillId="3" borderId="0" xfId="1" applyNumberFormat="1" applyFont="1" applyFill="1" applyBorder="1" applyAlignment="1">
      <alignment horizontal="center" vertical="center"/>
    </xf>
    <xf numFmtId="168" fontId="25" fillId="3" borderId="0" xfId="1" applyNumberFormat="1" applyFont="1" applyFill="1" applyBorder="1" applyAlignment="1">
      <alignment vertical="center"/>
    </xf>
    <xf numFmtId="168" fontId="25" fillId="3" borderId="0" xfId="1" applyNumberFormat="1" applyFont="1" applyFill="1" applyAlignment="1">
      <alignment horizontal="center" vertical="center"/>
    </xf>
    <xf numFmtId="168" fontId="25" fillId="3" borderId="0" xfId="1" applyNumberFormat="1" applyFont="1" applyFill="1" applyAlignment="1">
      <alignment vertical="center"/>
    </xf>
    <xf numFmtId="0" fontId="35" fillId="0" borderId="0" xfId="0" applyFont="1"/>
    <xf numFmtId="0" fontId="36" fillId="0" borderId="0" xfId="0" applyFont="1"/>
    <xf numFmtId="0" fontId="37" fillId="0" borderId="4" xfId="0" applyFont="1" applyBorder="1" applyAlignment="1">
      <alignment horizontal="center" vertical="center"/>
    </xf>
    <xf numFmtId="0" fontId="37" fillId="0" borderId="67" xfId="0" applyFont="1" applyBorder="1" applyAlignment="1">
      <alignment horizontal="center"/>
    </xf>
    <xf numFmtId="0" fontId="37" fillId="0" borderId="67" xfId="0" applyFont="1" applyBorder="1" applyAlignment="1">
      <alignment horizontal="center" wrapText="1"/>
    </xf>
    <xf numFmtId="0" fontId="37" fillId="0" borderId="68" xfId="0" applyFont="1" applyBorder="1" applyAlignment="1">
      <alignment horizontal="center"/>
    </xf>
    <xf numFmtId="0" fontId="37" fillId="0" borderId="2" xfId="0" applyFont="1" applyBorder="1" applyAlignment="1">
      <alignment horizontal="center" wrapText="1"/>
    </xf>
    <xf numFmtId="0" fontId="37" fillId="0" borderId="10" xfId="0" applyFont="1" applyBorder="1" applyAlignment="1">
      <alignment horizontal="center" wrapText="1"/>
    </xf>
    <xf numFmtId="0" fontId="37" fillId="0" borderId="68" xfId="0" applyFont="1" applyBorder="1" applyAlignment="1">
      <alignment horizontal="center" wrapText="1"/>
    </xf>
    <xf numFmtId="0" fontId="37" fillId="0" borderId="0" xfId="0" applyFont="1" applyAlignment="1">
      <alignment horizontal="center"/>
    </xf>
    <xf numFmtId="0" fontId="37" fillId="0" borderId="67" xfId="0" applyFont="1" applyBorder="1" applyAlignment="1">
      <alignment horizontal="center" vertical="top" wrapText="1"/>
    </xf>
    <xf numFmtId="0" fontId="37" fillId="0" borderId="2" xfId="0" applyFont="1" applyBorder="1" applyAlignment="1">
      <alignment horizontal="center" vertical="top" wrapText="1"/>
    </xf>
    <xf numFmtId="0" fontId="37" fillId="0" borderId="0" xfId="0" applyFont="1" applyAlignment="1">
      <alignment horizontal="center" vertical="top" wrapText="1"/>
    </xf>
    <xf numFmtId="0" fontId="37" fillId="0" borderId="0" xfId="0" applyFont="1" applyAlignment="1">
      <alignment wrapText="1"/>
    </xf>
    <xf numFmtId="0" fontId="37" fillId="0" borderId="73" xfId="0" applyFont="1" applyBorder="1" applyAlignment="1">
      <alignment horizontal="right"/>
    </xf>
    <xf numFmtId="0" fontId="37" fillId="0" borderId="18" xfId="0" applyFont="1" applyBorder="1" applyAlignment="1">
      <alignment horizontal="right"/>
    </xf>
    <xf numFmtId="0" fontId="37" fillId="0" borderId="19" xfId="0" applyFont="1" applyBorder="1" applyAlignment="1">
      <alignment horizontal="right"/>
    </xf>
    <xf numFmtId="0" fontId="37" fillId="0" borderId="20" xfId="0" applyFont="1" applyBorder="1" applyAlignment="1">
      <alignment horizontal="right"/>
    </xf>
    <xf numFmtId="0" fontId="37" fillId="0" borderId="74" xfId="0" applyFont="1" applyBorder="1" applyAlignment="1">
      <alignment horizontal="right"/>
    </xf>
    <xf numFmtId="0" fontId="37" fillId="0" borderId="0" xfId="0" applyFont="1"/>
    <xf numFmtId="168" fontId="25" fillId="8" borderId="0" xfId="1" applyNumberFormat="1" applyFont="1" applyFill="1" applyBorder="1" applyAlignment="1">
      <alignment horizontal="left" vertical="center"/>
    </xf>
    <xf numFmtId="168" fontId="29" fillId="8" borderId="0" xfId="1" applyNumberFormat="1" applyFont="1" applyFill="1" applyBorder="1" applyAlignment="1">
      <alignment horizontal="left" vertical="center"/>
    </xf>
    <xf numFmtId="168" fontId="30" fillId="8" borderId="4" xfId="1" applyNumberFormat="1" applyFont="1" applyFill="1" applyBorder="1" applyAlignment="1">
      <alignment horizontal="center" vertical="center"/>
    </xf>
    <xf numFmtId="168" fontId="25" fillId="8" borderId="25" xfId="1" applyNumberFormat="1" applyFont="1" applyFill="1" applyBorder="1" applyAlignment="1">
      <alignment horizontal="center" vertical="center" wrapText="1"/>
    </xf>
    <xf numFmtId="171" fontId="25" fillId="8" borderId="27" xfId="1" applyNumberFormat="1" applyFont="1" applyFill="1" applyBorder="1" applyAlignment="1">
      <alignment horizontal="right" vertical="center"/>
    </xf>
    <xf numFmtId="171" fontId="25" fillId="8" borderId="30" xfId="1" applyNumberFormat="1" applyFont="1" applyFill="1" applyBorder="1" applyAlignment="1">
      <alignment horizontal="right" vertical="center"/>
    </xf>
    <xf numFmtId="171" fontId="25" fillId="8" borderId="34" xfId="1" applyNumberFormat="1" applyFont="1" applyFill="1" applyBorder="1" applyAlignment="1">
      <alignment horizontal="right" vertical="center"/>
    </xf>
    <xf numFmtId="171" fontId="29" fillId="8" borderId="37" xfId="1" applyNumberFormat="1" applyFont="1" applyFill="1" applyBorder="1" applyAlignment="1">
      <alignment horizontal="right" vertical="center"/>
    </xf>
    <xf numFmtId="171" fontId="29" fillId="8" borderId="39" xfId="1" applyNumberFormat="1" applyFont="1" applyFill="1" applyBorder="1" applyAlignment="1">
      <alignment horizontal="right" vertical="center"/>
    </xf>
    <xf numFmtId="171" fontId="29" fillId="8" borderId="42" xfId="1" applyNumberFormat="1" applyFont="1" applyFill="1" applyBorder="1" applyAlignment="1">
      <alignment horizontal="right" vertical="center"/>
    </xf>
    <xf numFmtId="171" fontId="29" fillId="8" borderId="25" xfId="1" applyNumberFormat="1" applyFont="1" applyFill="1" applyBorder="1" applyAlignment="1">
      <alignment horizontal="right" vertical="center"/>
    </xf>
    <xf numFmtId="171" fontId="25" fillId="8" borderId="37" xfId="1" applyNumberFormat="1" applyFont="1" applyFill="1" applyBorder="1" applyAlignment="1">
      <alignment horizontal="right" vertical="center"/>
    </xf>
    <xf numFmtId="171" fontId="25" fillId="8" borderId="5" xfId="1" applyNumberFormat="1" applyFont="1" applyFill="1" applyBorder="1" applyAlignment="1">
      <alignment horizontal="center" vertical="center"/>
    </xf>
    <xf numFmtId="171" fontId="29" fillId="8" borderId="0" xfId="1" applyNumberFormat="1" applyFont="1" applyFill="1" applyBorder="1" applyAlignment="1">
      <alignment horizontal="center" vertical="center" wrapText="1"/>
    </xf>
    <xf numFmtId="168" fontId="25" fillId="8" borderId="52" xfId="1" applyNumberFormat="1" applyFont="1" applyFill="1" applyBorder="1" applyAlignment="1">
      <alignment horizontal="center" vertical="center" wrapText="1"/>
    </xf>
    <xf numFmtId="171" fontId="29" fillId="8" borderId="55" xfId="1" applyNumberFormat="1" applyFont="1" applyFill="1" applyBorder="1" applyAlignment="1">
      <alignment horizontal="right" vertical="center"/>
    </xf>
    <xf numFmtId="171" fontId="25" fillId="8" borderId="59" xfId="1" applyNumberFormat="1" applyFont="1" applyFill="1" applyBorder="1" applyAlignment="1">
      <alignment horizontal="right" vertical="center"/>
    </xf>
    <xf numFmtId="171" fontId="25" fillId="8" borderId="45" xfId="1" applyNumberFormat="1" applyFont="1" applyFill="1" applyBorder="1" applyAlignment="1">
      <alignment horizontal="right" vertical="center"/>
    </xf>
    <xf numFmtId="171" fontId="25" fillId="8" borderId="64" xfId="1" applyNumberFormat="1" applyFont="1" applyFill="1" applyBorder="1" applyAlignment="1">
      <alignment horizontal="right" vertical="center"/>
    </xf>
    <xf numFmtId="168" fontId="25" fillId="8" borderId="0" xfId="1" applyNumberFormat="1" applyFont="1" applyFill="1" applyBorder="1" applyAlignment="1">
      <alignment vertical="center"/>
    </xf>
    <xf numFmtId="168" fontId="25" fillId="8" borderId="0" xfId="1" applyNumberFormat="1" applyFont="1" applyFill="1" applyAlignment="1">
      <alignment vertical="center"/>
    </xf>
    <xf numFmtId="0" fontId="4" fillId="12" borderId="0" xfId="0" applyFont="1" applyFill="1"/>
    <xf numFmtId="2" fontId="4" fillId="12" borderId="0" xfId="0" applyNumberFormat="1" applyFont="1" applyFill="1"/>
    <xf numFmtId="0" fontId="4" fillId="11" borderId="0" xfId="0" applyFont="1" applyFill="1"/>
    <xf numFmtId="2" fontId="4" fillId="11" borderId="0" xfId="0" applyNumberFormat="1" applyFont="1" applyFill="1"/>
    <xf numFmtId="0" fontId="38" fillId="9" borderId="75" xfId="5" applyFont="1" applyFill="1" applyBorder="1" applyAlignment="1">
      <alignment horizontal="center" vertical="center" wrapText="1"/>
    </xf>
    <xf numFmtId="0" fontId="38" fillId="9" borderId="75" xfId="6" applyFont="1" applyFill="1" applyBorder="1" applyAlignment="1">
      <alignment horizontal="center" vertical="center" wrapText="1"/>
    </xf>
    <xf numFmtId="0" fontId="2" fillId="10" borderId="76" xfId="0" applyFont="1" applyFill="1" applyBorder="1" applyAlignment="1">
      <alignment horizontal="center" vertical="center" wrapText="1"/>
    </xf>
    <xf numFmtId="0" fontId="2" fillId="12" borderId="0" xfId="0" quotePrefix="1" applyFont="1" applyFill="1"/>
    <xf numFmtId="0" fontId="2" fillId="12" borderId="0" xfId="0" applyFont="1" applyFill="1"/>
    <xf numFmtId="0" fontId="2" fillId="11" borderId="0" xfId="0" applyFont="1" applyFill="1"/>
    <xf numFmtId="2" fontId="2" fillId="12" borderId="0" xfId="0" applyNumberFormat="1" applyFont="1" applyFill="1"/>
    <xf numFmtId="2" fontId="2" fillId="11" borderId="0" xfId="0" applyNumberFormat="1" applyFont="1" applyFill="1"/>
    <xf numFmtId="0" fontId="2" fillId="11" borderId="77" xfId="0" applyFont="1" applyFill="1" applyBorder="1"/>
    <xf numFmtId="0" fontId="0" fillId="13" borderId="0" xfId="0" applyFill="1"/>
    <xf numFmtId="0" fontId="36" fillId="14" borderId="0" xfId="0" applyFont="1" applyFill="1"/>
    <xf numFmtId="0" fontId="37" fillId="14" borderId="0" xfId="0" applyFont="1" applyFill="1" applyAlignment="1">
      <alignment wrapText="1"/>
    </xf>
    <xf numFmtId="0" fontId="37" fillId="14" borderId="73" xfId="0" applyFont="1" applyFill="1" applyBorder="1" applyAlignment="1">
      <alignment horizontal="right"/>
    </xf>
    <xf numFmtId="0" fontId="37" fillId="14" borderId="18" xfId="0" applyFont="1" applyFill="1" applyBorder="1" applyAlignment="1">
      <alignment horizontal="right"/>
    </xf>
    <xf numFmtId="0" fontId="37" fillId="14" borderId="19" xfId="0" applyFont="1" applyFill="1" applyBorder="1" applyAlignment="1">
      <alignment horizontal="right"/>
    </xf>
    <xf numFmtId="0" fontId="37" fillId="14" borderId="20" xfId="0" applyFont="1" applyFill="1" applyBorder="1" applyAlignment="1">
      <alignment horizontal="right"/>
    </xf>
    <xf numFmtId="0" fontId="37" fillId="4" borderId="73" xfId="0" applyFont="1" applyFill="1" applyBorder="1" applyAlignment="1">
      <alignment horizontal="right"/>
    </xf>
    <xf numFmtId="174" fontId="37" fillId="14" borderId="73" xfId="0" applyNumberFormat="1" applyFont="1" applyFill="1" applyBorder="1" applyAlignment="1">
      <alignment horizontal="right"/>
    </xf>
    <xf numFmtId="175" fontId="37" fillId="14" borderId="73" xfId="0" applyNumberFormat="1" applyFont="1" applyFill="1" applyBorder="1" applyAlignment="1">
      <alignment horizontal="right"/>
    </xf>
    <xf numFmtId="0" fontId="37" fillId="8" borderId="73" xfId="0" applyFont="1" applyFill="1" applyBorder="1" applyAlignment="1">
      <alignment horizontal="right"/>
    </xf>
    <xf numFmtId="168" fontId="29" fillId="14" borderId="78" xfId="11" applyNumberFormat="1" applyFont="1" applyFill="1" applyBorder="1" applyAlignment="1">
      <alignment horizontal="left" vertical="center"/>
    </xf>
    <xf numFmtId="168" fontId="29" fillId="14" borderId="79" xfId="11" applyNumberFormat="1" applyFont="1" applyFill="1" applyBorder="1" applyAlignment="1">
      <alignment horizontal="left" vertical="center"/>
    </xf>
    <xf numFmtId="168" fontId="29" fillId="14" borderId="80" xfId="11" applyNumberFormat="1" applyFont="1" applyFill="1" applyBorder="1" applyAlignment="1">
      <alignment horizontal="left" vertical="center"/>
    </xf>
    <xf numFmtId="168" fontId="29" fillId="15" borderId="80" xfId="11" applyNumberFormat="1" applyFont="1" applyFill="1" applyBorder="1" applyAlignment="1">
      <alignment horizontal="left" vertical="center"/>
    </xf>
    <xf numFmtId="0" fontId="26" fillId="6" borderId="11" xfId="13" applyFont="1" applyFill="1" applyBorder="1" applyAlignment="1">
      <alignment horizontal="center" vertical="center"/>
    </xf>
    <xf numFmtId="168" fontId="25" fillId="6" borderId="25" xfId="11" applyNumberFormat="1" applyFont="1" applyFill="1" applyBorder="1" applyAlignment="1">
      <alignment horizontal="center" vertical="center" wrapText="1"/>
    </xf>
    <xf numFmtId="168" fontId="25" fillId="15" borderId="81" xfId="11" applyNumberFormat="1" applyFont="1" applyFill="1" applyBorder="1" applyAlignment="1">
      <alignment horizontal="center" vertical="center" wrapText="1"/>
    </xf>
    <xf numFmtId="171" fontId="25" fillId="3" borderId="27" xfId="11" applyNumberFormat="1" applyFont="1" applyFill="1" applyBorder="1" applyAlignment="1">
      <alignment horizontal="right" vertical="center"/>
    </xf>
    <xf numFmtId="171" fontId="25" fillId="3" borderId="82" xfId="11" applyNumberFormat="1" applyFont="1" applyFill="1" applyBorder="1" applyAlignment="1">
      <alignment horizontal="right" vertical="center"/>
    </xf>
    <xf numFmtId="0" fontId="39" fillId="8" borderId="0" xfId="13" applyFont="1" applyFill="1" applyAlignment="1">
      <alignment horizontal="left" vertical="center"/>
    </xf>
    <xf numFmtId="0" fontId="39" fillId="8" borderId="0" xfId="13" applyFont="1" applyFill="1" applyAlignment="1">
      <alignment vertical="center"/>
    </xf>
    <xf numFmtId="0" fontId="25" fillId="3" borderId="0" xfId="13" applyFont="1" applyFill="1" applyAlignment="1">
      <alignment vertical="center"/>
    </xf>
    <xf numFmtId="0" fontId="37" fillId="16" borderId="0" xfId="0" applyFont="1" applyFill="1" applyAlignment="1">
      <alignment wrapText="1"/>
    </xf>
    <xf numFmtId="0" fontId="37" fillId="16" borderId="73" xfId="0" applyFont="1" applyFill="1" applyBorder="1" applyAlignment="1">
      <alignment horizontal="right"/>
    </xf>
    <xf numFmtId="0" fontId="37" fillId="16" borderId="18" xfId="0" applyFont="1" applyFill="1" applyBorder="1" applyAlignment="1">
      <alignment horizontal="right"/>
    </xf>
    <xf numFmtId="0" fontId="37" fillId="16" borderId="19" xfId="0" applyFont="1" applyFill="1" applyBorder="1" applyAlignment="1">
      <alignment horizontal="right"/>
    </xf>
    <xf numFmtId="0" fontId="37" fillId="16" borderId="20" xfId="0" applyFont="1" applyFill="1" applyBorder="1" applyAlignment="1">
      <alignment horizontal="right"/>
    </xf>
    <xf numFmtId="0" fontId="36" fillId="16" borderId="0" xfId="0" applyFont="1" applyFill="1"/>
    <xf numFmtId="171" fontId="25" fillId="16" borderId="27" xfId="11" applyNumberFormat="1" applyFont="1" applyFill="1" applyBorder="1" applyAlignment="1">
      <alignment horizontal="right" vertical="center"/>
    </xf>
    <xf numFmtId="171" fontId="25" fillId="16" borderId="82" xfId="11" applyNumberFormat="1" applyFont="1" applyFill="1" applyBorder="1" applyAlignment="1">
      <alignment horizontal="right" vertical="center"/>
    </xf>
    <xf numFmtId="0" fontId="37" fillId="16" borderId="3" xfId="0" applyFont="1" applyFill="1" applyBorder="1" applyAlignment="1">
      <alignment wrapText="1"/>
    </xf>
    <xf numFmtId="0" fontId="37" fillId="16" borderId="83" xfId="0" applyFont="1" applyFill="1" applyBorder="1" applyAlignment="1">
      <alignment horizontal="right"/>
    </xf>
    <xf numFmtId="0" fontId="37" fillId="16" borderId="21" xfId="0" applyFont="1" applyFill="1" applyBorder="1" applyAlignment="1">
      <alignment horizontal="right"/>
    </xf>
    <xf numFmtId="0" fontId="37" fillId="16" borderId="1" xfId="0" applyFont="1" applyFill="1" applyBorder="1" applyAlignment="1">
      <alignment horizontal="right"/>
    </xf>
    <xf numFmtId="0" fontId="37" fillId="16" borderId="84" xfId="0" applyFont="1" applyFill="1" applyBorder="1" applyAlignment="1">
      <alignment horizontal="right"/>
    </xf>
    <xf numFmtId="0" fontId="36" fillId="16" borderId="3" xfId="0" applyFont="1" applyFill="1" applyBorder="1"/>
    <xf numFmtId="171" fontId="25" fillId="16" borderId="66" xfId="11" applyNumberFormat="1" applyFont="1" applyFill="1" applyBorder="1" applyAlignment="1">
      <alignment horizontal="right" vertical="center"/>
    </xf>
    <xf numFmtId="171" fontId="25" fillId="16" borderId="84" xfId="11" applyNumberFormat="1" applyFont="1" applyFill="1" applyBorder="1" applyAlignment="1">
      <alignment horizontal="right" vertical="center"/>
    </xf>
    <xf numFmtId="168" fontId="40" fillId="3" borderId="0" xfId="13" applyNumberFormat="1" applyFont="1" applyFill="1" applyAlignment="1">
      <alignment vertical="center"/>
    </xf>
    <xf numFmtId="0" fontId="2" fillId="11" borderId="77" xfId="0" quotePrefix="1" applyFont="1" applyFill="1" applyBorder="1"/>
    <xf numFmtId="0" fontId="2" fillId="11" borderId="77" xfId="5" applyFill="1" applyBorder="1"/>
    <xf numFmtId="0" fontId="2" fillId="11" borderId="0" xfId="0" quotePrefix="1" applyFont="1" applyFill="1"/>
    <xf numFmtId="0" fontId="2" fillId="12" borderId="0" xfId="5" applyFill="1"/>
    <xf numFmtId="0" fontId="37" fillId="0" borderId="19" xfId="0" applyFont="1" applyBorder="1" applyAlignment="1">
      <alignment horizontal="center" vertical="top" wrapText="1"/>
    </xf>
    <xf numFmtId="0" fontId="36" fillId="0" borderId="19" xfId="0" applyFont="1" applyBorder="1"/>
    <xf numFmtId="0" fontId="25" fillId="3" borderId="19" xfId="13" applyFont="1" applyFill="1" applyBorder="1" applyAlignment="1">
      <alignment vertical="center"/>
    </xf>
    <xf numFmtId="0" fontId="40" fillId="3" borderId="19" xfId="13" applyFont="1" applyFill="1" applyBorder="1" applyAlignment="1">
      <alignment vertical="center"/>
    </xf>
    <xf numFmtId="0" fontId="36" fillId="14" borderId="19" xfId="0" applyFont="1" applyFill="1" applyBorder="1"/>
    <xf numFmtId="0" fontId="35" fillId="0" borderId="85" xfId="0" applyFont="1" applyBorder="1" applyAlignment="1">
      <alignment horizontal="center" vertical="top" wrapText="1"/>
    </xf>
    <xf numFmtId="0" fontId="41" fillId="0" borderId="19" xfId="0" applyFont="1" applyBorder="1"/>
    <xf numFmtId="0" fontId="41" fillId="16" borderId="19" xfId="0" applyFont="1" applyFill="1" applyBorder="1"/>
    <xf numFmtId="0" fontId="41" fillId="16" borderId="1" xfId="0" applyFont="1" applyFill="1" applyBorder="1"/>
    <xf numFmtId="0" fontId="37" fillId="8" borderId="2" xfId="0" applyFont="1" applyFill="1" applyBorder="1" applyAlignment="1">
      <alignment horizontal="center" wrapText="1"/>
    </xf>
    <xf numFmtId="0" fontId="14" fillId="14" borderId="2" xfId="0" applyFont="1" applyFill="1" applyBorder="1" applyAlignment="1">
      <alignment horizontal="center" wrapText="1"/>
    </xf>
    <xf numFmtId="0" fontId="37" fillId="5" borderId="0" xfId="0" applyFont="1" applyFill="1" applyAlignment="1">
      <alignment wrapText="1"/>
    </xf>
    <xf numFmtId="0" fontId="37" fillId="5" borderId="73" xfId="0" applyFont="1" applyFill="1" applyBorder="1" applyAlignment="1">
      <alignment horizontal="right"/>
    </xf>
    <xf numFmtId="0" fontId="37" fillId="17" borderId="0" xfId="0" applyFont="1" applyFill="1" applyAlignment="1">
      <alignment wrapText="1"/>
    </xf>
    <xf numFmtId="0" fontId="37" fillId="17" borderId="73" xfId="0" applyFont="1" applyFill="1" applyBorder="1" applyAlignment="1">
      <alignment horizontal="right"/>
    </xf>
    <xf numFmtId="2" fontId="42" fillId="11" borderId="77" xfId="5" applyNumberFormat="1" applyFont="1" applyFill="1" applyBorder="1"/>
    <xf numFmtId="0" fontId="2" fillId="11" borderId="0" xfId="5" applyFill="1"/>
    <xf numFmtId="2" fontId="42" fillId="11" borderId="0" xfId="5" applyNumberFormat="1" applyFont="1" applyFill="1"/>
    <xf numFmtId="0" fontId="4" fillId="12" borderId="0" xfId="0" quotePrefix="1" applyFont="1" applyFill="1"/>
    <xf numFmtId="0" fontId="4" fillId="11" borderId="0" xfId="0" quotePrefix="1" applyFont="1" applyFill="1"/>
    <xf numFmtId="166" fontId="44" fillId="12" borderId="0" xfId="0" applyNumberFormat="1" applyFont="1" applyFill="1"/>
    <xf numFmtId="166" fontId="44" fillId="11" borderId="0" xfId="0" applyNumberFormat="1" applyFont="1" applyFill="1"/>
    <xf numFmtId="166" fontId="49" fillId="11" borderId="0" xfId="0" applyNumberFormat="1" applyFont="1" applyFill="1"/>
    <xf numFmtId="0" fontId="48" fillId="9" borderId="75" xfId="9" applyFont="1" applyFill="1" applyBorder="1" applyAlignment="1">
      <alignment horizontal="center" vertical="center" wrapText="1"/>
    </xf>
    <xf numFmtId="0" fontId="44" fillId="10" borderId="76" xfId="10" applyFont="1" applyFill="1" applyBorder="1" applyAlignment="1">
      <alignment horizontal="center" vertical="center" wrapText="1"/>
    </xf>
    <xf numFmtId="0" fontId="44" fillId="11" borderId="0" xfId="0" quotePrefix="1" applyFont="1" applyFill="1"/>
    <xf numFmtId="166" fontId="48" fillId="9" borderId="75" xfId="0" applyNumberFormat="1" applyFont="1" applyFill="1" applyBorder="1" applyAlignment="1">
      <alignment horizontal="center" vertical="center" wrapText="1"/>
    </xf>
    <xf numFmtId="166" fontId="44" fillId="10" borderId="76" xfId="0" applyNumberFormat="1" applyFont="1" applyFill="1" applyBorder="1" applyAlignment="1">
      <alignment horizontal="center" vertical="center" wrapText="1"/>
    </xf>
    <xf numFmtId="0" fontId="25" fillId="8" borderId="13" xfId="3" applyFont="1" applyFill="1" applyBorder="1" applyAlignment="1">
      <alignment vertical="center"/>
    </xf>
    <xf numFmtId="0" fontId="29" fillId="8" borderId="13" xfId="3" applyFont="1" applyFill="1" applyBorder="1" applyAlignment="1">
      <alignment horizontal="center" vertical="center"/>
    </xf>
    <xf numFmtId="0" fontId="25" fillId="8" borderId="13" xfId="3" applyFont="1" applyFill="1" applyBorder="1" applyAlignment="1">
      <alignment horizontal="left" vertical="center"/>
    </xf>
    <xf numFmtId="0" fontId="25" fillId="8" borderId="13" xfId="3" applyFont="1" applyFill="1" applyBorder="1" applyAlignment="1">
      <alignment horizontal="center" vertical="center"/>
    </xf>
    <xf numFmtId="0" fontId="30" fillId="8" borderId="13" xfId="3" applyFont="1" applyFill="1" applyBorder="1" applyAlignment="1">
      <alignment horizontal="center" vertical="center"/>
    </xf>
    <xf numFmtId="171" fontId="25" fillId="8" borderId="13" xfId="1" applyNumberFormat="1" applyFont="1" applyFill="1" applyBorder="1" applyAlignment="1">
      <alignment horizontal="right" vertical="center"/>
    </xf>
    <xf numFmtId="171" fontId="25" fillId="8" borderId="31" xfId="1" applyNumberFormat="1" applyFont="1" applyFill="1" applyBorder="1" applyAlignment="1">
      <alignment horizontal="right" vertical="center"/>
    </xf>
    <xf numFmtId="0" fontId="25" fillId="8" borderId="0" xfId="3" applyFont="1" applyFill="1" applyAlignment="1">
      <alignment vertical="center"/>
    </xf>
    <xf numFmtId="168" fontId="29" fillId="8" borderId="3" xfId="1" applyNumberFormat="1" applyFont="1" applyFill="1" applyBorder="1" applyAlignment="1">
      <alignment horizontal="left" vertical="center"/>
    </xf>
    <xf numFmtId="168" fontId="30" fillId="8" borderId="3" xfId="1" applyNumberFormat="1" applyFont="1" applyFill="1" applyBorder="1" applyAlignment="1">
      <alignment horizontal="center" vertical="center"/>
    </xf>
    <xf numFmtId="168" fontId="25" fillId="8" borderId="11" xfId="1" applyNumberFormat="1" applyFont="1" applyFill="1" applyBorder="1" applyAlignment="1">
      <alignment horizontal="center" vertical="center" wrapText="1"/>
    </xf>
    <xf numFmtId="171" fontId="25" fillId="8" borderId="14" xfId="1" applyNumberFormat="1" applyFont="1" applyFill="1" applyBorder="1" applyAlignment="1">
      <alignment horizontal="right" vertical="center"/>
    </xf>
    <xf numFmtId="171" fontId="25" fillId="8" borderId="32" xfId="1" applyNumberFormat="1" applyFont="1" applyFill="1" applyBorder="1" applyAlignment="1">
      <alignment horizontal="right" vertical="center"/>
    </xf>
    <xf numFmtId="171" fontId="29" fillId="8" borderId="36" xfId="1" applyNumberFormat="1" applyFont="1" applyFill="1" applyBorder="1" applyAlignment="1">
      <alignment horizontal="right" vertical="center"/>
    </xf>
    <xf numFmtId="171" fontId="29" fillId="8" borderId="41" xfId="1" applyNumberFormat="1" applyFont="1" applyFill="1" applyBorder="1" applyAlignment="1">
      <alignment horizontal="right" vertical="center"/>
    </xf>
    <xf numFmtId="171" fontId="29" fillId="8" borderId="11" xfId="1" applyNumberFormat="1" applyFont="1" applyFill="1" applyBorder="1" applyAlignment="1">
      <alignment horizontal="right" vertical="center"/>
    </xf>
    <xf numFmtId="171" fontId="25" fillId="8" borderId="36" xfId="1" applyNumberFormat="1" applyFont="1" applyFill="1" applyBorder="1" applyAlignment="1">
      <alignment horizontal="right" vertical="center"/>
    </xf>
    <xf numFmtId="171" fontId="29" fillId="8" borderId="3" xfId="1" applyNumberFormat="1" applyFont="1" applyFill="1" applyBorder="1" applyAlignment="1">
      <alignment horizontal="center" vertical="center" wrapText="1"/>
    </xf>
    <xf numFmtId="171" fontId="25" fillId="8" borderId="12" xfId="1" applyNumberFormat="1" applyFont="1" applyFill="1" applyBorder="1" applyAlignment="1">
      <alignment horizontal="right" vertical="center"/>
    </xf>
    <xf numFmtId="0" fontId="45" fillId="3" borderId="0" xfId="18" applyFont="1" applyFill="1" applyAlignment="1">
      <alignment horizontal="left"/>
    </xf>
    <xf numFmtId="0" fontId="43" fillId="3" borderId="0" xfId="18" applyFill="1" applyAlignment="1">
      <alignment horizontal="left" vertical="top" wrapText="1"/>
    </xf>
    <xf numFmtId="0" fontId="47" fillId="3" borderId="0" xfId="18" applyFont="1" applyFill="1" applyAlignment="1">
      <alignment horizontal="left" vertical="top" wrapText="1"/>
    </xf>
    <xf numFmtId="0" fontId="45" fillId="3" borderId="0" xfId="18" applyFont="1" applyFill="1" applyAlignment="1">
      <alignment horizontal="center"/>
    </xf>
    <xf numFmtId="1" fontId="14" fillId="0" borderId="16" xfId="0" applyNumberFormat="1" applyFont="1" applyBorder="1" applyAlignment="1">
      <alignment horizontal="center" vertical="center" wrapText="1"/>
    </xf>
    <xf numFmtId="1" fontId="14" fillId="0" borderId="19" xfId="0" applyNumberFormat="1" applyFont="1" applyBorder="1" applyAlignment="1">
      <alignment horizontal="center" vertical="center" wrapText="1"/>
    </xf>
    <xf numFmtId="1" fontId="14" fillId="0" borderId="17" xfId="0" quotePrefix="1" applyNumberFormat="1" applyFont="1" applyBorder="1" applyAlignment="1">
      <alignment horizontal="center" vertical="center" wrapText="1"/>
    </xf>
    <xf numFmtId="1" fontId="14" fillId="0" borderId="20" xfId="0" applyNumberFormat="1" applyFont="1" applyBorder="1" applyAlignment="1">
      <alignment horizontal="center" vertical="center" wrapText="1"/>
    </xf>
    <xf numFmtId="167" fontId="14" fillId="0" borderId="18" xfId="0" applyNumberFormat="1" applyFont="1" applyBorder="1" applyAlignment="1">
      <alignment horizontal="center" vertical="center"/>
    </xf>
    <xf numFmtId="167" fontId="14" fillId="0" borderId="21" xfId="0" applyNumberFormat="1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1" fontId="23" fillId="0" borderId="19" xfId="0" applyNumberFormat="1" applyFont="1" applyBorder="1" applyAlignment="1">
      <alignment horizontal="center" vertical="center" wrapText="1"/>
    </xf>
    <xf numFmtId="1" fontId="23" fillId="0" borderId="7" xfId="0" applyNumberFormat="1" applyFont="1" applyBorder="1" applyAlignment="1">
      <alignment horizontal="center" vertical="center" wrapText="1"/>
    </xf>
    <xf numFmtId="1" fontId="23" fillId="0" borderId="20" xfId="0" applyNumberFormat="1" applyFont="1" applyBorder="1" applyAlignment="1">
      <alignment horizontal="center" vertical="center" wrapText="1"/>
    </xf>
    <xf numFmtId="1" fontId="23" fillId="0" borderId="6" xfId="0" applyNumberFormat="1" applyFont="1" applyBorder="1" applyAlignment="1">
      <alignment horizontal="center" vertical="center" wrapText="1"/>
    </xf>
    <xf numFmtId="167" fontId="14" fillId="0" borderId="15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67" fontId="14" fillId="0" borderId="16" xfId="0" applyNumberFormat="1" applyFont="1" applyBorder="1" applyAlignment="1">
      <alignment horizontal="center" vertical="center" wrapText="1"/>
    </xf>
    <xf numFmtId="167" fontId="14" fillId="0" borderId="19" xfId="0" applyNumberFormat="1" applyFont="1" applyBorder="1" applyAlignment="1">
      <alignment horizontal="center" vertical="center" wrapText="1"/>
    </xf>
    <xf numFmtId="0" fontId="37" fillId="0" borderId="71" xfId="0" applyFont="1" applyBorder="1" applyAlignment="1">
      <alignment horizontal="center" vertical="top" wrapText="1"/>
    </xf>
    <xf numFmtId="0" fontId="37" fillId="0" borderId="72" xfId="0" applyFont="1" applyBorder="1" applyAlignment="1">
      <alignment horizontal="center" vertical="top" wrapText="1"/>
    </xf>
    <xf numFmtId="0" fontId="37" fillId="0" borderId="4" xfId="0" applyFont="1" applyBorder="1" applyAlignment="1">
      <alignment horizontal="center" vertical="top" wrapText="1"/>
    </xf>
    <xf numFmtId="0" fontId="37" fillId="0" borderId="68" xfId="0" applyFont="1" applyBorder="1" applyAlignment="1">
      <alignment horizontal="center" vertical="top" wrapText="1"/>
    </xf>
    <xf numFmtId="0" fontId="37" fillId="0" borderId="10" xfId="0" applyFont="1" applyBorder="1" applyAlignment="1">
      <alignment horizontal="center" vertical="top" wrapText="1"/>
    </xf>
    <xf numFmtId="0" fontId="37" fillId="0" borderId="69" xfId="0" applyFont="1" applyBorder="1" applyAlignment="1">
      <alignment horizontal="center" vertical="center" wrapText="1"/>
    </xf>
    <xf numFmtId="0" fontId="37" fillId="0" borderId="70" xfId="0" applyFont="1" applyBorder="1" applyAlignment="1">
      <alignment horizontal="center" vertical="center" wrapText="1"/>
    </xf>
    <xf numFmtId="166" fontId="3" fillId="2" borderId="0" xfId="0" quotePrefix="1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2" fontId="2" fillId="8" borderId="77" xfId="0" applyNumberFormat="1" applyFont="1" applyFill="1" applyBorder="1"/>
  </cellXfs>
  <cellStyles count="19">
    <cellStyle name="Comma" xfId="1" builtinId="3"/>
    <cellStyle name="Dziesiętny 3" xfId="11" xr:uid="{416816EC-31C9-4D43-9079-CE11C013F28C}"/>
    <cellStyle name="Normal" xfId="0" builtinId="0"/>
    <cellStyle name="Normal - Style1 2 2 3" xfId="12" xr:uid="{3239EFA0-1242-4580-A860-F0CE98C61914}"/>
    <cellStyle name="Normal 10 15 2" xfId="10" xr:uid="{46360E1B-570F-4A69-BAE4-961C372E2A4E}"/>
    <cellStyle name="Normal 2" xfId="2" xr:uid="{00000000-0005-0000-0000-000007040000}"/>
    <cellStyle name="Normal 2 2" xfId="3" xr:uid="{00000000-0005-0000-0000-000008040000}"/>
    <cellStyle name="Normal 2 2 14" xfId="13" xr:uid="{B1D2039A-FF94-4AE5-8774-FCF8A6014897}"/>
    <cellStyle name="Normal 2 3" xfId="16" xr:uid="{D5B5435C-E407-47AB-A28C-86FBC3561F0C}"/>
    <cellStyle name="Normal 3" xfId="4" xr:uid="{00000000-0005-0000-0000-00001C040000}"/>
    <cellStyle name="Normal 39 2 2" xfId="9" xr:uid="{92DB524B-D729-4B57-92DF-93E27C4A4306}"/>
    <cellStyle name="Normal 59" xfId="14" xr:uid="{24CED60D-CED0-497A-B5E7-6E24AC24C2BA}"/>
    <cellStyle name="Normal 74" xfId="17" xr:uid="{45C6FE64-0873-4803-A463-8011BDB53FF2}"/>
    <cellStyle name="Normal_IMP-EXP 7" xfId="5" xr:uid="{00000000-0005-0000-0000-00002E040000}"/>
    <cellStyle name="Normal_MIN" xfId="6" xr:uid="{00000000-0005-0000-0000-00002F040000}"/>
    <cellStyle name="Normalny 10" xfId="7" xr:uid="{00000000-0005-0000-0000-000031040000}"/>
    <cellStyle name="Normalny 10 10" xfId="15" xr:uid="{298B711A-54A5-46D0-932E-BD2A73ABC370}"/>
    <cellStyle name="Normalny 43 2" xfId="18" xr:uid="{A6C56A66-C83E-4E67-BBD8-7E043615E0CD}"/>
    <cellStyle name="Percent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1C9F7BD2-B9B4-4586-98D2-0C9CA908D9A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AA5F838-94EF-4CCD-B590-DEC5AF53E30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D4019A7-AEC8-4672-B22D-BB30F20F1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F07BB9-5CE2-4B9F-90B4-81729D61E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C479-8023-4809-9776-8E62C44463EA}">
  <dimension ref="A1:O49"/>
  <sheetViews>
    <sheetView workbookViewId="0">
      <selection activeCell="B2" sqref="B2"/>
    </sheetView>
  </sheetViews>
  <sheetFormatPr defaultColWidth="9.140625" defaultRowHeight="18.75"/>
  <cols>
    <col min="1" max="3" width="4" style="35" customWidth="1"/>
    <col min="4" max="9" width="14.28515625" style="35" customWidth="1"/>
    <col min="10" max="12" width="4" style="35" customWidth="1"/>
    <col min="13" max="16384" width="9.14062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404" t="s">
        <v>897</v>
      </c>
      <c r="E14" s="404"/>
      <c r="F14" s="405" t="s">
        <v>908</v>
      </c>
      <c r="G14" s="405"/>
      <c r="H14" s="405"/>
      <c r="J14" s="25"/>
      <c r="K14" s="27"/>
      <c r="L14" s="36"/>
    </row>
    <row r="15" spans="1:15">
      <c r="A15" s="36"/>
      <c r="B15" s="31"/>
      <c r="C15" s="26"/>
      <c r="D15" s="23"/>
      <c r="E15" s="23"/>
      <c r="F15" s="405"/>
      <c r="G15" s="405"/>
      <c r="H15" s="405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404" t="s">
        <v>898</v>
      </c>
      <c r="E18" s="404"/>
      <c r="F18" s="406" t="s">
        <v>909</v>
      </c>
      <c r="G18" s="406"/>
      <c r="H18" s="406"/>
      <c r="I18" s="406"/>
      <c r="J18" s="25"/>
      <c r="K18" s="27"/>
      <c r="L18" s="36"/>
    </row>
    <row r="19" spans="1:12">
      <c r="A19" s="36"/>
      <c r="B19" s="31"/>
      <c r="C19" s="26"/>
      <c r="D19" s="23"/>
      <c r="E19" s="23"/>
      <c r="F19" s="406"/>
      <c r="G19" s="406"/>
      <c r="H19" s="406"/>
      <c r="I19" s="406"/>
      <c r="J19" s="25"/>
      <c r="K19" s="27"/>
      <c r="L19" s="36"/>
    </row>
    <row r="20" spans="1:12">
      <c r="A20" s="36"/>
      <c r="B20" s="31"/>
      <c r="C20" s="26"/>
      <c r="D20" s="23"/>
      <c r="E20" s="23"/>
      <c r="F20" s="406"/>
      <c r="G20" s="406"/>
      <c r="H20" s="406"/>
      <c r="I20" s="406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404" t="s">
        <v>899</v>
      </c>
      <c r="E22" s="404"/>
      <c r="F22" s="21">
        <v>45173</v>
      </c>
      <c r="G22" s="20"/>
      <c r="H22" s="20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0"/>
      <c r="H23" s="20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0"/>
      <c r="H24" s="20"/>
      <c r="J24" s="25"/>
      <c r="K24" s="27"/>
      <c r="L24" s="36"/>
    </row>
    <row r="25" spans="1:12">
      <c r="A25" s="36"/>
      <c r="B25" s="31"/>
      <c r="C25" s="26"/>
      <c r="D25" s="23" t="s">
        <v>900</v>
      </c>
      <c r="E25" s="23"/>
      <c r="F25" s="21">
        <v>45289</v>
      </c>
      <c r="G25" s="20"/>
      <c r="H25" s="20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0"/>
      <c r="H26" s="20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404" t="s">
        <v>901</v>
      </c>
      <c r="E28" s="404"/>
      <c r="F28" s="35" t="s">
        <v>902</v>
      </c>
      <c r="J28" s="25"/>
      <c r="K28" s="27"/>
      <c r="L28" s="36"/>
    </row>
    <row r="29" spans="1:12">
      <c r="A29" s="36"/>
      <c r="B29" s="31"/>
      <c r="C29" s="26"/>
      <c r="F29" s="35" t="s">
        <v>903</v>
      </c>
      <c r="J29" s="25"/>
      <c r="K29" s="27"/>
      <c r="L29" s="36"/>
    </row>
    <row r="30" spans="1:12">
      <c r="A30" s="36"/>
      <c r="B30" s="31"/>
      <c r="C30" s="26"/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404" t="s">
        <v>904</v>
      </c>
      <c r="E32" s="404"/>
      <c r="F32" s="35" t="s">
        <v>902</v>
      </c>
      <c r="J32" s="25"/>
      <c r="K32" s="27"/>
      <c r="L32" s="36"/>
    </row>
    <row r="33" spans="1:12">
      <c r="A33" s="36"/>
      <c r="B33" s="31"/>
      <c r="C33" s="26"/>
      <c r="F33" s="19" t="s">
        <v>905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8"/>
      <c r="D38" s="17"/>
      <c r="E38" s="17"/>
      <c r="F38" s="17"/>
      <c r="G38" s="17"/>
      <c r="H38" s="17"/>
      <c r="I38" s="17"/>
      <c r="J38" s="16"/>
      <c r="K38" s="27"/>
      <c r="L38" s="36"/>
    </row>
    <row r="39" spans="1:12" ht="22.5" customHeight="1">
      <c r="A39" s="36"/>
      <c r="B39" s="15"/>
      <c r="C39" s="14"/>
      <c r="D39" s="14"/>
      <c r="E39" s="14"/>
      <c r="F39" s="14"/>
      <c r="G39" s="14"/>
      <c r="H39" s="14"/>
      <c r="I39" s="14"/>
      <c r="J39" s="14"/>
      <c r="K39" s="13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4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E04DADE8-B434-4C2A-B017-DB208DE90202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D14" sqref="D14"/>
    </sheetView>
  </sheetViews>
  <sheetFormatPr defaultRowHeight="12.75"/>
  <cols>
    <col min="1" max="1" width="3.140625" customWidth="1"/>
    <col min="2" max="2" width="14.140625" bestFit="1" customWidth="1"/>
    <col min="3" max="3" width="13.85546875" customWidth="1"/>
    <col min="4" max="4" width="27.28515625" customWidth="1"/>
    <col min="5" max="5" width="47" customWidth="1"/>
    <col min="6" max="6" width="12.140625" customWidth="1"/>
    <col min="7" max="7" width="9.28515625" customWidth="1"/>
    <col min="8" max="8" width="15.5703125" customWidth="1"/>
    <col min="9" max="9" width="10.28515625" customWidth="1"/>
    <col min="10" max="10" width="10.42578125" customWidth="1"/>
    <col min="12" max="12" width="13" customWidth="1"/>
  </cols>
  <sheetData>
    <row r="1" spans="1:10" ht="18">
      <c r="A1" s="51"/>
    </row>
    <row r="2" spans="1:10" ht="18">
      <c r="A2" s="51"/>
      <c r="B2" s="52"/>
    </row>
    <row r="3" spans="1:10" ht="18">
      <c r="B3" s="55" t="s">
        <v>799</v>
      </c>
      <c r="C3" s="313"/>
    </row>
    <row r="4" spans="1:10" ht="22.5" customHeight="1">
      <c r="A4" s="53"/>
      <c r="C4" s="54"/>
      <c r="D4" s="54"/>
      <c r="E4" s="54"/>
      <c r="F4" s="54"/>
      <c r="G4" s="54"/>
      <c r="H4" s="54"/>
      <c r="I4" s="54"/>
      <c r="J4" s="54"/>
    </row>
    <row r="5" spans="1:10" ht="18.75" customHeight="1">
      <c r="B5" s="379" t="s">
        <v>800</v>
      </c>
      <c r="C5" s="379"/>
      <c r="D5" s="379"/>
      <c r="E5" s="379"/>
      <c r="F5" s="379"/>
      <c r="G5" s="379"/>
      <c r="H5" s="379"/>
      <c r="I5" s="379"/>
      <c r="J5" s="379"/>
    </row>
    <row r="6" spans="1:10" ht="25.5">
      <c r="B6" s="380" t="s">
        <v>801</v>
      </c>
      <c r="C6" s="380" t="s">
        <v>802</v>
      </c>
      <c r="D6" s="380" t="s">
        <v>803</v>
      </c>
      <c r="E6" s="380" t="s">
        <v>804</v>
      </c>
      <c r="F6" s="380" t="s">
        <v>805</v>
      </c>
      <c r="G6" s="380" t="s">
        <v>806</v>
      </c>
      <c r="H6" s="380" t="s">
        <v>807</v>
      </c>
      <c r="I6" s="380" t="s">
        <v>808</v>
      </c>
      <c r="J6" s="380" t="s">
        <v>809</v>
      </c>
    </row>
    <row r="7" spans="1:10" ht="39" thickBot="1">
      <c r="B7" s="381" t="s">
        <v>810</v>
      </c>
      <c r="C7" s="381" t="s">
        <v>811</v>
      </c>
      <c r="D7" s="381" t="s">
        <v>812</v>
      </c>
      <c r="E7" s="381" t="s">
        <v>813</v>
      </c>
      <c r="F7" s="381" t="s">
        <v>814</v>
      </c>
      <c r="G7" s="381" t="s">
        <v>815</v>
      </c>
      <c r="H7" s="381" t="s">
        <v>816</v>
      </c>
      <c r="I7" s="381" t="s">
        <v>817</v>
      </c>
      <c r="J7" s="381" t="s">
        <v>818</v>
      </c>
    </row>
    <row r="8" spans="1:10" ht="18.75" customHeight="1">
      <c r="B8" s="378" t="s">
        <v>369</v>
      </c>
      <c r="C8" s="378" t="s">
        <v>819</v>
      </c>
      <c r="D8" s="378" t="s">
        <v>821</v>
      </c>
      <c r="E8" s="378" t="s">
        <v>822</v>
      </c>
      <c r="F8" s="378" t="s">
        <v>776</v>
      </c>
      <c r="G8" s="378" t="s">
        <v>820</v>
      </c>
      <c r="H8" s="378"/>
      <c r="I8" s="378"/>
      <c r="J8" s="378"/>
    </row>
    <row r="9" spans="1:10" ht="18.75" customHeight="1">
      <c r="B9" s="378" t="s">
        <v>369</v>
      </c>
      <c r="C9" s="378" t="s">
        <v>819</v>
      </c>
      <c r="D9" s="378" t="s">
        <v>834</v>
      </c>
      <c r="E9" s="378" t="s">
        <v>835</v>
      </c>
      <c r="F9" s="378" t="s">
        <v>776</v>
      </c>
      <c r="G9" s="378" t="s">
        <v>820</v>
      </c>
      <c r="H9" s="378"/>
      <c r="I9" s="378"/>
      <c r="J9" s="378"/>
    </row>
    <row r="10" spans="1:10" ht="18.75" customHeight="1">
      <c r="B10" s="378" t="s">
        <v>369</v>
      </c>
      <c r="C10" s="378" t="s">
        <v>819</v>
      </c>
      <c r="D10" s="378" t="s">
        <v>887</v>
      </c>
      <c r="E10" s="378" t="s">
        <v>837</v>
      </c>
      <c r="F10" s="378" t="s">
        <v>776</v>
      </c>
      <c r="G10" s="378" t="s">
        <v>820</v>
      </c>
      <c r="H10" s="378"/>
      <c r="I10" s="378"/>
      <c r="J10" s="378"/>
    </row>
    <row r="11" spans="1:10" ht="18.75" customHeight="1">
      <c r="B11" s="378" t="s">
        <v>369</v>
      </c>
      <c r="C11" s="378" t="s">
        <v>819</v>
      </c>
      <c r="D11" s="378" t="s">
        <v>893</v>
      </c>
      <c r="E11" s="378" t="s">
        <v>892</v>
      </c>
      <c r="F11" s="378" t="s">
        <v>776</v>
      </c>
      <c r="G11" s="378" t="s">
        <v>820</v>
      </c>
      <c r="H11" s="378"/>
      <c r="I11" s="378"/>
      <c r="J11" s="378"/>
    </row>
    <row r="12" spans="1:10" ht="18.75" customHeight="1">
      <c r="B12" s="378" t="s">
        <v>369</v>
      </c>
      <c r="C12" s="378" t="s">
        <v>819</v>
      </c>
      <c r="D12" s="378" t="s">
        <v>823</v>
      </c>
      <c r="E12" s="378" t="s">
        <v>836</v>
      </c>
      <c r="F12" s="378" t="s">
        <v>776</v>
      </c>
      <c r="G12" s="378" t="s">
        <v>820</v>
      </c>
      <c r="H12" s="378"/>
      <c r="I12" s="378"/>
      <c r="J12" s="378"/>
    </row>
    <row r="13" spans="1:10" ht="18.75" customHeight="1">
      <c r="B13" s="377" t="s">
        <v>369</v>
      </c>
      <c r="C13" s="377" t="s">
        <v>819</v>
      </c>
      <c r="D13" s="377" t="s">
        <v>845</v>
      </c>
      <c r="E13" s="377" t="s">
        <v>874</v>
      </c>
      <c r="F13" s="377" t="s">
        <v>776</v>
      </c>
      <c r="G13" s="377" t="s">
        <v>820</v>
      </c>
      <c r="H13" s="377" t="s">
        <v>889</v>
      </c>
      <c r="I13" s="377"/>
      <c r="J13" s="377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22"/>
  <sheetViews>
    <sheetView tabSelected="1" zoomScaleNormal="100" workbookViewId="0">
      <selection activeCell="D11" sqref="D11"/>
    </sheetView>
  </sheetViews>
  <sheetFormatPr defaultRowHeight="12.75"/>
  <cols>
    <col min="1" max="1" width="2.85546875" customWidth="1"/>
    <col min="2" max="2" width="40" customWidth="1"/>
    <col min="3" max="3" width="38.7109375" customWidth="1"/>
    <col min="4" max="4" width="24.28515625" customWidth="1"/>
    <col min="5" max="12" width="15.5703125" customWidth="1"/>
    <col min="13" max="19" width="10.28515625" customWidth="1"/>
  </cols>
  <sheetData>
    <row r="1" spans="2:22">
      <c r="C1" s="50"/>
    </row>
    <row r="2" spans="2:22" ht="18">
      <c r="B2" s="45" t="s">
        <v>846</v>
      </c>
      <c r="C2" s="49"/>
      <c r="D2" s="43"/>
    </row>
    <row r="3" spans="2:22">
      <c r="B3" s="46"/>
      <c r="D3" s="43"/>
      <c r="I3" s="47"/>
      <c r="J3" s="47"/>
      <c r="K3" s="47"/>
      <c r="L3" s="47"/>
      <c r="N3" s="47"/>
      <c r="O3" s="47"/>
      <c r="P3" s="47"/>
      <c r="R3" s="47"/>
      <c r="S3" s="47"/>
    </row>
    <row r="4" spans="2:22">
      <c r="D4" s="43" t="s">
        <v>895</v>
      </c>
      <c r="E4" s="47"/>
      <c r="F4" s="47"/>
      <c r="G4" s="47"/>
      <c r="M4" s="47"/>
      <c r="N4" s="47"/>
      <c r="O4" s="47"/>
    </row>
    <row r="5" spans="2:22" s="44" customFormat="1" ht="25.5">
      <c r="B5" s="304" t="s">
        <v>803</v>
      </c>
      <c r="C5" s="304" t="s">
        <v>896</v>
      </c>
      <c r="D5" s="304" t="s">
        <v>824</v>
      </c>
      <c r="E5" s="304" t="s">
        <v>826</v>
      </c>
      <c r="F5" s="304" t="s">
        <v>827</v>
      </c>
      <c r="G5" s="304" t="s">
        <v>828</v>
      </c>
      <c r="H5" s="304" t="s">
        <v>829</v>
      </c>
      <c r="I5" s="304" t="s">
        <v>830</v>
      </c>
      <c r="J5" s="304" t="s">
        <v>831</v>
      </c>
      <c r="K5" s="304" t="s">
        <v>825</v>
      </c>
      <c r="L5" s="305" t="s">
        <v>838</v>
      </c>
      <c r="M5" s="305" t="s">
        <v>839</v>
      </c>
      <c r="N5" s="305" t="s">
        <v>840</v>
      </c>
      <c r="O5" s="305" t="s">
        <v>841</v>
      </c>
      <c r="P5" s="305" t="s">
        <v>842</v>
      </c>
      <c r="Q5" s="305" t="s">
        <v>843</v>
      </c>
      <c r="R5" s="305" t="s">
        <v>844</v>
      </c>
      <c r="S5" s="305" t="s">
        <v>886</v>
      </c>
    </row>
    <row r="6" spans="2:22" s="44" customFormat="1" ht="15.75" customHeight="1" thickBot="1">
      <c r="B6" s="306" t="s">
        <v>833</v>
      </c>
      <c r="C6" s="306"/>
      <c r="D6" s="306"/>
      <c r="E6" s="306" t="s">
        <v>832</v>
      </c>
      <c r="F6" s="306" t="s">
        <v>832</v>
      </c>
      <c r="G6" s="306" t="s">
        <v>832</v>
      </c>
      <c r="H6" s="306" t="s">
        <v>832</v>
      </c>
      <c r="I6" s="306" t="s">
        <v>832</v>
      </c>
      <c r="J6" s="306" t="s">
        <v>832</v>
      </c>
      <c r="K6" s="306" t="s">
        <v>832</v>
      </c>
      <c r="L6" s="306" t="s">
        <v>776</v>
      </c>
      <c r="M6" s="306" t="s">
        <v>776</v>
      </c>
      <c r="N6" s="306" t="s">
        <v>776</v>
      </c>
      <c r="O6" s="306" t="s">
        <v>776</v>
      </c>
      <c r="P6" s="306" t="s">
        <v>776</v>
      </c>
      <c r="Q6" s="306" t="s">
        <v>776</v>
      </c>
      <c r="R6" s="306" t="s">
        <v>776</v>
      </c>
      <c r="S6" s="306"/>
      <c r="V6"/>
    </row>
    <row r="7" spans="2:22" s="44" customFormat="1" ht="15.75" customHeight="1" thickBot="1">
      <c r="B7" s="353" t="str">
        <f>SUP_Processes!D8</f>
        <v>IMP_PRI_HC</v>
      </c>
      <c r="C7" s="353" t="str">
        <f>SUP_Processes!E8</f>
        <v>Import of bituminous coal</v>
      </c>
      <c r="D7" s="354" t="str">
        <f>SUP_Comm!D6</f>
        <v>PRI_HC</v>
      </c>
      <c r="E7" s="436">
        <v>10</v>
      </c>
      <c r="F7" s="436">
        <v>10</v>
      </c>
      <c r="G7" s="436">
        <v>10</v>
      </c>
      <c r="H7" s="436">
        <v>10</v>
      </c>
      <c r="I7" s="436">
        <v>10</v>
      </c>
      <c r="J7" s="436">
        <v>10</v>
      </c>
      <c r="K7" s="436">
        <v>10</v>
      </c>
      <c r="L7" s="312"/>
      <c r="M7" s="372"/>
      <c r="N7" s="372"/>
      <c r="O7" s="372"/>
      <c r="P7" s="372"/>
      <c r="Q7" s="372"/>
      <c r="R7" s="372"/>
      <c r="S7" s="372"/>
      <c r="V7"/>
    </row>
    <row r="8" spans="2:22" s="44" customFormat="1" ht="15.75" customHeight="1">
      <c r="B8" s="355" t="str">
        <f>SUP_Processes!D9</f>
        <v>IMP_PRI_HC_COKE</v>
      </c>
      <c r="C8" s="355" t="str">
        <f>SUP_Processes!E9</f>
        <v>Import of bituminous coal for coking plants</v>
      </c>
      <c r="D8" s="373" t="str">
        <f>SUP_Comm!D7</f>
        <v>PRI_HC_COKE</v>
      </c>
      <c r="E8" s="436">
        <v>10</v>
      </c>
      <c r="F8" s="436">
        <v>10</v>
      </c>
      <c r="G8" s="436">
        <v>10</v>
      </c>
      <c r="H8" s="436">
        <v>10</v>
      </c>
      <c r="I8" s="436">
        <v>10</v>
      </c>
      <c r="J8" s="436">
        <v>10</v>
      </c>
      <c r="K8" s="436">
        <v>10</v>
      </c>
      <c r="L8" s="303"/>
      <c r="M8" s="309"/>
      <c r="N8" s="309"/>
      <c r="O8" s="309"/>
      <c r="P8" s="309"/>
      <c r="Q8" s="309"/>
      <c r="R8" s="309"/>
      <c r="S8" s="309"/>
    </row>
    <row r="9" spans="2:22" s="44" customFormat="1" ht="15.75" customHeight="1">
      <c r="B9" s="355" t="str">
        <f>SUP_Processes!D10</f>
        <v>IMP_PRI_GAS_NAT_OTH</v>
      </c>
      <c r="C9" s="355" t="str">
        <f>SUP_Processes!E10</f>
        <v>Gas import from other destinations</v>
      </c>
      <c r="D9" s="373" t="str">
        <f>SUP_Comm!D8</f>
        <v>PRI_GAS_NAT</v>
      </c>
      <c r="E9" s="311">
        <v>23.1</v>
      </c>
      <c r="F9" s="311">
        <v>31.900000000000002</v>
      </c>
      <c r="G9" s="311">
        <v>28.6</v>
      </c>
      <c r="H9" s="311">
        <v>30.800000000000004</v>
      </c>
      <c r="I9" s="311">
        <v>36.300000000000004</v>
      </c>
      <c r="J9" s="311">
        <v>39.6</v>
      </c>
      <c r="K9" s="311">
        <v>39.6</v>
      </c>
      <c r="L9" s="309"/>
      <c r="M9" s="374"/>
      <c r="N9" s="374"/>
      <c r="O9" s="374"/>
      <c r="P9" s="374"/>
      <c r="Q9" s="374"/>
      <c r="R9" s="374"/>
      <c r="S9" s="374"/>
    </row>
    <row r="10" spans="2:22" s="44" customFormat="1" ht="15.75" customHeight="1">
      <c r="B10" s="307" t="str">
        <f>SUP_Processes!D11</f>
        <v>IMP_SEC_COKE</v>
      </c>
      <c r="C10" s="307" t="str">
        <f>SUP_Processes!E11</f>
        <v>Import of coke oven coke</v>
      </c>
      <c r="D10" s="356" t="str">
        <f>SUP_Comm!D9</f>
        <v>SEC_COKE</v>
      </c>
      <c r="E10" s="310">
        <f>E7*2</f>
        <v>20</v>
      </c>
      <c r="F10" s="310">
        <f>F7*2</f>
        <v>20</v>
      </c>
      <c r="G10" s="310">
        <f>G7*2</f>
        <v>20</v>
      </c>
      <c r="H10" s="310">
        <f>H7*2</f>
        <v>20</v>
      </c>
      <c r="I10" s="310">
        <f>I7*2</f>
        <v>20</v>
      </c>
      <c r="J10" s="310">
        <f>J7*2</f>
        <v>20</v>
      </c>
      <c r="K10" s="310">
        <f>K7*2</f>
        <v>20</v>
      </c>
      <c r="L10" s="308"/>
      <c r="M10" s="308"/>
      <c r="N10" s="308"/>
      <c r="O10" s="308"/>
      <c r="P10" s="308"/>
      <c r="Q10" s="308"/>
      <c r="R10" s="308"/>
      <c r="S10" s="308"/>
      <c r="U10"/>
    </row>
    <row r="11" spans="2:22" s="44" customFormat="1" ht="15.75" customHeight="1">
      <c r="B11" s="376" t="str">
        <f>SUP_Processes!D12</f>
        <v>IMP_SEC_H2</v>
      </c>
      <c r="C11" s="376" t="str">
        <f>SUP_Processes!E12</f>
        <v>Import of hydrogen</v>
      </c>
      <c r="D11" s="302" t="str">
        <f>SUP_Comm!D10</f>
        <v>SEC_H2</v>
      </c>
      <c r="E11" s="303">
        <v>60</v>
      </c>
      <c r="F11" s="303">
        <v>60</v>
      </c>
      <c r="G11" s="303">
        <v>60</v>
      </c>
      <c r="H11" s="303">
        <v>60</v>
      </c>
      <c r="I11" s="303">
        <v>60</v>
      </c>
      <c r="J11" s="303">
        <v>60</v>
      </c>
      <c r="K11" s="303">
        <v>60</v>
      </c>
      <c r="L11" s="302"/>
      <c r="M11" s="302"/>
      <c r="N11" s="302"/>
      <c r="O11" s="302"/>
      <c r="P11" s="302"/>
      <c r="Q11" s="302"/>
      <c r="R11" s="302"/>
      <c r="S11" s="302"/>
    </row>
    <row r="12" spans="2:22" s="44" customFormat="1" ht="15.75" customHeight="1">
      <c r="B12" s="375" t="str">
        <f>SUP_Processes!D13</f>
        <v>IMP_ELC_HV</v>
      </c>
      <c r="C12" s="375" t="s">
        <v>911</v>
      </c>
      <c r="D12" s="300" t="s">
        <v>888</v>
      </c>
      <c r="E12" s="301">
        <v>0.1</v>
      </c>
      <c r="F12" s="301">
        <v>0.1</v>
      </c>
      <c r="G12" s="301">
        <v>0.1</v>
      </c>
      <c r="H12" s="301">
        <v>0.1</v>
      </c>
      <c r="I12" s="301">
        <v>0.1</v>
      </c>
      <c r="J12" s="301">
        <v>0.1</v>
      </c>
      <c r="K12" s="301">
        <v>0.1</v>
      </c>
      <c r="L12" s="300"/>
      <c r="M12" s="300"/>
      <c r="N12" s="300"/>
      <c r="O12" s="300"/>
      <c r="P12" s="300"/>
      <c r="Q12" s="300"/>
      <c r="R12" s="300"/>
      <c r="S12" s="300"/>
    </row>
    <row r="13" spans="2:22" s="44" customFormat="1"/>
    <row r="14" spans="2:22" s="44" customFormat="1"/>
    <row r="15" spans="2:22" s="44" customFormat="1"/>
    <row r="16" spans="2:22" s="44" customFormat="1"/>
    <row r="17" s="44" customFormat="1"/>
    <row r="18" s="44" customFormat="1"/>
    <row r="19" s="44" customFormat="1"/>
    <row r="20" s="44" customFormat="1"/>
    <row r="21" s="44" customFormat="1"/>
    <row r="22" s="44" customFormat="1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76AC-459C-40DE-B076-B86E4239F65C}">
  <dimension ref="A1:I40"/>
  <sheetViews>
    <sheetView workbookViewId="0">
      <selection activeCell="B2" sqref="B2"/>
    </sheetView>
  </sheetViews>
  <sheetFormatPr defaultColWidth="9.140625" defaultRowHeight="12.75"/>
  <cols>
    <col min="1" max="3" width="4" style="12" customWidth="1"/>
    <col min="4" max="4" width="17.140625" style="12" customWidth="1"/>
    <col min="5" max="5" width="24.28515625" style="12" customWidth="1"/>
    <col min="6" max="6" width="44.28515625" style="12" customWidth="1"/>
    <col min="7" max="9" width="4" style="12" customWidth="1"/>
    <col min="10" max="16384" width="9.140625" style="12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75">
      <c r="A3" s="36"/>
      <c r="B3" s="31"/>
      <c r="C3" s="30"/>
      <c r="D3" s="29"/>
      <c r="E3" s="29"/>
      <c r="F3" s="29"/>
      <c r="G3" s="28"/>
      <c r="H3" s="27"/>
      <c r="I3" s="36"/>
    </row>
    <row r="4" spans="1:9" ht="18.75">
      <c r="A4" s="36"/>
      <c r="B4" s="31"/>
      <c r="C4" s="26"/>
      <c r="D4" s="407" t="s">
        <v>906</v>
      </c>
      <c r="E4" s="407"/>
      <c r="F4" s="407"/>
      <c r="G4" s="25"/>
      <c r="H4" s="27"/>
      <c r="I4" s="36"/>
    </row>
    <row r="5" spans="1:9" ht="18.75">
      <c r="A5" s="36"/>
      <c r="B5" s="31"/>
      <c r="C5" s="26"/>
      <c r="D5" s="11"/>
      <c r="E5" s="11"/>
      <c r="F5" s="11"/>
      <c r="G5" s="25"/>
      <c r="H5" s="27"/>
      <c r="I5" s="36"/>
    </row>
    <row r="6" spans="1:9" ht="18.75">
      <c r="A6" s="36"/>
      <c r="B6" s="31"/>
      <c r="C6" s="26"/>
      <c r="D6" s="10" t="s">
        <v>907</v>
      </c>
      <c r="E6" s="9"/>
      <c r="F6" s="9"/>
      <c r="G6" s="25"/>
      <c r="H6" s="27"/>
      <c r="I6" s="36"/>
    </row>
    <row r="7" spans="1:9" ht="18.75">
      <c r="A7" s="36"/>
      <c r="B7" s="31"/>
      <c r="C7" s="26"/>
      <c r="D7" s="8"/>
      <c r="E7" s="7"/>
      <c r="F7" s="7"/>
      <c r="G7" s="25"/>
      <c r="H7" s="27"/>
      <c r="I7" s="36"/>
    </row>
    <row r="8" spans="1:9" ht="18.75">
      <c r="A8" s="36"/>
      <c r="B8" s="31"/>
      <c r="C8" s="26"/>
      <c r="D8" s="8"/>
      <c r="E8" s="6"/>
      <c r="F8" s="7"/>
      <c r="G8" s="25"/>
      <c r="H8" s="27"/>
      <c r="I8" s="36"/>
    </row>
    <row r="9" spans="1:9" ht="18.75">
      <c r="A9" s="36"/>
      <c r="B9" s="31"/>
      <c r="C9" s="26"/>
      <c r="D9" s="5"/>
      <c r="E9" s="4"/>
      <c r="F9" s="4"/>
      <c r="G9" s="25"/>
      <c r="H9" s="27"/>
      <c r="I9" s="36"/>
    </row>
    <row r="10" spans="1:9" ht="18.75">
      <c r="A10" s="36"/>
      <c r="B10" s="31"/>
      <c r="C10" s="26"/>
      <c r="D10" s="5"/>
      <c r="E10" s="4"/>
      <c r="F10" s="4"/>
      <c r="G10" s="25"/>
      <c r="H10" s="27"/>
      <c r="I10" s="36"/>
    </row>
    <row r="11" spans="1:9" ht="18.75">
      <c r="A11" s="36"/>
      <c r="B11" s="31"/>
      <c r="C11" s="26"/>
      <c r="D11" s="5"/>
      <c r="E11" s="4"/>
      <c r="F11" s="4"/>
      <c r="G11" s="25"/>
      <c r="H11" s="27"/>
      <c r="I11" s="36"/>
    </row>
    <row r="12" spans="1:9" ht="18.75">
      <c r="A12" s="36"/>
      <c r="B12" s="31"/>
      <c r="C12" s="26"/>
      <c r="D12" s="5"/>
      <c r="E12" s="4"/>
      <c r="F12" s="4"/>
      <c r="G12" s="25"/>
      <c r="H12" s="27"/>
      <c r="I12" s="36"/>
    </row>
    <row r="13" spans="1:9" ht="18.75">
      <c r="A13" s="36"/>
      <c r="B13" s="31"/>
      <c r="C13" s="26"/>
      <c r="D13" s="5"/>
      <c r="E13" s="4"/>
      <c r="F13" s="4"/>
      <c r="G13" s="25"/>
      <c r="H13" s="27"/>
      <c r="I13" s="36"/>
    </row>
    <row r="14" spans="1:9" ht="18.75">
      <c r="A14" s="36"/>
      <c r="B14" s="31"/>
      <c r="C14" s="26"/>
      <c r="D14" s="3"/>
      <c r="E14" s="4"/>
      <c r="F14" s="4"/>
      <c r="G14" s="25"/>
      <c r="H14" s="27"/>
      <c r="I14" s="36"/>
    </row>
    <row r="15" spans="1:9" ht="18.75">
      <c r="A15" s="36"/>
      <c r="B15" s="31"/>
      <c r="C15" s="26"/>
      <c r="D15" s="2"/>
      <c r="E15" s="4"/>
      <c r="F15" s="4"/>
      <c r="G15" s="25"/>
      <c r="H15" s="27"/>
      <c r="I15" s="36"/>
    </row>
    <row r="16" spans="1:9" ht="18.75">
      <c r="A16" s="36"/>
      <c r="B16" s="31"/>
      <c r="C16" s="26"/>
      <c r="D16" s="5"/>
      <c r="E16" s="4"/>
      <c r="F16" s="4"/>
      <c r="G16" s="25"/>
      <c r="H16" s="27"/>
      <c r="I16" s="36"/>
    </row>
    <row r="17" spans="1:9" ht="18.75">
      <c r="A17" s="36"/>
      <c r="B17" s="31"/>
      <c r="C17" s="26"/>
      <c r="D17" s="5"/>
      <c r="E17" s="4"/>
      <c r="F17" s="4"/>
      <c r="G17" s="25"/>
      <c r="H17" s="27"/>
      <c r="I17" s="36"/>
    </row>
    <row r="18" spans="1:9" ht="18.75">
      <c r="A18" s="36"/>
      <c r="B18" s="31"/>
      <c r="C18" s="26"/>
      <c r="D18" s="3"/>
      <c r="E18" s="4"/>
      <c r="F18" s="4"/>
      <c r="G18" s="25"/>
      <c r="H18" s="27"/>
      <c r="I18" s="36"/>
    </row>
    <row r="19" spans="1:9" ht="18.75">
      <c r="A19" s="36"/>
      <c r="B19" s="31"/>
      <c r="C19" s="26"/>
      <c r="D19" s="2"/>
      <c r="E19" s="4"/>
      <c r="F19" s="4"/>
      <c r="G19" s="25"/>
      <c r="H19" s="27"/>
      <c r="I19" s="36"/>
    </row>
    <row r="20" spans="1:9" ht="18.75">
      <c r="A20" s="36"/>
      <c r="B20" s="31"/>
      <c r="C20" s="26"/>
      <c r="D20" s="2"/>
      <c r="E20" s="4"/>
      <c r="F20" s="4"/>
      <c r="G20" s="25"/>
      <c r="H20" s="27"/>
      <c r="I20" s="36"/>
    </row>
    <row r="21" spans="1:9" ht="18.75">
      <c r="A21" s="36"/>
      <c r="B21" s="31"/>
      <c r="C21" s="26"/>
      <c r="D21" s="5"/>
      <c r="E21" s="4"/>
      <c r="F21" s="4"/>
      <c r="G21" s="25"/>
      <c r="H21" s="27"/>
      <c r="I21" s="36"/>
    </row>
    <row r="22" spans="1:9" ht="18.75">
      <c r="A22" s="36"/>
      <c r="B22" s="31"/>
      <c r="C22" s="26"/>
      <c r="D22" s="3"/>
      <c r="E22" s="4"/>
      <c r="F22" s="4"/>
      <c r="G22" s="25"/>
      <c r="H22" s="27"/>
      <c r="I22" s="36"/>
    </row>
    <row r="23" spans="1:9" ht="18.75">
      <c r="A23" s="36"/>
      <c r="B23" s="31"/>
      <c r="C23" s="26"/>
      <c r="D23" s="2"/>
      <c r="E23" s="4"/>
      <c r="F23" s="4"/>
      <c r="G23" s="25"/>
      <c r="H23" s="27"/>
      <c r="I23" s="36"/>
    </row>
    <row r="24" spans="1:9" ht="18.75">
      <c r="A24" s="36"/>
      <c r="B24" s="31"/>
      <c r="C24" s="26"/>
      <c r="D24" s="2"/>
      <c r="E24" s="4"/>
      <c r="F24" s="4"/>
      <c r="G24" s="25"/>
      <c r="H24" s="27"/>
      <c r="I24" s="36"/>
    </row>
    <row r="25" spans="1:9" ht="18.75">
      <c r="A25" s="36"/>
      <c r="B25" s="31"/>
      <c r="C25" s="26"/>
      <c r="D25" s="2"/>
      <c r="E25" s="4"/>
      <c r="F25" s="4"/>
      <c r="G25" s="25"/>
      <c r="H25" s="27"/>
      <c r="I25" s="36"/>
    </row>
    <row r="26" spans="1:9" ht="18.75">
      <c r="A26" s="36"/>
      <c r="B26" s="31"/>
      <c r="C26" s="26"/>
      <c r="D26" s="2"/>
      <c r="E26" s="4"/>
      <c r="F26" s="4"/>
      <c r="G26" s="25"/>
      <c r="H26" s="27"/>
      <c r="I26" s="36"/>
    </row>
    <row r="27" spans="1:9" ht="18.75">
      <c r="A27" s="36"/>
      <c r="B27" s="31"/>
      <c r="C27" s="26"/>
      <c r="D27" s="5"/>
      <c r="E27" s="4"/>
      <c r="F27" s="4"/>
      <c r="G27" s="25"/>
      <c r="H27" s="27"/>
      <c r="I27" s="36"/>
    </row>
    <row r="28" spans="1:9" ht="18.75">
      <c r="A28" s="36"/>
      <c r="B28" s="31"/>
      <c r="C28" s="26"/>
      <c r="D28" s="3"/>
      <c r="E28" s="4"/>
      <c r="F28" s="4"/>
      <c r="G28" s="25"/>
      <c r="H28" s="27"/>
      <c r="I28" s="36"/>
    </row>
    <row r="29" spans="1:9" ht="18.75">
      <c r="A29" s="36"/>
      <c r="B29" s="31"/>
      <c r="C29" s="26"/>
      <c r="D29" s="5"/>
      <c r="E29" s="4"/>
      <c r="F29" s="4"/>
      <c r="G29" s="25"/>
      <c r="H29" s="27"/>
      <c r="I29" s="36"/>
    </row>
    <row r="30" spans="1:9" ht="18.75">
      <c r="A30" s="36"/>
      <c r="B30" s="31"/>
      <c r="C30" s="26"/>
      <c r="D30" s="5"/>
      <c r="E30" s="4"/>
      <c r="F30" s="4"/>
      <c r="G30" s="25"/>
      <c r="H30" s="27"/>
      <c r="I30" s="36"/>
    </row>
    <row r="31" spans="1:9" ht="18.75">
      <c r="A31" s="36"/>
      <c r="B31" s="31"/>
      <c r="C31" s="26"/>
      <c r="D31" s="5"/>
      <c r="E31" s="4"/>
      <c r="F31" s="4"/>
      <c r="G31" s="25"/>
      <c r="H31" s="27"/>
      <c r="I31" s="36"/>
    </row>
    <row r="32" spans="1:9" ht="18.75">
      <c r="A32" s="36"/>
      <c r="B32" s="31"/>
      <c r="C32" s="26"/>
      <c r="D32" s="3"/>
      <c r="E32" s="4"/>
      <c r="F32" s="4"/>
      <c r="G32" s="25"/>
      <c r="H32" s="27"/>
      <c r="I32" s="36"/>
    </row>
    <row r="33" spans="1:9" ht="18.75">
      <c r="A33" s="36"/>
      <c r="B33" s="31"/>
      <c r="C33" s="26"/>
      <c r="D33" s="5"/>
      <c r="E33" s="4"/>
      <c r="F33" s="4"/>
      <c r="G33" s="25"/>
      <c r="H33" s="27"/>
      <c r="I33" s="36"/>
    </row>
    <row r="34" spans="1:9" ht="18.75">
      <c r="A34" s="36"/>
      <c r="B34" s="31"/>
      <c r="C34" s="26"/>
      <c r="D34" s="5"/>
      <c r="E34" s="4"/>
      <c r="F34" s="4"/>
      <c r="G34" s="25"/>
      <c r="H34" s="27"/>
      <c r="I34" s="36"/>
    </row>
    <row r="35" spans="1:9" ht="18.75">
      <c r="A35" s="36"/>
      <c r="B35" s="31"/>
      <c r="C35" s="26"/>
      <c r="D35" s="5"/>
      <c r="E35" s="4"/>
      <c r="F35" s="4"/>
      <c r="G35" s="25"/>
      <c r="H35" s="27"/>
      <c r="I35" s="36"/>
    </row>
    <row r="36" spans="1:9" ht="18.75">
      <c r="A36" s="36"/>
      <c r="B36" s="31"/>
      <c r="C36" s="26"/>
      <c r="D36" s="5"/>
      <c r="E36" s="4"/>
      <c r="F36" s="4"/>
      <c r="G36" s="25"/>
      <c r="H36" s="27"/>
      <c r="I36" s="36"/>
    </row>
    <row r="37" spans="1:9" ht="18.75">
      <c r="A37" s="36"/>
      <c r="B37" s="31"/>
      <c r="C37" s="26"/>
      <c r="D37" s="5"/>
      <c r="E37" s="4"/>
      <c r="F37" s="4"/>
      <c r="G37" s="25"/>
      <c r="H37" s="27"/>
      <c r="I37" s="36"/>
    </row>
    <row r="38" spans="1:9" ht="18.75">
      <c r="A38" s="36"/>
      <c r="B38" s="31"/>
      <c r="C38" s="18"/>
      <c r="D38" s="1"/>
      <c r="E38" s="1"/>
      <c r="F38" s="1"/>
      <c r="G38" s="16"/>
      <c r="H38" s="27"/>
      <c r="I38" s="36"/>
    </row>
    <row r="39" spans="1:9" ht="22.5" customHeight="1">
      <c r="A39" s="36"/>
      <c r="B39" s="15"/>
      <c r="C39" s="14"/>
      <c r="D39" s="14"/>
      <c r="E39" s="14"/>
      <c r="F39" s="14"/>
      <c r="G39" s="14"/>
      <c r="H39" s="13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0"/>
  <sheetViews>
    <sheetView topLeftCell="A24" workbookViewId="0">
      <selection activeCell="J9" activeCellId="1" sqref="J19 J9"/>
    </sheetView>
  </sheetViews>
  <sheetFormatPr defaultColWidth="12.5703125" defaultRowHeight="12.75"/>
  <cols>
    <col min="1" max="1" width="29.28515625" style="97" customWidth="1"/>
    <col min="2" max="2" width="5.28515625" style="57" customWidth="1"/>
    <col min="3" max="3" width="8" style="97" customWidth="1"/>
    <col min="4" max="4" width="10.42578125" style="97" customWidth="1"/>
    <col min="5" max="5" width="10.7109375" style="97" customWidth="1"/>
    <col min="6" max="6" width="9.7109375" style="97" customWidth="1"/>
    <col min="7" max="7" width="10.140625" style="97" customWidth="1"/>
    <col min="8" max="8" width="10.5703125" style="97" customWidth="1"/>
  </cols>
  <sheetData>
    <row r="1" spans="1:8" s="61" customFormat="1" ht="12" customHeight="1">
      <c r="A1" s="56" t="s">
        <v>0</v>
      </c>
      <c r="B1" s="57"/>
      <c r="C1" s="58"/>
      <c r="D1" s="59"/>
      <c r="E1" s="60"/>
      <c r="F1" s="60"/>
      <c r="G1" s="60"/>
      <c r="H1" s="60"/>
    </row>
    <row r="2" spans="1:8" s="61" customFormat="1" ht="12" customHeight="1">
      <c r="A2" s="62" t="s">
        <v>1</v>
      </c>
      <c r="B2" s="57"/>
      <c r="C2" s="63"/>
      <c r="D2" s="60"/>
      <c r="E2" s="60"/>
      <c r="F2" s="60"/>
      <c r="G2" s="60"/>
      <c r="H2" s="60"/>
    </row>
    <row r="3" spans="1:8" s="61" customFormat="1" ht="12.75" customHeight="1">
      <c r="A3" s="422" t="s">
        <v>2</v>
      </c>
      <c r="B3" s="423" t="s">
        <v>3</v>
      </c>
      <c r="C3" s="425" t="s">
        <v>4</v>
      </c>
      <c r="D3" s="408" t="s">
        <v>5</v>
      </c>
      <c r="E3" s="408" t="s">
        <v>6</v>
      </c>
      <c r="F3" s="408" t="s">
        <v>7</v>
      </c>
      <c r="G3" s="408" t="s">
        <v>8</v>
      </c>
      <c r="H3" s="410" t="s">
        <v>9</v>
      </c>
    </row>
    <row r="4" spans="1:8" s="61" customFormat="1" ht="12.75" customHeight="1">
      <c r="A4" s="412"/>
      <c r="B4" s="424"/>
      <c r="C4" s="426"/>
      <c r="D4" s="409"/>
      <c r="E4" s="409"/>
      <c r="F4" s="409"/>
      <c r="G4" s="409"/>
      <c r="H4" s="411"/>
    </row>
    <row r="5" spans="1:8" s="61" customFormat="1" ht="12.75" customHeight="1">
      <c r="A5" s="412"/>
      <c r="B5" s="424"/>
      <c r="C5" s="426"/>
      <c r="D5" s="409"/>
      <c r="E5" s="409"/>
      <c r="F5" s="409"/>
      <c r="G5" s="409"/>
      <c r="H5" s="411"/>
    </row>
    <row r="6" spans="1:8" s="61" customFormat="1" ht="12.75" customHeight="1">
      <c r="A6" s="412"/>
      <c r="B6" s="424"/>
      <c r="C6" s="426"/>
      <c r="D6" s="409"/>
      <c r="E6" s="409"/>
      <c r="F6" s="409"/>
      <c r="G6" s="409"/>
      <c r="H6" s="411"/>
    </row>
    <row r="7" spans="1:8" s="61" customFormat="1" ht="12.75" customHeight="1">
      <c r="A7" s="64"/>
      <c r="B7" s="40"/>
      <c r="C7" s="39"/>
      <c r="D7" s="42"/>
      <c r="E7" s="42"/>
      <c r="F7" s="42"/>
      <c r="G7" s="42"/>
      <c r="H7" s="41"/>
    </row>
    <row r="8" spans="1:8" s="61" customFormat="1" ht="12.75" customHeight="1">
      <c r="A8" s="412" t="s">
        <v>10</v>
      </c>
      <c r="B8" s="414" t="s">
        <v>11</v>
      </c>
      <c r="C8" s="416" t="s">
        <v>12</v>
      </c>
      <c r="D8" s="418" t="s">
        <v>13</v>
      </c>
      <c r="E8" s="418" t="s">
        <v>14</v>
      </c>
      <c r="F8" s="418" t="s">
        <v>15</v>
      </c>
      <c r="G8" s="418" t="s">
        <v>16</v>
      </c>
      <c r="H8" s="420" t="s">
        <v>17</v>
      </c>
    </row>
    <row r="9" spans="1:8" s="61" customFormat="1" ht="12.75" customHeight="1">
      <c r="A9" s="412"/>
      <c r="B9" s="414"/>
      <c r="C9" s="416"/>
      <c r="D9" s="418"/>
      <c r="E9" s="418"/>
      <c r="F9" s="418"/>
      <c r="G9" s="418"/>
      <c r="H9" s="420"/>
    </row>
    <row r="10" spans="1:8" s="61" customFormat="1" ht="12.75" customHeight="1">
      <c r="A10" s="412"/>
      <c r="B10" s="414"/>
      <c r="C10" s="416"/>
      <c r="D10" s="418"/>
      <c r="E10" s="418"/>
      <c r="F10" s="418"/>
      <c r="G10" s="418"/>
      <c r="H10" s="420"/>
    </row>
    <row r="11" spans="1:8" s="61" customFormat="1" ht="12.75" customHeight="1">
      <c r="A11" s="413"/>
      <c r="B11" s="415"/>
      <c r="C11" s="417"/>
      <c r="D11" s="419"/>
      <c r="E11" s="419"/>
      <c r="F11" s="419"/>
      <c r="G11" s="419"/>
      <c r="H11" s="421"/>
    </row>
    <row r="12" spans="1:8" s="61" customFormat="1" ht="11.25" customHeight="1">
      <c r="A12" s="65" t="s">
        <v>18</v>
      </c>
      <c r="B12" s="66"/>
      <c r="C12" s="67" t="s">
        <v>19</v>
      </c>
      <c r="D12" s="68" t="s">
        <v>20</v>
      </c>
      <c r="E12" s="68" t="s">
        <v>20</v>
      </c>
      <c r="F12" s="68" t="s">
        <v>20</v>
      </c>
      <c r="G12" s="68" t="s">
        <v>20</v>
      </c>
      <c r="H12" s="69" t="s">
        <v>20</v>
      </c>
    </row>
    <row r="13" spans="1:8" s="61" customFormat="1" ht="12" customHeight="1">
      <c r="A13" s="70" t="s">
        <v>21</v>
      </c>
      <c r="B13" s="71">
        <v>2019</v>
      </c>
      <c r="C13" s="72" t="s">
        <v>22</v>
      </c>
      <c r="D13" s="73">
        <v>17928</v>
      </c>
      <c r="E13" s="73">
        <v>364</v>
      </c>
      <c r="F13" s="73">
        <v>700</v>
      </c>
      <c r="G13" s="73">
        <v>17592</v>
      </c>
      <c r="H13" s="74">
        <v>128</v>
      </c>
    </row>
    <row r="14" spans="1:8" s="61" customFormat="1" ht="12" customHeight="1">
      <c r="A14" s="75" t="s">
        <v>23</v>
      </c>
      <c r="B14" s="71">
        <v>2020</v>
      </c>
      <c r="C14" s="76" t="s">
        <v>24</v>
      </c>
      <c r="D14" s="73">
        <v>17049</v>
      </c>
      <c r="E14" s="73">
        <v>377</v>
      </c>
      <c r="F14" s="73">
        <v>959</v>
      </c>
      <c r="G14" s="73">
        <v>16467</v>
      </c>
      <c r="H14" s="74">
        <v>128</v>
      </c>
    </row>
    <row r="15" spans="1:8" s="61" customFormat="1" ht="10.5" customHeight="1">
      <c r="A15" s="75"/>
      <c r="B15" s="71"/>
      <c r="C15" s="76"/>
      <c r="D15" s="77"/>
      <c r="E15" s="77"/>
      <c r="F15" s="77"/>
      <c r="G15" s="77"/>
      <c r="H15" s="78"/>
    </row>
    <row r="16" spans="1:8" s="61" customFormat="1" ht="12" customHeight="1">
      <c r="A16" s="70" t="s">
        <v>25</v>
      </c>
      <c r="B16" s="71">
        <v>2019</v>
      </c>
      <c r="C16" s="72" t="s">
        <v>22</v>
      </c>
      <c r="D16" s="73">
        <v>2092</v>
      </c>
      <c r="E16" s="73" t="s">
        <v>26</v>
      </c>
      <c r="F16" s="73">
        <v>700</v>
      </c>
      <c r="G16" s="73">
        <v>1392</v>
      </c>
      <c r="H16" s="74" t="s">
        <v>26</v>
      </c>
    </row>
    <row r="17" spans="1:8" s="61" customFormat="1" ht="12" customHeight="1">
      <c r="A17" s="75" t="s">
        <v>27</v>
      </c>
      <c r="B17" s="71">
        <v>2020</v>
      </c>
      <c r="C17" s="79"/>
      <c r="D17" s="73">
        <v>1781</v>
      </c>
      <c r="E17" s="73" t="s">
        <v>26</v>
      </c>
      <c r="F17" s="73">
        <v>959</v>
      </c>
      <c r="G17" s="73">
        <v>822</v>
      </c>
      <c r="H17" s="74" t="s">
        <v>26</v>
      </c>
    </row>
    <row r="18" spans="1:8" s="61" customFormat="1" ht="10.5" customHeight="1">
      <c r="A18" s="75"/>
      <c r="B18" s="66"/>
      <c r="C18" s="79"/>
      <c r="D18" s="77"/>
      <c r="E18" s="77"/>
      <c r="F18" s="77"/>
      <c r="G18" s="77"/>
      <c r="H18" s="78"/>
    </row>
    <row r="19" spans="1:8" s="61" customFormat="1" ht="12" customHeight="1">
      <c r="A19" s="65" t="s">
        <v>28</v>
      </c>
      <c r="B19" s="66">
        <v>2019</v>
      </c>
      <c r="C19" s="80" t="s">
        <v>29</v>
      </c>
      <c r="D19" s="81">
        <v>39</v>
      </c>
      <c r="E19" s="81" t="s">
        <v>26</v>
      </c>
      <c r="F19" s="81" t="s">
        <v>26</v>
      </c>
      <c r="G19" s="81">
        <v>39</v>
      </c>
      <c r="H19" s="82" t="s">
        <v>26</v>
      </c>
    </row>
    <row r="20" spans="1:8" s="61" customFormat="1" ht="12" customHeight="1">
      <c r="A20" s="83" t="s">
        <v>30</v>
      </c>
      <c r="B20" s="66">
        <v>2020</v>
      </c>
      <c r="C20" s="80" t="s">
        <v>31</v>
      </c>
      <c r="D20" s="81">
        <v>25</v>
      </c>
      <c r="E20" s="81" t="s">
        <v>26</v>
      </c>
      <c r="F20" s="81" t="s">
        <v>26</v>
      </c>
      <c r="G20" s="81">
        <v>25</v>
      </c>
      <c r="H20" s="82" t="s">
        <v>26</v>
      </c>
    </row>
    <row r="21" spans="1:8" s="61" customFormat="1" ht="12" customHeight="1">
      <c r="A21" s="65" t="s">
        <v>24</v>
      </c>
      <c r="B21" s="66">
        <v>2019</v>
      </c>
      <c r="C21" s="80" t="s">
        <v>22</v>
      </c>
      <c r="D21" s="81">
        <v>1059</v>
      </c>
      <c r="E21" s="81" t="s">
        <v>26</v>
      </c>
      <c r="F21" s="81" t="s">
        <v>26</v>
      </c>
      <c r="G21" s="81">
        <v>1059</v>
      </c>
      <c r="H21" s="82" t="s">
        <v>26</v>
      </c>
    </row>
    <row r="22" spans="1:8" s="61" customFormat="1" ht="12" customHeight="1">
      <c r="A22" s="65" t="s">
        <v>24</v>
      </c>
      <c r="B22" s="84">
        <v>2020</v>
      </c>
      <c r="C22" s="85" t="s">
        <v>24</v>
      </c>
      <c r="D22" s="86">
        <v>682</v>
      </c>
      <c r="E22" s="81" t="s">
        <v>26</v>
      </c>
      <c r="F22" s="81" t="s">
        <v>26</v>
      </c>
      <c r="G22" s="81">
        <v>682</v>
      </c>
      <c r="H22" s="82" t="s">
        <v>26</v>
      </c>
    </row>
    <row r="23" spans="1:8" s="61" customFormat="1" ht="10.5" customHeight="1">
      <c r="A23" s="65"/>
      <c r="B23" s="66"/>
      <c r="C23" s="87"/>
      <c r="D23" s="81"/>
      <c r="E23" s="81"/>
      <c r="F23" s="81"/>
      <c r="G23" s="81"/>
      <c r="H23" s="82"/>
    </row>
    <row r="24" spans="1:8" s="61" customFormat="1" ht="12" customHeight="1">
      <c r="A24" s="65" t="s">
        <v>32</v>
      </c>
      <c r="B24" s="66">
        <v>2019</v>
      </c>
      <c r="C24" s="80" t="s">
        <v>29</v>
      </c>
      <c r="D24" s="81" t="s">
        <v>26</v>
      </c>
      <c r="E24" s="81" t="s">
        <v>26</v>
      </c>
      <c r="F24" s="81" t="s">
        <v>26</v>
      </c>
      <c r="G24" s="81" t="s">
        <v>26</v>
      </c>
      <c r="H24" s="82" t="s">
        <v>26</v>
      </c>
    </row>
    <row r="25" spans="1:8" s="61" customFormat="1" ht="12" customHeight="1">
      <c r="A25" s="88" t="s">
        <v>33</v>
      </c>
      <c r="B25" s="66">
        <v>2020</v>
      </c>
      <c r="C25" s="80" t="s">
        <v>31</v>
      </c>
      <c r="D25" s="81" t="s">
        <v>26</v>
      </c>
      <c r="E25" s="81" t="s">
        <v>26</v>
      </c>
      <c r="F25" s="81" t="s">
        <v>26</v>
      </c>
      <c r="G25" s="81" t="s">
        <v>26</v>
      </c>
      <c r="H25" s="82" t="s">
        <v>26</v>
      </c>
    </row>
    <row r="26" spans="1:8" s="61" customFormat="1" ht="12" customHeight="1">
      <c r="A26" s="64" t="s">
        <v>24</v>
      </c>
      <c r="B26" s="66">
        <v>2019</v>
      </c>
      <c r="C26" s="80" t="s">
        <v>22</v>
      </c>
      <c r="D26" s="81" t="s">
        <v>26</v>
      </c>
      <c r="E26" s="81" t="s">
        <v>26</v>
      </c>
      <c r="F26" s="81" t="s">
        <v>26</v>
      </c>
      <c r="G26" s="81" t="s">
        <v>26</v>
      </c>
      <c r="H26" s="82" t="s">
        <v>26</v>
      </c>
    </row>
    <row r="27" spans="1:8" s="61" customFormat="1" ht="12" customHeight="1">
      <c r="A27" s="64" t="s">
        <v>24</v>
      </c>
      <c r="B27" s="66">
        <v>2020</v>
      </c>
      <c r="C27" s="89" t="s">
        <v>24</v>
      </c>
      <c r="D27" s="81" t="s">
        <v>26</v>
      </c>
      <c r="E27" s="81" t="s">
        <v>26</v>
      </c>
      <c r="F27" s="81" t="s">
        <v>26</v>
      </c>
      <c r="G27" s="81" t="s">
        <v>26</v>
      </c>
      <c r="H27" s="82" t="s">
        <v>26</v>
      </c>
    </row>
    <row r="28" spans="1:8" s="61" customFormat="1" ht="10.5" customHeight="1">
      <c r="A28" s="64"/>
      <c r="B28" s="66"/>
      <c r="C28" s="89"/>
      <c r="D28" s="81"/>
      <c r="E28" s="81"/>
      <c r="F28" s="81"/>
      <c r="G28" s="81"/>
      <c r="H28" s="82"/>
    </row>
    <row r="29" spans="1:8" s="61" customFormat="1" ht="12" customHeight="1">
      <c r="A29" s="65" t="s">
        <v>34</v>
      </c>
      <c r="B29" s="66">
        <v>2019</v>
      </c>
      <c r="C29" s="80" t="s">
        <v>29</v>
      </c>
      <c r="D29" s="81" t="s">
        <v>26</v>
      </c>
      <c r="E29" s="81" t="s">
        <v>26</v>
      </c>
      <c r="F29" s="81" t="s">
        <v>26</v>
      </c>
      <c r="G29" s="81" t="s">
        <v>26</v>
      </c>
      <c r="H29" s="82" t="s">
        <v>26</v>
      </c>
    </row>
    <row r="30" spans="1:8" s="61" customFormat="1" ht="12" customHeight="1">
      <c r="A30" s="83" t="s">
        <v>35</v>
      </c>
      <c r="B30" s="66">
        <v>2020</v>
      </c>
      <c r="C30" s="80" t="s">
        <v>31</v>
      </c>
      <c r="D30" s="81" t="s">
        <v>26</v>
      </c>
      <c r="E30" s="81" t="s">
        <v>26</v>
      </c>
      <c r="F30" s="81" t="s">
        <v>26</v>
      </c>
      <c r="G30" s="81" t="s">
        <v>26</v>
      </c>
      <c r="H30" s="82" t="s">
        <v>26</v>
      </c>
    </row>
    <row r="31" spans="1:8" s="61" customFormat="1" ht="12" customHeight="1">
      <c r="A31" s="65" t="s">
        <v>24</v>
      </c>
      <c r="B31" s="66">
        <v>2019</v>
      </c>
      <c r="C31" s="80" t="s">
        <v>22</v>
      </c>
      <c r="D31" s="81" t="s">
        <v>26</v>
      </c>
      <c r="E31" s="81" t="s">
        <v>26</v>
      </c>
      <c r="F31" s="81" t="s">
        <v>26</v>
      </c>
      <c r="G31" s="81" t="s">
        <v>26</v>
      </c>
      <c r="H31" s="82" t="s">
        <v>26</v>
      </c>
    </row>
    <row r="32" spans="1:8" s="61" customFormat="1" ht="12" customHeight="1">
      <c r="A32" s="65" t="s">
        <v>24</v>
      </c>
      <c r="B32" s="66">
        <v>2020</v>
      </c>
      <c r="C32" s="87" t="s">
        <v>24</v>
      </c>
      <c r="D32" s="81" t="s">
        <v>26</v>
      </c>
      <c r="E32" s="81" t="s">
        <v>26</v>
      </c>
      <c r="F32" s="81" t="s">
        <v>26</v>
      </c>
      <c r="G32" s="81" t="s">
        <v>26</v>
      </c>
      <c r="H32" s="82" t="s">
        <v>26</v>
      </c>
    </row>
    <row r="33" spans="1:8" s="61" customFormat="1" ht="10.5" customHeight="1">
      <c r="A33" s="65"/>
      <c r="B33" s="66"/>
      <c r="C33" s="87"/>
      <c r="D33" s="81"/>
      <c r="E33" s="81"/>
      <c r="F33" s="81"/>
      <c r="G33" s="81"/>
      <c r="H33" s="82"/>
    </row>
    <row r="34" spans="1:8" s="61" customFormat="1" ht="12" customHeight="1">
      <c r="A34" s="65" t="s">
        <v>36</v>
      </c>
      <c r="B34" s="66">
        <v>2019</v>
      </c>
      <c r="C34" s="80" t="s">
        <v>29</v>
      </c>
      <c r="D34" s="81" t="s">
        <v>26</v>
      </c>
      <c r="E34" s="81" t="s">
        <v>26</v>
      </c>
      <c r="F34" s="81" t="s">
        <v>26</v>
      </c>
      <c r="G34" s="81" t="s">
        <v>26</v>
      </c>
      <c r="H34" s="82" t="s">
        <v>26</v>
      </c>
    </row>
    <row r="35" spans="1:8" s="61" customFormat="1" ht="12" customHeight="1">
      <c r="A35" s="83" t="s">
        <v>37</v>
      </c>
      <c r="B35" s="66">
        <v>2020</v>
      </c>
      <c r="C35" s="80" t="s">
        <v>31</v>
      </c>
      <c r="D35" s="81" t="s">
        <v>26</v>
      </c>
      <c r="E35" s="81" t="s">
        <v>26</v>
      </c>
      <c r="F35" s="81" t="s">
        <v>26</v>
      </c>
      <c r="G35" s="81" t="s">
        <v>26</v>
      </c>
      <c r="H35" s="82" t="s">
        <v>26</v>
      </c>
    </row>
    <row r="36" spans="1:8" s="61" customFormat="1" ht="12" customHeight="1">
      <c r="A36" s="65" t="s">
        <v>24</v>
      </c>
      <c r="B36" s="66">
        <v>2019</v>
      </c>
      <c r="C36" s="80" t="s">
        <v>22</v>
      </c>
      <c r="D36" s="81" t="s">
        <v>26</v>
      </c>
      <c r="E36" s="81" t="s">
        <v>26</v>
      </c>
      <c r="F36" s="81" t="s">
        <v>26</v>
      </c>
      <c r="G36" s="81" t="s">
        <v>26</v>
      </c>
      <c r="H36" s="82" t="s">
        <v>26</v>
      </c>
    </row>
    <row r="37" spans="1:8" s="61" customFormat="1" ht="12" customHeight="1">
      <c r="A37" s="65" t="s">
        <v>24</v>
      </c>
      <c r="B37" s="66">
        <v>2020</v>
      </c>
      <c r="C37" s="87" t="s">
        <v>24</v>
      </c>
      <c r="D37" s="81" t="s">
        <v>26</v>
      </c>
      <c r="E37" s="81" t="s">
        <v>26</v>
      </c>
      <c r="F37" s="81" t="s">
        <v>26</v>
      </c>
      <c r="G37" s="81" t="s">
        <v>26</v>
      </c>
      <c r="H37" s="82" t="s">
        <v>26</v>
      </c>
    </row>
    <row r="38" spans="1:8" s="61" customFormat="1" ht="10.5" customHeight="1">
      <c r="A38" s="65"/>
      <c r="B38" s="66"/>
      <c r="C38" s="87"/>
      <c r="D38" s="81"/>
      <c r="E38" s="81"/>
      <c r="F38" s="81"/>
      <c r="G38" s="81"/>
      <c r="H38" s="82"/>
    </row>
    <row r="39" spans="1:8" s="61" customFormat="1" ht="12" customHeight="1">
      <c r="A39" s="65" t="s">
        <v>38</v>
      </c>
      <c r="B39" s="66">
        <v>2019</v>
      </c>
      <c r="C39" s="80" t="s">
        <v>39</v>
      </c>
      <c r="D39" s="81">
        <v>35</v>
      </c>
      <c r="E39" s="81" t="s">
        <v>26</v>
      </c>
      <c r="F39" s="81">
        <v>23</v>
      </c>
      <c r="G39" s="81">
        <v>12</v>
      </c>
      <c r="H39" s="82" t="s">
        <v>26</v>
      </c>
    </row>
    <row r="40" spans="1:8" s="61" customFormat="1" ht="12" customHeight="1">
      <c r="A40" s="83" t="s">
        <v>40</v>
      </c>
      <c r="B40" s="66">
        <v>2020</v>
      </c>
      <c r="C40" s="80" t="s">
        <v>41</v>
      </c>
      <c r="D40" s="81">
        <v>42</v>
      </c>
      <c r="E40" s="81" t="s">
        <v>26</v>
      </c>
      <c r="F40" s="81">
        <v>39</v>
      </c>
      <c r="G40" s="81">
        <v>3</v>
      </c>
      <c r="H40" s="82" t="s">
        <v>26</v>
      </c>
    </row>
    <row r="41" spans="1:8" s="61" customFormat="1" ht="12" customHeight="1">
      <c r="A41" s="65" t="s">
        <v>24</v>
      </c>
      <c r="B41" s="66">
        <v>2019</v>
      </c>
      <c r="C41" s="80" t="s">
        <v>22</v>
      </c>
      <c r="D41" s="81">
        <v>1012</v>
      </c>
      <c r="E41" s="81" t="s">
        <v>26</v>
      </c>
      <c r="F41" s="81">
        <v>700</v>
      </c>
      <c r="G41" s="81">
        <v>312</v>
      </c>
      <c r="H41" s="82" t="s">
        <v>26</v>
      </c>
    </row>
    <row r="42" spans="1:8" s="61" customFormat="1" ht="12" customHeight="1">
      <c r="A42" s="65" t="s">
        <v>24</v>
      </c>
      <c r="B42" s="84">
        <v>2020</v>
      </c>
      <c r="C42" s="85" t="s">
        <v>24</v>
      </c>
      <c r="D42" s="86">
        <v>1074</v>
      </c>
      <c r="E42" s="81" t="s">
        <v>26</v>
      </c>
      <c r="F42" s="81">
        <v>959</v>
      </c>
      <c r="G42" s="81">
        <v>115</v>
      </c>
      <c r="H42" s="82" t="s">
        <v>26</v>
      </c>
    </row>
    <row r="43" spans="1:8" s="61" customFormat="1" ht="10.5" customHeight="1">
      <c r="A43" s="65"/>
      <c r="B43" s="66"/>
      <c r="C43" s="87"/>
      <c r="D43" s="81"/>
      <c r="E43" s="81"/>
      <c r="F43" s="81"/>
      <c r="G43" s="81"/>
      <c r="H43" s="82"/>
    </row>
    <row r="44" spans="1:8" s="61" customFormat="1" ht="12" customHeight="1">
      <c r="A44" s="65" t="s">
        <v>42</v>
      </c>
      <c r="B44" s="66">
        <v>2019</v>
      </c>
      <c r="C44" s="80" t="s">
        <v>39</v>
      </c>
      <c r="D44" s="81" t="s">
        <v>26</v>
      </c>
      <c r="E44" s="81" t="s">
        <v>26</v>
      </c>
      <c r="F44" s="81" t="s">
        <v>26</v>
      </c>
      <c r="G44" s="81" t="s">
        <v>26</v>
      </c>
      <c r="H44" s="82" t="s">
        <v>26</v>
      </c>
    </row>
    <row r="45" spans="1:8" s="61" customFormat="1" ht="12" customHeight="1">
      <c r="A45" s="83" t="s">
        <v>43</v>
      </c>
      <c r="B45" s="66">
        <v>2020</v>
      </c>
      <c r="C45" s="80" t="s">
        <v>41</v>
      </c>
      <c r="D45" s="81" t="s">
        <v>26</v>
      </c>
      <c r="E45" s="81" t="s">
        <v>26</v>
      </c>
      <c r="F45" s="81" t="s">
        <v>26</v>
      </c>
      <c r="G45" s="81" t="s">
        <v>26</v>
      </c>
      <c r="H45" s="82" t="s">
        <v>26</v>
      </c>
    </row>
    <row r="46" spans="1:8" s="61" customFormat="1" ht="12" customHeight="1">
      <c r="A46" s="65" t="s">
        <v>24</v>
      </c>
      <c r="B46" s="66">
        <v>2019</v>
      </c>
      <c r="C46" s="80" t="s">
        <v>22</v>
      </c>
      <c r="D46" s="81" t="s">
        <v>26</v>
      </c>
      <c r="E46" s="81" t="s">
        <v>26</v>
      </c>
      <c r="F46" s="81" t="s">
        <v>26</v>
      </c>
      <c r="G46" s="81" t="s">
        <v>26</v>
      </c>
      <c r="H46" s="82" t="s">
        <v>26</v>
      </c>
    </row>
    <row r="47" spans="1:8" s="61" customFormat="1" ht="12" customHeight="1">
      <c r="A47" s="65" t="s">
        <v>24</v>
      </c>
      <c r="B47" s="66">
        <v>2020</v>
      </c>
      <c r="C47" s="87" t="s">
        <v>24</v>
      </c>
      <c r="D47" s="81" t="s">
        <v>26</v>
      </c>
      <c r="E47" s="81" t="s">
        <v>26</v>
      </c>
      <c r="F47" s="81" t="s">
        <v>26</v>
      </c>
      <c r="G47" s="81" t="s">
        <v>26</v>
      </c>
      <c r="H47" s="82" t="s">
        <v>26</v>
      </c>
    </row>
    <row r="48" spans="1:8" s="61" customFormat="1" ht="10.5" customHeight="1">
      <c r="A48" s="65"/>
      <c r="B48" s="66"/>
      <c r="C48" s="87"/>
      <c r="D48" s="81"/>
      <c r="E48" s="81"/>
      <c r="F48" s="81"/>
      <c r="G48" s="81"/>
      <c r="H48" s="82"/>
    </row>
    <row r="49" spans="1:8" s="61" customFormat="1" ht="12" customHeight="1">
      <c r="A49" s="65" t="s">
        <v>44</v>
      </c>
      <c r="B49" s="66">
        <v>2019</v>
      </c>
      <c r="C49" s="80" t="s">
        <v>45</v>
      </c>
      <c r="D49" s="81">
        <v>2</v>
      </c>
      <c r="E49" s="81" t="s">
        <v>26</v>
      </c>
      <c r="F49" s="81" t="s">
        <v>26</v>
      </c>
      <c r="G49" s="81">
        <v>2</v>
      </c>
      <c r="H49" s="82" t="s">
        <v>26</v>
      </c>
    </row>
    <row r="50" spans="1:8" s="61" customFormat="1" ht="12" customHeight="1">
      <c r="A50" s="83" t="s">
        <v>46</v>
      </c>
      <c r="B50" s="66">
        <v>2020</v>
      </c>
      <c r="C50" s="80" t="s">
        <v>47</v>
      </c>
      <c r="D50" s="81">
        <v>3</v>
      </c>
      <c r="E50" s="81" t="s">
        <v>26</v>
      </c>
      <c r="F50" s="81" t="s">
        <v>26</v>
      </c>
      <c r="G50" s="81">
        <v>3</v>
      </c>
      <c r="H50" s="82" t="s">
        <v>26</v>
      </c>
    </row>
    <row r="51" spans="1:8" s="61" customFormat="1" ht="12" customHeight="1">
      <c r="A51" s="65" t="s">
        <v>24</v>
      </c>
      <c r="B51" s="66">
        <v>2019</v>
      </c>
      <c r="C51" s="80" t="s">
        <v>22</v>
      </c>
      <c r="D51" s="81">
        <v>20</v>
      </c>
      <c r="E51" s="81" t="s">
        <v>26</v>
      </c>
      <c r="F51" s="81" t="s">
        <v>26</v>
      </c>
      <c r="G51" s="81">
        <v>20</v>
      </c>
      <c r="H51" s="82" t="s">
        <v>26</v>
      </c>
    </row>
    <row r="52" spans="1:8" s="61" customFormat="1" ht="12" customHeight="1">
      <c r="A52" s="65" t="s">
        <v>24</v>
      </c>
      <c r="B52" s="90">
        <v>2020</v>
      </c>
      <c r="C52" s="91" t="s">
        <v>24</v>
      </c>
      <c r="D52" s="92">
        <v>24</v>
      </c>
      <c r="E52" s="81" t="s">
        <v>26</v>
      </c>
      <c r="F52" s="81" t="s">
        <v>26</v>
      </c>
      <c r="G52" s="81">
        <v>24</v>
      </c>
      <c r="H52" s="82" t="s">
        <v>26</v>
      </c>
    </row>
    <row r="53" spans="1:8" s="61" customFormat="1" ht="10.5" customHeight="1">
      <c r="A53" s="65"/>
      <c r="B53" s="66"/>
      <c r="C53" s="87"/>
      <c r="D53" s="81"/>
      <c r="E53" s="81"/>
      <c r="F53" s="81"/>
      <c r="G53" s="81"/>
      <c r="H53" s="82"/>
    </row>
    <row r="54" spans="1:8" s="61" customFormat="1" ht="12" customHeight="1">
      <c r="A54" s="65" t="s">
        <v>48</v>
      </c>
      <c r="B54" s="66">
        <v>2019</v>
      </c>
      <c r="C54" s="80" t="s">
        <v>22</v>
      </c>
      <c r="D54" s="81" t="s">
        <v>26</v>
      </c>
      <c r="E54" s="81" t="s">
        <v>26</v>
      </c>
      <c r="F54" s="81" t="s">
        <v>26</v>
      </c>
      <c r="G54" s="81" t="s">
        <v>26</v>
      </c>
      <c r="H54" s="82" t="s">
        <v>26</v>
      </c>
    </row>
    <row r="55" spans="1:8" s="61" customFormat="1" ht="12" customHeight="1">
      <c r="A55" s="65" t="s">
        <v>49</v>
      </c>
      <c r="B55" s="66">
        <v>2020</v>
      </c>
      <c r="C55" s="87" t="s">
        <v>24</v>
      </c>
      <c r="D55" s="81" t="s">
        <v>26</v>
      </c>
      <c r="E55" s="81" t="s">
        <v>26</v>
      </c>
      <c r="F55" s="81" t="s">
        <v>26</v>
      </c>
      <c r="G55" s="81" t="s">
        <v>26</v>
      </c>
      <c r="H55" s="82" t="s">
        <v>26</v>
      </c>
    </row>
    <row r="56" spans="1:8" s="61" customFormat="1" ht="10.5" customHeight="1">
      <c r="A56" s="65"/>
      <c r="B56" s="66"/>
      <c r="C56" s="87"/>
      <c r="D56" s="81"/>
      <c r="E56" s="81"/>
      <c r="F56" s="81"/>
      <c r="G56" s="81"/>
      <c r="H56" s="82"/>
    </row>
    <row r="57" spans="1:8" s="61" customFormat="1" ht="12" customHeight="1">
      <c r="A57" s="65" t="s">
        <v>50</v>
      </c>
      <c r="B57" s="66">
        <v>2019</v>
      </c>
      <c r="C57" s="80" t="s">
        <v>22</v>
      </c>
      <c r="D57" s="81" t="s">
        <v>26</v>
      </c>
      <c r="E57" s="81" t="s">
        <v>26</v>
      </c>
      <c r="F57" s="81" t="s">
        <v>26</v>
      </c>
      <c r="G57" s="81" t="s">
        <v>26</v>
      </c>
      <c r="H57" s="82" t="s">
        <v>26</v>
      </c>
    </row>
    <row r="58" spans="1:8" s="61" customFormat="1" ht="12" customHeight="1">
      <c r="A58" s="83" t="s">
        <v>51</v>
      </c>
      <c r="B58" s="66">
        <v>2020</v>
      </c>
      <c r="C58" s="87" t="s">
        <v>24</v>
      </c>
      <c r="D58" s="81" t="s">
        <v>26</v>
      </c>
      <c r="E58" s="81" t="s">
        <v>26</v>
      </c>
      <c r="F58" s="81" t="s">
        <v>26</v>
      </c>
      <c r="G58" s="81" t="s">
        <v>26</v>
      </c>
      <c r="H58" s="82" t="s">
        <v>26</v>
      </c>
    </row>
    <row r="59" spans="1:8" s="61" customFormat="1" ht="10.5" customHeight="1">
      <c r="A59" s="65"/>
      <c r="B59" s="66"/>
      <c r="C59" s="87"/>
      <c r="D59" s="81"/>
      <c r="E59" s="81"/>
      <c r="F59" s="81"/>
      <c r="G59" s="81"/>
      <c r="H59" s="82"/>
    </row>
    <row r="60" spans="1:8" s="61" customFormat="1" ht="12" customHeight="1">
      <c r="A60" s="65" t="s">
        <v>52</v>
      </c>
      <c r="B60" s="66">
        <v>2019</v>
      </c>
      <c r="C60" s="80" t="s">
        <v>22</v>
      </c>
      <c r="D60" s="81" t="s">
        <v>26</v>
      </c>
      <c r="E60" s="81" t="s">
        <v>26</v>
      </c>
      <c r="F60" s="81" t="s">
        <v>26</v>
      </c>
      <c r="G60" s="81" t="s">
        <v>26</v>
      </c>
      <c r="H60" s="82" t="s">
        <v>26</v>
      </c>
    </row>
    <row r="61" spans="1:8" s="61" customFormat="1" ht="12" customHeight="1">
      <c r="A61" s="83" t="s">
        <v>53</v>
      </c>
      <c r="B61" s="66">
        <v>2020</v>
      </c>
      <c r="C61" s="87" t="s">
        <v>24</v>
      </c>
      <c r="D61" s="81" t="s">
        <v>26</v>
      </c>
      <c r="E61" s="81" t="s">
        <v>26</v>
      </c>
      <c r="F61" s="81" t="s">
        <v>26</v>
      </c>
      <c r="G61" s="81" t="s">
        <v>26</v>
      </c>
      <c r="H61" s="82" t="s">
        <v>26</v>
      </c>
    </row>
    <row r="62" spans="1:8" s="61" customFormat="1" ht="10.5" customHeight="1">
      <c r="A62" s="65"/>
      <c r="B62" s="66"/>
      <c r="C62" s="87"/>
      <c r="D62" s="81"/>
      <c r="E62" s="81"/>
      <c r="F62" s="81"/>
      <c r="G62" s="81"/>
      <c r="H62" s="82"/>
    </row>
    <row r="63" spans="1:8" s="61" customFormat="1" ht="12" customHeight="1">
      <c r="A63" s="65" t="s">
        <v>54</v>
      </c>
      <c r="B63" s="66">
        <v>2019</v>
      </c>
      <c r="C63" s="80" t="s">
        <v>22</v>
      </c>
      <c r="D63" s="81" t="s">
        <v>26</v>
      </c>
      <c r="E63" s="81" t="s">
        <v>26</v>
      </c>
      <c r="F63" s="81" t="s">
        <v>26</v>
      </c>
      <c r="G63" s="81" t="s">
        <v>26</v>
      </c>
      <c r="H63" s="82" t="s">
        <v>26</v>
      </c>
    </row>
    <row r="64" spans="1:8" s="61" customFormat="1" ht="12" customHeight="1">
      <c r="A64" s="65" t="s">
        <v>55</v>
      </c>
      <c r="B64" s="66">
        <v>2020</v>
      </c>
      <c r="C64" s="87" t="s">
        <v>24</v>
      </c>
      <c r="D64" s="81" t="s">
        <v>26</v>
      </c>
      <c r="E64" s="81" t="s">
        <v>26</v>
      </c>
      <c r="F64" s="81" t="s">
        <v>26</v>
      </c>
      <c r="G64" s="81" t="s">
        <v>26</v>
      </c>
      <c r="H64" s="82" t="s">
        <v>26</v>
      </c>
    </row>
    <row r="65" spans="1:8" s="61" customFormat="1" ht="12" customHeight="1">
      <c r="A65" s="83" t="s">
        <v>56</v>
      </c>
      <c r="B65" s="66"/>
      <c r="C65" s="87"/>
      <c r="D65" s="81"/>
      <c r="E65" s="81"/>
      <c r="F65" s="81"/>
      <c r="G65" s="81"/>
      <c r="H65" s="82"/>
    </row>
    <row r="66" spans="1:8" s="61" customFormat="1" ht="10.5" customHeight="1">
      <c r="A66" s="65"/>
      <c r="B66" s="66"/>
      <c r="C66" s="87"/>
      <c r="D66" s="81"/>
      <c r="E66" s="81"/>
      <c r="F66" s="81"/>
      <c r="G66" s="81"/>
      <c r="H66" s="82"/>
    </row>
    <row r="67" spans="1:8" s="61" customFormat="1" ht="12" customHeight="1">
      <c r="A67" s="65" t="s">
        <v>57</v>
      </c>
      <c r="B67" s="66">
        <v>2019</v>
      </c>
      <c r="C67" s="80" t="s">
        <v>22</v>
      </c>
      <c r="D67" s="81">
        <v>1</v>
      </c>
      <c r="E67" s="81" t="s">
        <v>26</v>
      </c>
      <c r="F67" s="81" t="s">
        <v>26</v>
      </c>
      <c r="G67" s="81">
        <v>1</v>
      </c>
      <c r="H67" s="82" t="s">
        <v>26</v>
      </c>
    </row>
    <row r="68" spans="1:8" s="61" customFormat="1" ht="12" customHeight="1">
      <c r="A68" s="83" t="s">
        <v>58</v>
      </c>
      <c r="B68" s="66">
        <v>2020</v>
      </c>
      <c r="C68" s="87" t="s">
        <v>24</v>
      </c>
      <c r="D68" s="81">
        <v>1</v>
      </c>
      <c r="E68" s="81" t="s">
        <v>26</v>
      </c>
      <c r="F68" s="81" t="s">
        <v>26</v>
      </c>
      <c r="G68" s="81">
        <v>1</v>
      </c>
      <c r="H68" s="82" t="s">
        <v>26</v>
      </c>
    </row>
    <row r="69" spans="1:8" s="61" customFormat="1" ht="10.5" customHeight="1">
      <c r="A69" s="83"/>
      <c r="B69" s="66"/>
      <c r="C69" s="87"/>
      <c r="D69" s="81" t="s">
        <v>20</v>
      </c>
      <c r="E69" s="81" t="s">
        <v>20</v>
      </c>
      <c r="F69" s="81" t="s">
        <v>20</v>
      </c>
      <c r="G69" s="81" t="s">
        <v>20</v>
      </c>
      <c r="H69" s="82" t="s">
        <v>20</v>
      </c>
    </row>
    <row r="70" spans="1:8" s="61" customFormat="1" ht="12" customHeight="1">
      <c r="A70" s="65" t="s">
        <v>59</v>
      </c>
      <c r="B70" s="66">
        <v>2019</v>
      </c>
      <c r="C70" s="80" t="s">
        <v>22</v>
      </c>
      <c r="D70" s="81" t="s">
        <v>26</v>
      </c>
      <c r="E70" s="81" t="s">
        <v>26</v>
      </c>
      <c r="F70" s="81" t="s">
        <v>26</v>
      </c>
      <c r="G70" s="81" t="s">
        <v>26</v>
      </c>
      <c r="H70" s="82" t="s">
        <v>26</v>
      </c>
    </row>
    <row r="71" spans="1:8" s="61" customFormat="1" ht="12" customHeight="1">
      <c r="A71" s="83" t="s">
        <v>60</v>
      </c>
      <c r="B71" s="66">
        <v>2020</v>
      </c>
      <c r="C71" s="87" t="s">
        <v>24</v>
      </c>
      <c r="D71" s="81" t="s">
        <v>26</v>
      </c>
      <c r="E71" s="81" t="s">
        <v>26</v>
      </c>
      <c r="F71" s="81" t="s">
        <v>26</v>
      </c>
      <c r="G71" s="81" t="s">
        <v>26</v>
      </c>
      <c r="H71" s="82" t="s">
        <v>26</v>
      </c>
    </row>
    <row r="72" spans="1:8" s="61" customFormat="1" ht="10.5" customHeight="1">
      <c r="A72" s="65"/>
      <c r="B72" s="66"/>
      <c r="C72" s="87"/>
      <c r="D72" s="81"/>
      <c r="E72" s="81"/>
      <c r="F72" s="81"/>
      <c r="G72" s="81"/>
      <c r="H72" s="82"/>
    </row>
    <row r="73" spans="1:8" s="61" customFormat="1" ht="12" customHeight="1">
      <c r="A73" s="65" t="s">
        <v>61</v>
      </c>
      <c r="B73" s="66">
        <v>2019</v>
      </c>
      <c r="C73" s="80" t="s">
        <v>22</v>
      </c>
      <c r="D73" s="81" t="s">
        <v>26</v>
      </c>
      <c r="E73" s="81" t="s">
        <v>26</v>
      </c>
      <c r="F73" s="81" t="s">
        <v>26</v>
      </c>
      <c r="G73" s="81" t="s">
        <v>26</v>
      </c>
      <c r="H73" s="82" t="s">
        <v>26</v>
      </c>
    </row>
    <row r="74" spans="1:8" s="61" customFormat="1" ht="12" customHeight="1">
      <c r="A74" s="83" t="s">
        <v>62</v>
      </c>
      <c r="B74" s="66">
        <v>2020</v>
      </c>
      <c r="C74" s="87" t="s">
        <v>24</v>
      </c>
      <c r="D74" s="81" t="s">
        <v>26</v>
      </c>
      <c r="E74" s="81" t="s">
        <v>26</v>
      </c>
      <c r="F74" s="81" t="s">
        <v>26</v>
      </c>
      <c r="G74" s="81" t="s">
        <v>26</v>
      </c>
      <c r="H74" s="82" t="s">
        <v>26</v>
      </c>
    </row>
    <row r="75" spans="1:8" s="61" customFormat="1" ht="10.5" customHeight="1">
      <c r="A75" s="65"/>
      <c r="B75" s="66"/>
      <c r="C75" s="87"/>
      <c r="D75" s="81"/>
      <c r="E75" s="81"/>
      <c r="F75" s="81"/>
      <c r="G75" s="81"/>
      <c r="H75" s="82"/>
    </row>
    <row r="76" spans="1:8" s="61" customFormat="1" ht="12" customHeight="1">
      <c r="A76" s="65" t="s">
        <v>63</v>
      </c>
      <c r="B76" s="66">
        <v>2019</v>
      </c>
      <c r="C76" s="80" t="s">
        <v>64</v>
      </c>
      <c r="D76" s="81" t="s">
        <v>26</v>
      </c>
      <c r="E76" s="81" t="s">
        <v>26</v>
      </c>
      <c r="F76" s="81" t="s">
        <v>26</v>
      </c>
      <c r="G76" s="81" t="s">
        <v>26</v>
      </c>
      <c r="H76" s="82" t="s">
        <v>26</v>
      </c>
    </row>
    <row r="77" spans="1:8" s="61" customFormat="1" ht="12" customHeight="1">
      <c r="A77" s="65" t="s">
        <v>65</v>
      </c>
      <c r="B77" s="66">
        <v>2020</v>
      </c>
      <c r="C77" s="80"/>
      <c r="D77" s="81" t="s">
        <v>26</v>
      </c>
      <c r="E77" s="81" t="s">
        <v>26</v>
      </c>
      <c r="F77" s="81" t="s">
        <v>26</v>
      </c>
      <c r="G77" s="81" t="s">
        <v>26</v>
      </c>
      <c r="H77" s="82" t="s">
        <v>26</v>
      </c>
    </row>
    <row r="78" spans="1:8" s="61" customFormat="1" ht="10.5" customHeight="1">
      <c r="A78" s="65"/>
      <c r="B78" s="66"/>
      <c r="C78" s="87"/>
      <c r="D78" s="81"/>
      <c r="E78" s="81"/>
      <c r="F78" s="81"/>
      <c r="G78" s="81"/>
      <c r="H78" s="82"/>
    </row>
    <row r="79" spans="1:8" s="61" customFormat="1" ht="12" customHeight="1">
      <c r="A79" s="70" t="s">
        <v>66</v>
      </c>
      <c r="B79" s="71">
        <v>2019</v>
      </c>
      <c r="C79" s="72" t="s">
        <v>22</v>
      </c>
      <c r="D79" s="73">
        <v>15836</v>
      </c>
      <c r="E79" s="73">
        <v>364</v>
      </c>
      <c r="F79" s="73" t="s">
        <v>26</v>
      </c>
      <c r="G79" s="73">
        <v>16200</v>
      </c>
      <c r="H79" s="74">
        <v>128</v>
      </c>
    </row>
    <row r="80" spans="1:8" s="61" customFormat="1" ht="12" customHeight="1">
      <c r="A80" s="75" t="s">
        <v>67</v>
      </c>
      <c r="B80" s="71">
        <v>2020</v>
      </c>
      <c r="C80" s="76" t="s">
        <v>24</v>
      </c>
      <c r="D80" s="73">
        <v>15268</v>
      </c>
      <c r="E80" s="73">
        <v>377</v>
      </c>
      <c r="F80" s="73" t="s">
        <v>26</v>
      </c>
      <c r="G80" s="73">
        <v>15646</v>
      </c>
      <c r="H80" s="74">
        <v>128</v>
      </c>
    </row>
    <row r="81" spans="1:8" s="61" customFormat="1" ht="10.5" customHeight="1">
      <c r="A81" s="75"/>
      <c r="B81" s="66"/>
      <c r="C81" s="79"/>
      <c r="D81" s="81"/>
      <c r="E81" s="81"/>
      <c r="F81" s="81"/>
      <c r="G81" s="81"/>
      <c r="H81" s="82"/>
    </row>
    <row r="82" spans="1:8" s="61" customFormat="1" ht="12" customHeight="1">
      <c r="A82" s="65" t="s">
        <v>68</v>
      </c>
      <c r="B82" s="66">
        <v>2019</v>
      </c>
      <c r="C82" s="80" t="s">
        <v>29</v>
      </c>
      <c r="D82" s="81" t="s">
        <v>26</v>
      </c>
      <c r="E82" s="81" t="s">
        <v>26</v>
      </c>
      <c r="F82" s="81" t="s">
        <v>26</v>
      </c>
      <c r="G82" s="81" t="s">
        <v>26</v>
      </c>
      <c r="H82" s="82" t="s">
        <v>26</v>
      </c>
    </row>
    <row r="83" spans="1:8" s="61" customFormat="1" ht="12" customHeight="1">
      <c r="A83" s="83" t="s">
        <v>69</v>
      </c>
      <c r="B83" s="66">
        <v>2020</v>
      </c>
      <c r="C83" s="80" t="s">
        <v>31</v>
      </c>
      <c r="D83" s="81" t="s">
        <v>26</v>
      </c>
      <c r="E83" s="81" t="s">
        <v>26</v>
      </c>
      <c r="F83" s="81" t="s">
        <v>26</v>
      </c>
      <c r="G83" s="81" t="s">
        <v>26</v>
      </c>
      <c r="H83" s="82" t="s">
        <v>26</v>
      </c>
    </row>
    <row r="84" spans="1:8" s="61" customFormat="1" ht="12" customHeight="1">
      <c r="A84" s="65" t="s">
        <v>24</v>
      </c>
      <c r="B84" s="66">
        <v>2019</v>
      </c>
      <c r="C84" s="80" t="s">
        <v>22</v>
      </c>
      <c r="D84" s="81" t="s">
        <v>26</v>
      </c>
      <c r="E84" s="81" t="s">
        <v>26</v>
      </c>
      <c r="F84" s="81" t="s">
        <v>26</v>
      </c>
      <c r="G84" s="81" t="s">
        <v>26</v>
      </c>
      <c r="H84" s="82" t="s">
        <v>26</v>
      </c>
    </row>
    <row r="85" spans="1:8" s="61" customFormat="1" ht="12" customHeight="1">
      <c r="A85" s="65" t="s">
        <v>24</v>
      </c>
      <c r="B85" s="66">
        <v>2020</v>
      </c>
      <c r="C85" s="87" t="s">
        <v>24</v>
      </c>
      <c r="D85" s="81" t="s">
        <v>26</v>
      </c>
      <c r="E85" s="81" t="s">
        <v>26</v>
      </c>
      <c r="F85" s="81" t="s">
        <v>26</v>
      </c>
      <c r="G85" s="81" t="s">
        <v>26</v>
      </c>
      <c r="H85" s="82" t="s">
        <v>26</v>
      </c>
    </row>
    <row r="86" spans="1:8" s="61" customFormat="1" ht="10.5" customHeight="1">
      <c r="A86" s="65"/>
      <c r="B86" s="66"/>
      <c r="C86" s="87"/>
      <c r="D86" s="81"/>
      <c r="E86" s="81"/>
      <c r="F86" s="81"/>
      <c r="G86" s="81"/>
      <c r="H86" s="82"/>
    </row>
    <row r="87" spans="1:8" s="61" customFormat="1" ht="12" customHeight="1">
      <c r="A87" s="65" t="s">
        <v>70</v>
      </c>
      <c r="B87" s="66">
        <v>2019</v>
      </c>
      <c r="C87" s="80" t="s">
        <v>29</v>
      </c>
      <c r="D87" s="81" t="s">
        <v>26</v>
      </c>
      <c r="E87" s="81" t="s">
        <v>26</v>
      </c>
      <c r="F87" s="81" t="s">
        <v>26</v>
      </c>
      <c r="G87" s="81" t="s">
        <v>26</v>
      </c>
      <c r="H87" s="82" t="s">
        <v>26</v>
      </c>
    </row>
    <row r="88" spans="1:8" s="61" customFormat="1" ht="12" customHeight="1">
      <c r="A88" s="83" t="s">
        <v>71</v>
      </c>
      <c r="B88" s="66">
        <v>2020</v>
      </c>
      <c r="C88" s="80" t="s">
        <v>31</v>
      </c>
      <c r="D88" s="81" t="s">
        <v>26</v>
      </c>
      <c r="E88" s="81" t="s">
        <v>26</v>
      </c>
      <c r="F88" s="81" t="s">
        <v>26</v>
      </c>
      <c r="G88" s="81" t="s">
        <v>26</v>
      </c>
      <c r="H88" s="82" t="s">
        <v>26</v>
      </c>
    </row>
    <row r="89" spans="1:8" s="61" customFormat="1" ht="12" customHeight="1">
      <c r="A89" s="65" t="s">
        <v>24</v>
      </c>
      <c r="B89" s="66">
        <v>2019</v>
      </c>
      <c r="C89" s="80" t="s">
        <v>22</v>
      </c>
      <c r="D89" s="81" t="s">
        <v>26</v>
      </c>
      <c r="E89" s="81" t="s">
        <v>26</v>
      </c>
      <c r="F89" s="81" t="s">
        <v>26</v>
      </c>
      <c r="G89" s="81" t="s">
        <v>26</v>
      </c>
      <c r="H89" s="82" t="s">
        <v>26</v>
      </c>
    </row>
    <row r="90" spans="1:8" s="61" customFormat="1" ht="12" customHeight="1">
      <c r="A90" s="65" t="s">
        <v>24</v>
      </c>
      <c r="B90" s="66">
        <v>2020</v>
      </c>
      <c r="C90" s="87" t="s">
        <v>24</v>
      </c>
      <c r="D90" s="81" t="s">
        <v>26</v>
      </c>
      <c r="E90" s="81" t="s">
        <v>26</v>
      </c>
      <c r="F90" s="81" t="s">
        <v>26</v>
      </c>
      <c r="G90" s="81" t="s">
        <v>26</v>
      </c>
      <c r="H90" s="82" t="s">
        <v>26</v>
      </c>
    </row>
    <row r="91" spans="1:8" s="61" customFormat="1" ht="10.5" customHeight="1">
      <c r="A91" s="65"/>
      <c r="B91" s="66"/>
      <c r="C91" s="87"/>
      <c r="D91" s="81"/>
      <c r="E91" s="81"/>
      <c r="F91" s="81"/>
      <c r="G91" s="81"/>
      <c r="H91" s="82"/>
    </row>
    <row r="92" spans="1:8" s="61" customFormat="1" ht="12" customHeight="1">
      <c r="A92" s="65" t="s">
        <v>72</v>
      </c>
      <c r="B92" s="66">
        <v>2019</v>
      </c>
      <c r="C92" s="80" t="s">
        <v>29</v>
      </c>
      <c r="D92" s="81">
        <v>0</v>
      </c>
      <c r="E92" s="81" t="s">
        <v>26</v>
      </c>
      <c r="F92" s="81" t="s">
        <v>26</v>
      </c>
      <c r="G92" s="81">
        <v>0</v>
      </c>
      <c r="H92" s="82" t="s">
        <v>26</v>
      </c>
    </row>
    <row r="93" spans="1:8" s="61" customFormat="1" ht="12" customHeight="1">
      <c r="A93" s="65" t="s">
        <v>73</v>
      </c>
      <c r="B93" s="66">
        <v>2020</v>
      </c>
      <c r="C93" s="80" t="s">
        <v>31</v>
      </c>
      <c r="D93" s="81">
        <v>0</v>
      </c>
      <c r="E93" s="81" t="s">
        <v>26</v>
      </c>
      <c r="F93" s="81" t="s">
        <v>26</v>
      </c>
      <c r="G93" s="81">
        <v>0</v>
      </c>
      <c r="H93" s="82" t="s">
        <v>26</v>
      </c>
    </row>
    <row r="94" spans="1:8" s="61" customFormat="1" ht="12" customHeight="1">
      <c r="A94" s="65" t="s">
        <v>24</v>
      </c>
      <c r="B94" s="66">
        <v>2019</v>
      </c>
      <c r="C94" s="80" t="s">
        <v>22</v>
      </c>
      <c r="D94" s="81">
        <v>0</v>
      </c>
      <c r="E94" s="81" t="s">
        <v>26</v>
      </c>
      <c r="F94" s="81" t="s">
        <v>26</v>
      </c>
      <c r="G94" s="81">
        <v>0</v>
      </c>
      <c r="H94" s="82" t="s">
        <v>26</v>
      </c>
    </row>
    <row r="95" spans="1:8" s="61" customFormat="1" ht="12" customHeight="1">
      <c r="A95" s="65" t="s">
        <v>24</v>
      </c>
      <c r="B95" s="66">
        <v>2020</v>
      </c>
      <c r="C95" s="87" t="s">
        <v>24</v>
      </c>
      <c r="D95" s="81">
        <v>0</v>
      </c>
      <c r="E95" s="81" t="s">
        <v>26</v>
      </c>
      <c r="F95" s="81" t="s">
        <v>26</v>
      </c>
      <c r="G95" s="81">
        <v>0</v>
      </c>
      <c r="H95" s="82" t="s">
        <v>26</v>
      </c>
    </row>
    <row r="96" spans="1:8" s="61" customFormat="1" ht="10.5" customHeight="1">
      <c r="A96" s="65"/>
      <c r="B96" s="66"/>
      <c r="C96" s="87"/>
      <c r="D96" s="81"/>
      <c r="E96" s="81"/>
      <c r="F96" s="81"/>
      <c r="G96" s="81"/>
      <c r="H96" s="82"/>
    </row>
    <row r="97" spans="1:8" s="61" customFormat="1" ht="12" customHeight="1">
      <c r="A97" s="65" t="s">
        <v>74</v>
      </c>
      <c r="B97" s="66">
        <v>2019</v>
      </c>
      <c r="C97" s="80" t="s">
        <v>29</v>
      </c>
      <c r="D97" s="81">
        <v>0</v>
      </c>
      <c r="E97" s="81" t="s">
        <v>26</v>
      </c>
      <c r="F97" s="81" t="s">
        <v>26</v>
      </c>
      <c r="G97" s="81">
        <v>0</v>
      </c>
      <c r="H97" s="82" t="s">
        <v>26</v>
      </c>
    </row>
    <row r="98" spans="1:8" s="61" customFormat="1" ht="12" customHeight="1">
      <c r="A98" s="65" t="s">
        <v>75</v>
      </c>
      <c r="B98" s="66">
        <v>2020</v>
      </c>
      <c r="C98" s="80" t="s">
        <v>31</v>
      </c>
      <c r="D98" s="81">
        <v>0</v>
      </c>
      <c r="E98" s="81" t="s">
        <v>26</v>
      </c>
      <c r="F98" s="81" t="s">
        <v>26</v>
      </c>
      <c r="G98" s="81">
        <v>0</v>
      </c>
      <c r="H98" s="82" t="s">
        <v>26</v>
      </c>
    </row>
    <row r="99" spans="1:8" s="61" customFormat="1" ht="12" customHeight="1">
      <c r="A99" s="65" t="s">
        <v>24</v>
      </c>
      <c r="B99" s="66">
        <v>2019</v>
      </c>
      <c r="C99" s="80" t="s">
        <v>22</v>
      </c>
      <c r="D99" s="81">
        <v>0</v>
      </c>
      <c r="E99" s="81" t="s">
        <v>26</v>
      </c>
      <c r="F99" s="81" t="s">
        <v>26</v>
      </c>
      <c r="G99" s="81">
        <v>0</v>
      </c>
      <c r="H99" s="82" t="s">
        <v>26</v>
      </c>
    </row>
    <row r="100" spans="1:8" s="61" customFormat="1" ht="12" customHeight="1">
      <c r="A100" s="65"/>
      <c r="B100" s="66">
        <v>2020</v>
      </c>
      <c r="C100" s="80"/>
      <c r="D100" s="81">
        <v>0</v>
      </c>
      <c r="E100" s="81" t="s">
        <v>26</v>
      </c>
      <c r="F100" s="81" t="s">
        <v>26</v>
      </c>
      <c r="G100" s="81">
        <v>0</v>
      </c>
      <c r="H100" s="82" t="s">
        <v>26</v>
      </c>
    </row>
    <row r="101" spans="1:8" s="61" customFormat="1" ht="10.5" customHeight="1">
      <c r="A101" s="65"/>
      <c r="B101" s="66"/>
      <c r="C101" s="80"/>
      <c r="D101" s="81"/>
      <c r="E101" s="81"/>
      <c r="F101" s="81"/>
      <c r="G101" s="81"/>
      <c r="H101" s="82"/>
    </row>
    <row r="102" spans="1:8" s="61" customFormat="1" ht="12" customHeight="1">
      <c r="A102" s="65" t="s">
        <v>76</v>
      </c>
      <c r="B102" s="66">
        <v>2019</v>
      </c>
      <c r="C102" s="80" t="s">
        <v>29</v>
      </c>
      <c r="D102" s="81">
        <v>0</v>
      </c>
      <c r="E102" s="81" t="s">
        <v>26</v>
      </c>
      <c r="F102" s="81" t="s">
        <v>26</v>
      </c>
      <c r="G102" s="81">
        <v>0</v>
      </c>
      <c r="H102" s="82" t="s">
        <v>26</v>
      </c>
    </row>
    <row r="103" spans="1:8" s="61" customFormat="1" ht="12" customHeight="1">
      <c r="A103" s="65" t="s">
        <v>77</v>
      </c>
      <c r="B103" s="66">
        <v>2020</v>
      </c>
      <c r="C103" s="80" t="s">
        <v>31</v>
      </c>
      <c r="D103" s="81">
        <v>0</v>
      </c>
      <c r="E103" s="81" t="s">
        <v>26</v>
      </c>
      <c r="F103" s="81" t="s">
        <v>26</v>
      </c>
      <c r="G103" s="81">
        <v>0</v>
      </c>
      <c r="H103" s="82" t="s">
        <v>26</v>
      </c>
    </row>
    <row r="104" spans="1:8" s="61" customFormat="1" ht="12" customHeight="1">
      <c r="A104" s="65" t="s">
        <v>24</v>
      </c>
      <c r="B104" s="66">
        <v>2019</v>
      </c>
      <c r="C104" s="80" t="s">
        <v>22</v>
      </c>
      <c r="D104" s="81">
        <v>9</v>
      </c>
      <c r="E104" s="81" t="s">
        <v>26</v>
      </c>
      <c r="F104" s="81" t="s">
        <v>26</v>
      </c>
      <c r="G104" s="81">
        <v>9</v>
      </c>
      <c r="H104" s="82" t="s">
        <v>26</v>
      </c>
    </row>
    <row r="105" spans="1:8" s="61" customFormat="1" ht="12" customHeight="1">
      <c r="A105" s="65" t="s">
        <v>24</v>
      </c>
      <c r="B105" s="84">
        <v>2020</v>
      </c>
      <c r="C105" s="85"/>
      <c r="D105" s="86">
        <v>9</v>
      </c>
      <c r="E105" s="81" t="s">
        <v>26</v>
      </c>
      <c r="F105" s="81" t="s">
        <v>26</v>
      </c>
      <c r="G105" s="81">
        <v>9</v>
      </c>
      <c r="H105" s="82" t="s">
        <v>26</v>
      </c>
    </row>
    <row r="106" spans="1:8" s="61" customFormat="1" ht="10.5" customHeight="1">
      <c r="A106" s="65"/>
      <c r="B106" s="66"/>
      <c r="C106" s="87"/>
      <c r="D106" s="81"/>
      <c r="E106" s="81"/>
      <c r="F106" s="81"/>
      <c r="G106" s="81"/>
      <c r="H106" s="82"/>
    </row>
    <row r="107" spans="1:8" s="61" customFormat="1" ht="12" customHeight="1">
      <c r="A107" s="65" t="s">
        <v>78</v>
      </c>
      <c r="B107" s="66">
        <v>2019</v>
      </c>
      <c r="C107" s="80" t="s">
        <v>29</v>
      </c>
      <c r="D107" s="81" t="s">
        <v>26</v>
      </c>
      <c r="E107" s="81" t="s">
        <v>26</v>
      </c>
      <c r="F107" s="81" t="s">
        <v>26</v>
      </c>
      <c r="G107" s="81" t="s">
        <v>26</v>
      </c>
      <c r="H107" s="82" t="s">
        <v>26</v>
      </c>
    </row>
    <row r="108" spans="1:8" s="61" customFormat="1" ht="12" customHeight="1">
      <c r="A108" s="64" t="s">
        <v>79</v>
      </c>
      <c r="B108" s="66">
        <v>2020</v>
      </c>
      <c r="C108" s="80" t="s">
        <v>31</v>
      </c>
      <c r="D108" s="81" t="s">
        <v>26</v>
      </c>
      <c r="E108" s="81" t="s">
        <v>26</v>
      </c>
      <c r="F108" s="81" t="s">
        <v>26</v>
      </c>
      <c r="G108" s="81" t="s">
        <v>26</v>
      </c>
      <c r="H108" s="82" t="s">
        <v>26</v>
      </c>
    </row>
    <row r="109" spans="1:8" s="61" customFormat="1" ht="12" customHeight="1">
      <c r="A109" s="64" t="s">
        <v>24</v>
      </c>
      <c r="B109" s="66">
        <v>2019</v>
      </c>
      <c r="C109" s="80" t="s">
        <v>22</v>
      </c>
      <c r="D109" s="81" t="s">
        <v>26</v>
      </c>
      <c r="E109" s="81" t="s">
        <v>26</v>
      </c>
      <c r="F109" s="81" t="s">
        <v>26</v>
      </c>
      <c r="G109" s="81" t="s">
        <v>26</v>
      </c>
      <c r="H109" s="82" t="s">
        <v>26</v>
      </c>
    </row>
    <row r="110" spans="1:8" s="61" customFormat="1" ht="12" customHeight="1">
      <c r="A110" s="64" t="s">
        <v>24</v>
      </c>
      <c r="B110" s="66">
        <v>2020</v>
      </c>
      <c r="C110" s="89"/>
      <c r="D110" s="81" t="s">
        <v>26</v>
      </c>
      <c r="E110" s="81" t="s">
        <v>26</v>
      </c>
      <c r="F110" s="81" t="s">
        <v>26</v>
      </c>
      <c r="G110" s="81" t="s">
        <v>26</v>
      </c>
      <c r="H110" s="82" t="s">
        <v>26</v>
      </c>
    </row>
    <row r="111" spans="1:8" s="61" customFormat="1" ht="10.5" customHeight="1">
      <c r="A111" s="64"/>
      <c r="B111" s="66"/>
      <c r="C111" s="89"/>
      <c r="D111" s="81"/>
      <c r="E111" s="81"/>
      <c r="F111" s="81"/>
      <c r="G111" s="81"/>
      <c r="H111" s="82"/>
    </row>
    <row r="112" spans="1:8" s="61" customFormat="1" ht="12" customHeight="1">
      <c r="A112" s="65" t="s">
        <v>80</v>
      </c>
      <c r="B112" s="66">
        <v>2019</v>
      </c>
      <c r="C112" s="80" t="s">
        <v>29</v>
      </c>
      <c r="D112" s="81" t="s">
        <v>26</v>
      </c>
      <c r="E112" s="81" t="s">
        <v>26</v>
      </c>
      <c r="F112" s="81" t="s">
        <v>26</v>
      </c>
      <c r="G112" s="81" t="s">
        <v>26</v>
      </c>
      <c r="H112" s="82" t="s">
        <v>26</v>
      </c>
    </row>
    <row r="113" spans="1:8" s="61" customFormat="1" ht="12" customHeight="1">
      <c r="A113" s="88" t="s">
        <v>81</v>
      </c>
      <c r="B113" s="66">
        <v>2020</v>
      </c>
      <c r="C113" s="80" t="s">
        <v>31</v>
      </c>
      <c r="D113" s="81" t="s">
        <v>26</v>
      </c>
      <c r="E113" s="81" t="s">
        <v>26</v>
      </c>
      <c r="F113" s="81" t="s">
        <v>26</v>
      </c>
      <c r="G113" s="81" t="s">
        <v>26</v>
      </c>
      <c r="H113" s="82" t="s">
        <v>26</v>
      </c>
    </row>
    <row r="114" spans="1:8" s="61" customFormat="1" ht="12" customHeight="1">
      <c r="A114" s="64" t="s">
        <v>24</v>
      </c>
      <c r="B114" s="66">
        <v>2019</v>
      </c>
      <c r="C114" s="80" t="s">
        <v>22</v>
      </c>
      <c r="D114" s="81" t="s">
        <v>26</v>
      </c>
      <c r="E114" s="81" t="s">
        <v>26</v>
      </c>
      <c r="F114" s="81" t="s">
        <v>26</v>
      </c>
      <c r="G114" s="81" t="s">
        <v>26</v>
      </c>
      <c r="H114" s="82" t="s">
        <v>26</v>
      </c>
    </row>
    <row r="115" spans="1:8" s="61" customFormat="1" ht="12" customHeight="1">
      <c r="A115" s="64" t="s">
        <v>24</v>
      </c>
      <c r="B115" s="66">
        <v>2020</v>
      </c>
      <c r="C115" s="89"/>
      <c r="D115" s="81" t="s">
        <v>26</v>
      </c>
      <c r="E115" s="81" t="s">
        <v>26</v>
      </c>
      <c r="F115" s="81" t="s">
        <v>26</v>
      </c>
      <c r="G115" s="81" t="s">
        <v>26</v>
      </c>
      <c r="H115" s="82" t="s">
        <v>26</v>
      </c>
    </row>
    <row r="116" spans="1:8" s="61" customFormat="1" ht="10.5" customHeight="1">
      <c r="A116" s="64"/>
      <c r="B116" s="66"/>
      <c r="C116" s="89"/>
      <c r="D116" s="81"/>
      <c r="E116" s="81"/>
      <c r="F116" s="81"/>
      <c r="G116" s="81"/>
      <c r="H116" s="82"/>
    </row>
    <row r="117" spans="1:8" s="61" customFormat="1" ht="12" customHeight="1">
      <c r="A117" s="65" t="s">
        <v>82</v>
      </c>
      <c r="B117" s="66">
        <v>2019</v>
      </c>
      <c r="C117" s="80" t="s">
        <v>29</v>
      </c>
      <c r="D117" s="81">
        <v>15</v>
      </c>
      <c r="E117" s="81" t="s">
        <v>26</v>
      </c>
      <c r="F117" s="81" t="s">
        <v>26</v>
      </c>
      <c r="G117" s="81">
        <v>15</v>
      </c>
      <c r="H117" s="82" t="s">
        <v>26</v>
      </c>
    </row>
    <row r="118" spans="1:8" s="61" customFormat="1" ht="12" customHeight="1">
      <c r="A118" s="83" t="s">
        <v>83</v>
      </c>
      <c r="B118" s="66">
        <v>2020</v>
      </c>
      <c r="C118" s="80" t="s">
        <v>31</v>
      </c>
      <c r="D118" s="81">
        <v>14</v>
      </c>
      <c r="E118" s="81" t="s">
        <v>26</v>
      </c>
      <c r="F118" s="81" t="s">
        <v>26</v>
      </c>
      <c r="G118" s="81">
        <v>14</v>
      </c>
      <c r="H118" s="82" t="s">
        <v>26</v>
      </c>
    </row>
    <row r="119" spans="1:8" s="61" customFormat="1" ht="12" customHeight="1">
      <c r="A119" s="65" t="s">
        <v>24</v>
      </c>
      <c r="B119" s="66">
        <v>2019</v>
      </c>
      <c r="C119" s="80" t="s">
        <v>22</v>
      </c>
      <c r="D119" s="81">
        <v>623</v>
      </c>
      <c r="E119" s="81" t="s">
        <v>26</v>
      </c>
      <c r="F119" s="81" t="s">
        <v>26</v>
      </c>
      <c r="G119" s="81">
        <v>623</v>
      </c>
      <c r="H119" s="82" t="s">
        <v>26</v>
      </c>
    </row>
    <row r="120" spans="1:8" s="61" customFormat="1" ht="12" customHeight="1">
      <c r="A120" s="65" t="s">
        <v>24</v>
      </c>
      <c r="B120" s="84">
        <v>2020</v>
      </c>
      <c r="C120" s="85"/>
      <c r="D120" s="86">
        <v>597</v>
      </c>
      <c r="E120" s="81" t="s">
        <v>26</v>
      </c>
      <c r="F120" s="81" t="s">
        <v>26</v>
      </c>
      <c r="G120" s="81">
        <v>597</v>
      </c>
      <c r="H120" s="82" t="s">
        <v>26</v>
      </c>
    </row>
    <row r="121" spans="1:8" s="61" customFormat="1" ht="10.5" customHeight="1">
      <c r="A121" s="65"/>
      <c r="B121" s="66"/>
      <c r="C121" s="87"/>
      <c r="D121" s="81"/>
      <c r="E121" s="81"/>
      <c r="F121" s="81"/>
      <c r="G121" s="81"/>
      <c r="H121" s="82"/>
    </row>
    <row r="122" spans="1:8" s="61" customFormat="1" ht="12" customHeight="1">
      <c r="A122" s="65" t="s">
        <v>84</v>
      </c>
      <c r="B122" s="66">
        <v>2019</v>
      </c>
      <c r="C122" s="80" t="s">
        <v>29</v>
      </c>
      <c r="D122" s="81" t="s">
        <v>26</v>
      </c>
      <c r="E122" s="81" t="s">
        <v>26</v>
      </c>
      <c r="F122" s="81" t="s">
        <v>26</v>
      </c>
      <c r="G122" s="81" t="s">
        <v>26</v>
      </c>
      <c r="H122" s="82" t="s">
        <v>26</v>
      </c>
    </row>
    <row r="123" spans="1:8" s="61" customFormat="1" ht="12" customHeight="1">
      <c r="A123" s="83" t="s">
        <v>85</v>
      </c>
      <c r="B123" s="66">
        <v>2020</v>
      </c>
      <c r="C123" s="80" t="s">
        <v>31</v>
      </c>
      <c r="D123" s="81" t="s">
        <v>26</v>
      </c>
      <c r="E123" s="81" t="s">
        <v>26</v>
      </c>
      <c r="F123" s="81" t="s">
        <v>26</v>
      </c>
      <c r="G123" s="81" t="s">
        <v>26</v>
      </c>
      <c r="H123" s="82" t="s">
        <v>26</v>
      </c>
    </row>
    <row r="124" spans="1:8" s="61" customFormat="1" ht="12" customHeight="1">
      <c r="A124" s="65"/>
      <c r="B124" s="66">
        <v>2019</v>
      </c>
      <c r="C124" s="80" t="s">
        <v>22</v>
      </c>
      <c r="D124" s="81" t="s">
        <v>26</v>
      </c>
      <c r="E124" s="81" t="s">
        <v>26</v>
      </c>
      <c r="F124" s="81" t="s">
        <v>26</v>
      </c>
      <c r="G124" s="81" t="s">
        <v>26</v>
      </c>
      <c r="H124" s="82" t="s">
        <v>26</v>
      </c>
    </row>
    <row r="125" spans="1:8" s="61" customFormat="1" ht="12" customHeight="1">
      <c r="A125" s="65"/>
      <c r="B125" s="66">
        <v>2020</v>
      </c>
      <c r="C125" s="87"/>
      <c r="D125" s="81" t="s">
        <v>26</v>
      </c>
      <c r="E125" s="81" t="s">
        <v>26</v>
      </c>
      <c r="F125" s="81" t="s">
        <v>26</v>
      </c>
      <c r="G125" s="81" t="s">
        <v>26</v>
      </c>
      <c r="H125" s="82" t="s">
        <v>26</v>
      </c>
    </row>
    <row r="126" spans="1:8" s="61" customFormat="1" ht="10.5" customHeight="1">
      <c r="A126" s="65"/>
      <c r="B126" s="66" t="s">
        <v>86</v>
      </c>
      <c r="C126" s="87"/>
      <c r="D126" s="81" t="s">
        <v>20</v>
      </c>
      <c r="E126" s="81" t="s">
        <v>20</v>
      </c>
      <c r="F126" s="81" t="s">
        <v>20</v>
      </c>
      <c r="G126" s="81"/>
      <c r="H126" s="82" t="s">
        <v>20</v>
      </c>
    </row>
    <row r="127" spans="1:8" s="61" customFormat="1" ht="12" customHeight="1">
      <c r="A127" s="65" t="s">
        <v>87</v>
      </c>
      <c r="B127" s="66">
        <v>2019</v>
      </c>
      <c r="C127" s="80" t="s">
        <v>29</v>
      </c>
      <c r="D127" s="81">
        <v>0</v>
      </c>
      <c r="E127" s="81" t="s">
        <v>26</v>
      </c>
      <c r="F127" s="81" t="s">
        <v>26</v>
      </c>
      <c r="G127" s="81">
        <v>0</v>
      </c>
      <c r="H127" s="82" t="s">
        <v>26</v>
      </c>
    </row>
    <row r="128" spans="1:8" s="61" customFormat="1" ht="12" customHeight="1">
      <c r="A128" s="83" t="s">
        <v>88</v>
      </c>
      <c r="B128" s="66">
        <v>2020</v>
      </c>
      <c r="C128" s="80" t="s">
        <v>31</v>
      </c>
      <c r="D128" s="81">
        <v>0</v>
      </c>
      <c r="E128" s="81" t="s">
        <v>26</v>
      </c>
      <c r="F128" s="81" t="s">
        <v>26</v>
      </c>
      <c r="G128" s="81">
        <v>0</v>
      </c>
      <c r="H128" s="82" t="s">
        <v>26</v>
      </c>
    </row>
    <row r="129" spans="1:9" s="61" customFormat="1" ht="12" customHeight="1">
      <c r="A129" s="65"/>
      <c r="B129" s="66">
        <v>2019</v>
      </c>
      <c r="C129" s="80" t="s">
        <v>22</v>
      </c>
      <c r="D129" s="81">
        <v>3</v>
      </c>
      <c r="E129" s="81" t="s">
        <v>26</v>
      </c>
      <c r="F129" s="81" t="s">
        <v>26</v>
      </c>
      <c r="G129" s="81">
        <v>3</v>
      </c>
      <c r="H129" s="82" t="s">
        <v>26</v>
      </c>
    </row>
    <row r="130" spans="1:9" s="61" customFormat="1" ht="12" customHeight="1">
      <c r="A130" s="65"/>
      <c r="B130" s="66">
        <v>2020</v>
      </c>
      <c r="C130" s="87"/>
      <c r="D130" s="81">
        <v>1</v>
      </c>
      <c r="E130" s="81" t="s">
        <v>26</v>
      </c>
      <c r="F130" s="81" t="s">
        <v>26</v>
      </c>
      <c r="G130" s="81">
        <v>1</v>
      </c>
      <c r="H130" s="82" t="s">
        <v>26</v>
      </c>
    </row>
    <row r="131" spans="1:9" s="61" customFormat="1" ht="10.5" customHeight="1">
      <c r="A131" s="65"/>
      <c r="B131" s="66"/>
      <c r="C131" s="87"/>
      <c r="D131" s="93"/>
      <c r="E131" s="93"/>
      <c r="F131" s="93"/>
      <c r="G131" s="93"/>
      <c r="H131" s="94"/>
    </row>
    <row r="132" spans="1:9" s="61" customFormat="1" ht="12" customHeight="1">
      <c r="A132" s="65" t="s">
        <v>89</v>
      </c>
      <c r="B132" s="66">
        <v>2019</v>
      </c>
      <c r="C132" s="80" t="s">
        <v>29</v>
      </c>
      <c r="D132" s="81" t="s">
        <v>26</v>
      </c>
      <c r="E132" s="81" t="s">
        <v>26</v>
      </c>
      <c r="F132" s="81" t="s">
        <v>26</v>
      </c>
      <c r="G132" s="81" t="s">
        <v>26</v>
      </c>
      <c r="H132" s="82" t="s">
        <v>26</v>
      </c>
    </row>
    <row r="133" spans="1:9" s="61" customFormat="1" ht="12" customHeight="1">
      <c r="A133" s="83" t="s">
        <v>90</v>
      </c>
      <c r="B133" s="66">
        <v>2020</v>
      </c>
      <c r="C133" s="80" t="s">
        <v>31</v>
      </c>
      <c r="D133" s="81" t="s">
        <v>26</v>
      </c>
      <c r="E133" s="81" t="s">
        <v>26</v>
      </c>
      <c r="F133" s="81" t="s">
        <v>26</v>
      </c>
      <c r="G133" s="81" t="s">
        <v>26</v>
      </c>
      <c r="H133" s="82" t="s">
        <v>26</v>
      </c>
    </row>
    <row r="134" spans="1:9" s="61" customFormat="1" ht="12" customHeight="1">
      <c r="A134" s="65"/>
      <c r="B134" s="66">
        <v>2019</v>
      </c>
      <c r="C134" s="80" t="s">
        <v>22</v>
      </c>
      <c r="D134" s="81" t="s">
        <v>26</v>
      </c>
      <c r="E134" s="81" t="s">
        <v>26</v>
      </c>
      <c r="F134" s="81" t="s">
        <v>26</v>
      </c>
      <c r="G134" s="81" t="s">
        <v>26</v>
      </c>
      <c r="H134" s="82" t="s">
        <v>26</v>
      </c>
    </row>
    <row r="135" spans="1:9" s="61" customFormat="1" ht="12" customHeight="1">
      <c r="A135" s="65"/>
      <c r="B135" s="66">
        <v>2020</v>
      </c>
      <c r="C135" s="87"/>
      <c r="D135" s="81" t="s">
        <v>26</v>
      </c>
      <c r="E135" s="81" t="s">
        <v>26</v>
      </c>
      <c r="F135" s="81" t="s">
        <v>26</v>
      </c>
      <c r="G135" s="81" t="s">
        <v>26</v>
      </c>
      <c r="H135" s="82" t="s">
        <v>26</v>
      </c>
    </row>
    <row r="136" spans="1:9" s="61" customFormat="1" ht="10.5" customHeight="1">
      <c r="A136" s="65"/>
      <c r="B136" s="66"/>
      <c r="C136" s="87"/>
      <c r="D136" s="93"/>
      <c r="E136" s="93"/>
      <c r="F136" s="93"/>
      <c r="G136" s="93"/>
      <c r="H136" s="94"/>
    </row>
    <row r="137" spans="1:9" s="61" customFormat="1" ht="12" customHeight="1">
      <c r="A137" s="65" t="s">
        <v>91</v>
      </c>
      <c r="B137" s="66">
        <v>2019</v>
      </c>
      <c r="C137" s="80" t="s">
        <v>29</v>
      </c>
      <c r="D137" s="81" t="s">
        <v>26</v>
      </c>
      <c r="E137" s="81" t="s">
        <v>26</v>
      </c>
      <c r="F137" s="81" t="s">
        <v>26</v>
      </c>
      <c r="G137" s="81" t="s">
        <v>26</v>
      </c>
      <c r="H137" s="82" t="s">
        <v>26</v>
      </c>
    </row>
    <row r="138" spans="1:9" s="61" customFormat="1" ht="12" customHeight="1">
      <c r="A138" s="65" t="s">
        <v>92</v>
      </c>
      <c r="B138" s="66">
        <v>2020</v>
      </c>
      <c r="C138" s="80" t="s">
        <v>31</v>
      </c>
      <c r="D138" s="81" t="s">
        <v>26</v>
      </c>
      <c r="E138" s="81" t="s">
        <v>26</v>
      </c>
      <c r="F138" s="81" t="s">
        <v>26</v>
      </c>
      <c r="G138" s="81" t="s">
        <v>26</v>
      </c>
      <c r="H138" s="82" t="s">
        <v>26</v>
      </c>
    </row>
    <row r="139" spans="1:9" s="61" customFormat="1" ht="12" customHeight="1">
      <c r="A139" s="65" t="s">
        <v>24</v>
      </c>
      <c r="B139" s="66">
        <v>2019</v>
      </c>
      <c r="C139" s="80" t="s">
        <v>22</v>
      </c>
      <c r="D139" s="81" t="s">
        <v>26</v>
      </c>
      <c r="E139" s="81" t="s">
        <v>26</v>
      </c>
      <c r="F139" s="81" t="s">
        <v>26</v>
      </c>
      <c r="G139" s="81" t="s">
        <v>26</v>
      </c>
      <c r="H139" s="82" t="s">
        <v>26</v>
      </c>
    </row>
    <row r="140" spans="1:9" s="61" customFormat="1" ht="12" customHeight="1">
      <c r="A140" s="65" t="s">
        <v>24</v>
      </c>
      <c r="B140" s="66">
        <v>2020</v>
      </c>
      <c r="C140" s="87"/>
      <c r="D140" s="81" t="s">
        <v>26</v>
      </c>
      <c r="E140" s="81" t="s">
        <v>26</v>
      </c>
      <c r="F140" s="81" t="s">
        <v>26</v>
      </c>
      <c r="G140" s="81" t="s">
        <v>26</v>
      </c>
      <c r="H140" s="82" t="s">
        <v>26</v>
      </c>
      <c r="I140" s="95"/>
    </row>
    <row r="141" spans="1:9" s="61" customFormat="1" ht="10.5" customHeight="1">
      <c r="A141" s="65"/>
      <c r="B141" s="66"/>
      <c r="C141" s="87"/>
      <c r="D141" s="81"/>
      <c r="E141" s="81"/>
      <c r="F141" s="81"/>
      <c r="G141" s="81"/>
      <c r="H141" s="82"/>
      <c r="I141" s="95"/>
    </row>
    <row r="142" spans="1:9" s="61" customFormat="1" ht="12" customHeight="1">
      <c r="A142" s="65" t="s">
        <v>93</v>
      </c>
      <c r="B142" s="66">
        <v>2019</v>
      </c>
      <c r="C142" s="80" t="s">
        <v>22</v>
      </c>
      <c r="D142" s="81">
        <v>130</v>
      </c>
      <c r="E142" s="81" t="s">
        <v>26</v>
      </c>
      <c r="F142" s="81" t="s">
        <v>26</v>
      </c>
      <c r="G142" s="81">
        <v>130</v>
      </c>
      <c r="H142" s="82">
        <v>128</v>
      </c>
    </row>
    <row r="143" spans="1:9" s="61" customFormat="1" ht="12" customHeight="1">
      <c r="A143" s="65" t="s">
        <v>94</v>
      </c>
      <c r="B143" s="66">
        <v>2020</v>
      </c>
      <c r="C143" s="89"/>
      <c r="D143" s="81">
        <v>131</v>
      </c>
      <c r="E143" s="81" t="s">
        <v>26</v>
      </c>
      <c r="F143" s="81" t="s">
        <v>26</v>
      </c>
      <c r="G143" s="81">
        <v>131</v>
      </c>
      <c r="H143" s="82">
        <v>128</v>
      </c>
    </row>
    <row r="144" spans="1:9" s="61" customFormat="1" ht="10.5" customHeight="1">
      <c r="A144" s="65"/>
      <c r="B144" s="66"/>
      <c r="C144" s="89"/>
      <c r="D144" s="81"/>
      <c r="E144" s="81"/>
      <c r="F144" s="81"/>
      <c r="G144" s="81"/>
      <c r="H144" s="82"/>
    </row>
    <row r="145" spans="1:8" s="61" customFormat="1" ht="12" customHeight="1">
      <c r="A145" s="65" t="s">
        <v>95</v>
      </c>
      <c r="B145" s="66">
        <v>2019</v>
      </c>
      <c r="C145" s="80" t="s">
        <v>29</v>
      </c>
      <c r="D145" s="81" t="s">
        <v>26</v>
      </c>
      <c r="E145" s="81" t="s">
        <v>26</v>
      </c>
      <c r="F145" s="81" t="s">
        <v>26</v>
      </c>
      <c r="G145" s="81" t="s">
        <v>26</v>
      </c>
      <c r="H145" s="82" t="s">
        <v>26</v>
      </c>
    </row>
    <row r="146" spans="1:8" s="61" customFormat="1" ht="12" customHeight="1">
      <c r="A146" s="64" t="s">
        <v>96</v>
      </c>
      <c r="B146" s="66">
        <v>2020</v>
      </c>
      <c r="C146" s="80" t="s">
        <v>31</v>
      </c>
      <c r="D146" s="81" t="s">
        <v>26</v>
      </c>
      <c r="E146" s="81" t="s">
        <v>26</v>
      </c>
      <c r="F146" s="81" t="s">
        <v>26</v>
      </c>
      <c r="G146" s="81" t="s">
        <v>26</v>
      </c>
      <c r="H146" s="82" t="s">
        <v>26</v>
      </c>
    </row>
    <row r="147" spans="1:8" s="61" customFormat="1" ht="12" customHeight="1">
      <c r="A147" s="64" t="s">
        <v>24</v>
      </c>
      <c r="B147" s="66">
        <v>2019</v>
      </c>
      <c r="C147" s="80" t="s">
        <v>22</v>
      </c>
      <c r="D147" s="81" t="s">
        <v>26</v>
      </c>
      <c r="E147" s="81" t="s">
        <v>26</v>
      </c>
      <c r="F147" s="81" t="s">
        <v>26</v>
      </c>
      <c r="G147" s="81" t="s">
        <v>26</v>
      </c>
      <c r="H147" s="82" t="s">
        <v>26</v>
      </c>
    </row>
    <row r="148" spans="1:8" s="61" customFormat="1" ht="12" customHeight="1">
      <c r="A148" s="64" t="s">
        <v>24</v>
      </c>
      <c r="B148" s="66">
        <v>2020</v>
      </c>
      <c r="C148" s="80"/>
      <c r="D148" s="81" t="s">
        <v>26</v>
      </c>
      <c r="E148" s="81" t="s">
        <v>26</v>
      </c>
      <c r="F148" s="81" t="s">
        <v>26</v>
      </c>
      <c r="G148" s="81" t="s">
        <v>26</v>
      </c>
      <c r="H148" s="82" t="s">
        <v>26</v>
      </c>
    </row>
    <row r="149" spans="1:8" s="61" customFormat="1" ht="10.5" customHeight="1">
      <c r="A149" s="64"/>
      <c r="B149" s="66"/>
      <c r="C149" s="80"/>
      <c r="D149" s="81"/>
      <c r="E149" s="81"/>
      <c r="F149" s="81"/>
      <c r="G149" s="81"/>
      <c r="H149" s="82"/>
    </row>
    <row r="150" spans="1:8" s="61" customFormat="1" ht="12" customHeight="1">
      <c r="A150" s="65" t="s">
        <v>97</v>
      </c>
      <c r="B150" s="66">
        <v>2019</v>
      </c>
      <c r="C150" s="80" t="s">
        <v>39</v>
      </c>
      <c r="D150" s="81" t="s">
        <v>26</v>
      </c>
      <c r="E150" s="81" t="s">
        <v>26</v>
      </c>
      <c r="F150" s="81" t="s">
        <v>26</v>
      </c>
      <c r="G150" s="81" t="s">
        <v>26</v>
      </c>
      <c r="H150" s="82" t="s">
        <v>26</v>
      </c>
    </row>
    <row r="151" spans="1:8" s="61" customFormat="1" ht="12" customHeight="1">
      <c r="A151" s="88" t="s">
        <v>98</v>
      </c>
      <c r="B151" s="66">
        <v>2020</v>
      </c>
      <c r="C151" s="80" t="s">
        <v>41</v>
      </c>
      <c r="D151" s="81" t="s">
        <v>26</v>
      </c>
      <c r="E151" s="81" t="s">
        <v>26</v>
      </c>
      <c r="F151" s="81" t="s">
        <v>26</v>
      </c>
      <c r="G151" s="81" t="s">
        <v>26</v>
      </c>
      <c r="H151" s="82" t="s">
        <v>26</v>
      </c>
    </row>
    <row r="152" spans="1:8" s="61" customFormat="1" ht="12" customHeight="1">
      <c r="A152" s="65" t="s">
        <v>24</v>
      </c>
      <c r="B152" s="66">
        <v>2019</v>
      </c>
      <c r="C152" s="80" t="s">
        <v>22</v>
      </c>
      <c r="D152" s="81" t="s">
        <v>26</v>
      </c>
      <c r="E152" s="81" t="s">
        <v>26</v>
      </c>
      <c r="F152" s="81" t="s">
        <v>26</v>
      </c>
      <c r="G152" s="81" t="s">
        <v>26</v>
      </c>
      <c r="H152" s="82" t="s">
        <v>26</v>
      </c>
    </row>
    <row r="153" spans="1:8" s="61" customFormat="1" ht="12" customHeight="1">
      <c r="A153" s="65" t="s">
        <v>24</v>
      </c>
      <c r="B153" s="66">
        <v>2020</v>
      </c>
      <c r="C153" s="87"/>
      <c r="D153" s="81" t="s">
        <v>26</v>
      </c>
      <c r="E153" s="81" t="s">
        <v>26</v>
      </c>
      <c r="F153" s="81" t="s">
        <v>26</v>
      </c>
      <c r="G153" s="81" t="s">
        <v>26</v>
      </c>
      <c r="H153" s="82" t="s">
        <v>26</v>
      </c>
    </row>
    <row r="154" spans="1:8" s="61" customFormat="1" ht="10.5" customHeight="1">
      <c r="A154" s="65"/>
      <c r="B154" s="66"/>
      <c r="C154" s="87"/>
      <c r="D154" s="81"/>
      <c r="E154" s="81"/>
      <c r="F154" s="81"/>
      <c r="G154" s="81"/>
      <c r="H154" s="82"/>
    </row>
    <row r="155" spans="1:8" s="61" customFormat="1" ht="12" customHeight="1">
      <c r="A155" s="65" t="s">
        <v>99</v>
      </c>
      <c r="B155" s="66">
        <v>2019</v>
      </c>
      <c r="C155" s="80" t="s">
        <v>39</v>
      </c>
      <c r="D155" s="81" t="s">
        <v>26</v>
      </c>
      <c r="E155" s="81" t="s">
        <v>26</v>
      </c>
      <c r="F155" s="81" t="s">
        <v>26</v>
      </c>
      <c r="G155" s="81" t="s">
        <v>26</v>
      </c>
      <c r="H155" s="82" t="s">
        <v>26</v>
      </c>
    </row>
    <row r="156" spans="1:8" s="61" customFormat="1" ht="12" customHeight="1">
      <c r="A156" s="64" t="s">
        <v>100</v>
      </c>
      <c r="B156" s="66">
        <v>2020</v>
      </c>
      <c r="C156" s="80" t="s">
        <v>41</v>
      </c>
      <c r="D156" s="81" t="s">
        <v>26</v>
      </c>
      <c r="E156" s="81" t="s">
        <v>26</v>
      </c>
      <c r="F156" s="81" t="s">
        <v>26</v>
      </c>
      <c r="G156" s="81" t="s">
        <v>26</v>
      </c>
      <c r="H156" s="82" t="s">
        <v>26</v>
      </c>
    </row>
    <row r="157" spans="1:8" s="61" customFormat="1" ht="12" customHeight="1">
      <c r="A157" s="64" t="s">
        <v>24</v>
      </c>
      <c r="B157" s="66">
        <v>2019</v>
      </c>
      <c r="C157" s="80" t="s">
        <v>22</v>
      </c>
      <c r="D157" s="81" t="s">
        <v>26</v>
      </c>
      <c r="E157" s="81" t="s">
        <v>26</v>
      </c>
      <c r="F157" s="81" t="s">
        <v>26</v>
      </c>
      <c r="G157" s="81" t="s">
        <v>26</v>
      </c>
      <c r="H157" s="82" t="s">
        <v>26</v>
      </c>
    </row>
    <row r="158" spans="1:8" s="61" customFormat="1" ht="12" customHeight="1">
      <c r="A158" s="64" t="s">
        <v>24</v>
      </c>
      <c r="B158" s="66">
        <v>2020</v>
      </c>
      <c r="C158" s="89"/>
      <c r="D158" s="81" t="s">
        <v>26</v>
      </c>
      <c r="E158" s="81" t="s">
        <v>26</v>
      </c>
      <c r="F158" s="81" t="s">
        <v>26</v>
      </c>
      <c r="G158" s="81" t="s">
        <v>26</v>
      </c>
      <c r="H158" s="82" t="s">
        <v>26</v>
      </c>
    </row>
    <row r="159" spans="1:8" s="61" customFormat="1" ht="10.5" customHeight="1">
      <c r="A159" s="64"/>
      <c r="B159" s="66"/>
      <c r="C159" s="89"/>
      <c r="D159" s="81"/>
      <c r="E159" s="81"/>
      <c r="F159" s="81"/>
      <c r="G159" s="81"/>
      <c r="H159" s="82"/>
    </row>
    <row r="160" spans="1:8" ht="12" customHeight="1">
      <c r="A160" s="65" t="s">
        <v>101</v>
      </c>
      <c r="B160" s="66">
        <v>2019</v>
      </c>
      <c r="C160" s="80" t="s">
        <v>102</v>
      </c>
      <c r="D160" s="81">
        <v>3442</v>
      </c>
      <c r="E160" s="81">
        <v>89</v>
      </c>
      <c r="F160" s="81" t="s">
        <v>26</v>
      </c>
      <c r="G160" s="81">
        <v>3530</v>
      </c>
      <c r="H160" s="82" t="s">
        <v>26</v>
      </c>
    </row>
    <row r="161" spans="1:8" ht="12" customHeight="1">
      <c r="A161" s="65" t="s">
        <v>103</v>
      </c>
      <c r="B161" s="66">
        <v>2020</v>
      </c>
      <c r="C161" s="80"/>
      <c r="D161" s="81">
        <v>3304</v>
      </c>
      <c r="E161" s="81">
        <v>105</v>
      </c>
      <c r="F161" s="81" t="s">
        <v>26</v>
      </c>
      <c r="G161" s="81">
        <v>3409</v>
      </c>
      <c r="H161" s="82" t="s">
        <v>26</v>
      </c>
    </row>
    <row r="162" spans="1:8" ht="12" customHeight="1">
      <c r="A162" s="65" t="s">
        <v>24</v>
      </c>
      <c r="B162" s="66">
        <v>2019</v>
      </c>
      <c r="C162" s="80" t="s">
        <v>22</v>
      </c>
      <c r="D162" s="81">
        <v>12391</v>
      </c>
      <c r="E162" s="81">
        <v>319</v>
      </c>
      <c r="F162" s="81" t="s">
        <v>26</v>
      </c>
      <c r="G162" s="81">
        <v>12710</v>
      </c>
      <c r="H162" s="82" t="s">
        <v>26</v>
      </c>
    </row>
    <row r="163" spans="1:8" ht="12" customHeight="1">
      <c r="A163" s="65" t="s">
        <v>24</v>
      </c>
      <c r="B163" s="84">
        <v>2020</v>
      </c>
      <c r="C163" s="85"/>
      <c r="D163" s="86">
        <v>11896</v>
      </c>
      <c r="E163" s="81">
        <v>377</v>
      </c>
      <c r="F163" s="81" t="s">
        <v>26</v>
      </c>
      <c r="G163" s="81">
        <v>12274</v>
      </c>
      <c r="H163" s="82" t="s">
        <v>26</v>
      </c>
    </row>
    <row r="164" spans="1:8" ht="10.5" customHeight="1">
      <c r="A164" s="65"/>
      <c r="B164" s="66"/>
      <c r="C164" s="87"/>
      <c r="D164" s="81"/>
      <c r="E164" s="81"/>
      <c r="F164" s="81"/>
      <c r="G164" s="81"/>
      <c r="H164" s="82"/>
    </row>
    <row r="165" spans="1:8" ht="12" customHeight="1">
      <c r="A165" s="65" t="s">
        <v>104</v>
      </c>
      <c r="B165" s="66">
        <v>2019</v>
      </c>
      <c r="C165" s="80" t="s">
        <v>22</v>
      </c>
      <c r="D165" s="81">
        <v>2679</v>
      </c>
      <c r="E165" s="81">
        <v>45</v>
      </c>
      <c r="F165" s="81" t="s">
        <v>26</v>
      </c>
      <c r="G165" s="81">
        <v>2724</v>
      </c>
      <c r="H165" s="82" t="s">
        <v>26</v>
      </c>
    </row>
    <row r="166" spans="1:8" ht="12" customHeight="1">
      <c r="A166" s="83" t="s">
        <v>105</v>
      </c>
      <c r="B166" s="84">
        <v>2020</v>
      </c>
      <c r="C166" s="85"/>
      <c r="D166" s="86">
        <v>2633</v>
      </c>
      <c r="E166" s="81" t="s">
        <v>26</v>
      </c>
      <c r="F166" s="81" t="s">
        <v>26</v>
      </c>
      <c r="G166" s="81">
        <v>2633</v>
      </c>
      <c r="H166" s="82" t="s">
        <v>26</v>
      </c>
    </row>
    <row r="167" spans="1:8" ht="12" customHeight="1">
      <c r="A167" s="65" t="s">
        <v>106</v>
      </c>
      <c r="B167" s="66">
        <v>2019</v>
      </c>
      <c r="C167" s="80" t="s">
        <v>22</v>
      </c>
      <c r="D167" s="81" t="s">
        <v>107</v>
      </c>
      <c r="E167" s="81" t="s">
        <v>26</v>
      </c>
      <c r="F167" s="81" t="s">
        <v>107</v>
      </c>
      <c r="G167" s="81" t="s">
        <v>107</v>
      </c>
      <c r="H167" s="82" t="s">
        <v>26</v>
      </c>
    </row>
    <row r="168" spans="1:8" ht="12" customHeight="1">
      <c r="A168" s="83" t="s">
        <v>108</v>
      </c>
      <c r="B168" s="66">
        <v>2020</v>
      </c>
      <c r="C168" s="87"/>
      <c r="D168" s="81" t="s">
        <v>107</v>
      </c>
      <c r="E168" s="81" t="s">
        <v>26</v>
      </c>
      <c r="F168" s="81" t="s">
        <v>107</v>
      </c>
      <c r="G168" s="81" t="s">
        <v>107</v>
      </c>
      <c r="H168" s="82" t="s">
        <v>26</v>
      </c>
    </row>
    <row r="169" spans="1:8" ht="10.5" customHeight="1">
      <c r="A169" s="65"/>
      <c r="B169" s="66"/>
      <c r="C169" s="87"/>
      <c r="D169" s="81"/>
      <c r="E169" s="81"/>
      <c r="F169" s="81"/>
      <c r="G169" s="81"/>
      <c r="H169" s="82"/>
    </row>
    <row r="170" spans="1:8" ht="12" customHeight="1">
      <c r="A170" s="70" t="s">
        <v>109</v>
      </c>
      <c r="B170" s="71">
        <v>2019</v>
      </c>
      <c r="C170" s="72" t="s">
        <v>22</v>
      </c>
      <c r="D170" s="73" t="s">
        <v>26</v>
      </c>
      <c r="E170" s="73">
        <v>5</v>
      </c>
      <c r="F170" s="73" t="s">
        <v>26</v>
      </c>
      <c r="G170" s="73">
        <v>5</v>
      </c>
      <c r="H170" s="74" t="s">
        <v>26</v>
      </c>
    </row>
    <row r="171" spans="1:8" ht="12" customHeight="1">
      <c r="A171" s="75" t="s">
        <v>110</v>
      </c>
      <c r="B171" s="71">
        <v>2020</v>
      </c>
      <c r="C171" s="79"/>
      <c r="D171" s="73" t="s">
        <v>26</v>
      </c>
      <c r="E171" s="73">
        <v>6</v>
      </c>
      <c r="F171" s="73" t="s">
        <v>26</v>
      </c>
      <c r="G171" s="73">
        <v>6</v>
      </c>
      <c r="H171" s="74" t="s">
        <v>26</v>
      </c>
    </row>
    <row r="172" spans="1:8" ht="10.5" customHeight="1">
      <c r="A172" s="75"/>
      <c r="B172" s="66"/>
      <c r="C172" s="79"/>
      <c r="D172" s="81"/>
      <c r="E172" s="81"/>
      <c r="F172" s="81"/>
      <c r="G172" s="81"/>
      <c r="H172" s="82"/>
    </row>
    <row r="173" spans="1:8" ht="12" customHeight="1">
      <c r="A173" s="65" t="s">
        <v>111</v>
      </c>
      <c r="B173" s="66">
        <v>2019</v>
      </c>
      <c r="C173" s="80" t="s">
        <v>22</v>
      </c>
      <c r="D173" s="81" t="s">
        <v>26</v>
      </c>
      <c r="E173" s="81" t="s">
        <v>26</v>
      </c>
      <c r="F173" s="81" t="s">
        <v>26</v>
      </c>
      <c r="G173" s="81" t="s">
        <v>26</v>
      </c>
      <c r="H173" s="82" t="s">
        <v>26</v>
      </c>
    </row>
    <row r="174" spans="1:8" ht="12" customHeight="1">
      <c r="A174" s="83" t="s">
        <v>112</v>
      </c>
      <c r="B174" s="66">
        <v>2020</v>
      </c>
      <c r="C174" s="87"/>
      <c r="D174" s="81" t="s">
        <v>26</v>
      </c>
      <c r="E174" s="81" t="s">
        <v>26</v>
      </c>
      <c r="F174" s="81" t="s">
        <v>26</v>
      </c>
      <c r="G174" s="81" t="s">
        <v>26</v>
      </c>
      <c r="H174" s="82" t="s">
        <v>26</v>
      </c>
    </row>
    <row r="175" spans="1:8" ht="10.5" customHeight="1">
      <c r="A175" s="65"/>
      <c r="B175" s="66"/>
      <c r="C175" s="87"/>
      <c r="D175" s="81"/>
      <c r="E175" s="81"/>
      <c r="F175" s="81"/>
      <c r="G175" s="81"/>
      <c r="H175" s="82"/>
    </row>
    <row r="176" spans="1:8" ht="12" customHeight="1">
      <c r="A176" s="65" t="s">
        <v>113</v>
      </c>
      <c r="B176" s="66">
        <v>2019</v>
      </c>
      <c r="C176" s="80" t="s">
        <v>22</v>
      </c>
      <c r="D176" s="81" t="s">
        <v>26</v>
      </c>
      <c r="E176" s="81">
        <v>5</v>
      </c>
      <c r="F176" s="81" t="s">
        <v>26</v>
      </c>
      <c r="G176" s="81">
        <v>5</v>
      </c>
      <c r="H176" s="82" t="s">
        <v>26</v>
      </c>
    </row>
    <row r="177" spans="1:12" ht="12" customHeight="1">
      <c r="A177" s="96" t="s">
        <v>114</v>
      </c>
      <c r="B177" s="66">
        <v>2020</v>
      </c>
      <c r="C177" s="87"/>
      <c r="D177" s="81" t="s">
        <v>26</v>
      </c>
      <c r="E177" s="81">
        <v>6</v>
      </c>
      <c r="F177" s="81" t="s">
        <v>26</v>
      </c>
      <c r="G177" s="81">
        <v>6</v>
      </c>
      <c r="H177" s="82" t="s">
        <v>26</v>
      </c>
    </row>
    <row r="178" spans="1:12" ht="11.25" customHeight="1">
      <c r="C178" s="98"/>
      <c r="D178" s="99"/>
      <c r="E178" s="99"/>
      <c r="F178" s="99"/>
      <c r="G178" s="99"/>
      <c r="H178" s="99"/>
    </row>
    <row r="179" spans="1:12" ht="11.25" customHeight="1">
      <c r="C179" s="98"/>
      <c r="D179" s="99"/>
      <c r="E179" s="99"/>
      <c r="F179" s="99"/>
      <c r="G179" s="99"/>
      <c r="H179" s="99"/>
    </row>
    <row r="180" spans="1:12" ht="11.25" customHeight="1">
      <c r="C180" s="98"/>
      <c r="D180" s="99"/>
      <c r="E180" s="99"/>
      <c r="F180" s="99"/>
      <c r="G180" s="99"/>
      <c r="H180" s="99"/>
    </row>
    <row r="181" spans="1:12" ht="11.25" customHeight="1">
      <c r="C181" s="98"/>
      <c r="D181" s="99"/>
      <c r="E181" s="99"/>
      <c r="F181" s="99"/>
      <c r="G181" s="99"/>
      <c r="H181" s="99"/>
    </row>
    <row r="182" spans="1:12" ht="11.25" customHeight="1">
      <c r="C182" s="98"/>
      <c r="D182" s="99"/>
      <c r="E182" s="99"/>
      <c r="F182" s="99"/>
      <c r="G182" s="99"/>
      <c r="H182" s="99"/>
    </row>
    <row r="183" spans="1:12" ht="11.25" customHeight="1">
      <c r="C183" s="98"/>
      <c r="D183" s="99"/>
      <c r="E183" s="99"/>
      <c r="F183" s="99"/>
      <c r="G183" s="99"/>
      <c r="H183" s="99"/>
    </row>
    <row r="184" spans="1:12" ht="11.25" customHeight="1">
      <c r="D184" s="100"/>
      <c r="E184" s="100"/>
      <c r="F184" s="100"/>
      <c r="G184" s="100"/>
      <c r="H184" s="100"/>
    </row>
    <row r="185" spans="1:12" ht="11.25" customHeight="1">
      <c r="D185" s="100"/>
      <c r="E185" s="100"/>
      <c r="F185" s="100"/>
      <c r="G185" s="100"/>
      <c r="H185" s="100"/>
    </row>
    <row r="186" spans="1:12" ht="11.25" customHeight="1">
      <c r="D186" s="100"/>
      <c r="E186" s="100"/>
      <c r="F186" s="100"/>
      <c r="G186" s="100"/>
      <c r="H186" s="100"/>
    </row>
    <row r="187" spans="1:12" ht="11.25" customHeight="1">
      <c r="D187" s="100"/>
      <c r="E187" s="100"/>
      <c r="F187" s="100"/>
      <c r="G187" s="100"/>
      <c r="H187" s="100"/>
      <c r="K187" s="48"/>
      <c r="L187" s="48"/>
    </row>
    <row r="188" spans="1:12">
      <c r="D188" s="100"/>
      <c r="E188" s="100"/>
      <c r="F188" s="100"/>
      <c r="G188" s="100"/>
      <c r="H188" s="100"/>
      <c r="L188" s="48"/>
    </row>
    <row r="189" spans="1:12">
      <c r="D189" s="100"/>
      <c r="E189" s="100"/>
      <c r="F189" s="100"/>
      <c r="G189" s="100"/>
      <c r="H189" s="100"/>
      <c r="L189" s="48"/>
    </row>
    <row r="190" spans="1:12">
      <c r="D190" s="100"/>
      <c r="E190" s="100"/>
      <c r="F190" s="100"/>
      <c r="G190" s="100"/>
      <c r="H190" s="100"/>
      <c r="L190" s="48"/>
    </row>
    <row r="191" spans="1:12">
      <c r="D191" s="100"/>
      <c r="E191" s="100"/>
      <c r="F191" s="100"/>
      <c r="G191" s="100"/>
      <c r="H191" s="100"/>
      <c r="L191" s="48"/>
    </row>
    <row r="192" spans="1:12">
      <c r="D192" s="100"/>
      <c r="E192" s="100"/>
      <c r="F192" s="100"/>
      <c r="G192" s="100"/>
      <c r="H192" s="100"/>
      <c r="L192" s="48"/>
    </row>
    <row r="193" spans="4:12">
      <c r="D193" s="100"/>
      <c r="E193" s="100"/>
      <c r="F193" s="100"/>
      <c r="G193" s="100"/>
      <c r="H193" s="100"/>
      <c r="L193" s="48"/>
    </row>
    <row r="194" spans="4:12">
      <c r="D194" s="100"/>
      <c r="E194" s="100"/>
      <c r="F194" s="100"/>
      <c r="G194" s="100"/>
      <c r="H194" s="100"/>
      <c r="L194" s="48"/>
    </row>
    <row r="195" spans="4:12">
      <c r="D195" s="100"/>
      <c r="E195" s="100"/>
      <c r="F195" s="100"/>
      <c r="G195" s="100"/>
      <c r="H195" s="100"/>
      <c r="L195" s="48"/>
    </row>
    <row r="196" spans="4:12">
      <c r="D196" s="100"/>
      <c r="E196" s="100"/>
      <c r="F196" s="100"/>
      <c r="G196" s="100"/>
      <c r="H196" s="100"/>
      <c r="L196" s="48"/>
    </row>
    <row r="197" spans="4:12">
      <c r="D197" s="100"/>
      <c r="E197" s="100"/>
      <c r="F197" s="100"/>
      <c r="G197" s="100"/>
      <c r="H197" s="100"/>
      <c r="L197" s="48"/>
    </row>
    <row r="198" spans="4:12">
      <c r="D198" s="100"/>
      <c r="E198" s="100"/>
      <c r="F198" s="100"/>
      <c r="G198" s="100"/>
      <c r="H198" s="100"/>
      <c r="L198" s="48"/>
    </row>
    <row r="199" spans="4:12">
      <c r="D199" s="100"/>
      <c r="E199" s="100"/>
      <c r="F199" s="100"/>
      <c r="G199" s="100"/>
      <c r="H199" s="100"/>
      <c r="L199" s="48"/>
    </row>
    <row r="200" spans="4:12">
      <c r="D200" s="100"/>
      <c r="E200" s="100"/>
      <c r="F200" s="100"/>
      <c r="G200" s="100"/>
      <c r="H200" s="100"/>
      <c r="L200" s="48"/>
    </row>
    <row r="201" spans="4:12">
      <c r="D201" s="100"/>
      <c r="E201" s="100"/>
      <c r="F201" s="100"/>
      <c r="G201" s="100"/>
      <c r="H201" s="100"/>
      <c r="L201" s="48"/>
    </row>
    <row r="202" spans="4:12">
      <c r="L202" s="48"/>
    </row>
    <row r="203" spans="4:12">
      <c r="L203" s="48"/>
    </row>
    <row r="204" spans="4:12">
      <c r="L204" s="48"/>
    </row>
    <row r="205" spans="4:12">
      <c r="L205" s="48"/>
    </row>
    <row r="206" spans="4:12">
      <c r="L206" s="48"/>
    </row>
    <row r="207" spans="4:12">
      <c r="L207" s="48"/>
    </row>
    <row r="208" spans="4:12">
      <c r="L208" s="48"/>
    </row>
    <row r="209" spans="12:12">
      <c r="L209" s="48"/>
    </row>
    <row r="394" spans="11:12">
      <c r="K394" t="s">
        <v>115</v>
      </c>
      <c r="L394" t="s">
        <v>116</v>
      </c>
    </row>
    <row r="395" spans="11:12">
      <c r="K395" s="48"/>
      <c r="L395" s="48" t="s">
        <v>117</v>
      </c>
    </row>
    <row r="396" spans="11:12">
      <c r="L396" s="48" t="s">
        <v>118</v>
      </c>
    </row>
    <row r="397" spans="11:12">
      <c r="L397" s="48" t="s">
        <v>119</v>
      </c>
    </row>
    <row r="398" spans="11:12">
      <c r="L398" s="48" t="s">
        <v>120</v>
      </c>
    </row>
    <row r="399" spans="11:12">
      <c r="L399" s="48" t="s">
        <v>121</v>
      </c>
    </row>
    <row r="400" spans="11:12">
      <c r="L400" s="48" t="s">
        <v>122</v>
      </c>
    </row>
    <row r="401" spans="12:12">
      <c r="L401" s="48" t="s">
        <v>123</v>
      </c>
    </row>
    <row r="402" spans="12:12">
      <c r="L402" s="48" t="s">
        <v>124</v>
      </c>
    </row>
    <row r="403" spans="12:12">
      <c r="L403" s="48" t="s">
        <v>125</v>
      </c>
    </row>
    <row r="404" spans="12:12">
      <c r="L404" s="48" t="s">
        <v>126</v>
      </c>
    </row>
    <row r="405" spans="12:12">
      <c r="L405" s="48" t="s">
        <v>127</v>
      </c>
    </row>
    <row r="406" spans="12:12">
      <c r="L406" s="48" t="s">
        <v>128</v>
      </c>
    </row>
    <row r="407" spans="12:12">
      <c r="L407" s="48" t="s">
        <v>129</v>
      </c>
    </row>
    <row r="408" spans="12:12">
      <c r="L408" s="48" t="s">
        <v>130</v>
      </c>
    </row>
    <row r="409" spans="12:12">
      <c r="L409" s="48" t="s">
        <v>131</v>
      </c>
    </row>
    <row r="410" spans="12:12">
      <c r="L410" s="48" t="s">
        <v>132</v>
      </c>
    </row>
    <row r="411" spans="12:12">
      <c r="L411" s="48" t="s">
        <v>133</v>
      </c>
    </row>
    <row r="412" spans="12:12">
      <c r="L412" s="48" t="s">
        <v>134</v>
      </c>
    </row>
    <row r="413" spans="12:12">
      <c r="L413" s="48" t="s">
        <v>135</v>
      </c>
    </row>
    <row r="414" spans="12:12">
      <c r="L414" s="48" t="s">
        <v>136</v>
      </c>
    </row>
    <row r="415" spans="12:12">
      <c r="L415" s="48" t="s">
        <v>137</v>
      </c>
    </row>
    <row r="416" spans="12:12">
      <c r="L416" s="48" t="s">
        <v>138</v>
      </c>
    </row>
    <row r="417" spans="12:12">
      <c r="L417" s="48" t="s">
        <v>139</v>
      </c>
    </row>
    <row r="418" spans="12:12">
      <c r="L418" s="48" t="s">
        <v>140</v>
      </c>
    </row>
    <row r="419" spans="12:12">
      <c r="L419" s="48" t="s">
        <v>141</v>
      </c>
    </row>
    <row r="420" spans="12:12">
      <c r="L420" s="48" t="s">
        <v>142</v>
      </c>
    </row>
    <row r="421" spans="12:12">
      <c r="L421" s="48" t="s">
        <v>143</v>
      </c>
    </row>
    <row r="422" spans="12:12">
      <c r="L422" s="48" t="s">
        <v>144</v>
      </c>
    </row>
    <row r="423" spans="12:12">
      <c r="L423" s="48" t="s">
        <v>145</v>
      </c>
    </row>
    <row r="424" spans="12:12">
      <c r="L424" s="48" t="s">
        <v>146</v>
      </c>
    </row>
    <row r="425" spans="12:12">
      <c r="L425" s="48" t="s">
        <v>147</v>
      </c>
    </row>
    <row r="426" spans="12:12">
      <c r="L426" s="48" t="s">
        <v>148</v>
      </c>
    </row>
    <row r="427" spans="12:12">
      <c r="L427" s="48" t="s">
        <v>149</v>
      </c>
    </row>
    <row r="428" spans="12:12">
      <c r="L428" s="48" t="s">
        <v>150</v>
      </c>
    </row>
    <row r="429" spans="12:12">
      <c r="L429" s="48" t="s">
        <v>151</v>
      </c>
    </row>
    <row r="430" spans="12:12">
      <c r="L430" s="48" t="s">
        <v>152</v>
      </c>
    </row>
    <row r="431" spans="12:12">
      <c r="L431" s="48" t="s">
        <v>153</v>
      </c>
    </row>
    <row r="432" spans="12:12">
      <c r="L432" s="48" t="s">
        <v>154</v>
      </c>
    </row>
    <row r="433" spans="12:12">
      <c r="L433" s="48" t="s">
        <v>155</v>
      </c>
    </row>
    <row r="434" spans="12:12">
      <c r="L434" s="48" t="s">
        <v>156</v>
      </c>
    </row>
    <row r="435" spans="12:12">
      <c r="L435" s="48" t="s">
        <v>157</v>
      </c>
    </row>
    <row r="436" spans="12:12">
      <c r="L436" s="48" t="s">
        <v>158</v>
      </c>
    </row>
    <row r="437" spans="12:12">
      <c r="L437" s="48" t="s">
        <v>159</v>
      </c>
    </row>
    <row r="438" spans="12:12">
      <c r="L438" s="48" t="s">
        <v>160</v>
      </c>
    </row>
    <row r="439" spans="12:12">
      <c r="L439" s="48" t="s">
        <v>161</v>
      </c>
    </row>
    <row r="440" spans="12:12">
      <c r="L440" s="48" t="s">
        <v>162</v>
      </c>
    </row>
    <row r="441" spans="12:12">
      <c r="L441" s="48" t="s">
        <v>163</v>
      </c>
    </row>
    <row r="442" spans="12:12">
      <c r="L442" s="48" t="s">
        <v>164</v>
      </c>
    </row>
    <row r="443" spans="12:12">
      <c r="L443" s="48" t="s">
        <v>165</v>
      </c>
    </row>
    <row r="444" spans="12:12">
      <c r="L444" s="48" t="s">
        <v>166</v>
      </c>
    </row>
    <row r="445" spans="12:12">
      <c r="L445" s="48" t="s">
        <v>167</v>
      </c>
    </row>
    <row r="446" spans="12:12">
      <c r="L446" s="48" t="s">
        <v>168</v>
      </c>
    </row>
    <row r="447" spans="12:12">
      <c r="L447" s="48" t="s">
        <v>169</v>
      </c>
    </row>
    <row r="448" spans="12:12">
      <c r="L448" s="48" t="s">
        <v>170</v>
      </c>
    </row>
    <row r="449" spans="12:12">
      <c r="L449" s="48" t="s">
        <v>171</v>
      </c>
    </row>
    <row r="450" spans="12:12">
      <c r="L450" s="48" t="s">
        <v>172</v>
      </c>
    </row>
    <row r="451" spans="12:12">
      <c r="L451" s="48" t="s">
        <v>173</v>
      </c>
    </row>
    <row r="452" spans="12:12">
      <c r="L452" s="48" t="s">
        <v>174</v>
      </c>
    </row>
    <row r="453" spans="12:12">
      <c r="L453" s="48" t="s">
        <v>175</v>
      </c>
    </row>
    <row r="454" spans="12:12">
      <c r="L454" s="48" t="s">
        <v>176</v>
      </c>
    </row>
    <row r="455" spans="12:12">
      <c r="L455" s="48" t="s">
        <v>177</v>
      </c>
    </row>
    <row r="456" spans="12:12">
      <c r="L456" s="48" t="s">
        <v>178</v>
      </c>
    </row>
    <row r="457" spans="12:12">
      <c r="L457" s="48" t="s">
        <v>179</v>
      </c>
    </row>
    <row r="458" spans="12:12">
      <c r="L458" s="48" t="s">
        <v>180</v>
      </c>
    </row>
    <row r="459" spans="12:12">
      <c r="L459" s="48" t="s">
        <v>181</v>
      </c>
    </row>
    <row r="460" spans="12:12">
      <c r="L460" s="48" t="s">
        <v>182</v>
      </c>
    </row>
    <row r="461" spans="12:12">
      <c r="L461" s="48" t="s">
        <v>183</v>
      </c>
    </row>
    <row r="462" spans="12:12">
      <c r="L462" s="48" t="s">
        <v>184</v>
      </c>
    </row>
    <row r="463" spans="12:12">
      <c r="L463" s="48" t="s">
        <v>185</v>
      </c>
    </row>
    <row r="464" spans="12:12">
      <c r="L464" s="48" t="s">
        <v>186</v>
      </c>
    </row>
    <row r="465" spans="12:12">
      <c r="L465" s="48" t="s">
        <v>187</v>
      </c>
    </row>
    <row r="466" spans="12:12">
      <c r="L466" s="48" t="s">
        <v>188</v>
      </c>
    </row>
    <row r="467" spans="12:12">
      <c r="L467" s="48" t="s">
        <v>189</v>
      </c>
    </row>
    <row r="468" spans="12:12">
      <c r="L468" s="48" t="s">
        <v>190</v>
      </c>
    </row>
    <row r="469" spans="12:12">
      <c r="L469" s="48" t="s">
        <v>191</v>
      </c>
    </row>
    <row r="470" spans="12:12">
      <c r="L470" s="48" t="s">
        <v>192</v>
      </c>
    </row>
    <row r="471" spans="12:12">
      <c r="L471" s="48" t="s">
        <v>193</v>
      </c>
    </row>
    <row r="472" spans="12:12">
      <c r="L472" s="48" t="s">
        <v>194</v>
      </c>
    </row>
    <row r="473" spans="12:12">
      <c r="L473" s="48" t="s">
        <v>195</v>
      </c>
    </row>
    <row r="474" spans="12:12">
      <c r="L474" s="48" t="s">
        <v>196</v>
      </c>
    </row>
    <row r="475" spans="12:12">
      <c r="L475" s="48" t="s">
        <v>197</v>
      </c>
    </row>
    <row r="476" spans="12:12">
      <c r="L476" s="48" t="s">
        <v>198</v>
      </c>
    </row>
    <row r="477" spans="12:12">
      <c r="L477" s="48" t="s">
        <v>199</v>
      </c>
    </row>
    <row r="478" spans="12:12">
      <c r="L478" s="48" t="s">
        <v>200</v>
      </c>
    </row>
    <row r="479" spans="12:12">
      <c r="L479" s="48" t="s">
        <v>201</v>
      </c>
    </row>
    <row r="480" spans="12:12">
      <c r="L480" s="48" t="s">
        <v>202</v>
      </c>
    </row>
    <row r="481" spans="12:12">
      <c r="L481" s="48" t="s">
        <v>203</v>
      </c>
    </row>
    <row r="482" spans="12:12">
      <c r="L482" s="48" t="s">
        <v>204</v>
      </c>
    </row>
    <row r="483" spans="12:12">
      <c r="L483" s="48" t="s">
        <v>205</v>
      </c>
    </row>
    <row r="484" spans="12:12">
      <c r="L484" s="48" t="s">
        <v>206</v>
      </c>
    </row>
    <row r="485" spans="12:12">
      <c r="L485" s="48" t="s">
        <v>207</v>
      </c>
    </row>
    <row r="486" spans="12:12">
      <c r="L486" s="48" t="s">
        <v>208</v>
      </c>
    </row>
    <row r="487" spans="12:12">
      <c r="L487" s="48" t="s">
        <v>209</v>
      </c>
    </row>
    <row r="488" spans="12:12">
      <c r="L488" s="48" t="s">
        <v>210</v>
      </c>
    </row>
    <row r="489" spans="12:12">
      <c r="L489" s="48" t="s">
        <v>211</v>
      </c>
    </row>
    <row r="490" spans="12:12">
      <c r="L490" s="48"/>
    </row>
  </sheetData>
  <mergeCells count="16">
    <mergeCell ref="G3:G6"/>
    <mergeCell ref="H3:H6"/>
    <mergeCell ref="A8:A11"/>
    <mergeCell ref="B8:B11"/>
    <mergeCell ref="C8:C11"/>
    <mergeCell ref="D8:D11"/>
    <mergeCell ref="E8:E11"/>
    <mergeCell ref="F8:F11"/>
    <mergeCell ref="G8:G11"/>
    <mergeCell ref="H8:H11"/>
    <mergeCell ref="A3:A6"/>
    <mergeCell ref="B3:B6"/>
    <mergeCell ref="C3:C6"/>
    <mergeCell ref="D3:D6"/>
    <mergeCell ref="E3:E6"/>
    <mergeCell ref="F3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0"/>
  <sheetViews>
    <sheetView topLeftCell="A99" workbookViewId="0">
      <selection activeCell="J9" activeCellId="1" sqref="J19 J9"/>
    </sheetView>
  </sheetViews>
  <sheetFormatPr defaultColWidth="12.5703125" defaultRowHeight="12.75"/>
  <cols>
    <col min="1" max="1" width="29.28515625" style="97" customWidth="1"/>
    <col min="2" max="2" width="5.28515625" style="57" customWidth="1"/>
    <col min="3" max="3" width="8" style="97" customWidth="1"/>
    <col min="4" max="4" width="10.42578125" style="97" customWidth="1"/>
    <col min="5" max="5" width="10.7109375" style="97" customWidth="1"/>
    <col min="6" max="6" width="9.7109375" style="97" customWidth="1"/>
    <col min="7" max="7" width="10.140625" style="97" customWidth="1"/>
    <col min="8" max="8" width="10.5703125" style="97" customWidth="1"/>
  </cols>
  <sheetData>
    <row r="1" spans="1:8" s="61" customFormat="1" ht="12" customHeight="1">
      <c r="A1" s="56" t="s">
        <v>212</v>
      </c>
      <c r="B1" s="57"/>
      <c r="C1" s="58"/>
      <c r="D1" s="59"/>
      <c r="E1" s="60"/>
      <c r="F1" s="60"/>
      <c r="G1" s="60"/>
      <c r="H1" s="60"/>
    </row>
    <row r="2" spans="1:8" s="61" customFormat="1" ht="12" customHeight="1">
      <c r="A2" s="62" t="s">
        <v>213</v>
      </c>
      <c r="B2" s="57"/>
      <c r="C2" s="63"/>
      <c r="D2" s="60"/>
      <c r="E2" s="60"/>
      <c r="F2" s="60"/>
      <c r="G2" s="60"/>
      <c r="H2" s="60"/>
    </row>
    <row r="3" spans="1:8" s="61" customFormat="1" ht="12.75" customHeight="1">
      <c r="A3" s="422" t="s">
        <v>2</v>
      </c>
      <c r="B3" s="423" t="s">
        <v>3</v>
      </c>
      <c r="C3" s="425" t="s">
        <v>4</v>
      </c>
      <c r="D3" s="408" t="s">
        <v>5</v>
      </c>
      <c r="E3" s="408" t="s">
        <v>6</v>
      </c>
      <c r="F3" s="408" t="s">
        <v>7</v>
      </c>
      <c r="G3" s="408" t="s">
        <v>8</v>
      </c>
      <c r="H3" s="410" t="s">
        <v>9</v>
      </c>
    </row>
    <row r="4" spans="1:8" s="61" customFormat="1" ht="12.75" customHeight="1">
      <c r="A4" s="412"/>
      <c r="B4" s="424"/>
      <c r="C4" s="426"/>
      <c r="D4" s="409"/>
      <c r="E4" s="409"/>
      <c r="F4" s="409"/>
      <c r="G4" s="409"/>
      <c r="H4" s="411"/>
    </row>
    <row r="5" spans="1:8" s="61" customFormat="1" ht="12.75" customHeight="1">
      <c r="A5" s="412"/>
      <c r="B5" s="424"/>
      <c r="C5" s="426"/>
      <c r="D5" s="409"/>
      <c r="E5" s="409"/>
      <c r="F5" s="409"/>
      <c r="G5" s="409"/>
      <c r="H5" s="411"/>
    </row>
    <row r="6" spans="1:8" s="61" customFormat="1" ht="12.75" customHeight="1">
      <c r="A6" s="412"/>
      <c r="B6" s="424"/>
      <c r="C6" s="426"/>
      <c r="D6" s="409"/>
      <c r="E6" s="409"/>
      <c r="F6" s="409"/>
      <c r="G6" s="409"/>
      <c r="H6" s="411"/>
    </row>
    <row r="7" spans="1:8" s="61" customFormat="1" ht="12.75" customHeight="1">
      <c r="A7" s="64"/>
      <c r="B7" s="40"/>
      <c r="C7" s="39"/>
      <c r="D7" s="42"/>
      <c r="E7" s="42"/>
      <c r="F7" s="42"/>
      <c r="G7" s="42"/>
      <c r="H7" s="41"/>
    </row>
    <row r="8" spans="1:8" s="61" customFormat="1" ht="12.75" customHeight="1">
      <c r="A8" s="412" t="s">
        <v>10</v>
      </c>
      <c r="B8" s="414" t="s">
        <v>11</v>
      </c>
      <c r="C8" s="416" t="s">
        <v>12</v>
      </c>
      <c r="D8" s="418" t="s">
        <v>13</v>
      </c>
      <c r="E8" s="418" t="s">
        <v>14</v>
      </c>
      <c r="F8" s="418" t="s">
        <v>15</v>
      </c>
      <c r="G8" s="418" t="s">
        <v>16</v>
      </c>
      <c r="H8" s="420" t="s">
        <v>17</v>
      </c>
    </row>
    <row r="9" spans="1:8" s="61" customFormat="1" ht="12.75" customHeight="1">
      <c r="A9" s="412"/>
      <c r="B9" s="414"/>
      <c r="C9" s="416"/>
      <c r="D9" s="418"/>
      <c r="E9" s="418"/>
      <c r="F9" s="418"/>
      <c r="G9" s="418"/>
      <c r="H9" s="420"/>
    </row>
    <row r="10" spans="1:8" s="61" customFormat="1" ht="12.75" customHeight="1">
      <c r="A10" s="412"/>
      <c r="B10" s="414"/>
      <c r="C10" s="416"/>
      <c r="D10" s="418"/>
      <c r="E10" s="418"/>
      <c r="F10" s="418"/>
      <c r="G10" s="418"/>
      <c r="H10" s="420"/>
    </row>
    <row r="11" spans="1:8" s="61" customFormat="1" ht="12.75" customHeight="1">
      <c r="A11" s="413"/>
      <c r="B11" s="415"/>
      <c r="C11" s="417"/>
      <c r="D11" s="419"/>
      <c r="E11" s="419"/>
      <c r="F11" s="419"/>
      <c r="G11" s="419"/>
      <c r="H11" s="421"/>
    </row>
    <row r="12" spans="1:8" s="61" customFormat="1" ht="11.25" customHeight="1">
      <c r="A12" s="65" t="s">
        <v>18</v>
      </c>
      <c r="B12" s="66"/>
      <c r="C12" s="67" t="s">
        <v>19</v>
      </c>
      <c r="D12" s="68" t="s">
        <v>20</v>
      </c>
      <c r="E12" s="68" t="s">
        <v>20</v>
      </c>
      <c r="F12" s="68" t="s">
        <v>20</v>
      </c>
      <c r="G12" s="68" t="s">
        <v>20</v>
      </c>
      <c r="H12" s="69" t="s">
        <v>20</v>
      </c>
    </row>
    <row r="13" spans="1:8" s="61" customFormat="1" ht="12" customHeight="1">
      <c r="A13" s="70" t="s">
        <v>21</v>
      </c>
      <c r="B13" s="71">
        <v>2019</v>
      </c>
      <c r="C13" s="72" t="s">
        <v>22</v>
      </c>
      <c r="D13" s="73">
        <v>6678</v>
      </c>
      <c r="E13" s="73">
        <v>97</v>
      </c>
      <c r="F13" s="73">
        <v>127</v>
      </c>
      <c r="G13" s="73">
        <v>6648</v>
      </c>
      <c r="H13" s="74">
        <v>30</v>
      </c>
    </row>
    <row r="14" spans="1:8" s="61" customFormat="1" ht="12" customHeight="1">
      <c r="A14" s="75" t="s">
        <v>23</v>
      </c>
      <c r="B14" s="71">
        <v>2020</v>
      </c>
      <c r="C14" s="76" t="s">
        <v>24</v>
      </c>
      <c r="D14" s="73">
        <v>5732</v>
      </c>
      <c r="E14" s="73">
        <v>95</v>
      </c>
      <c r="F14" s="73">
        <v>98</v>
      </c>
      <c r="G14" s="73">
        <v>5729</v>
      </c>
      <c r="H14" s="74">
        <v>26</v>
      </c>
    </row>
    <row r="15" spans="1:8" s="61" customFormat="1" ht="10.5" customHeight="1">
      <c r="A15" s="75"/>
      <c r="B15" s="71"/>
      <c r="C15" s="76"/>
      <c r="D15" s="77"/>
      <c r="E15" s="77"/>
      <c r="F15" s="77"/>
      <c r="G15" s="77"/>
      <c r="H15" s="78"/>
    </row>
    <row r="16" spans="1:8" s="61" customFormat="1" ht="12" customHeight="1">
      <c r="A16" s="70" t="s">
        <v>25</v>
      </c>
      <c r="B16" s="71">
        <v>2019</v>
      </c>
      <c r="C16" s="72" t="s">
        <v>22</v>
      </c>
      <c r="D16" s="73">
        <v>172</v>
      </c>
      <c r="E16" s="73" t="s">
        <v>26</v>
      </c>
      <c r="F16" s="73">
        <v>126</v>
      </c>
      <c r="G16" s="73">
        <v>46</v>
      </c>
      <c r="H16" s="74" t="s">
        <v>26</v>
      </c>
    </row>
    <row r="17" spans="1:8" s="61" customFormat="1" ht="12" customHeight="1">
      <c r="A17" s="75" t="s">
        <v>27</v>
      </c>
      <c r="B17" s="71">
        <v>2020</v>
      </c>
      <c r="C17" s="79"/>
      <c r="D17" s="73">
        <v>140</v>
      </c>
      <c r="E17" s="73" t="s">
        <v>26</v>
      </c>
      <c r="F17" s="73">
        <v>98</v>
      </c>
      <c r="G17" s="73">
        <v>42</v>
      </c>
      <c r="H17" s="74" t="s">
        <v>26</v>
      </c>
    </row>
    <row r="18" spans="1:8" s="61" customFormat="1" ht="10.5" customHeight="1">
      <c r="A18" s="75"/>
      <c r="B18" s="66"/>
      <c r="C18" s="79"/>
      <c r="D18" s="77"/>
      <c r="E18" s="77"/>
      <c r="F18" s="77"/>
      <c r="G18" s="77"/>
      <c r="H18" s="78"/>
    </row>
    <row r="19" spans="1:8" s="61" customFormat="1" ht="12" customHeight="1">
      <c r="A19" s="65" t="s">
        <v>28</v>
      </c>
      <c r="B19" s="66">
        <v>2019</v>
      </c>
      <c r="C19" s="80" t="s">
        <v>29</v>
      </c>
      <c r="D19" s="81">
        <v>0</v>
      </c>
      <c r="E19" s="81" t="s">
        <v>26</v>
      </c>
      <c r="F19" s="81">
        <v>0</v>
      </c>
      <c r="G19" s="81">
        <v>0</v>
      </c>
      <c r="H19" s="82" t="s">
        <v>26</v>
      </c>
    </row>
    <row r="20" spans="1:8" s="61" customFormat="1" ht="12" customHeight="1">
      <c r="A20" s="83" t="s">
        <v>30</v>
      </c>
      <c r="B20" s="66">
        <v>2020</v>
      </c>
      <c r="C20" s="80" t="s">
        <v>31</v>
      </c>
      <c r="D20" s="81">
        <v>0</v>
      </c>
      <c r="E20" s="81" t="s">
        <v>26</v>
      </c>
      <c r="F20" s="81">
        <v>0</v>
      </c>
      <c r="G20" s="81">
        <v>0</v>
      </c>
      <c r="H20" s="82" t="s">
        <v>26</v>
      </c>
    </row>
    <row r="21" spans="1:8" s="61" customFormat="1" ht="12" customHeight="1">
      <c r="A21" s="65" t="s">
        <v>24</v>
      </c>
      <c r="B21" s="66">
        <v>2019</v>
      </c>
      <c r="C21" s="80" t="s">
        <v>22</v>
      </c>
      <c r="D21" s="81">
        <v>2</v>
      </c>
      <c r="E21" s="81" t="s">
        <v>26</v>
      </c>
      <c r="F21" s="81">
        <v>2</v>
      </c>
      <c r="G21" s="81">
        <v>0</v>
      </c>
      <c r="H21" s="82" t="s">
        <v>26</v>
      </c>
    </row>
    <row r="22" spans="1:8" s="61" customFormat="1" ht="12" customHeight="1">
      <c r="A22" s="65" t="s">
        <v>24</v>
      </c>
      <c r="B22" s="84">
        <v>2020</v>
      </c>
      <c r="C22" s="85" t="s">
        <v>24</v>
      </c>
      <c r="D22" s="86">
        <v>2</v>
      </c>
      <c r="E22" s="81" t="s">
        <v>26</v>
      </c>
      <c r="F22" s="81">
        <v>2</v>
      </c>
      <c r="G22" s="81">
        <v>0</v>
      </c>
      <c r="H22" s="82" t="s">
        <v>26</v>
      </c>
    </row>
    <row r="23" spans="1:8" s="61" customFormat="1" ht="10.5" customHeight="1">
      <c r="A23" s="65"/>
      <c r="B23" s="66"/>
      <c r="C23" s="87"/>
      <c r="D23" s="81"/>
      <c r="E23" s="81"/>
      <c r="F23" s="81"/>
      <c r="G23" s="81"/>
      <c r="H23" s="82"/>
    </row>
    <row r="24" spans="1:8" s="61" customFormat="1" ht="12" customHeight="1">
      <c r="A24" s="65" t="s">
        <v>32</v>
      </c>
      <c r="B24" s="66">
        <v>2019</v>
      </c>
      <c r="C24" s="80" t="s">
        <v>29</v>
      </c>
      <c r="D24" s="81" t="s">
        <v>26</v>
      </c>
      <c r="E24" s="81" t="s">
        <v>26</v>
      </c>
      <c r="F24" s="81" t="s">
        <v>26</v>
      </c>
      <c r="G24" s="81" t="s">
        <v>26</v>
      </c>
      <c r="H24" s="82" t="s">
        <v>26</v>
      </c>
    </row>
    <row r="25" spans="1:8" s="61" customFormat="1" ht="12" customHeight="1">
      <c r="A25" s="88" t="s">
        <v>33</v>
      </c>
      <c r="B25" s="66">
        <v>2020</v>
      </c>
      <c r="C25" s="80" t="s">
        <v>31</v>
      </c>
      <c r="D25" s="81" t="s">
        <v>26</v>
      </c>
      <c r="E25" s="81" t="s">
        <v>26</v>
      </c>
      <c r="F25" s="81" t="s">
        <v>26</v>
      </c>
      <c r="G25" s="81" t="s">
        <v>26</v>
      </c>
      <c r="H25" s="82" t="s">
        <v>26</v>
      </c>
    </row>
    <row r="26" spans="1:8" s="61" customFormat="1" ht="12" customHeight="1">
      <c r="A26" s="64" t="s">
        <v>24</v>
      </c>
      <c r="B26" s="66">
        <v>2019</v>
      </c>
      <c r="C26" s="80" t="s">
        <v>22</v>
      </c>
      <c r="D26" s="81" t="s">
        <v>26</v>
      </c>
      <c r="E26" s="81" t="s">
        <v>26</v>
      </c>
      <c r="F26" s="81" t="s">
        <v>26</v>
      </c>
      <c r="G26" s="81" t="s">
        <v>26</v>
      </c>
      <c r="H26" s="82" t="s">
        <v>26</v>
      </c>
    </row>
    <row r="27" spans="1:8" s="61" customFormat="1" ht="12" customHeight="1">
      <c r="A27" s="64" t="s">
        <v>24</v>
      </c>
      <c r="B27" s="66">
        <v>2020</v>
      </c>
      <c r="C27" s="89" t="s">
        <v>24</v>
      </c>
      <c r="D27" s="81" t="s">
        <v>26</v>
      </c>
      <c r="E27" s="81" t="s">
        <v>26</v>
      </c>
      <c r="F27" s="81" t="s">
        <v>26</v>
      </c>
      <c r="G27" s="81" t="s">
        <v>26</v>
      </c>
      <c r="H27" s="82" t="s">
        <v>26</v>
      </c>
    </row>
    <row r="28" spans="1:8" s="61" customFormat="1" ht="10.5" customHeight="1">
      <c r="A28" s="64"/>
      <c r="B28" s="66"/>
      <c r="C28" s="89"/>
      <c r="D28" s="81"/>
      <c r="E28" s="81"/>
      <c r="F28" s="81"/>
      <c r="G28" s="81"/>
      <c r="H28" s="82"/>
    </row>
    <row r="29" spans="1:8" s="61" customFormat="1" ht="12" customHeight="1">
      <c r="A29" s="65" t="s">
        <v>34</v>
      </c>
      <c r="B29" s="66">
        <v>2019</v>
      </c>
      <c r="C29" s="80" t="s">
        <v>29</v>
      </c>
      <c r="D29" s="81">
        <v>19</v>
      </c>
      <c r="E29" s="81" t="s">
        <v>26</v>
      </c>
      <c r="F29" s="81">
        <v>14</v>
      </c>
      <c r="G29" s="81">
        <v>5</v>
      </c>
      <c r="H29" s="82" t="s">
        <v>26</v>
      </c>
    </row>
    <row r="30" spans="1:8" s="61" customFormat="1" ht="12" customHeight="1">
      <c r="A30" s="83" t="s">
        <v>35</v>
      </c>
      <c r="B30" s="66">
        <v>2020</v>
      </c>
      <c r="C30" s="80" t="s">
        <v>31</v>
      </c>
      <c r="D30" s="81">
        <v>13</v>
      </c>
      <c r="E30" s="81" t="s">
        <v>26</v>
      </c>
      <c r="F30" s="81">
        <v>9</v>
      </c>
      <c r="G30" s="81">
        <v>5</v>
      </c>
      <c r="H30" s="82" t="s">
        <v>26</v>
      </c>
    </row>
    <row r="31" spans="1:8" s="61" customFormat="1" ht="12" customHeight="1">
      <c r="A31" s="65" t="s">
        <v>24</v>
      </c>
      <c r="B31" s="66">
        <v>2019</v>
      </c>
      <c r="C31" s="80" t="s">
        <v>22</v>
      </c>
      <c r="D31" s="81">
        <v>170</v>
      </c>
      <c r="E31" s="81" t="s">
        <v>26</v>
      </c>
      <c r="F31" s="81">
        <v>124</v>
      </c>
      <c r="G31" s="81">
        <v>46</v>
      </c>
      <c r="H31" s="82" t="s">
        <v>26</v>
      </c>
    </row>
    <row r="32" spans="1:8" s="61" customFormat="1" ht="12" customHeight="1">
      <c r="A32" s="65" t="s">
        <v>24</v>
      </c>
      <c r="B32" s="84">
        <v>2020</v>
      </c>
      <c r="C32" s="85" t="s">
        <v>24</v>
      </c>
      <c r="D32" s="86">
        <v>138</v>
      </c>
      <c r="E32" s="81" t="s">
        <v>26</v>
      </c>
      <c r="F32" s="81">
        <v>96</v>
      </c>
      <c r="G32" s="81">
        <v>42</v>
      </c>
      <c r="H32" s="82" t="s">
        <v>26</v>
      </c>
    </row>
    <row r="33" spans="1:8" s="61" customFormat="1" ht="10.5" customHeight="1">
      <c r="A33" s="65"/>
      <c r="B33" s="66"/>
      <c r="C33" s="87"/>
      <c r="D33" s="81"/>
      <c r="E33" s="81"/>
      <c r="F33" s="81"/>
      <c r="G33" s="81"/>
      <c r="H33" s="82"/>
    </row>
    <row r="34" spans="1:8" s="61" customFormat="1" ht="12" customHeight="1">
      <c r="A34" s="65" t="s">
        <v>36</v>
      </c>
      <c r="B34" s="66">
        <v>2019</v>
      </c>
      <c r="C34" s="80" t="s">
        <v>29</v>
      </c>
      <c r="D34" s="81" t="s">
        <v>26</v>
      </c>
      <c r="E34" s="81" t="s">
        <v>26</v>
      </c>
      <c r="F34" s="81" t="s">
        <v>26</v>
      </c>
      <c r="G34" s="81" t="s">
        <v>26</v>
      </c>
      <c r="H34" s="82" t="s">
        <v>26</v>
      </c>
    </row>
    <row r="35" spans="1:8" s="61" customFormat="1" ht="12" customHeight="1">
      <c r="A35" s="83" t="s">
        <v>37</v>
      </c>
      <c r="B35" s="66">
        <v>2020</v>
      </c>
      <c r="C35" s="80" t="s">
        <v>31</v>
      </c>
      <c r="D35" s="81" t="s">
        <v>26</v>
      </c>
      <c r="E35" s="81" t="s">
        <v>26</v>
      </c>
      <c r="F35" s="81" t="s">
        <v>26</v>
      </c>
      <c r="G35" s="81" t="s">
        <v>26</v>
      </c>
      <c r="H35" s="82" t="s">
        <v>26</v>
      </c>
    </row>
    <row r="36" spans="1:8" s="61" customFormat="1" ht="12" customHeight="1">
      <c r="A36" s="65" t="s">
        <v>24</v>
      </c>
      <c r="B36" s="66">
        <v>2019</v>
      </c>
      <c r="C36" s="80" t="s">
        <v>22</v>
      </c>
      <c r="D36" s="81" t="s">
        <v>26</v>
      </c>
      <c r="E36" s="81" t="s">
        <v>26</v>
      </c>
      <c r="F36" s="81" t="s">
        <v>26</v>
      </c>
      <c r="G36" s="81" t="s">
        <v>26</v>
      </c>
      <c r="H36" s="82" t="s">
        <v>26</v>
      </c>
    </row>
    <row r="37" spans="1:8" s="61" customFormat="1" ht="12" customHeight="1">
      <c r="A37" s="65" t="s">
        <v>24</v>
      </c>
      <c r="B37" s="66">
        <v>2020</v>
      </c>
      <c r="C37" s="87" t="s">
        <v>24</v>
      </c>
      <c r="D37" s="81" t="s">
        <v>26</v>
      </c>
      <c r="E37" s="81" t="s">
        <v>26</v>
      </c>
      <c r="F37" s="81" t="s">
        <v>26</v>
      </c>
      <c r="G37" s="81" t="s">
        <v>26</v>
      </c>
      <c r="H37" s="82" t="s">
        <v>26</v>
      </c>
    </row>
    <row r="38" spans="1:8" s="61" customFormat="1" ht="10.5" customHeight="1">
      <c r="A38" s="65"/>
      <c r="B38" s="66"/>
      <c r="C38" s="87"/>
      <c r="D38" s="81"/>
      <c r="E38" s="81"/>
      <c r="F38" s="81"/>
      <c r="G38" s="81"/>
      <c r="H38" s="82"/>
    </row>
    <row r="39" spans="1:8" s="61" customFormat="1" ht="12" customHeight="1">
      <c r="A39" s="65" t="s">
        <v>38</v>
      </c>
      <c r="B39" s="66">
        <v>2019</v>
      </c>
      <c r="C39" s="80" t="s">
        <v>39</v>
      </c>
      <c r="D39" s="81" t="s">
        <v>26</v>
      </c>
      <c r="E39" s="81" t="s">
        <v>26</v>
      </c>
      <c r="F39" s="81" t="s">
        <v>26</v>
      </c>
      <c r="G39" s="81" t="s">
        <v>26</v>
      </c>
      <c r="H39" s="82" t="s">
        <v>26</v>
      </c>
    </row>
    <row r="40" spans="1:8" s="61" customFormat="1" ht="12" customHeight="1">
      <c r="A40" s="83" t="s">
        <v>40</v>
      </c>
      <c r="B40" s="66">
        <v>2020</v>
      </c>
      <c r="C40" s="80" t="s">
        <v>41</v>
      </c>
      <c r="D40" s="81" t="s">
        <v>26</v>
      </c>
      <c r="E40" s="81" t="s">
        <v>26</v>
      </c>
      <c r="F40" s="81" t="s">
        <v>26</v>
      </c>
      <c r="G40" s="81" t="s">
        <v>26</v>
      </c>
      <c r="H40" s="82" t="s">
        <v>26</v>
      </c>
    </row>
    <row r="41" spans="1:8" s="61" customFormat="1" ht="12" customHeight="1">
      <c r="A41" s="65" t="s">
        <v>24</v>
      </c>
      <c r="B41" s="66">
        <v>2019</v>
      </c>
      <c r="C41" s="80" t="s">
        <v>22</v>
      </c>
      <c r="D41" s="81" t="s">
        <v>26</v>
      </c>
      <c r="E41" s="81" t="s">
        <v>26</v>
      </c>
      <c r="F41" s="81" t="s">
        <v>26</v>
      </c>
      <c r="G41" s="81" t="s">
        <v>26</v>
      </c>
      <c r="H41" s="82" t="s">
        <v>26</v>
      </c>
    </row>
    <row r="42" spans="1:8" s="61" customFormat="1" ht="12" customHeight="1">
      <c r="A42" s="65" t="s">
        <v>24</v>
      </c>
      <c r="B42" s="66">
        <v>2020</v>
      </c>
      <c r="C42" s="87" t="s">
        <v>24</v>
      </c>
      <c r="D42" s="81" t="s">
        <v>26</v>
      </c>
      <c r="E42" s="81" t="s">
        <v>26</v>
      </c>
      <c r="F42" s="81" t="s">
        <v>26</v>
      </c>
      <c r="G42" s="81" t="s">
        <v>26</v>
      </c>
      <c r="H42" s="82" t="s">
        <v>26</v>
      </c>
    </row>
    <row r="43" spans="1:8" s="61" customFormat="1" ht="10.5" customHeight="1">
      <c r="A43" s="65"/>
      <c r="B43" s="66"/>
      <c r="C43" s="87"/>
      <c r="D43" s="81"/>
      <c r="E43" s="81"/>
      <c r="F43" s="81"/>
      <c r="G43" s="81"/>
      <c r="H43" s="82"/>
    </row>
    <row r="44" spans="1:8" s="61" customFormat="1" ht="12" customHeight="1">
      <c r="A44" s="65" t="s">
        <v>42</v>
      </c>
      <c r="B44" s="66">
        <v>2019</v>
      </c>
      <c r="C44" s="80" t="s">
        <v>39</v>
      </c>
      <c r="D44" s="81" t="s">
        <v>26</v>
      </c>
      <c r="E44" s="81" t="s">
        <v>26</v>
      </c>
      <c r="F44" s="81" t="s">
        <v>26</v>
      </c>
      <c r="G44" s="81" t="s">
        <v>26</v>
      </c>
      <c r="H44" s="82" t="s">
        <v>26</v>
      </c>
    </row>
    <row r="45" spans="1:8" s="61" customFormat="1" ht="12" customHeight="1">
      <c r="A45" s="83" t="s">
        <v>43</v>
      </c>
      <c r="B45" s="66">
        <v>2020</v>
      </c>
      <c r="C45" s="80" t="s">
        <v>41</v>
      </c>
      <c r="D45" s="81" t="s">
        <v>26</v>
      </c>
      <c r="E45" s="81" t="s">
        <v>26</v>
      </c>
      <c r="F45" s="81" t="s">
        <v>26</v>
      </c>
      <c r="G45" s="81" t="s">
        <v>26</v>
      </c>
      <c r="H45" s="82" t="s">
        <v>26</v>
      </c>
    </row>
    <row r="46" spans="1:8" s="61" customFormat="1" ht="12" customHeight="1">
      <c r="A46" s="65" t="s">
        <v>24</v>
      </c>
      <c r="B46" s="66">
        <v>2019</v>
      </c>
      <c r="C46" s="80" t="s">
        <v>22</v>
      </c>
      <c r="D46" s="81" t="s">
        <v>26</v>
      </c>
      <c r="E46" s="81" t="s">
        <v>26</v>
      </c>
      <c r="F46" s="81" t="s">
        <v>26</v>
      </c>
      <c r="G46" s="81" t="s">
        <v>26</v>
      </c>
      <c r="H46" s="82" t="s">
        <v>26</v>
      </c>
    </row>
    <row r="47" spans="1:8" s="61" customFormat="1" ht="12" customHeight="1">
      <c r="A47" s="65" t="s">
        <v>24</v>
      </c>
      <c r="B47" s="66">
        <v>2020</v>
      </c>
      <c r="C47" s="87" t="s">
        <v>24</v>
      </c>
      <c r="D47" s="81" t="s">
        <v>26</v>
      </c>
      <c r="E47" s="81" t="s">
        <v>26</v>
      </c>
      <c r="F47" s="81" t="s">
        <v>26</v>
      </c>
      <c r="G47" s="81" t="s">
        <v>26</v>
      </c>
      <c r="H47" s="82" t="s">
        <v>26</v>
      </c>
    </row>
    <row r="48" spans="1:8" s="61" customFormat="1" ht="10.5" customHeight="1">
      <c r="A48" s="65"/>
      <c r="B48" s="66"/>
      <c r="C48" s="87"/>
      <c r="D48" s="81"/>
      <c r="E48" s="81"/>
      <c r="F48" s="81"/>
      <c r="G48" s="81"/>
      <c r="H48" s="82"/>
    </row>
    <row r="49" spans="1:8" s="61" customFormat="1" ht="12" customHeight="1">
      <c r="A49" s="65" t="s">
        <v>44</v>
      </c>
      <c r="B49" s="66">
        <v>2019</v>
      </c>
      <c r="C49" s="80" t="s">
        <v>45</v>
      </c>
      <c r="D49" s="81" t="s">
        <v>26</v>
      </c>
      <c r="E49" s="81" t="s">
        <v>26</v>
      </c>
      <c r="F49" s="81" t="s">
        <v>26</v>
      </c>
      <c r="G49" s="81" t="s">
        <v>26</v>
      </c>
      <c r="H49" s="82" t="s">
        <v>26</v>
      </c>
    </row>
    <row r="50" spans="1:8" s="61" customFormat="1" ht="12" customHeight="1">
      <c r="A50" s="83" t="s">
        <v>46</v>
      </c>
      <c r="B50" s="66">
        <v>2020</v>
      </c>
      <c r="C50" s="80" t="s">
        <v>47</v>
      </c>
      <c r="D50" s="81" t="s">
        <v>26</v>
      </c>
      <c r="E50" s="81" t="s">
        <v>26</v>
      </c>
      <c r="F50" s="81" t="s">
        <v>26</v>
      </c>
      <c r="G50" s="81" t="s">
        <v>26</v>
      </c>
      <c r="H50" s="82" t="s">
        <v>26</v>
      </c>
    </row>
    <row r="51" spans="1:8" s="61" customFormat="1" ht="12" customHeight="1">
      <c r="A51" s="65" t="s">
        <v>24</v>
      </c>
      <c r="B51" s="66">
        <v>2019</v>
      </c>
      <c r="C51" s="80" t="s">
        <v>22</v>
      </c>
      <c r="D51" s="81" t="s">
        <v>26</v>
      </c>
      <c r="E51" s="81" t="s">
        <v>26</v>
      </c>
      <c r="F51" s="81" t="s">
        <v>26</v>
      </c>
      <c r="G51" s="81" t="s">
        <v>26</v>
      </c>
      <c r="H51" s="82" t="s">
        <v>26</v>
      </c>
    </row>
    <row r="52" spans="1:8" s="61" customFormat="1" ht="12" customHeight="1">
      <c r="A52" s="65" t="s">
        <v>24</v>
      </c>
      <c r="B52" s="66">
        <v>2020</v>
      </c>
      <c r="C52" s="87" t="s">
        <v>24</v>
      </c>
      <c r="D52" s="81" t="s">
        <v>26</v>
      </c>
      <c r="E52" s="81" t="s">
        <v>26</v>
      </c>
      <c r="F52" s="81" t="s">
        <v>26</v>
      </c>
      <c r="G52" s="81" t="s">
        <v>26</v>
      </c>
      <c r="H52" s="82" t="s">
        <v>26</v>
      </c>
    </row>
    <row r="53" spans="1:8" s="61" customFormat="1" ht="10.5" customHeight="1">
      <c r="A53" s="65"/>
      <c r="B53" s="66"/>
      <c r="C53" s="87"/>
      <c r="D53" s="81"/>
      <c r="E53" s="81"/>
      <c r="F53" s="81"/>
      <c r="G53" s="81"/>
      <c r="H53" s="82"/>
    </row>
    <row r="54" spans="1:8" s="61" customFormat="1" ht="12" customHeight="1">
      <c r="A54" s="65" t="s">
        <v>48</v>
      </c>
      <c r="B54" s="66">
        <v>2019</v>
      </c>
      <c r="C54" s="80" t="s">
        <v>22</v>
      </c>
      <c r="D54" s="81" t="s">
        <v>26</v>
      </c>
      <c r="E54" s="81" t="s">
        <v>26</v>
      </c>
      <c r="F54" s="81" t="s">
        <v>26</v>
      </c>
      <c r="G54" s="81" t="s">
        <v>26</v>
      </c>
      <c r="H54" s="82" t="s">
        <v>26</v>
      </c>
    </row>
    <row r="55" spans="1:8" s="61" customFormat="1" ht="12" customHeight="1">
      <c r="A55" s="65" t="s">
        <v>49</v>
      </c>
      <c r="B55" s="66">
        <v>2020</v>
      </c>
      <c r="C55" s="87" t="s">
        <v>24</v>
      </c>
      <c r="D55" s="81" t="s">
        <v>26</v>
      </c>
      <c r="E55" s="81" t="s">
        <v>26</v>
      </c>
      <c r="F55" s="81" t="s">
        <v>26</v>
      </c>
      <c r="G55" s="81" t="s">
        <v>26</v>
      </c>
      <c r="H55" s="82" t="s">
        <v>26</v>
      </c>
    </row>
    <row r="56" spans="1:8" s="61" customFormat="1" ht="10.5" customHeight="1">
      <c r="A56" s="65"/>
      <c r="B56" s="66"/>
      <c r="C56" s="87"/>
      <c r="D56" s="81"/>
      <c r="E56" s="81"/>
      <c r="F56" s="81"/>
      <c r="G56" s="81"/>
      <c r="H56" s="82"/>
    </row>
    <row r="57" spans="1:8" s="61" customFormat="1" ht="12" customHeight="1">
      <c r="A57" s="65" t="s">
        <v>50</v>
      </c>
      <c r="B57" s="66">
        <v>2019</v>
      </c>
      <c r="C57" s="80" t="s">
        <v>22</v>
      </c>
      <c r="D57" s="81" t="s">
        <v>26</v>
      </c>
      <c r="E57" s="81" t="s">
        <v>26</v>
      </c>
      <c r="F57" s="81" t="s">
        <v>26</v>
      </c>
      <c r="G57" s="81" t="s">
        <v>26</v>
      </c>
      <c r="H57" s="82" t="s">
        <v>26</v>
      </c>
    </row>
    <row r="58" spans="1:8" s="61" customFormat="1" ht="12" customHeight="1">
      <c r="A58" s="83" t="s">
        <v>51</v>
      </c>
      <c r="B58" s="66">
        <v>2020</v>
      </c>
      <c r="C58" s="87" t="s">
        <v>24</v>
      </c>
      <c r="D58" s="81" t="s">
        <v>26</v>
      </c>
      <c r="E58" s="81" t="s">
        <v>26</v>
      </c>
      <c r="F58" s="81" t="s">
        <v>26</v>
      </c>
      <c r="G58" s="81" t="s">
        <v>26</v>
      </c>
      <c r="H58" s="82" t="s">
        <v>26</v>
      </c>
    </row>
    <row r="59" spans="1:8" s="61" customFormat="1" ht="10.5" customHeight="1">
      <c r="A59" s="65"/>
      <c r="B59" s="66"/>
      <c r="C59" s="87"/>
      <c r="D59" s="81"/>
      <c r="E59" s="81"/>
      <c r="F59" s="81"/>
      <c r="G59" s="81"/>
      <c r="H59" s="82"/>
    </row>
    <row r="60" spans="1:8" s="61" customFormat="1" ht="12" customHeight="1">
      <c r="A60" s="65" t="s">
        <v>52</v>
      </c>
      <c r="B60" s="66">
        <v>2019</v>
      </c>
      <c r="C60" s="80" t="s">
        <v>22</v>
      </c>
      <c r="D60" s="81" t="s">
        <v>26</v>
      </c>
      <c r="E60" s="81" t="s">
        <v>26</v>
      </c>
      <c r="F60" s="81" t="s">
        <v>26</v>
      </c>
      <c r="G60" s="81" t="s">
        <v>26</v>
      </c>
      <c r="H60" s="82" t="s">
        <v>26</v>
      </c>
    </row>
    <row r="61" spans="1:8" s="61" customFormat="1" ht="12" customHeight="1">
      <c r="A61" s="83" t="s">
        <v>53</v>
      </c>
      <c r="B61" s="66">
        <v>2020</v>
      </c>
      <c r="C61" s="87" t="s">
        <v>24</v>
      </c>
      <c r="D61" s="81" t="s">
        <v>26</v>
      </c>
      <c r="E61" s="81" t="s">
        <v>26</v>
      </c>
      <c r="F61" s="81" t="s">
        <v>26</v>
      </c>
      <c r="G61" s="81" t="s">
        <v>26</v>
      </c>
      <c r="H61" s="82" t="s">
        <v>26</v>
      </c>
    </row>
    <row r="62" spans="1:8" s="61" customFormat="1" ht="10.5" customHeight="1">
      <c r="A62" s="65"/>
      <c r="B62" s="66"/>
      <c r="C62" s="87"/>
      <c r="D62" s="81"/>
      <c r="E62" s="81"/>
      <c r="F62" s="81"/>
      <c r="G62" s="81"/>
      <c r="H62" s="82"/>
    </row>
    <row r="63" spans="1:8" s="61" customFormat="1" ht="12" customHeight="1">
      <c r="A63" s="65" t="s">
        <v>54</v>
      </c>
      <c r="B63" s="66">
        <v>2019</v>
      </c>
      <c r="C63" s="80" t="s">
        <v>22</v>
      </c>
      <c r="D63" s="81" t="s">
        <v>26</v>
      </c>
      <c r="E63" s="81" t="s">
        <v>26</v>
      </c>
      <c r="F63" s="81" t="s">
        <v>26</v>
      </c>
      <c r="G63" s="81" t="s">
        <v>26</v>
      </c>
      <c r="H63" s="82" t="s">
        <v>26</v>
      </c>
    </row>
    <row r="64" spans="1:8" s="61" customFormat="1" ht="12" customHeight="1">
      <c r="A64" s="65" t="s">
        <v>55</v>
      </c>
      <c r="B64" s="66">
        <v>2020</v>
      </c>
      <c r="C64" s="87" t="s">
        <v>24</v>
      </c>
      <c r="D64" s="81" t="s">
        <v>26</v>
      </c>
      <c r="E64" s="81" t="s">
        <v>26</v>
      </c>
      <c r="F64" s="81" t="s">
        <v>26</v>
      </c>
      <c r="G64" s="81" t="s">
        <v>26</v>
      </c>
      <c r="H64" s="82" t="s">
        <v>26</v>
      </c>
    </row>
    <row r="65" spans="1:8" s="61" customFormat="1" ht="12" customHeight="1">
      <c r="A65" s="83" t="s">
        <v>56</v>
      </c>
      <c r="B65" s="66"/>
      <c r="C65" s="87"/>
      <c r="D65" s="81"/>
      <c r="E65" s="81"/>
      <c r="F65" s="81"/>
      <c r="G65" s="81"/>
      <c r="H65" s="82"/>
    </row>
    <row r="66" spans="1:8" s="61" customFormat="1" ht="10.5" customHeight="1">
      <c r="A66" s="65"/>
      <c r="B66" s="66"/>
      <c r="C66" s="87"/>
      <c r="D66" s="81"/>
      <c r="E66" s="81"/>
      <c r="F66" s="81"/>
      <c r="G66" s="81"/>
      <c r="H66" s="82"/>
    </row>
    <row r="67" spans="1:8" s="61" customFormat="1" ht="12" customHeight="1">
      <c r="A67" s="65" t="s">
        <v>57</v>
      </c>
      <c r="B67" s="66">
        <v>2019</v>
      </c>
      <c r="C67" s="80" t="s">
        <v>22</v>
      </c>
      <c r="D67" s="81">
        <v>0</v>
      </c>
      <c r="E67" s="81" t="s">
        <v>26</v>
      </c>
      <c r="F67" s="81" t="s">
        <v>26</v>
      </c>
      <c r="G67" s="81">
        <v>0</v>
      </c>
      <c r="H67" s="82" t="s">
        <v>26</v>
      </c>
    </row>
    <row r="68" spans="1:8" s="61" customFormat="1" ht="12" customHeight="1">
      <c r="A68" s="83" t="s">
        <v>58</v>
      </c>
      <c r="B68" s="66">
        <v>2020</v>
      </c>
      <c r="C68" s="87" t="s">
        <v>24</v>
      </c>
      <c r="D68" s="81" t="s">
        <v>26</v>
      </c>
      <c r="E68" s="81" t="s">
        <v>26</v>
      </c>
      <c r="F68" s="81" t="s">
        <v>26</v>
      </c>
      <c r="G68" s="81" t="s">
        <v>26</v>
      </c>
      <c r="H68" s="82" t="s">
        <v>26</v>
      </c>
    </row>
    <row r="69" spans="1:8" s="61" customFormat="1" ht="10.5" customHeight="1">
      <c r="A69" s="83"/>
      <c r="B69" s="66"/>
      <c r="C69" s="87"/>
      <c r="D69" s="81" t="s">
        <v>20</v>
      </c>
      <c r="E69" s="81" t="s">
        <v>20</v>
      </c>
      <c r="F69" s="81" t="s">
        <v>20</v>
      </c>
      <c r="G69" s="81" t="s">
        <v>20</v>
      </c>
      <c r="H69" s="82" t="s">
        <v>20</v>
      </c>
    </row>
    <row r="70" spans="1:8" s="61" customFormat="1" ht="12" customHeight="1">
      <c r="A70" s="65" t="s">
        <v>59</v>
      </c>
      <c r="B70" s="66">
        <v>2019</v>
      </c>
      <c r="C70" s="80" t="s">
        <v>22</v>
      </c>
      <c r="D70" s="81" t="s">
        <v>26</v>
      </c>
      <c r="E70" s="81" t="s">
        <v>26</v>
      </c>
      <c r="F70" s="81" t="s">
        <v>26</v>
      </c>
      <c r="G70" s="81" t="s">
        <v>26</v>
      </c>
      <c r="H70" s="82" t="s">
        <v>26</v>
      </c>
    </row>
    <row r="71" spans="1:8" s="61" customFormat="1" ht="12" customHeight="1">
      <c r="A71" s="83" t="s">
        <v>60</v>
      </c>
      <c r="B71" s="66">
        <v>2020</v>
      </c>
      <c r="C71" s="87" t="s">
        <v>24</v>
      </c>
      <c r="D71" s="81" t="s">
        <v>26</v>
      </c>
      <c r="E71" s="81" t="s">
        <v>26</v>
      </c>
      <c r="F71" s="81" t="s">
        <v>26</v>
      </c>
      <c r="G71" s="81" t="s">
        <v>26</v>
      </c>
      <c r="H71" s="82" t="s">
        <v>26</v>
      </c>
    </row>
    <row r="72" spans="1:8" s="61" customFormat="1" ht="10.5" customHeight="1">
      <c r="A72" s="65"/>
      <c r="B72" s="66"/>
      <c r="C72" s="87"/>
      <c r="D72" s="81"/>
      <c r="E72" s="81"/>
      <c r="F72" s="81"/>
      <c r="G72" s="81"/>
      <c r="H72" s="82"/>
    </row>
    <row r="73" spans="1:8" s="61" customFormat="1" ht="12" customHeight="1">
      <c r="A73" s="65" t="s">
        <v>61</v>
      </c>
      <c r="B73" s="66">
        <v>2019</v>
      </c>
      <c r="C73" s="80" t="s">
        <v>22</v>
      </c>
      <c r="D73" s="81" t="s">
        <v>26</v>
      </c>
      <c r="E73" s="81" t="s">
        <v>26</v>
      </c>
      <c r="F73" s="81" t="s">
        <v>26</v>
      </c>
      <c r="G73" s="81" t="s">
        <v>26</v>
      </c>
      <c r="H73" s="82" t="s">
        <v>26</v>
      </c>
    </row>
    <row r="74" spans="1:8" s="61" customFormat="1" ht="12" customHeight="1">
      <c r="A74" s="83" t="s">
        <v>62</v>
      </c>
      <c r="B74" s="66">
        <v>2020</v>
      </c>
      <c r="C74" s="87" t="s">
        <v>24</v>
      </c>
      <c r="D74" s="81" t="s">
        <v>26</v>
      </c>
      <c r="E74" s="81" t="s">
        <v>26</v>
      </c>
      <c r="F74" s="81" t="s">
        <v>26</v>
      </c>
      <c r="G74" s="81" t="s">
        <v>26</v>
      </c>
      <c r="H74" s="82" t="s">
        <v>26</v>
      </c>
    </row>
    <row r="75" spans="1:8" s="61" customFormat="1" ht="10.5" customHeight="1">
      <c r="A75" s="65"/>
      <c r="B75" s="66"/>
      <c r="C75" s="87"/>
      <c r="D75" s="81"/>
      <c r="E75" s="81"/>
      <c r="F75" s="81"/>
      <c r="G75" s="81"/>
      <c r="H75" s="82"/>
    </row>
    <row r="76" spans="1:8" s="61" customFormat="1" ht="12" customHeight="1">
      <c r="A76" s="65" t="s">
        <v>63</v>
      </c>
      <c r="B76" s="66">
        <v>2019</v>
      </c>
      <c r="C76" s="80" t="s">
        <v>64</v>
      </c>
      <c r="D76" s="81" t="s">
        <v>26</v>
      </c>
      <c r="E76" s="81" t="s">
        <v>26</v>
      </c>
      <c r="F76" s="81" t="s">
        <v>26</v>
      </c>
      <c r="G76" s="81" t="s">
        <v>26</v>
      </c>
      <c r="H76" s="82" t="s">
        <v>26</v>
      </c>
    </row>
    <row r="77" spans="1:8" s="61" customFormat="1" ht="12" customHeight="1">
      <c r="A77" s="65" t="s">
        <v>65</v>
      </c>
      <c r="B77" s="66">
        <v>2020</v>
      </c>
      <c r="C77" s="80"/>
      <c r="D77" s="81" t="s">
        <v>26</v>
      </c>
      <c r="E77" s="81" t="s">
        <v>26</v>
      </c>
      <c r="F77" s="81" t="s">
        <v>26</v>
      </c>
      <c r="G77" s="81" t="s">
        <v>26</v>
      </c>
      <c r="H77" s="82" t="s">
        <v>26</v>
      </c>
    </row>
    <row r="78" spans="1:8" s="61" customFormat="1" ht="10.5" customHeight="1">
      <c r="A78" s="65"/>
      <c r="B78" s="66"/>
      <c r="C78" s="87"/>
      <c r="D78" s="81"/>
      <c r="E78" s="81"/>
      <c r="F78" s="81"/>
      <c r="G78" s="81"/>
      <c r="H78" s="82"/>
    </row>
    <row r="79" spans="1:8" s="61" customFormat="1" ht="12" customHeight="1">
      <c r="A79" s="70" t="s">
        <v>66</v>
      </c>
      <c r="B79" s="71">
        <v>2019</v>
      </c>
      <c r="C79" s="72" t="s">
        <v>22</v>
      </c>
      <c r="D79" s="73">
        <v>6506</v>
      </c>
      <c r="E79" s="73">
        <v>97</v>
      </c>
      <c r="F79" s="73">
        <v>2</v>
      </c>
      <c r="G79" s="73">
        <v>6602</v>
      </c>
      <c r="H79" s="74">
        <v>30</v>
      </c>
    </row>
    <row r="80" spans="1:8" s="61" customFormat="1" ht="12" customHeight="1">
      <c r="A80" s="75" t="s">
        <v>67</v>
      </c>
      <c r="B80" s="71">
        <v>2020</v>
      </c>
      <c r="C80" s="76" t="s">
        <v>24</v>
      </c>
      <c r="D80" s="73">
        <v>5592</v>
      </c>
      <c r="E80" s="73">
        <v>95</v>
      </c>
      <c r="F80" s="73" t="s">
        <v>26</v>
      </c>
      <c r="G80" s="73">
        <v>5688</v>
      </c>
      <c r="H80" s="74">
        <v>26</v>
      </c>
    </row>
    <row r="81" spans="1:8" s="61" customFormat="1" ht="10.5" customHeight="1">
      <c r="A81" s="75"/>
      <c r="B81" s="66"/>
      <c r="C81" s="79"/>
      <c r="D81" s="81"/>
      <c r="E81" s="81"/>
      <c r="F81" s="81"/>
      <c r="G81" s="81"/>
      <c r="H81" s="82"/>
    </row>
    <row r="82" spans="1:8" s="61" customFormat="1" ht="12" customHeight="1">
      <c r="A82" s="65" t="s">
        <v>68</v>
      </c>
      <c r="B82" s="66">
        <v>2019</v>
      </c>
      <c r="C82" s="80" t="s">
        <v>29</v>
      </c>
      <c r="D82" s="81" t="s">
        <v>26</v>
      </c>
      <c r="E82" s="81" t="s">
        <v>26</v>
      </c>
      <c r="F82" s="81" t="s">
        <v>26</v>
      </c>
      <c r="G82" s="81" t="s">
        <v>26</v>
      </c>
      <c r="H82" s="82" t="s">
        <v>26</v>
      </c>
    </row>
    <row r="83" spans="1:8" s="61" customFormat="1" ht="12" customHeight="1">
      <c r="A83" s="83" t="s">
        <v>69</v>
      </c>
      <c r="B83" s="66">
        <v>2020</v>
      </c>
      <c r="C83" s="80" t="s">
        <v>31</v>
      </c>
      <c r="D83" s="81" t="s">
        <v>26</v>
      </c>
      <c r="E83" s="81" t="s">
        <v>26</v>
      </c>
      <c r="F83" s="81" t="s">
        <v>26</v>
      </c>
      <c r="G83" s="81" t="s">
        <v>26</v>
      </c>
      <c r="H83" s="82" t="s">
        <v>26</v>
      </c>
    </row>
    <row r="84" spans="1:8" s="61" customFormat="1" ht="12" customHeight="1">
      <c r="A84" s="65" t="s">
        <v>24</v>
      </c>
      <c r="B84" s="66">
        <v>2019</v>
      </c>
      <c r="C84" s="80" t="s">
        <v>22</v>
      </c>
      <c r="D84" s="81" t="s">
        <v>26</v>
      </c>
      <c r="E84" s="81" t="s">
        <v>26</v>
      </c>
      <c r="F84" s="81" t="s">
        <v>26</v>
      </c>
      <c r="G84" s="81" t="s">
        <v>26</v>
      </c>
      <c r="H84" s="82" t="s">
        <v>26</v>
      </c>
    </row>
    <row r="85" spans="1:8" s="61" customFormat="1" ht="12" customHeight="1">
      <c r="A85" s="65" t="s">
        <v>24</v>
      </c>
      <c r="B85" s="66">
        <v>2020</v>
      </c>
      <c r="C85" s="87" t="s">
        <v>24</v>
      </c>
      <c r="D85" s="81" t="s">
        <v>26</v>
      </c>
      <c r="E85" s="81" t="s">
        <v>26</v>
      </c>
      <c r="F85" s="81" t="s">
        <v>26</v>
      </c>
      <c r="G85" s="81" t="s">
        <v>26</v>
      </c>
      <c r="H85" s="82" t="s">
        <v>26</v>
      </c>
    </row>
    <row r="86" spans="1:8" s="61" customFormat="1" ht="10.5" customHeight="1">
      <c r="A86" s="65"/>
      <c r="B86" s="66"/>
      <c r="C86" s="87"/>
      <c r="D86" s="81"/>
      <c r="E86" s="81"/>
      <c r="F86" s="81"/>
      <c r="G86" s="81"/>
      <c r="H86" s="82"/>
    </row>
    <row r="87" spans="1:8" s="61" customFormat="1" ht="12" customHeight="1">
      <c r="A87" s="65" t="s">
        <v>70</v>
      </c>
      <c r="B87" s="66">
        <v>2019</v>
      </c>
      <c r="C87" s="80" t="s">
        <v>29</v>
      </c>
      <c r="D87" s="81" t="s">
        <v>26</v>
      </c>
      <c r="E87" s="81" t="s">
        <v>26</v>
      </c>
      <c r="F87" s="81" t="s">
        <v>26</v>
      </c>
      <c r="G87" s="81" t="s">
        <v>26</v>
      </c>
      <c r="H87" s="82" t="s">
        <v>26</v>
      </c>
    </row>
    <row r="88" spans="1:8" s="61" customFormat="1" ht="12" customHeight="1">
      <c r="A88" s="83" t="s">
        <v>71</v>
      </c>
      <c r="B88" s="66">
        <v>2020</v>
      </c>
      <c r="C88" s="80" t="s">
        <v>31</v>
      </c>
      <c r="D88" s="81" t="s">
        <v>26</v>
      </c>
      <c r="E88" s="81" t="s">
        <v>26</v>
      </c>
      <c r="F88" s="81" t="s">
        <v>26</v>
      </c>
      <c r="G88" s="81" t="s">
        <v>26</v>
      </c>
      <c r="H88" s="82" t="s">
        <v>26</v>
      </c>
    </row>
    <row r="89" spans="1:8" s="61" customFormat="1" ht="12" customHeight="1">
      <c r="A89" s="65" t="s">
        <v>24</v>
      </c>
      <c r="B89" s="66">
        <v>2019</v>
      </c>
      <c r="C89" s="80" t="s">
        <v>22</v>
      </c>
      <c r="D89" s="81" t="s">
        <v>26</v>
      </c>
      <c r="E89" s="81" t="s">
        <v>26</v>
      </c>
      <c r="F89" s="81" t="s">
        <v>26</v>
      </c>
      <c r="G89" s="81" t="s">
        <v>26</v>
      </c>
      <c r="H89" s="82" t="s">
        <v>26</v>
      </c>
    </row>
    <row r="90" spans="1:8" s="61" customFormat="1" ht="12" customHeight="1">
      <c r="A90" s="65" t="s">
        <v>24</v>
      </c>
      <c r="B90" s="66">
        <v>2020</v>
      </c>
      <c r="C90" s="87" t="s">
        <v>24</v>
      </c>
      <c r="D90" s="81" t="s">
        <v>26</v>
      </c>
      <c r="E90" s="81" t="s">
        <v>26</v>
      </c>
      <c r="F90" s="81" t="s">
        <v>26</v>
      </c>
      <c r="G90" s="81" t="s">
        <v>26</v>
      </c>
      <c r="H90" s="82" t="s">
        <v>26</v>
      </c>
    </row>
    <row r="91" spans="1:8" s="61" customFormat="1" ht="10.5" customHeight="1">
      <c r="A91" s="65"/>
      <c r="B91" s="66"/>
      <c r="C91" s="87"/>
      <c r="D91" s="81"/>
      <c r="E91" s="81"/>
      <c r="F91" s="81"/>
      <c r="G91" s="81"/>
      <c r="H91" s="82"/>
    </row>
    <row r="92" spans="1:8" s="61" customFormat="1" ht="12" customHeight="1">
      <c r="A92" s="65" t="s">
        <v>72</v>
      </c>
      <c r="B92" s="66">
        <v>2019</v>
      </c>
      <c r="C92" s="80" t="s">
        <v>29</v>
      </c>
      <c r="D92" s="81">
        <v>0</v>
      </c>
      <c r="E92" s="81" t="s">
        <v>26</v>
      </c>
      <c r="F92" s="81" t="s">
        <v>26</v>
      </c>
      <c r="G92" s="81">
        <v>0</v>
      </c>
      <c r="H92" s="82" t="s">
        <v>26</v>
      </c>
    </row>
    <row r="93" spans="1:8" s="61" customFormat="1" ht="12" customHeight="1">
      <c r="A93" s="65" t="s">
        <v>73</v>
      </c>
      <c r="B93" s="66">
        <v>2020</v>
      </c>
      <c r="C93" s="80" t="s">
        <v>31</v>
      </c>
      <c r="D93" s="81">
        <v>0</v>
      </c>
      <c r="E93" s="81" t="s">
        <v>26</v>
      </c>
      <c r="F93" s="81" t="s">
        <v>26</v>
      </c>
      <c r="G93" s="81">
        <v>0</v>
      </c>
      <c r="H93" s="82" t="s">
        <v>26</v>
      </c>
    </row>
    <row r="94" spans="1:8" s="61" customFormat="1" ht="12" customHeight="1">
      <c r="A94" s="65" t="s">
        <v>24</v>
      </c>
      <c r="B94" s="66">
        <v>2019</v>
      </c>
      <c r="C94" s="80" t="s">
        <v>22</v>
      </c>
      <c r="D94" s="81">
        <v>0</v>
      </c>
      <c r="E94" s="81" t="s">
        <v>26</v>
      </c>
      <c r="F94" s="81" t="s">
        <v>26</v>
      </c>
      <c r="G94" s="81">
        <v>0</v>
      </c>
      <c r="H94" s="82" t="s">
        <v>26</v>
      </c>
    </row>
    <row r="95" spans="1:8" s="61" customFormat="1" ht="12" customHeight="1">
      <c r="A95" s="65" t="s">
        <v>24</v>
      </c>
      <c r="B95" s="66">
        <v>2020</v>
      </c>
      <c r="C95" s="87" t="s">
        <v>24</v>
      </c>
      <c r="D95" s="81">
        <v>0</v>
      </c>
      <c r="E95" s="81" t="s">
        <v>26</v>
      </c>
      <c r="F95" s="81" t="s">
        <v>26</v>
      </c>
      <c r="G95" s="81">
        <v>0</v>
      </c>
      <c r="H95" s="82" t="s">
        <v>26</v>
      </c>
    </row>
    <row r="96" spans="1:8" s="61" customFormat="1" ht="10.5" customHeight="1">
      <c r="A96" s="65"/>
      <c r="B96" s="66"/>
      <c r="C96" s="87"/>
      <c r="D96" s="81"/>
      <c r="E96" s="81"/>
      <c r="F96" s="81"/>
      <c r="G96" s="81"/>
      <c r="H96" s="82"/>
    </row>
    <row r="97" spans="1:8" s="61" customFormat="1" ht="12" customHeight="1">
      <c r="A97" s="65" t="s">
        <v>74</v>
      </c>
      <c r="B97" s="66">
        <v>2019</v>
      </c>
      <c r="C97" s="80" t="s">
        <v>29</v>
      </c>
      <c r="D97" s="81">
        <v>0</v>
      </c>
      <c r="E97" s="81" t="s">
        <v>26</v>
      </c>
      <c r="F97" s="81" t="s">
        <v>26</v>
      </c>
      <c r="G97" s="81">
        <v>0</v>
      </c>
      <c r="H97" s="82" t="s">
        <v>26</v>
      </c>
    </row>
    <row r="98" spans="1:8" s="61" customFormat="1" ht="12" customHeight="1">
      <c r="A98" s="65" t="s">
        <v>75</v>
      </c>
      <c r="B98" s="66">
        <v>2020</v>
      </c>
      <c r="C98" s="80" t="s">
        <v>31</v>
      </c>
      <c r="D98" s="81">
        <v>0</v>
      </c>
      <c r="E98" s="81" t="s">
        <v>26</v>
      </c>
      <c r="F98" s="81" t="s">
        <v>26</v>
      </c>
      <c r="G98" s="81">
        <v>0</v>
      </c>
      <c r="H98" s="82" t="s">
        <v>26</v>
      </c>
    </row>
    <row r="99" spans="1:8" s="61" customFormat="1" ht="12" customHeight="1">
      <c r="A99" s="65" t="s">
        <v>24</v>
      </c>
      <c r="B99" s="66">
        <v>2019</v>
      </c>
      <c r="C99" s="80" t="s">
        <v>22</v>
      </c>
      <c r="D99" s="81">
        <v>0</v>
      </c>
      <c r="E99" s="81" t="s">
        <v>26</v>
      </c>
      <c r="F99" s="81" t="s">
        <v>26</v>
      </c>
      <c r="G99" s="81">
        <v>0</v>
      </c>
      <c r="H99" s="82" t="s">
        <v>26</v>
      </c>
    </row>
    <row r="100" spans="1:8" s="61" customFormat="1" ht="12" customHeight="1">
      <c r="A100" s="65"/>
      <c r="B100" s="66">
        <v>2020</v>
      </c>
      <c r="C100" s="80"/>
      <c r="D100" s="81">
        <v>0</v>
      </c>
      <c r="E100" s="81" t="s">
        <v>26</v>
      </c>
      <c r="F100" s="81" t="s">
        <v>26</v>
      </c>
      <c r="G100" s="81">
        <v>0</v>
      </c>
      <c r="H100" s="82" t="s">
        <v>26</v>
      </c>
    </row>
    <row r="101" spans="1:8" s="61" customFormat="1" ht="10.5" customHeight="1">
      <c r="A101" s="65"/>
      <c r="B101" s="66"/>
      <c r="C101" s="80"/>
      <c r="D101" s="81"/>
      <c r="E101" s="81"/>
      <c r="F101" s="81"/>
      <c r="G101" s="81"/>
      <c r="H101" s="82"/>
    </row>
    <row r="102" spans="1:8" s="61" customFormat="1" ht="12" customHeight="1">
      <c r="A102" s="65" t="s">
        <v>76</v>
      </c>
      <c r="B102" s="66">
        <v>2019</v>
      </c>
      <c r="C102" s="80" t="s">
        <v>29</v>
      </c>
      <c r="D102" s="81">
        <v>0</v>
      </c>
      <c r="E102" s="81" t="s">
        <v>26</v>
      </c>
      <c r="F102" s="81" t="s">
        <v>26</v>
      </c>
      <c r="G102" s="81">
        <v>0</v>
      </c>
      <c r="H102" s="82" t="s">
        <v>26</v>
      </c>
    </row>
    <row r="103" spans="1:8" s="61" customFormat="1" ht="12" customHeight="1">
      <c r="A103" s="65" t="s">
        <v>77</v>
      </c>
      <c r="B103" s="66">
        <v>2020</v>
      </c>
      <c r="C103" s="80" t="s">
        <v>31</v>
      </c>
      <c r="D103" s="81">
        <v>0</v>
      </c>
      <c r="E103" s="81" t="s">
        <v>26</v>
      </c>
      <c r="F103" s="81" t="s">
        <v>26</v>
      </c>
      <c r="G103" s="81">
        <v>0</v>
      </c>
      <c r="H103" s="82" t="s">
        <v>26</v>
      </c>
    </row>
    <row r="104" spans="1:8" s="61" customFormat="1" ht="12" customHeight="1">
      <c r="A104" s="65" t="s">
        <v>24</v>
      </c>
      <c r="B104" s="66">
        <v>2019</v>
      </c>
      <c r="C104" s="80" t="s">
        <v>22</v>
      </c>
      <c r="D104" s="81">
        <v>3</v>
      </c>
      <c r="E104" s="81" t="s">
        <v>26</v>
      </c>
      <c r="F104" s="81" t="s">
        <v>26</v>
      </c>
      <c r="G104" s="81">
        <v>3</v>
      </c>
      <c r="H104" s="82" t="s">
        <v>26</v>
      </c>
    </row>
    <row r="105" spans="1:8" s="61" customFormat="1" ht="12" customHeight="1">
      <c r="A105" s="65" t="s">
        <v>24</v>
      </c>
      <c r="B105" s="84">
        <v>2020</v>
      </c>
      <c r="C105" s="85"/>
      <c r="D105" s="86">
        <v>3</v>
      </c>
      <c r="E105" s="81" t="s">
        <v>26</v>
      </c>
      <c r="F105" s="81" t="s">
        <v>26</v>
      </c>
      <c r="G105" s="81">
        <v>3</v>
      </c>
      <c r="H105" s="82" t="s">
        <v>26</v>
      </c>
    </row>
    <row r="106" spans="1:8" s="61" customFormat="1" ht="10.5" customHeight="1">
      <c r="A106" s="65"/>
      <c r="B106" s="66"/>
      <c r="C106" s="87"/>
      <c r="D106" s="81"/>
      <c r="E106" s="81"/>
      <c r="F106" s="81"/>
      <c r="G106" s="81"/>
      <c r="H106" s="82"/>
    </row>
    <row r="107" spans="1:8" s="61" customFormat="1" ht="12" customHeight="1">
      <c r="A107" s="65" t="s">
        <v>78</v>
      </c>
      <c r="B107" s="66">
        <v>2019</v>
      </c>
      <c r="C107" s="80" t="s">
        <v>29</v>
      </c>
      <c r="D107" s="81" t="s">
        <v>26</v>
      </c>
      <c r="E107" s="81" t="s">
        <v>26</v>
      </c>
      <c r="F107" s="81" t="s">
        <v>26</v>
      </c>
      <c r="G107" s="81" t="s">
        <v>26</v>
      </c>
      <c r="H107" s="82" t="s">
        <v>26</v>
      </c>
    </row>
    <row r="108" spans="1:8" s="61" customFormat="1" ht="12" customHeight="1">
      <c r="A108" s="64" t="s">
        <v>79</v>
      </c>
      <c r="B108" s="66">
        <v>2020</v>
      </c>
      <c r="C108" s="80" t="s">
        <v>31</v>
      </c>
      <c r="D108" s="81" t="s">
        <v>26</v>
      </c>
      <c r="E108" s="81" t="s">
        <v>26</v>
      </c>
      <c r="F108" s="81" t="s">
        <v>26</v>
      </c>
      <c r="G108" s="81" t="s">
        <v>26</v>
      </c>
      <c r="H108" s="82" t="s">
        <v>26</v>
      </c>
    </row>
    <row r="109" spans="1:8" s="61" customFormat="1" ht="12" customHeight="1">
      <c r="A109" s="64" t="s">
        <v>24</v>
      </c>
      <c r="B109" s="66">
        <v>2019</v>
      </c>
      <c r="C109" s="80" t="s">
        <v>22</v>
      </c>
      <c r="D109" s="81" t="s">
        <v>26</v>
      </c>
      <c r="E109" s="81" t="s">
        <v>26</v>
      </c>
      <c r="F109" s="81" t="s">
        <v>26</v>
      </c>
      <c r="G109" s="81" t="s">
        <v>26</v>
      </c>
      <c r="H109" s="82" t="s">
        <v>26</v>
      </c>
    </row>
    <row r="110" spans="1:8" s="61" customFormat="1" ht="12" customHeight="1">
      <c r="A110" s="64" t="s">
        <v>24</v>
      </c>
      <c r="B110" s="66">
        <v>2020</v>
      </c>
      <c r="C110" s="89"/>
      <c r="D110" s="81" t="s">
        <v>26</v>
      </c>
      <c r="E110" s="81" t="s">
        <v>26</v>
      </c>
      <c r="F110" s="81" t="s">
        <v>26</v>
      </c>
      <c r="G110" s="81" t="s">
        <v>26</v>
      </c>
      <c r="H110" s="82" t="s">
        <v>26</v>
      </c>
    </row>
    <row r="111" spans="1:8" s="61" customFormat="1" ht="10.5" customHeight="1">
      <c r="A111" s="64"/>
      <c r="B111" s="66"/>
      <c r="C111" s="89"/>
      <c r="D111" s="81"/>
      <c r="E111" s="81"/>
      <c r="F111" s="81"/>
      <c r="G111" s="81"/>
      <c r="H111" s="82"/>
    </row>
    <row r="112" spans="1:8" s="61" customFormat="1" ht="12" customHeight="1">
      <c r="A112" s="65" t="s">
        <v>80</v>
      </c>
      <c r="B112" s="66">
        <v>2019</v>
      </c>
      <c r="C112" s="80" t="s">
        <v>29</v>
      </c>
      <c r="D112" s="81" t="s">
        <v>26</v>
      </c>
      <c r="E112" s="81" t="s">
        <v>26</v>
      </c>
      <c r="F112" s="81" t="s">
        <v>26</v>
      </c>
      <c r="G112" s="81" t="s">
        <v>26</v>
      </c>
      <c r="H112" s="82" t="s">
        <v>26</v>
      </c>
    </row>
    <row r="113" spans="1:8" s="61" customFormat="1" ht="12" customHeight="1">
      <c r="A113" s="88" t="s">
        <v>81</v>
      </c>
      <c r="B113" s="66">
        <v>2020</v>
      </c>
      <c r="C113" s="80" t="s">
        <v>31</v>
      </c>
      <c r="D113" s="81" t="s">
        <v>26</v>
      </c>
      <c r="E113" s="81" t="s">
        <v>26</v>
      </c>
      <c r="F113" s="81" t="s">
        <v>26</v>
      </c>
      <c r="G113" s="81" t="s">
        <v>26</v>
      </c>
      <c r="H113" s="82" t="s">
        <v>26</v>
      </c>
    </row>
    <row r="114" spans="1:8" s="61" customFormat="1" ht="12" customHeight="1">
      <c r="A114" s="64" t="s">
        <v>24</v>
      </c>
      <c r="B114" s="66">
        <v>2019</v>
      </c>
      <c r="C114" s="80" t="s">
        <v>22</v>
      </c>
      <c r="D114" s="81" t="s">
        <v>26</v>
      </c>
      <c r="E114" s="81" t="s">
        <v>26</v>
      </c>
      <c r="F114" s="81" t="s">
        <v>26</v>
      </c>
      <c r="G114" s="81" t="s">
        <v>26</v>
      </c>
      <c r="H114" s="82" t="s">
        <v>26</v>
      </c>
    </row>
    <row r="115" spans="1:8" s="61" customFormat="1" ht="12" customHeight="1">
      <c r="A115" s="64" t="s">
        <v>24</v>
      </c>
      <c r="B115" s="66">
        <v>2020</v>
      </c>
      <c r="C115" s="89"/>
      <c r="D115" s="81" t="s">
        <v>26</v>
      </c>
      <c r="E115" s="81" t="s">
        <v>26</v>
      </c>
      <c r="F115" s="81" t="s">
        <v>26</v>
      </c>
      <c r="G115" s="81" t="s">
        <v>26</v>
      </c>
      <c r="H115" s="82" t="s">
        <v>26</v>
      </c>
    </row>
    <row r="116" spans="1:8" s="61" customFormat="1" ht="10.5" customHeight="1">
      <c r="A116" s="64"/>
      <c r="B116" s="66"/>
      <c r="C116" s="89"/>
      <c r="D116" s="81"/>
      <c r="E116" s="81"/>
      <c r="F116" s="81"/>
      <c r="G116" s="81"/>
      <c r="H116" s="82"/>
    </row>
    <row r="117" spans="1:8" s="61" customFormat="1" ht="12" customHeight="1">
      <c r="A117" s="65" t="s">
        <v>82</v>
      </c>
      <c r="B117" s="66">
        <v>2019</v>
      </c>
      <c r="C117" s="80" t="s">
        <v>29</v>
      </c>
      <c r="D117" s="81">
        <v>12</v>
      </c>
      <c r="E117" s="81" t="s">
        <v>26</v>
      </c>
      <c r="F117" s="81" t="s">
        <v>26</v>
      </c>
      <c r="G117" s="81">
        <v>12</v>
      </c>
      <c r="H117" s="82" t="s">
        <v>26</v>
      </c>
    </row>
    <row r="118" spans="1:8" s="61" customFormat="1" ht="12" customHeight="1">
      <c r="A118" s="83" t="s">
        <v>83</v>
      </c>
      <c r="B118" s="66">
        <v>2020</v>
      </c>
      <c r="C118" s="80" t="s">
        <v>31</v>
      </c>
      <c r="D118" s="81">
        <v>12</v>
      </c>
      <c r="E118" s="81" t="s">
        <v>26</v>
      </c>
      <c r="F118" s="81" t="s">
        <v>26</v>
      </c>
      <c r="G118" s="81">
        <v>12</v>
      </c>
      <c r="H118" s="82" t="s">
        <v>26</v>
      </c>
    </row>
    <row r="119" spans="1:8" s="61" customFormat="1" ht="12" customHeight="1">
      <c r="A119" s="65" t="s">
        <v>24</v>
      </c>
      <c r="B119" s="66">
        <v>2019</v>
      </c>
      <c r="C119" s="80" t="s">
        <v>22</v>
      </c>
      <c r="D119" s="81">
        <v>532</v>
      </c>
      <c r="E119" s="81" t="s">
        <v>26</v>
      </c>
      <c r="F119" s="81" t="s">
        <v>26</v>
      </c>
      <c r="G119" s="81">
        <v>532</v>
      </c>
      <c r="H119" s="82" t="s">
        <v>26</v>
      </c>
    </row>
    <row r="120" spans="1:8" s="61" customFormat="1" ht="12" customHeight="1">
      <c r="A120" s="65" t="s">
        <v>24</v>
      </c>
      <c r="B120" s="84">
        <v>2020</v>
      </c>
      <c r="C120" s="85"/>
      <c r="D120" s="86">
        <v>533</v>
      </c>
      <c r="E120" s="81" t="s">
        <v>26</v>
      </c>
      <c r="F120" s="81" t="s">
        <v>26</v>
      </c>
      <c r="G120" s="81">
        <v>533</v>
      </c>
      <c r="H120" s="82" t="s">
        <v>26</v>
      </c>
    </row>
    <row r="121" spans="1:8" s="61" customFormat="1" ht="10.5" customHeight="1">
      <c r="A121" s="65"/>
      <c r="B121" s="66"/>
      <c r="C121" s="87"/>
      <c r="D121" s="81"/>
      <c r="E121" s="81"/>
      <c r="F121" s="81"/>
      <c r="G121" s="81"/>
      <c r="H121" s="82"/>
    </row>
    <row r="122" spans="1:8" s="61" customFormat="1" ht="12" customHeight="1">
      <c r="A122" s="65" t="s">
        <v>84</v>
      </c>
      <c r="B122" s="66">
        <v>2019</v>
      </c>
      <c r="C122" s="80" t="s">
        <v>29</v>
      </c>
      <c r="D122" s="81" t="s">
        <v>26</v>
      </c>
      <c r="E122" s="81" t="s">
        <v>26</v>
      </c>
      <c r="F122" s="81" t="s">
        <v>26</v>
      </c>
      <c r="G122" s="81" t="s">
        <v>26</v>
      </c>
      <c r="H122" s="82" t="s">
        <v>26</v>
      </c>
    </row>
    <row r="123" spans="1:8" s="61" customFormat="1" ht="12" customHeight="1">
      <c r="A123" s="83" t="s">
        <v>85</v>
      </c>
      <c r="B123" s="66">
        <v>2020</v>
      </c>
      <c r="C123" s="80" t="s">
        <v>31</v>
      </c>
      <c r="D123" s="81" t="s">
        <v>26</v>
      </c>
      <c r="E123" s="81" t="s">
        <v>26</v>
      </c>
      <c r="F123" s="81" t="s">
        <v>26</v>
      </c>
      <c r="G123" s="81" t="s">
        <v>26</v>
      </c>
      <c r="H123" s="82" t="s">
        <v>26</v>
      </c>
    </row>
    <row r="124" spans="1:8" s="61" customFormat="1" ht="12" customHeight="1">
      <c r="A124" s="65"/>
      <c r="B124" s="66">
        <v>2019</v>
      </c>
      <c r="C124" s="80" t="s">
        <v>22</v>
      </c>
      <c r="D124" s="81" t="s">
        <v>26</v>
      </c>
      <c r="E124" s="81" t="s">
        <v>26</v>
      </c>
      <c r="F124" s="81" t="s">
        <v>26</v>
      </c>
      <c r="G124" s="81" t="s">
        <v>26</v>
      </c>
      <c r="H124" s="82" t="s">
        <v>26</v>
      </c>
    </row>
    <row r="125" spans="1:8" s="61" customFormat="1" ht="12" customHeight="1">
      <c r="A125" s="65"/>
      <c r="B125" s="66">
        <v>2020</v>
      </c>
      <c r="C125" s="87"/>
      <c r="D125" s="81" t="s">
        <v>26</v>
      </c>
      <c r="E125" s="81" t="s">
        <v>26</v>
      </c>
      <c r="F125" s="81" t="s">
        <v>26</v>
      </c>
      <c r="G125" s="81" t="s">
        <v>26</v>
      </c>
      <c r="H125" s="82" t="s">
        <v>26</v>
      </c>
    </row>
    <row r="126" spans="1:8" s="61" customFormat="1" ht="10.5" customHeight="1">
      <c r="A126" s="65"/>
      <c r="B126" s="66" t="s">
        <v>86</v>
      </c>
      <c r="C126" s="87"/>
      <c r="D126" s="81" t="s">
        <v>20</v>
      </c>
      <c r="E126" s="81" t="s">
        <v>20</v>
      </c>
      <c r="F126" s="81" t="s">
        <v>20</v>
      </c>
      <c r="G126" s="81"/>
      <c r="H126" s="82" t="s">
        <v>20</v>
      </c>
    </row>
    <row r="127" spans="1:8" s="61" customFormat="1" ht="12" customHeight="1">
      <c r="A127" s="65" t="s">
        <v>87</v>
      </c>
      <c r="B127" s="66">
        <v>2019</v>
      </c>
      <c r="C127" s="80" t="s">
        <v>29</v>
      </c>
      <c r="D127" s="81">
        <v>1</v>
      </c>
      <c r="E127" s="81" t="s">
        <v>26</v>
      </c>
      <c r="F127" s="81">
        <v>0</v>
      </c>
      <c r="G127" s="81">
        <v>1</v>
      </c>
      <c r="H127" s="82" t="s">
        <v>26</v>
      </c>
    </row>
    <row r="128" spans="1:8" s="61" customFormat="1" ht="12" customHeight="1">
      <c r="A128" s="83" t="s">
        <v>88</v>
      </c>
      <c r="B128" s="66">
        <v>2020</v>
      </c>
      <c r="C128" s="80" t="s">
        <v>31</v>
      </c>
      <c r="D128" s="81">
        <v>1</v>
      </c>
      <c r="E128" s="81" t="s">
        <v>26</v>
      </c>
      <c r="F128" s="81" t="s">
        <v>26</v>
      </c>
      <c r="G128" s="81">
        <v>1</v>
      </c>
      <c r="H128" s="82" t="s">
        <v>26</v>
      </c>
    </row>
    <row r="129" spans="1:9" s="61" customFormat="1" ht="12" customHeight="1">
      <c r="A129" s="65"/>
      <c r="B129" s="66">
        <v>2019</v>
      </c>
      <c r="C129" s="80" t="s">
        <v>22</v>
      </c>
      <c r="D129" s="81">
        <v>28</v>
      </c>
      <c r="E129" s="81" t="s">
        <v>26</v>
      </c>
      <c r="F129" s="81">
        <v>2</v>
      </c>
      <c r="G129" s="81">
        <v>26</v>
      </c>
      <c r="H129" s="82" t="s">
        <v>26</v>
      </c>
    </row>
    <row r="130" spans="1:9" s="61" customFormat="1" ht="12" customHeight="1">
      <c r="A130" s="65"/>
      <c r="B130" s="66">
        <v>2020</v>
      </c>
      <c r="C130" s="87"/>
      <c r="D130" s="81">
        <v>27</v>
      </c>
      <c r="E130" s="81" t="s">
        <v>26</v>
      </c>
      <c r="F130" s="81" t="s">
        <v>26</v>
      </c>
      <c r="G130" s="81">
        <v>27</v>
      </c>
      <c r="H130" s="82" t="s">
        <v>26</v>
      </c>
    </row>
    <row r="131" spans="1:9" s="61" customFormat="1" ht="10.5" customHeight="1">
      <c r="A131" s="65"/>
      <c r="B131" s="66"/>
      <c r="C131" s="87"/>
      <c r="D131" s="93"/>
      <c r="E131" s="93"/>
      <c r="F131" s="93"/>
      <c r="G131" s="93"/>
      <c r="H131" s="94"/>
    </row>
    <row r="132" spans="1:9" s="61" customFormat="1" ht="12" customHeight="1">
      <c r="A132" s="65" t="s">
        <v>89</v>
      </c>
      <c r="B132" s="66">
        <v>2019</v>
      </c>
      <c r="C132" s="80" t="s">
        <v>29</v>
      </c>
      <c r="D132" s="81" t="s">
        <v>26</v>
      </c>
      <c r="E132" s="81" t="s">
        <v>26</v>
      </c>
      <c r="F132" s="81" t="s">
        <v>26</v>
      </c>
      <c r="G132" s="81" t="s">
        <v>26</v>
      </c>
      <c r="H132" s="82" t="s">
        <v>26</v>
      </c>
    </row>
    <row r="133" spans="1:9" s="61" customFormat="1" ht="12" customHeight="1">
      <c r="A133" s="83" t="s">
        <v>90</v>
      </c>
      <c r="B133" s="66">
        <v>2020</v>
      </c>
      <c r="C133" s="80" t="s">
        <v>31</v>
      </c>
      <c r="D133" s="81" t="s">
        <v>26</v>
      </c>
      <c r="E133" s="81" t="s">
        <v>26</v>
      </c>
      <c r="F133" s="81" t="s">
        <v>26</v>
      </c>
      <c r="G133" s="81" t="s">
        <v>26</v>
      </c>
      <c r="H133" s="82" t="s">
        <v>26</v>
      </c>
    </row>
    <row r="134" spans="1:9" s="61" customFormat="1" ht="12" customHeight="1">
      <c r="A134" s="65"/>
      <c r="B134" s="66">
        <v>2019</v>
      </c>
      <c r="C134" s="80" t="s">
        <v>22</v>
      </c>
      <c r="D134" s="81" t="s">
        <v>26</v>
      </c>
      <c r="E134" s="81" t="s">
        <v>26</v>
      </c>
      <c r="F134" s="81" t="s">
        <v>26</v>
      </c>
      <c r="G134" s="81" t="s">
        <v>26</v>
      </c>
      <c r="H134" s="82" t="s">
        <v>26</v>
      </c>
    </row>
    <row r="135" spans="1:9" s="61" customFormat="1" ht="12" customHeight="1">
      <c r="A135" s="65"/>
      <c r="B135" s="66">
        <v>2020</v>
      </c>
      <c r="C135" s="87"/>
      <c r="D135" s="81" t="s">
        <v>26</v>
      </c>
      <c r="E135" s="81" t="s">
        <v>26</v>
      </c>
      <c r="F135" s="81" t="s">
        <v>26</v>
      </c>
      <c r="G135" s="81" t="s">
        <v>26</v>
      </c>
      <c r="H135" s="82" t="s">
        <v>26</v>
      </c>
    </row>
    <row r="136" spans="1:9" s="61" customFormat="1" ht="10.5" customHeight="1">
      <c r="A136" s="65"/>
      <c r="B136" s="66"/>
      <c r="C136" s="87"/>
      <c r="D136" s="93"/>
      <c r="E136" s="93"/>
      <c r="F136" s="93"/>
      <c r="G136" s="93"/>
      <c r="H136" s="94"/>
    </row>
    <row r="137" spans="1:9" s="61" customFormat="1" ht="12" customHeight="1">
      <c r="A137" s="65" t="s">
        <v>91</v>
      </c>
      <c r="B137" s="66">
        <v>2019</v>
      </c>
      <c r="C137" s="80" t="s">
        <v>29</v>
      </c>
      <c r="D137" s="81" t="s">
        <v>26</v>
      </c>
      <c r="E137" s="81" t="s">
        <v>26</v>
      </c>
      <c r="F137" s="81" t="s">
        <v>26</v>
      </c>
      <c r="G137" s="81" t="s">
        <v>26</v>
      </c>
      <c r="H137" s="82" t="s">
        <v>26</v>
      </c>
    </row>
    <row r="138" spans="1:9" s="61" customFormat="1" ht="12" customHeight="1">
      <c r="A138" s="65" t="s">
        <v>92</v>
      </c>
      <c r="B138" s="66">
        <v>2020</v>
      </c>
      <c r="C138" s="80" t="s">
        <v>31</v>
      </c>
      <c r="D138" s="81" t="s">
        <v>26</v>
      </c>
      <c r="E138" s="81" t="s">
        <v>26</v>
      </c>
      <c r="F138" s="81" t="s">
        <v>26</v>
      </c>
      <c r="G138" s="81" t="s">
        <v>26</v>
      </c>
      <c r="H138" s="82" t="s">
        <v>26</v>
      </c>
    </row>
    <row r="139" spans="1:9" s="61" customFormat="1" ht="12" customHeight="1">
      <c r="A139" s="65" t="s">
        <v>24</v>
      </c>
      <c r="B139" s="66">
        <v>2019</v>
      </c>
      <c r="C139" s="80" t="s">
        <v>22</v>
      </c>
      <c r="D139" s="81" t="s">
        <v>26</v>
      </c>
      <c r="E139" s="81" t="s">
        <v>26</v>
      </c>
      <c r="F139" s="81" t="s">
        <v>26</v>
      </c>
      <c r="G139" s="81" t="s">
        <v>26</v>
      </c>
      <c r="H139" s="82" t="s">
        <v>26</v>
      </c>
    </row>
    <row r="140" spans="1:9" s="61" customFormat="1" ht="12" customHeight="1">
      <c r="A140" s="65" t="s">
        <v>24</v>
      </c>
      <c r="B140" s="66">
        <v>2020</v>
      </c>
      <c r="C140" s="87"/>
      <c r="D140" s="81" t="s">
        <v>26</v>
      </c>
      <c r="E140" s="81" t="s">
        <v>26</v>
      </c>
      <c r="F140" s="81" t="s">
        <v>26</v>
      </c>
      <c r="G140" s="81" t="s">
        <v>26</v>
      </c>
      <c r="H140" s="82" t="s">
        <v>26</v>
      </c>
      <c r="I140" s="95"/>
    </row>
    <row r="141" spans="1:9" s="61" customFormat="1" ht="10.5" customHeight="1">
      <c r="A141" s="65"/>
      <c r="B141" s="66"/>
      <c r="C141" s="87"/>
      <c r="D141" s="81"/>
      <c r="E141" s="81"/>
      <c r="F141" s="81"/>
      <c r="G141" s="81"/>
      <c r="H141" s="82"/>
      <c r="I141" s="95"/>
    </row>
    <row r="142" spans="1:9" s="61" customFormat="1" ht="12" customHeight="1">
      <c r="A142" s="65" t="s">
        <v>93</v>
      </c>
      <c r="B142" s="66">
        <v>2019</v>
      </c>
      <c r="C142" s="80" t="s">
        <v>22</v>
      </c>
      <c r="D142" s="81">
        <v>41</v>
      </c>
      <c r="E142" s="81" t="s">
        <v>26</v>
      </c>
      <c r="F142" s="81" t="s">
        <v>26</v>
      </c>
      <c r="G142" s="81">
        <v>41</v>
      </c>
      <c r="H142" s="82">
        <v>30</v>
      </c>
    </row>
    <row r="143" spans="1:9" s="61" customFormat="1" ht="12" customHeight="1">
      <c r="A143" s="65" t="s">
        <v>94</v>
      </c>
      <c r="B143" s="66">
        <v>2020</v>
      </c>
      <c r="C143" s="89"/>
      <c r="D143" s="81">
        <v>34</v>
      </c>
      <c r="E143" s="81" t="s">
        <v>26</v>
      </c>
      <c r="F143" s="81" t="s">
        <v>26</v>
      </c>
      <c r="G143" s="81">
        <v>34</v>
      </c>
      <c r="H143" s="82">
        <v>26</v>
      </c>
    </row>
    <row r="144" spans="1:9" s="61" customFormat="1" ht="10.5" customHeight="1">
      <c r="A144" s="65"/>
      <c r="B144" s="66"/>
      <c r="C144" s="89"/>
      <c r="D144" s="81"/>
      <c r="E144" s="81"/>
      <c r="F144" s="81"/>
      <c r="G144" s="81"/>
      <c r="H144" s="82"/>
    </row>
    <row r="145" spans="1:8" s="61" customFormat="1" ht="12" customHeight="1">
      <c r="A145" s="65" t="s">
        <v>95</v>
      </c>
      <c r="B145" s="66">
        <v>2019</v>
      </c>
      <c r="C145" s="80" t="s">
        <v>29</v>
      </c>
      <c r="D145" s="81" t="s">
        <v>26</v>
      </c>
      <c r="E145" s="81" t="s">
        <v>26</v>
      </c>
      <c r="F145" s="81" t="s">
        <v>26</v>
      </c>
      <c r="G145" s="81" t="s">
        <v>26</v>
      </c>
      <c r="H145" s="82" t="s">
        <v>26</v>
      </c>
    </row>
    <row r="146" spans="1:8" s="61" customFormat="1" ht="12" customHeight="1">
      <c r="A146" s="64" t="s">
        <v>96</v>
      </c>
      <c r="B146" s="66">
        <v>2020</v>
      </c>
      <c r="C146" s="80" t="s">
        <v>31</v>
      </c>
      <c r="D146" s="81" t="s">
        <v>26</v>
      </c>
      <c r="E146" s="81" t="s">
        <v>26</v>
      </c>
      <c r="F146" s="81" t="s">
        <v>26</v>
      </c>
      <c r="G146" s="81" t="s">
        <v>26</v>
      </c>
      <c r="H146" s="82" t="s">
        <v>26</v>
      </c>
    </row>
    <row r="147" spans="1:8" s="61" customFormat="1" ht="12" customHeight="1">
      <c r="A147" s="64" t="s">
        <v>24</v>
      </c>
      <c r="B147" s="66">
        <v>2019</v>
      </c>
      <c r="C147" s="80" t="s">
        <v>22</v>
      </c>
      <c r="D147" s="81" t="s">
        <v>26</v>
      </c>
      <c r="E147" s="81" t="s">
        <v>26</v>
      </c>
      <c r="F147" s="81" t="s">
        <v>26</v>
      </c>
      <c r="G147" s="81" t="s">
        <v>26</v>
      </c>
      <c r="H147" s="82" t="s">
        <v>26</v>
      </c>
    </row>
    <row r="148" spans="1:8" s="61" customFormat="1" ht="12" customHeight="1">
      <c r="A148" s="64" t="s">
        <v>24</v>
      </c>
      <c r="B148" s="66">
        <v>2020</v>
      </c>
      <c r="C148" s="80"/>
      <c r="D148" s="81" t="s">
        <v>26</v>
      </c>
      <c r="E148" s="81" t="s">
        <v>26</v>
      </c>
      <c r="F148" s="81" t="s">
        <v>26</v>
      </c>
      <c r="G148" s="81" t="s">
        <v>26</v>
      </c>
      <c r="H148" s="82" t="s">
        <v>26</v>
      </c>
    </row>
    <row r="149" spans="1:8" s="61" customFormat="1" ht="10.5" customHeight="1">
      <c r="A149" s="64"/>
      <c r="B149" s="66"/>
      <c r="C149" s="80"/>
      <c r="D149" s="81"/>
      <c r="E149" s="81"/>
      <c r="F149" s="81"/>
      <c r="G149" s="81"/>
      <c r="H149" s="82"/>
    </row>
    <row r="150" spans="1:8" s="61" customFormat="1" ht="12" customHeight="1">
      <c r="A150" s="65" t="s">
        <v>97</v>
      </c>
      <c r="B150" s="66">
        <v>2019</v>
      </c>
      <c r="C150" s="80" t="s">
        <v>39</v>
      </c>
      <c r="D150" s="81" t="s">
        <v>26</v>
      </c>
      <c r="E150" s="81" t="s">
        <v>26</v>
      </c>
      <c r="F150" s="81" t="s">
        <v>26</v>
      </c>
      <c r="G150" s="81" t="s">
        <v>26</v>
      </c>
      <c r="H150" s="82" t="s">
        <v>26</v>
      </c>
    </row>
    <row r="151" spans="1:8" s="61" customFormat="1" ht="12" customHeight="1">
      <c r="A151" s="88" t="s">
        <v>98</v>
      </c>
      <c r="B151" s="66">
        <v>2020</v>
      </c>
      <c r="C151" s="80" t="s">
        <v>41</v>
      </c>
      <c r="D151" s="81" t="s">
        <v>26</v>
      </c>
      <c r="E151" s="81" t="s">
        <v>26</v>
      </c>
      <c r="F151" s="81" t="s">
        <v>26</v>
      </c>
      <c r="G151" s="81" t="s">
        <v>26</v>
      </c>
      <c r="H151" s="82" t="s">
        <v>26</v>
      </c>
    </row>
    <row r="152" spans="1:8" s="61" customFormat="1" ht="12" customHeight="1">
      <c r="A152" s="65" t="s">
        <v>24</v>
      </c>
      <c r="B152" s="66">
        <v>2019</v>
      </c>
      <c r="C152" s="80" t="s">
        <v>22</v>
      </c>
      <c r="D152" s="81" t="s">
        <v>26</v>
      </c>
      <c r="E152" s="81" t="s">
        <v>26</v>
      </c>
      <c r="F152" s="81" t="s">
        <v>26</v>
      </c>
      <c r="G152" s="81" t="s">
        <v>26</v>
      </c>
      <c r="H152" s="82" t="s">
        <v>26</v>
      </c>
    </row>
    <row r="153" spans="1:8" s="61" customFormat="1" ht="12" customHeight="1">
      <c r="A153" s="65" t="s">
        <v>24</v>
      </c>
      <c r="B153" s="66">
        <v>2020</v>
      </c>
      <c r="C153" s="87"/>
      <c r="D153" s="81" t="s">
        <v>26</v>
      </c>
      <c r="E153" s="81" t="s">
        <v>26</v>
      </c>
      <c r="F153" s="81" t="s">
        <v>26</v>
      </c>
      <c r="G153" s="81" t="s">
        <v>26</v>
      </c>
      <c r="H153" s="82" t="s">
        <v>26</v>
      </c>
    </row>
    <row r="154" spans="1:8" s="61" customFormat="1" ht="10.5" customHeight="1">
      <c r="A154" s="65"/>
      <c r="B154" s="66"/>
      <c r="C154" s="87"/>
      <c r="D154" s="81"/>
      <c r="E154" s="81"/>
      <c r="F154" s="81"/>
      <c r="G154" s="81"/>
      <c r="H154" s="82"/>
    </row>
    <row r="155" spans="1:8" s="61" customFormat="1" ht="12" customHeight="1">
      <c r="A155" s="65" t="s">
        <v>99</v>
      </c>
      <c r="B155" s="66">
        <v>2019</v>
      </c>
      <c r="C155" s="80" t="s">
        <v>39</v>
      </c>
      <c r="D155" s="81" t="s">
        <v>26</v>
      </c>
      <c r="E155" s="81" t="s">
        <v>26</v>
      </c>
      <c r="F155" s="81" t="s">
        <v>26</v>
      </c>
      <c r="G155" s="81" t="s">
        <v>26</v>
      </c>
      <c r="H155" s="82" t="s">
        <v>26</v>
      </c>
    </row>
    <row r="156" spans="1:8" s="61" customFormat="1" ht="12" customHeight="1">
      <c r="A156" s="64" t="s">
        <v>100</v>
      </c>
      <c r="B156" s="66">
        <v>2020</v>
      </c>
      <c r="C156" s="80" t="s">
        <v>41</v>
      </c>
      <c r="D156" s="81" t="s">
        <v>26</v>
      </c>
      <c r="E156" s="81" t="s">
        <v>26</v>
      </c>
      <c r="F156" s="81" t="s">
        <v>26</v>
      </c>
      <c r="G156" s="81" t="s">
        <v>26</v>
      </c>
      <c r="H156" s="82" t="s">
        <v>26</v>
      </c>
    </row>
    <row r="157" spans="1:8" s="61" customFormat="1" ht="12" customHeight="1">
      <c r="A157" s="64" t="s">
        <v>24</v>
      </c>
      <c r="B157" s="66">
        <v>2019</v>
      </c>
      <c r="C157" s="80" t="s">
        <v>22</v>
      </c>
      <c r="D157" s="81" t="s">
        <v>26</v>
      </c>
      <c r="E157" s="81" t="s">
        <v>26</v>
      </c>
      <c r="F157" s="81" t="s">
        <v>26</v>
      </c>
      <c r="G157" s="81" t="s">
        <v>26</v>
      </c>
      <c r="H157" s="82" t="s">
        <v>26</v>
      </c>
    </row>
    <row r="158" spans="1:8" s="61" customFormat="1" ht="12" customHeight="1">
      <c r="A158" s="64" t="s">
        <v>24</v>
      </c>
      <c r="B158" s="66">
        <v>2020</v>
      </c>
      <c r="C158" s="89"/>
      <c r="D158" s="81" t="s">
        <v>26</v>
      </c>
      <c r="E158" s="81" t="s">
        <v>26</v>
      </c>
      <c r="F158" s="81" t="s">
        <v>26</v>
      </c>
      <c r="G158" s="81" t="s">
        <v>26</v>
      </c>
      <c r="H158" s="82" t="s">
        <v>26</v>
      </c>
    </row>
    <row r="159" spans="1:8" s="61" customFormat="1" ht="10.5" customHeight="1">
      <c r="A159" s="64"/>
      <c r="B159" s="66"/>
      <c r="C159" s="89"/>
      <c r="D159" s="81"/>
      <c r="E159" s="81"/>
      <c r="F159" s="81"/>
      <c r="G159" s="81"/>
      <c r="H159" s="82"/>
    </row>
    <row r="160" spans="1:8" ht="12" customHeight="1">
      <c r="A160" s="65" t="s">
        <v>101</v>
      </c>
      <c r="B160" s="66">
        <v>2019</v>
      </c>
      <c r="C160" s="80" t="s">
        <v>102</v>
      </c>
      <c r="D160" s="81">
        <v>1571</v>
      </c>
      <c r="E160" s="81" t="s">
        <v>26</v>
      </c>
      <c r="F160" s="81" t="s">
        <v>26</v>
      </c>
      <c r="G160" s="81">
        <v>1571</v>
      </c>
      <c r="H160" s="82" t="s">
        <v>26</v>
      </c>
    </row>
    <row r="161" spans="1:8" ht="12" customHeight="1">
      <c r="A161" s="65" t="s">
        <v>103</v>
      </c>
      <c r="B161" s="66">
        <v>2020</v>
      </c>
      <c r="C161" s="80"/>
      <c r="D161" s="81">
        <v>1319</v>
      </c>
      <c r="E161" s="81" t="s">
        <v>26</v>
      </c>
      <c r="F161" s="81" t="s">
        <v>26</v>
      </c>
      <c r="G161" s="81">
        <v>1319</v>
      </c>
      <c r="H161" s="82" t="s">
        <v>26</v>
      </c>
    </row>
    <row r="162" spans="1:8" ht="12" customHeight="1">
      <c r="A162" s="65" t="s">
        <v>24</v>
      </c>
      <c r="B162" s="66">
        <v>2019</v>
      </c>
      <c r="C162" s="80" t="s">
        <v>22</v>
      </c>
      <c r="D162" s="81">
        <v>5657</v>
      </c>
      <c r="E162" s="81" t="s">
        <v>26</v>
      </c>
      <c r="F162" s="81" t="s">
        <v>26</v>
      </c>
      <c r="G162" s="81">
        <v>5657</v>
      </c>
      <c r="H162" s="82" t="s">
        <v>26</v>
      </c>
    </row>
    <row r="163" spans="1:8" ht="12" customHeight="1">
      <c r="A163" s="65" t="s">
        <v>24</v>
      </c>
      <c r="B163" s="84">
        <v>2020</v>
      </c>
      <c r="C163" s="85"/>
      <c r="D163" s="86">
        <v>4748</v>
      </c>
      <c r="E163" s="81" t="s">
        <v>26</v>
      </c>
      <c r="F163" s="81" t="s">
        <v>26</v>
      </c>
      <c r="G163" s="81">
        <v>4748</v>
      </c>
      <c r="H163" s="82" t="s">
        <v>26</v>
      </c>
    </row>
    <row r="164" spans="1:8" ht="10.5" customHeight="1">
      <c r="A164" s="65"/>
      <c r="B164" s="66"/>
      <c r="C164" s="87"/>
      <c r="D164" s="81"/>
      <c r="E164" s="81"/>
      <c r="F164" s="81"/>
      <c r="G164" s="81"/>
      <c r="H164" s="82"/>
    </row>
    <row r="165" spans="1:8" ht="12" customHeight="1">
      <c r="A165" s="65" t="s">
        <v>104</v>
      </c>
      <c r="B165" s="66">
        <v>2019</v>
      </c>
      <c r="C165" s="80" t="s">
        <v>22</v>
      </c>
      <c r="D165" s="81">
        <v>245</v>
      </c>
      <c r="E165" s="81">
        <v>97</v>
      </c>
      <c r="F165" s="81" t="s">
        <v>26</v>
      </c>
      <c r="G165" s="81">
        <v>342</v>
      </c>
      <c r="H165" s="82" t="s">
        <v>26</v>
      </c>
    </row>
    <row r="166" spans="1:8" ht="12" customHeight="1">
      <c r="A166" s="83" t="s">
        <v>105</v>
      </c>
      <c r="B166" s="84">
        <v>2020</v>
      </c>
      <c r="C166" s="85"/>
      <c r="D166" s="86">
        <v>247</v>
      </c>
      <c r="E166" s="81">
        <v>95</v>
      </c>
      <c r="F166" s="81" t="s">
        <v>26</v>
      </c>
      <c r="G166" s="81">
        <v>343</v>
      </c>
      <c r="H166" s="82" t="s">
        <v>26</v>
      </c>
    </row>
    <row r="167" spans="1:8" ht="12" customHeight="1">
      <c r="A167" s="65" t="s">
        <v>106</v>
      </c>
      <c r="B167" s="66">
        <v>2019</v>
      </c>
      <c r="C167" s="80" t="s">
        <v>22</v>
      </c>
      <c r="D167" s="81" t="s">
        <v>107</v>
      </c>
      <c r="E167" s="81" t="s">
        <v>26</v>
      </c>
      <c r="F167" s="81" t="s">
        <v>107</v>
      </c>
      <c r="G167" s="81" t="s">
        <v>107</v>
      </c>
      <c r="H167" s="82" t="s">
        <v>26</v>
      </c>
    </row>
    <row r="168" spans="1:8" ht="12" customHeight="1">
      <c r="A168" s="83" t="s">
        <v>108</v>
      </c>
      <c r="B168" s="66">
        <v>2020</v>
      </c>
      <c r="C168" s="87"/>
      <c r="D168" s="81" t="s">
        <v>107</v>
      </c>
      <c r="E168" s="81" t="s">
        <v>26</v>
      </c>
      <c r="F168" s="81" t="s">
        <v>107</v>
      </c>
      <c r="G168" s="81" t="s">
        <v>107</v>
      </c>
      <c r="H168" s="82" t="s">
        <v>26</v>
      </c>
    </row>
    <row r="169" spans="1:8" ht="10.5" customHeight="1">
      <c r="A169" s="65"/>
      <c r="B169" s="66"/>
      <c r="C169" s="87"/>
      <c r="D169" s="81"/>
      <c r="E169" s="81"/>
      <c r="F169" s="81"/>
      <c r="G169" s="81"/>
      <c r="H169" s="82"/>
    </row>
    <row r="170" spans="1:8" ht="12" customHeight="1">
      <c r="A170" s="70" t="s">
        <v>109</v>
      </c>
      <c r="B170" s="71">
        <v>2019</v>
      </c>
      <c r="C170" s="72" t="s">
        <v>22</v>
      </c>
      <c r="D170" s="73" t="s">
        <v>26</v>
      </c>
      <c r="E170" s="73" t="s">
        <v>26</v>
      </c>
      <c r="F170" s="73" t="s">
        <v>26</v>
      </c>
      <c r="G170" s="73" t="s">
        <v>26</v>
      </c>
      <c r="H170" s="74" t="s">
        <v>26</v>
      </c>
    </row>
    <row r="171" spans="1:8" ht="12" customHeight="1">
      <c r="A171" s="75" t="s">
        <v>110</v>
      </c>
      <c r="B171" s="71">
        <v>2020</v>
      </c>
      <c r="C171" s="79"/>
      <c r="D171" s="73" t="s">
        <v>26</v>
      </c>
      <c r="E171" s="73" t="s">
        <v>26</v>
      </c>
      <c r="F171" s="73" t="s">
        <v>26</v>
      </c>
      <c r="G171" s="73" t="s">
        <v>26</v>
      </c>
      <c r="H171" s="74" t="s">
        <v>26</v>
      </c>
    </row>
    <row r="172" spans="1:8" ht="10.5" customHeight="1">
      <c r="A172" s="75"/>
      <c r="B172" s="66"/>
      <c r="C172" s="79"/>
      <c r="D172" s="81"/>
      <c r="E172" s="81"/>
      <c r="F172" s="81"/>
      <c r="G172" s="81"/>
      <c r="H172" s="82"/>
    </row>
    <row r="173" spans="1:8" ht="12" customHeight="1">
      <c r="A173" s="65" t="s">
        <v>111</v>
      </c>
      <c r="B173" s="66">
        <v>2019</v>
      </c>
      <c r="C173" s="80" t="s">
        <v>22</v>
      </c>
      <c r="D173" s="81" t="s">
        <v>26</v>
      </c>
      <c r="E173" s="81" t="s">
        <v>26</v>
      </c>
      <c r="F173" s="81" t="s">
        <v>26</v>
      </c>
      <c r="G173" s="81" t="s">
        <v>26</v>
      </c>
      <c r="H173" s="82" t="s">
        <v>26</v>
      </c>
    </row>
    <row r="174" spans="1:8" ht="12" customHeight="1">
      <c r="A174" s="83" t="s">
        <v>112</v>
      </c>
      <c r="B174" s="66">
        <v>2020</v>
      </c>
      <c r="C174" s="87"/>
      <c r="D174" s="81" t="s">
        <v>26</v>
      </c>
      <c r="E174" s="81" t="s">
        <v>26</v>
      </c>
      <c r="F174" s="81" t="s">
        <v>26</v>
      </c>
      <c r="G174" s="81" t="s">
        <v>26</v>
      </c>
      <c r="H174" s="82" t="s">
        <v>26</v>
      </c>
    </row>
    <row r="175" spans="1:8" ht="10.5" customHeight="1">
      <c r="A175" s="65"/>
      <c r="B175" s="66"/>
      <c r="C175" s="87"/>
      <c r="D175" s="81"/>
      <c r="E175" s="81"/>
      <c r="F175" s="81"/>
      <c r="G175" s="81"/>
      <c r="H175" s="82"/>
    </row>
    <row r="176" spans="1:8" ht="12" customHeight="1">
      <c r="A176" s="65" t="s">
        <v>113</v>
      </c>
      <c r="B176" s="66">
        <v>2019</v>
      </c>
      <c r="C176" s="80" t="s">
        <v>22</v>
      </c>
      <c r="D176" s="81" t="s">
        <v>26</v>
      </c>
      <c r="E176" s="81" t="s">
        <v>26</v>
      </c>
      <c r="F176" s="81" t="s">
        <v>26</v>
      </c>
      <c r="G176" s="81" t="s">
        <v>26</v>
      </c>
      <c r="H176" s="82" t="s">
        <v>26</v>
      </c>
    </row>
    <row r="177" spans="1:12" ht="12" customHeight="1">
      <c r="A177" s="96" t="s">
        <v>114</v>
      </c>
      <c r="B177" s="66">
        <v>2020</v>
      </c>
      <c r="C177" s="87"/>
      <c r="D177" s="81" t="s">
        <v>26</v>
      </c>
      <c r="E177" s="81" t="s">
        <v>26</v>
      </c>
      <c r="F177" s="81" t="s">
        <v>26</v>
      </c>
      <c r="G177" s="81" t="s">
        <v>26</v>
      </c>
      <c r="H177" s="82" t="s">
        <v>26</v>
      </c>
    </row>
    <row r="178" spans="1:12" ht="11.25" customHeight="1">
      <c r="C178" s="98"/>
      <c r="D178" s="99"/>
      <c r="E178" s="99"/>
      <c r="F178" s="99"/>
      <c r="G178" s="99"/>
      <c r="H178" s="99"/>
    </row>
    <row r="179" spans="1:12" ht="11.25" customHeight="1">
      <c r="C179" s="98"/>
      <c r="D179" s="99"/>
      <c r="E179" s="99"/>
      <c r="F179" s="99"/>
      <c r="G179" s="99"/>
      <c r="H179" s="99"/>
    </row>
    <row r="180" spans="1:12" ht="11.25" customHeight="1">
      <c r="C180" s="98"/>
      <c r="D180" s="99"/>
      <c r="E180" s="99"/>
      <c r="F180" s="99"/>
      <c r="G180" s="99"/>
      <c r="H180" s="99"/>
    </row>
    <row r="181" spans="1:12" ht="11.25" customHeight="1">
      <c r="C181" s="98"/>
      <c r="D181" s="99"/>
      <c r="E181" s="99"/>
      <c r="F181" s="99"/>
      <c r="G181" s="99"/>
      <c r="H181" s="99"/>
    </row>
    <row r="182" spans="1:12" ht="11.25" customHeight="1">
      <c r="C182" s="98"/>
      <c r="D182" s="99"/>
      <c r="E182" s="99"/>
      <c r="F182" s="99"/>
      <c r="G182" s="99"/>
      <c r="H182" s="99"/>
    </row>
    <row r="183" spans="1:12" ht="11.25" customHeight="1">
      <c r="C183" s="98"/>
      <c r="D183" s="99"/>
      <c r="E183" s="99"/>
      <c r="F183" s="99"/>
      <c r="G183" s="99"/>
      <c r="H183" s="99"/>
    </row>
    <row r="184" spans="1:12" ht="11.25" customHeight="1">
      <c r="D184" s="100"/>
      <c r="E184" s="100"/>
      <c r="F184" s="100"/>
      <c r="G184" s="100"/>
      <c r="H184" s="100"/>
    </row>
    <row r="185" spans="1:12" ht="11.25" customHeight="1">
      <c r="D185" s="100"/>
      <c r="E185" s="100"/>
      <c r="F185" s="100"/>
      <c r="G185" s="100"/>
      <c r="H185" s="100"/>
    </row>
    <row r="186" spans="1:12" ht="11.25" customHeight="1">
      <c r="D186" s="100"/>
      <c r="E186" s="100"/>
      <c r="F186" s="100"/>
      <c r="G186" s="100"/>
      <c r="H186" s="100"/>
    </row>
    <row r="187" spans="1:12" ht="11.25" customHeight="1">
      <c r="D187" s="100"/>
      <c r="E187" s="100"/>
      <c r="F187" s="100"/>
      <c r="G187" s="100"/>
      <c r="H187" s="100"/>
      <c r="K187" s="48"/>
      <c r="L187" s="48"/>
    </row>
    <row r="188" spans="1:12">
      <c r="D188" s="100"/>
      <c r="E188" s="100"/>
      <c r="F188" s="100"/>
      <c r="G188" s="100"/>
      <c r="H188" s="100"/>
      <c r="L188" s="48"/>
    </row>
    <row r="189" spans="1:12">
      <c r="D189" s="100"/>
      <c r="E189" s="100"/>
      <c r="F189" s="100"/>
      <c r="G189" s="100"/>
      <c r="H189" s="100"/>
      <c r="L189" s="48"/>
    </row>
    <row r="190" spans="1:12">
      <c r="D190" s="100"/>
      <c r="E190" s="100"/>
      <c r="F190" s="100"/>
      <c r="G190" s="100"/>
      <c r="H190" s="100"/>
      <c r="L190" s="48"/>
    </row>
    <row r="191" spans="1:12">
      <c r="D191" s="100"/>
      <c r="E191" s="100"/>
      <c r="F191" s="100"/>
      <c r="G191" s="100"/>
      <c r="H191" s="100"/>
      <c r="L191" s="48"/>
    </row>
    <row r="192" spans="1:12">
      <c r="D192" s="100"/>
      <c r="E192" s="100"/>
      <c r="F192" s="100"/>
      <c r="G192" s="100"/>
      <c r="H192" s="100"/>
      <c r="L192" s="48"/>
    </row>
    <row r="193" spans="4:12">
      <c r="D193" s="100"/>
      <c r="E193" s="100"/>
      <c r="F193" s="100"/>
      <c r="G193" s="100"/>
      <c r="H193" s="100"/>
      <c r="L193" s="48"/>
    </row>
    <row r="194" spans="4:12">
      <c r="D194" s="100"/>
      <c r="E194" s="100"/>
      <c r="F194" s="100"/>
      <c r="G194" s="100"/>
      <c r="H194" s="100"/>
      <c r="L194" s="48"/>
    </row>
    <row r="195" spans="4:12">
      <c r="D195" s="100"/>
      <c r="E195" s="100"/>
      <c r="F195" s="100"/>
      <c r="G195" s="100"/>
      <c r="H195" s="100"/>
      <c r="L195" s="48"/>
    </row>
    <row r="196" spans="4:12">
      <c r="D196" s="100"/>
      <c r="E196" s="100"/>
      <c r="F196" s="100"/>
      <c r="G196" s="100"/>
      <c r="H196" s="100"/>
      <c r="L196" s="48"/>
    </row>
    <row r="197" spans="4:12">
      <c r="D197" s="100"/>
      <c r="E197" s="100"/>
      <c r="F197" s="100"/>
      <c r="G197" s="100"/>
      <c r="H197" s="100"/>
      <c r="L197" s="48"/>
    </row>
    <row r="198" spans="4:12">
      <c r="D198" s="100"/>
      <c r="E198" s="100"/>
      <c r="F198" s="100"/>
      <c r="G198" s="100"/>
      <c r="H198" s="100"/>
      <c r="L198" s="48"/>
    </row>
    <row r="199" spans="4:12">
      <c r="D199" s="100"/>
      <c r="E199" s="100"/>
      <c r="F199" s="100"/>
      <c r="G199" s="100"/>
      <c r="H199" s="100"/>
      <c r="L199" s="48"/>
    </row>
    <row r="200" spans="4:12">
      <c r="D200" s="100"/>
      <c r="E200" s="100"/>
      <c r="F200" s="100"/>
      <c r="G200" s="100"/>
      <c r="H200" s="100"/>
      <c r="L200" s="48"/>
    </row>
    <row r="201" spans="4:12">
      <c r="D201" s="100"/>
      <c r="E201" s="100"/>
      <c r="F201" s="100"/>
      <c r="G201" s="100"/>
      <c r="H201" s="100"/>
      <c r="L201" s="48"/>
    </row>
    <row r="202" spans="4:12">
      <c r="L202" s="48"/>
    </row>
    <row r="203" spans="4:12">
      <c r="L203" s="48"/>
    </row>
    <row r="204" spans="4:12">
      <c r="L204" s="48"/>
    </row>
    <row r="205" spans="4:12">
      <c r="L205" s="48"/>
    </row>
    <row r="206" spans="4:12">
      <c r="L206" s="48"/>
    </row>
    <row r="207" spans="4:12">
      <c r="L207" s="48"/>
    </row>
    <row r="208" spans="4:12">
      <c r="L208" s="48"/>
    </row>
    <row r="209" spans="12:12">
      <c r="L209" s="48"/>
    </row>
    <row r="394" spans="11:12">
      <c r="K394" t="s">
        <v>115</v>
      </c>
      <c r="L394" t="s">
        <v>116</v>
      </c>
    </row>
    <row r="395" spans="11:12">
      <c r="K395" s="48"/>
      <c r="L395" s="48" t="s">
        <v>117</v>
      </c>
    </row>
    <row r="396" spans="11:12">
      <c r="L396" s="48" t="s">
        <v>118</v>
      </c>
    </row>
    <row r="397" spans="11:12">
      <c r="L397" s="48" t="s">
        <v>119</v>
      </c>
    </row>
    <row r="398" spans="11:12">
      <c r="L398" s="48" t="s">
        <v>120</v>
      </c>
    </row>
    <row r="399" spans="11:12">
      <c r="L399" s="48" t="s">
        <v>121</v>
      </c>
    </row>
    <row r="400" spans="11:12">
      <c r="L400" s="48" t="s">
        <v>122</v>
      </c>
    </row>
    <row r="401" spans="12:12">
      <c r="L401" s="48" t="s">
        <v>123</v>
      </c>
    </row>
    <row r="402" spans="12:12">
      <c r="L402" s="48" t="s">
        <v>124</v>
      </c>
    </row>
    <row r="403" spans="12:12">
      <c r="L403" s="48" t="s">
        <v>125</v>
      </c>
    </row>
    <row r="404" spans="12:12">
      <c r="L404" s="48" t="s">
        <v>126</v>
      </c>
    </row>
    <row r="405" spans="12:12">
      <c r="L405" s="48" t="s">
        <v>127</v>
      </c>
    </row>
    <row r="406" spans="12:12">
      <c r="L406" s="48" t="s">
        <v>128</v>
      </c>
    </row>
    <row r="407" spans="12:12">
      <c r="L407" s="48" t="s">
        <v>129</v>
      </c>
    </row>
    <row r="408" spans="12:12">
      <c r="L408" s="48" t="s">
        <v>130</v>
      </c>
    </row>
    <row r="409" spans="12:12">
      <c r="L409" s="48" t="s">
        <v>131</v>
      </c>
    </row>
    <row r="410" spans="12:12">
      <c r="L410" s="48" t="s">
        <v>132</v>
      </c>
    </row>
    <row r="411" spans="12:12">
      <c r="L411" s="48" t="s">
        <v>133</v>
      </c>
    </row>
    <row r="412" spans="12:12">
      <c r="L412" s="48" t="s">
        <v>134</v>
      </c>
    </row>
    <row r="413" spans="12:12">
      <c r="L413" s="48" t="s">
        <v>135</v>
      </c>
    </row>
    <row r="414" spans="12:12">
      <c r="L414" s="48" t="s">
        <v>136</v>
      </c>
    </row>
    <row r="415" spans="12:12">
      <c r="L415" s="48" t="s">
        <v>137</v>
      </c>
    </row>
    <row r="416" spans="12:12">
      <c r="L416" s="48" t="s">
        <v>138</v>
      </c>
    </row>
    <row r="417" spans="12:12">
      <c r="L417" s="48" t="s">
        <v>139</v>
      </c>
    </row>
    <row r="418" spans="12:12">
      <c r="L418" s="48" t="s">
        <v>140</v>
      </c>
    </row>
    <row r="419" spans="12:12">
      <c r="L419" s="48" t="s">
        <v>141</v>
      </c>
    </row>
    <row r="420" spans="12:12">
      <c r="L420" s="48" t="s">
        <v>142</v>
      </c>
    </row>
    <row r="421" spans="12:12">
      <c r="L421" s="48" t="s">
        <v>143</v>
      </c>
    </row>
    <row r="422" spans="12:12">
      <c r="L422" s="48" t="s">
        <v>144</v>
      </c>
    </row>
    <row r="423" spans="12:12">
      <c r="L423" s="48" t="s">
        <v>145</v>
      </c>
    </row>
    <row r="424" spans="12:12">
      <c r="L424" s="48" t="s">
        <v>146</v>
      </c>
    </row>
    <row r="425" spans="12:12">
      <c r="L425" s="48" t="s">
        <v>147</v>
      </c>
    </row>
    <row r="426" spans="12:12">
      <c r="L426" s="48" t="s">
        <v>148</v>
      </c>
    </row>
    <row r="427" spans="12:12">
      <c r="L427" s="48" t="s">
        <v>149</v>
      </c>
    </row>
    <row r="428" spans="12:12">
      <c r="L428" s="48" t="s">
        <v>150</v>
      </c>
    </row>
    <row r="429" spans="12:12">
      <c r="L429" s="48" t="s">
        <v>151</v>
      </c>
    </row>
    <row r="430" spans="12:12">
      <c r="L430" s="48" t="s">
        <v>152</v>
      </c>
    </row>
    <row r="431" spans="12:12">
      <c r="L431" s="48" t="s">
        <v>153</v>
      </c>
    </row>
    <row r="432" spans="12:12">
      <c r="L432" s="48" t="s">
        <v>154</v>
      </c>
    </row>
    <row r="433" spans="12:12">
      <c r="L433" s="48" t="s">
        <v>155</v>
      </c>
    </row>
    <row r="434" spans="12:12">
      <c r="L434" s="48" t="s">
        <v>156</v>
      </c>
    </row>
    <row r="435" spans="12:12">
      <c r="L435" s="48" t="s">
        <v>157</v>
      </c>
    </row>
    <row r="436" spans="12:12">
      <c r="L436" s="48" t="s">
        <v>158</v>
      </c>
    </row>
    <row r="437" spans="12:12">
      <c r="L437" s="48" t="s">
        <v>159</v>
      </c>
    </row>
    <row r="438" spans="12:12">
      <c r="L438" s="48" t="s">
        <v>160</v>
      </c>
    </row>
    <row r="439" spans="12:12">
      <c r="L439" s="48" t="s">
        <v>161</v>
      </c>
    </row>
    <row r="440" spans="12:12">
      <c r="L440" s="48" t="s">
        <v>162</v>
      </c>
    </row>
    <row r="441" spans="12:12">
      <c r="L441" s="48" t="s">
        <v>163</v>
      </c>
    </row>
    <row r="442" spans="12:12">
      <c r="L442" s="48" t="s">
        <v>164</v>
      </c>
    </row>
    <row r="443" spans="12:12">
      <c r="L443" s="48" t="s">
        <v>165</v>
      </c>
    </row>
    <row r="444" spans="12:12">
      <c r="L444" s="48" t="s">
        <v>166</v>
      </c>
    </row>
    <row r="445" spans="12:12">
      <c r="L445" s="48" t="s">
        <v>167</v>
      </c>
    </row>
    <row r="446" spans="12:12">
      <c r="L446" s="48" t="s">
        <v>168</v>
      </c>
    </row>
    <row r="447" spans="12:12">
      <c r="L447" s="48" t="s">
        <v>169</v>
      </c>
    </row>
    <row r="448" spans="12:12">
      <c r="L448" s="48" t="s">
        <v>170</v>
      </c>
    </row>
    <row r="449" spans="12:12">
      <c r="L449" s="48" t="s">
        <v>171</v>
      </c>
    </row>
    <row r="450" spans="12:12">
      <c r="L450" s="48" t="s">
        <v>172</v>
      </c>
    </row>
    <row r="451" spans="12:12">
      <c r="L451" s="48" t="s">
        <v>173</v>
      </c>
    </row>
    <row r="452" spans="12:12">
      <c r="L452" s="48" t="s">
        <v>174</v>
      </c>
    </row>
    <row r="453" spans="12:12">
      <c r="L453" s="48" t="s">
        <v>175</v>
      </c>
    </row>
    <row r="454" spans="12:12">
      <c r="L454" s="48" t="s">
        <v>176</v>
      </c>
    </row>
    <row r="455" spans="12:12">
      <c r="L455" s="48" t="s">
        <v>177</v>
      </c>
    </row>
    <row r="456" spans="12:12">
      <c r="L456" s="48" t="s">
        <v>178</v>
      </c>
    </row>
    <row r="457" spans="12:12">
      <c r="L457" s="48" t="s">
        <v>179</v>
      </c>
    </row>
    <row r="458" spans="12:12">
      <c r="L458" s="48" t="s">
        <v>180</v>
      </c>
    </row>
    <row r="459" spans="12:12">
      <c r="L459" s="48" t="s">
        <v>181</v>
      </c>
    </row>
    <row r="460" spans="12:12">
      <c r="L460" s="48" t="s">
        <v>182</v>
      </c>
    </row>
    <row r="461" spans="12:12">
      <c r="L461" s="48" t="s">
        <v>183</v>
      </c>
    </row>
    <row r="462" spans="12:12">
      <c r="L462" s="48" t="s">
        <v>184</v>
      </c>
    </row>
    <row r="463" spans="12:12">
      <c r="L463" s="48" t="s">
        <v>185</v>
      </c>
    </row>
    <row r="464" spans="12:12">
      <c r="L464" s="48" t="s">
        <v>186</v>
      </c>
    </row>
    <row r="465" spans="12:12">
      <c r="L465" s="48" t="s">
        <v>187</v>
      </c>
    </row>
    <row r="466" spans="12:12">
      <c r="L466" s="48" t="s">
        <v>188</v>
      </c>
    </row>
    <row r="467" spans="12:12">
      <c r="L467" s="48" t="s">
        <v>189</v>
      </c>
    </row>
    <row r="468" spans="12:12">
      <c r="L468" s="48" t="s">
        <v>190</v>
      </c>
    </row>
    <row r="469" spans="12:12">
      <c r="L469" s="48" t="s">
        <v>191</v>
      </c>
    </row>
    <row r="470" spans="12:12">
      <c r="L470" s="48" t="s">
        <v>192</v>
      </c>
    </row>
    <row r="471" spans="12:12">
      <c r="L471" s="48" t="s">
        <v>193</v>
      </c>
    </row>
    <row r="472" spans="12:12">
      <c r="L472" s="48" t="s">
        <v>194</v>
      </c>
    </row>
    <row r="473" spans="12:12">
      <c r="L473" s="48" t="s">
        <v>195</v>
      </c>
    </row>
    <row r="474" spans="12:12">
      <c r="L474" s="48" t="s">
        <v>196</v>
      </c>
    </row>
    <row r="475" spans="12:12">
      <c r="L475" s="48" t="s">
        <v>197</v>
      </c>
    </row>
    <row r="476" spans="12:12">
      <c r="L476" s="48" t="s">
        <v>198</v>
      </c>
    </row>
    <row r="477" spans="12:12">
      <c r="L477" s="48" t="s">
        <v>199</v>
      </c>
    </row>
    <row r="478" spans="12:12">
      <c r="L478" s="48" t="s">
        <v>200</v>
      </c>
    </row>
    <row r="479" spans="12:12">
      <c r="L479" s="48" t="s">
        <v>201</v>
      </c>
    </row>
    <row r="480" spans="12:12">
      <c r="L480" s="48" t="s">
        <v>202</v>
      </c>
    </row>
    <row r="481" spans="12:12">
      <c r="L481" s="48" t="s">
        <v>203</v>
      </c>
    </row>
    <row r="482" spans="12:12">
      <c r="L482" s="48" t="s">
        <v>204</v>
      </c>
    </row>
    <row r="483" spans="12:12">
      <c r="L483" s="48" t="s">
        <v>205</v>
      </c>
    </row>
    <row r="484" spans="12:12">
      <c r="L484" s="48" t="s">
        <v>206</v>
      </c>
    </row>
    <row r="485" spans="12:12">
      <c r="L485" s="48" t="s">
        <v>207</v>
      </c>
    </row>
    <row r="486" spans="12:12">
      <c r="L486" s="48" t="s">
        <v>208</v>
      </c>
    </row>
    <row r="487" spans="12:12">
      <c r="L487" s="48" t="s">
        <v>209</v>
      </c>
    </row>
    <row r="488" spans="12:12">
      <c r="L488" s="48" t="s">
        <v>210</v>
      </c>
    </row>
    <row r="489" spans="12:12">
      <c r="L489" s="48" t="s">
        <v>211</v>
      </c>
    </row>
    <row r="490" spans="12:12">
      <c r="L490" s="48"/>
    </row>
  </sheetData>
  <mergeCells count="16">
    <mergeCell ref="G3:G6"/>
    <mergeCell ref="H3:H6"/>
    <mergeCell ref="A8:A11"/>
    <mergeCell ref="B8:B11"/>
    <mergeCell ref="C8:C11"/>
    <mergeCell ref="D8:D11"/>
    <mergeCell ref="E8:E11"/>
    <mergeCell ref="F8:F11"/>
    <mergeCell ref="G8:G11"/>
    <mergeCell ref="H8:H11"/>
    <mergeCell ref="A3:A6"/>
    <mergeCell ref="B3:B6"/>
    <mergeCell ref="C3:C6"/>
    <mergeCell ref="D3:D6"/>
    <mergeCell ref="E3:E6"/>
    <mergeCell ref="F3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1"/>
  <sheetViews>
    <sheetView topLeftCell="A125" zoomScaleNormal="100" workbookViewId="0">
      <selection activeCell="J9" activeCellId="1" sqref="J19 J9"/>
    </sheetView>
  </sheetViews>
  <sheetFormatPr defaultColWidth="12.5703125" defaultRowHeight="12.75"/>
  <cols>
    <col min="1" max="1" width="29.28515625" style="97" customWidth="1"/>
    <col min="2" max="2" width="5.28515625" style="57" customWidth="1"/>
    <col min="3" max="3" width="8" style="97" customWidth="1"/>
    <col min="4" max="4" width="10.42578125" style="97" customWidth="1"/>
    <col min="5" max="5" width="10.7109375" style="97" customWidth="1"/>
    <col min="6" max="6" width="9.7109375" style="97" customWidth="1"/>
    <col min="7" max="7" width="10.140625" style="97" customWidth="1"/>
    <col min="8" max="8" width="10.5703125" style="97" customWidth="1"/>
  </cols>
  <sheetData>
    <row r="1" spans="1:8" s="61" customFormat="1" ht="12" customHeight="1">
      <c r="A1" s="56" t="s">
        <v>214</v>
      </c>
      <c r="B1" s="57"/>
      <c r="C1" s="58"/>
      <c r="D1" s="59"/>
      <c r="E1" s="60"/>
      <c r="F1" s="60"/>
      <c r="G1" s="60"/>
      <c r="H1" s="60"/>
    </row>
    <row r="2" spans="1:8" s="61" customFormat="1" ht="12" customHeight="1">
      <c r="A2" s="62" t="s">
        <v>215</v>
      </c>
      <c r="B2" s="57"/>
      <c r="C2" s="63"/>
      <c r="D2" s="60"/>
      <c r="E2" s="60"/>
      <c r="F2" s="60"/>
      <c r="G2" s="60"/>
      <c r="H2" s="60"/>
    </row>
    <row r="3" spans="1:8" s="61" customFormat="1" ht="12.75" customHeight="1">
      <c r="A3" s="422" t="s">
        <v>2</v>
      </c>
      <c r="B3" s="423" t="s">
        <v>3</v>
      </c>
      <c r="C3" s="425" t="s">
        <v>4</v>
      </c>
      <c r="D3" s="408" t="s">
        <v>5</v>
      </c>
      <c r="E3" s="408" t="s">
        <v>6</v>
      </c>
      <c r="F3" s="408" t="s">
        <v>7</v>
      </c>
      <c r="G3" s="408" t="s">
        <v>8</v>
      </c>
      <c r="H3" s="410" t="s">
        <v>9</v>
      </c>
    </row>
    <row r="4" spans="1:8" s="61" customFormat="1" ht="12.75" customHeight="1">
      <c r="A4" s="412"/>
      <c r="B4" s="424"/>
      <c r="C4" s="426"/>
      <c r="D4" s="409"/>
      <c r="E4" s="409"/>
      <c r="F4" s="409"/>
      <c r="G4" s="409"/>
      <c r="H4" s="411"/>
    </row>
    <row r="5" spans="1:8" s="61" customFormat="1" ht="12.75" customHeight="1">
      <c r="A5" s="412"/>
      <c r="B5" s="424"/>
      <c r="C5" s="426"/>
      <c r="D5" s="409"/>
      <c r="E5" s="409"/>
      <c r="F5" s="409"/>
      <c r="G5" s="409"/>
      <c r="H5" s="411"/>
    </row>
    <row r="6" spans="1:8" s="61" customFormat="1" ht="12.75" customHeight="1">
      <c r="A6" s="412"/>
      <c r="B6" s="424"/>
      <c r="C6" s="426"/>
      <c r="D6" s="409"/>
      <c r="E6" s="409"/>
      <c r="F6" s="409"/>
      <c r="G6" s="409"/>
      <c r="H6" s="411"/>
    </row>
    <row r="7" spans="1:8" s="61" customFormat="1" ht="12.75" customHeight="1">
      <c r="A7" s="64"/>
      <c r="B7" s="40"/>
      <c r="C7" s="39"/>
      <c r="D7" s="42"/>
      <c r="E7" s="42"/>
      <c r="F7" s="42"/>
      <c r="G7" s="42"/>
      <c r="H7" s="41"/>
    </row>
    <row r="8" spans="1:8" s="61" customFormat="1" ht="12.75" customHeight="1">
      <c r="A8" s="412" t="s">
        <v>10</v>
      </c>
      <c r="B8" s="414" t="s">
        <v>11</v>
      </c>
      <c r="C8" s="416" t="s">
        <v>12</v>
      </c>
      <c r="D8" s="418" t="s">
        <v>13</v>
      </c>
      <c r="E8" s="418" t="s">
        <v>14</v>
      </c>
      <c r="F8" s="418" t="s">
        <v>15</v>
      </c>
      <c r="G8" s="418" t="s">
        <v>16</v>
      </c>
      <c r="H8" s="420" t="s">
        <v>17</v>
      </c>
    </row>
    <row r="9" spans="1:8" s="61" customFormat="1" ht="12.75" customHeight="1">
      <c r="A9" s="412"/>
      <c r="B9" s="414"/>
      <c r="C9" s="416"/>
      <c r="D9" s="418"/>
      <c r="E9" s="418"/>
      <c r="F9" s="418"/>
      <c r="G9" s="418"/>
      <c r="H9" s="420"/>
    </row>
    <row r="10" spans="1:8" s="61" customFormat="1" ht="12.75" customHeight="1">
      <c r="A10" s="412"/>
      <c r="B10" s="414"/>
      <c r="C10" s="416"/>
      <c r="D10" s="418"/>
      <c r="E10" s="418"/>
      <c r="F10" s="418"/>
      <c r="G10" s="418"/>
      <c r="H10" s="420"/>
    </row>
    <row r="11" spans="1:8" s="61" customFormat="1" ht="12.75" customHeight="1">
      <c r="A11" s="413"/>
      <c r="B11" s="415"/>
      <c r="C11" s="417"/>
      <c r="D11" s="419"/>
      <c r="E11" s="419"/>
      <c r="F11" s="419"/>
      <c r="G11" s="419"/>
      <c r="H11" s="421"/>
    </row>
    <row r="12" spans="1:8" s="61" customFormat="1" ht="11.25" customHeight="1">
      <c r="A12" s="65" t="s">
        <v>18</v>
      </c>
      <c r="B12" s="66"/>
      <c r="C12" s="67" t="s">
        <v>19</v>
      </c>
      <c r="D12" s="68" t="s">
        <v>20</v>
      </c>
      <c r="E12" s="68" t="s">
        <v>20</v>
      </c>
      <c r="F12" s="68" t="s">
        <v>20</v>
      </c>
      <c r="G12" s="68" t="s">
        <v>20</v>
      </c>
      <c r="H12" s="69" t="s">
        <v>20</v>
      </c>
    </row>
    <row r="13" spans="1:8" s="61" customFormat="1" ht="12" customHeight="1">
      <c r="A13" s="70" t="s">
        <v>21</v>
      </c>
      <c r="B13" s="71">
        <v>2019</v>
      </c>
      <c r="C13" s="72" t="s">
        <v>22</v>
      </c>
      <c r="D13" s="73">
        <v>16761</v>
      </c>
      <c r="E13" s="73">
        <v>15067</v>
      </c>
      <c r="F13" s="73">
        <v>16351</v>
      </c>
      <c r="G13" s="73">
        <v>15476</v>
      </c>
      <c r="H13" s="74">
        <v>3</v>
      </c>
    </row>
    <row r="14" spans="1:8" s="61" customFormat="1" ht="12" customHeight="1">
      <c r="A14" s="75" t="s">
        <v>23</v>
      </c>
      <c r="B14" s="71">
        <v>2020</v>
      </c>
      <c r="C14" s="76" t="s">
        <v>24</v>
      </c>
      <c r="D14" s="73">
        <v>21426</v>
      </c>
      <c r="E14" s="73">
        <v>15647</v>
      </c>
      <c r="F14" s="73">
        <v>17099</v>
      </c>
      <c r="G14" s="73">
        <v>19974</v>
      </c>
      <c r="H14" s="74">
        <v>5</v>
      </c>
    </row>
    <row r="15" spans="1:8" s="61" customFormat="1" ht="10.5" customHeight="1">
      <c r="A15" s="75"/>
      <c r="B15" s="71"/>
      <c r="C15" s="76"/>
      <c r="D15" s="77"/>
      <c r="E15" s="77"/>
      <c r="F15" s="77"/>
      <c r="G15" s="77"/>
      <c r="H15" s="78"/>
    </row>
    <row r="16" spans="1:8" s="61" customFormat="1" ht="12" customHeight="1">
      <c r="A16" s="70" t="s">
        <v>25</v>
      </c>
      <c r="B16" s="71">
        <v>2019</v>
      </c>
      <c r="C16" s="72" t="s">
        <v>22</v>
      </c>
      <c r="D16" s="73">
        <v>16312</v>
      </c>
      <c r="E16" s="73">
        <v>14609</v>
      </c>
      <c r="F16" s="73">
        <v>16351</v>
      </c>
      <c r="G16" s="73">
        <v>14570</v>
      </c>
      <c r="H16" s="74" t="s">
        <v>26</v>
      </c>
    </row>
    <row r="17" spans="1:8" s="61" customFormat="1" ht="12" customHeight="1">
      <c r="A17" s="75" t="s">
        <v>27</v>
      </c>
      <c r="B17" s="71">
        <v>2020</v>
      </c>
      <c r="C17" s="79"/>
      <c r="D17" s="73">
        <v>20999</v>
      </c>
      <c r="E17" s="73">
        <v>14584</v>
      </c>
      <c r="F17" s="73">
        <v>17099</v>
      </c>
      <c r="G17" s="73">
        <v>18485</v>
      </c>
      <c r="H17" s="74" t="s">
        <v>26</v>
      </c>
    </row>
    <row r="18" spans="1:8" s="61" customFormat="1" ht="10.5" customHeight="1">
      <c r="A18" s="75"/>
      <c r="B18" s="66"/>
      <c r="C18" s="79"/>
      <c r="D18" s="77"/>
      <c r="E18" s="77"/>
      <c r="F18" s="77"/>
      <c r="G18" s="77"/>
      <c r="H18" s="78"/>
    </row>
    <row r="19" spans="1:8" s="61" customFormat="1" ht="12" customHeight="1">
      <c r="A19" s="65" t="s">
        <v>28</v>
      </c>
      <c r="B19" s="66">
        <v>2019</v>
      </c>
      <c r="C19" s="80" t="s">
        <v>29</v>
      </c>
      <c r="D19" s="81" t="s">
        <v>26</v>
      </c>
      <c r="E19" s="81" t="s">
        <v>26</v>
      </c>
      <c r="F19" s="81" t="s">
        <v>26</v>
      </c>
      <c r="G19" s="81" t="s">
        <v>26</v>
      </c>
      <c r="H19" s="82" t="s">
        <v>26</v>
      </c>
    </row>
    <row r="20" spans="1:8" s="61" customFormat="1" ht="12" customHeight="1">
      <c r="A20" s="83" t="s">
        <v>30</v>
      </c>
      <c r="B20" s="66">
        <v>2020</v>
      </c>
      <c r="C20" s="80" t="s">
        <v>31</v>
      </c>
      <c r="D20" s="81" t="s">
        <v>26</v>
      </c>
      <c r="E20" s="81" t="s">
        <v>26</v>
      </c>
      <c r="F20" s="81" t="s">
        <v>26</v>
      </c>
      <c r="G20" s="81" t="s">
        <v>26</v>
      </c>
      <c r="H20" s="82" t="s">
        <v>26</v>
      </c>
    </row>
    <row r="21" spans="1:8" s="61" customFormat="1" ht="12" customHeight="1">
      <c r="A21" s="65" t="s">
        <v>24</v>
      </c>
      <c r="B21" s="66">
        <v>2019</v>
      </c>
      <c r="C21" s="80" t="s">
        <v>22</v>
      </c>
      <c r="D21" s="81" t="s">
        <v>26</v>
      </c>
      <c r="E21" s="81" t="s">
        <v>26</v>
      </c>
      <c r="F21" s="81" t="s">
        <v>26</v>
      </c>
      <c r="G21" s="81" t="s">
        <v>26</v>
      </c>
      <c r="H21" s="82" t="s">
        <v>26</v>
      </c>
    </row>
    <row r="22" spans="1:8" s="61" customFormat="1" ht="12" customHeight="1">
      <c r="A22" s="65" t="s">
        <v>24</v>
      </c>
      <c r="B22" s="66">
        <v>2020</v>
      </c>
      <c r="C22" s="87" t="s">
        <v>24</v>
      </c>
      <c r="D22" s="81" t="s">
        <v>26</v>
      </c>
      <c r="E22" s="81" t="s">
        <v>26</v>
      </c>
      <c r="F22" s="81" t="s">
        <v>26</v>
      </c>
      <c r="G22" s="81" t="s">
        <v>26</v>
      </c>
      <c r="H22" s="82" t="s">
        <v>26</v>
      </c>
    </row>
    <row r="23" spans="1:8" s="61" customFormat="1" ht="10.5" customHeight="1">
      <c r="A23" s="65"/>
      <c r="B23" s="66"/>
      <c r="C23" s="87"/>
      <c r="D23" s="81"/>
      <c r="E23" s="81"/>
      <c r="F23" s="81"/>
      <c r="G23" s="81"/>
      <c r="H23" s="82"/>
    </row>
    <row r="24" spans="1:8" s="61" customFormat="1" ht="12" customHeight="1">
      <c r="A24" s="65" t="s">
        <v>32</v>
      </c>
      <c r="B24" s="66">
        <v>2019</v>
      </c>
      <c r="C24" s="80" t="s">
        <v>29</v>
      </c>
      <c r="D24" s="81" t="s">
        <v>26</v>
      </c>
      <c r="E24" s="81" t="s">
        <v>26</v>
      </c>
      <c r="F24" s="81" t="s">
        <v>26</v>
      </c>
      <c r="G24" s="81" t="s">
        <v>26</v>
      </c>
      <c r="H24" s="82" t="s">
        <v>26</v>
      </c>
    </row>
    <row r="25" spans="1:8" s="61" customFormat="1" ht="12" customHeight="1">
      <c r="A25" s="88" t="s">
        <v>33</v>
      </c>
      <c r="B25" s="66">
        <v>2020</v>
      </c>
      <c r="C25" s="80" t="s">
        <v>31</v>
      </c>
      <c r="D25" s="81" t="s">
        <v>26</v>
      </c>
      <c r="E25" s="81" t="s">
        <v>26</v>
      </c>
      <c r="F25" s="81" t="s">
        <v>26</v>
      </c>
      <c r="G25" s="81" t="s">
        <v>26</v>
      </c>
      <c r="H25" s="82" t="s">
        <v>26</v>
      </c>
    </row>
    <row r="26" spans="1:8" s="61" customFormat="1" ht="12" customHeight="1">
      <c r="A26" s="64" t="s">
        <v>24</v>
      </c>
      <c r="B26" s="66">
        <v>2019</v>
      </c>
      <c r="C26" s="80" t="s">
        <v>22</v>
      </c>
      <c r="D26" s="81" t="s">
        <v>26</v>
      </c>
      <c r="E26" s="81" t="s">
        <v>26</v>
      </c>
      <c r="F26" s="81" t="s">
        <v>26</v>
      </c>
      <c r="G26" s="81" t="s">
        <v>26</v>
      </c>
      <c r="H26" s="82" t="s">
        <v>26</v>
      </c>
    </row>
    <row r="27" spans="1:8" s="61" customFormat="1" ht="12" customHeight="1">
      <c r="A27" s="64" t="s">
        <v>24</v>
      </c>
      <c r="B27" s="66">
        <v>2020</v>
      </c>
      <c r="C27" s="89" t="s">
        <v>24</v>
      </c>
      <c r="D27" s="81" t="s">
        <v>26</v>
      </c>
      <c r="E27" s="81" t="s">
        <v>26</v>
      </c>
      <c r="F27" s="81" t="s">
        <v>26</v>
      </c>
      <c r="G27" s="81" t="s">
        <v>26</v>
      </c>
      <c r="H27" s="82" t="s">
        <v>26</v>
      </c>
    </row>
    <row r="28" spans="1:8" s="61" customFormat="1" ht="10.5" customHeight="1">
      <c r="A28" s="64"/>
      <c r="B28" s="66"/>
      <c r="C28" s="89"/>
      <c r="D28" s="81"/>
      <c r="E28" s="81"/>
      <c r="F28" s="81"/>
      <c r="G28" s="81"/>
      <c r="H28" s="82"/>
    </row>
    <row r="29" spans="1:8" s="61" customFormat="1" ht="12" customHeight="1">
      <c r="A29" s="65" t="s">
        <v>34</v>
      </c>
      <c r="B29" s="66">
        <v>2019</v>
      </c>
      <c r="C29" s="80" t="s">
        <v>29</v>
      </c>
      <c r="D29" s="81" t="s">
        <v>26</v>
      </c>
      <c r="E29" s="81" t="s">
        <v>26</v>
      </c>
      <c r="F29" s="81" t="s">
        <v>26</v>
      </c>
      <c r="G29" s="81" t="s">
        <v>26</v>
      </c>
      <c r="H29" s="82" t="s">
        <v>26</v>
      </c>
    </row>
    <row r="30" spans="1:8" s="61" customFormat="1" ht="12" customHeight="1">
      <c r="A30" s="83" t="s">
        <v>35</v>
      </c>
      <c r="B30" s="66">
        <v>2020</v>
      </c>
      <c r="C30" s="80" t="s">
        <v>31</v>
      </c>
      <c r="D30" s="81" t="s">
        <v>26</v>
      </c>
      <c r="E30" s="81" t="s">
        <v>26</v>
      </c>
      <c r="F30" s="81" t="s">
        <v>26</v>
      </c>
      <c r="G30" s="81" t="s">
        <v>26</v>
      </c>
      <c r="H30" s="82" t="s">
        <v>26</v>
      </c>
    </row>
    <row r="31" spans="1:8" s="61" customFormat="1" ht="12" customHeight="1">
      <c r="A31" s="65" t="s">
        <v>24</v>
      </c>
      <c r="B31" s="66">
        <v>2019</v>
      </c>
      <c r="C31" s="80" t="s">
        <v>22</v>
      </c>
      <c r="D31" s="81" t="s">
        <v>26</v>
      </c>
      <c r="E31" s="81" t="s">
        <v>26</v>
      </c>
      <c r="F31" s="81" t="s">
        <v>26</v>
      </c>
      <c r="G31" s="81" t="s">
        <v>26</v>
      </c>
      <c r="H31" s="82" t="s">
        <v>26</v>
      </c>
    </row>
    <row r="32" spans="1:8" s="61" customFormat="1" ht="12" customHeight="1">
      <c r="A32" s="65" t="s">
        <v>24</v>
      </c>
      <c r="B32" s="66">
        <v>2020</v>
      </c>
      <c r="C32" s="87" t="s">
        <v>24</v>
      </c>
      <c r="D32" s="81" t="s">
        <v>26</v>
      </c>
      <c r="E32" s="81" t="s">
        <v>26</v>
      </c>
      <c r="F32" s="81" t="s">
        <v>26</v>
      </c>
      <c r="G32" s="81" t="s">
        <v>26</v>
      </c>
      <c r="H32" s="82" t="s">
        <v>26</v>
      </c>
    </row>
    <row r="33" spans="1:8" s="61" customFormat="1" ht="10.5" customHeight="1">
      <c r="A33" s="65"/>
      <c r="B33" s="66"/>
      <c r="C33" s="87"/>
      <c r="D33" s="81"/>
      <c r="E33" s="81"/>
      <c r="F33" s="81"/>
      <c r="G33" s="81"/>
      <c r="H33" s="82"/>
    </row>
    <row r="34" spans="1:8" s="61" customFormat="1" ht="12" customHeight="1">
      <c r="A34" s="65" t="s">
        <v>36</v>
      </c>
      <c r="B34" s="66">
        <v>2019</v>
      </c>
      <c r="C34" s="80" t="s">
        <v>29</v>
      </c>
      <c r="D34" s="81" t="s">
        <v>26</v>
      </c>
      <c r="E34" s="81" t="s">
        <v>26</v>
      </c>
      <c r="F34" s="81" t="s">
        <v>26</v>
      </c>
      <c r="G34" s="81" t="s">
        <v>26</v>
      </c>
      <c r="H34" s="82" t="s">
        <v>26</v>
      </c>
    </row>
    <row r="35" spans="1:8" s="61" customFormat="1" ht="12" customHeight="1">
      <c r="A35" s="83" t="s">
        <v>37</v>
      </c>
      <c r="B35" s="66">
        <v>2020</v>
      </c>
      <c r="C35" s="80" t="s">
        <v>31</v>
      </c>
      <c r="D35" s="81" t="s">
        <v>26</v>
      </c>
      <c r="E35" s="81" t="s">
        <v>26</v>
      </c>
      <c r="F35" s="81" t="s">
        <v>26</v>
      </c>
      <c r="G35" s="81" t="s">
        <v>26</v>
      </c>
      <c r="H35" s="82" t="s">
        <v>26</v>
      </c>
    </row>
    <row r="36" spans="1:8" s="61" customFormat="1" ht="12" customHeight="1">
      <c r="A36" s="65" t="s">
        <v>24</v>
      </c>
      <c r="B36" s="66">
        <v>2019</v>
      </c>
      <c r="C36" s="80" t="s">
        <v>22</v>
      </c>
      <c r="D36" s="81" t="s">
        <v>26</v>
      </c>
      <c r="E36" s="81" t="s">
        <v>26</v>
      </c>
      <c r="F36" s="81" t="s">
        <v>26</v>
      </c>
      <c r="G36" s="81" t="s">
        <v>26</v>
      </c>
      <c r="H36" s="82" t="s">
        <v>26</v>
      </c>
    </row>
    <row r="37" spans="1:8" s="61" customFormat="1" ht="12" customHeight="1">
      <c r="A37" s="65" t="s">
        <v>24</v>
      </c>
      <c r="B37" s="66">
        <v>2020</v>
      </c>
      <c r="C37" s="87" t="s">
        <v>24</v>
      </c>
      <c r="D37" s="81" t="s">
        <v>26</v>
      </c>
      <c r="E37" s="81" t="s">
        <v>26</v>
      </c>
      <c r="F37" s="81" t="s">
        <v>26</v>
      </c>
      <c r="G37" s="81" t="s">
        <v>26</v>
      </c>
      <c r="H37" s="82" t="s">
        <v>26</v>
      </c>
    </row>
    <row r="38" spans="1:8" s="61" customFormat="1" ht="10.5" customHeight="1">
      <c r="A38" s="65"/>
      <c r="B38" s="66"/>
      <c r="C38" s="87"/>
      <c r="D38" s="81"/>
      <c r="E38" s="81"/>
      <c r="F38" s="81"/>
      <c r="G38" s="81"/>
      <c r="H38" s="82"/>
    </row>
    <row r="39" spans="1:8" s="61" customFormat="1" ht="12" customHeight="1">
      <c r="A39" s="65" t="s">
        <v>38</v>
      </c>
      <c r="B39" s="66">
        <v>2019</v>
      </c>
      <c r="C39" s="80" t="s">
        <v>39</v>
      </c>
      <c r="D39" s="81">
        <v>-202</v>
      </c>
      <c r="E39" s="81">
        <v>402</v>
      </c>
      <c r="F39" s="81">
        <v>39</v>
      </c>
      <c r="G39" s="81">
        <v>161</v>
      </c>
      <c r="H39" s="82" t="s">
        <v>26</v>
      </c>
    </row>
    <row r="40" spans="1:8" s="61" customFormat="1" ht="12" customHeight="1">
      <c r="A40" s="83" t="s">
        <v>40</v>
      </c>
      <c r="B40" s="66">
        <v>2020</v>
      </c>
      <c r="C40" s="80" t="s">
        <v>41</v>
      </c>
      <c r="D40" s="81">
        <v>-69</v>
      </c>
      <c r="E40" s="81">
        <v>401</v>
      </c>
      <c r="F40" s="81">
        <v>59</v>
      </c>
      <c r="G40" s="81">
        <v>274</v>
      </c>
      <c r="H40" s="82" t="s">
        <v>26</v>
      </c>
    </row>
    <row r="41" spans="1:8" s="61" customFormat="1" ht="12" customHeight="1">
      <c r="A41" s="65" t="s">
        <v>24</v>
      </c>
      <c r="B41" s="66">
        <v>2019</v>
      </c>
      <c r="C41" s="80" t="s">
        <v>22</v>
      </c>
      <c r="D41" s="81">
        <v>-7760</v>
      </c>
      <c r="E41" s="81">
        <v>14609</v>
      </c>
      <c r="F41" s="81">
        <v>1126</v>
      </c>
      <c r="G41" s="81">
        <v>5723</v>
      </c>
      <c r="H41" s="82" t="s">
        <v>26</v>
      </c>
    </row>
    <row r="42" spans="1:8" s="61" customFormat="1" ht="12" customHeight="1">
      <c r="A42" s="65" t="s">
        <v>24</v>
      </c>
      <c r="B42" s="84">
        <v>2020</v>
      </c>
      <c r="C42" s="85" t="s">
        <v>24</v>
      </c>
      <c r="D42" s="86">
        <v>-2811</v>
      </c>
      <c r="E42" s="81">
        <v>14584</v>
      </c>
      <c r="F42" s="81">
        <v>1876</v>
      </c>
      <c r="G42" s="81">
        <v>9897</v>
      </c>
      <c r="H42" s="82" t="s">
        <v>26</v>
      </c>
    </row>
    <row r="43" spans="1:8" s="61" customFormat="1" ht="10.5" customHeight="1">
      <c r="A43" s="65"/>
      <c r="B43" s="66"/>
      <c r="C43" s="87"/>
      <c r="D43" s="81"/>
      <c r="E43" s="81"/>
      <c r="F43" s="81"/>
      <c r="G43" s="81"/>
      <c r="H43" s="82"/>
    </row>
    <row r="44" spans="1:8" s="61" customFormat="1" ht="12" customHeight="1">
      <c r="A44" s="65" t="s">
        <v>42</v>
      </c>
      <c r="B44" s="66">
        <v>2019</v>
      </c>
      <c r="C44" s="80" t="s">
        <v>39</v>
      </c>
      <c r="D44" s="81">
        <v>956</v>
      </c>
      <c r="E44" s="81" t="s">
        <v>26</v>
      </c>
      <c r="F44" s="81">
        <v>604</v>
      </c>
      <c r="G44" s="81">
        <v>351</v>
      </c>
      <c r="H44" s="82" t="s">
        <v>26</v>
      </c>
    </row>
    <row r="45" spans="1:8" s="61" customFormat="1" ht="12" customHeight="1">
      <c r="A45" s="83" t="s">
        <v>43</v>
      </c>
      <c r="B45" s="66">
        <v>2020</v>
      </c>
      <c r="C45" s="80" t="s">
        <v>41</v>
      </c>
      <c r="D45" s="81">
        <v>945</v>
      </c>
      <c r="E45" s="81" t="s">
        <v>26</v>
      </c>
      <c r="F45" s="81">
        <v>604</v>
      </c>
      <c r="G45" s="81">
        <v>341</v>
      </c>
      <c r="H45" s="82" t="s">
        <v>26</v>
      </c>
    </row>
    <row r="46" spans="1:8" s="61" customFormat="1" ht="12" customHeight="1">
      <c r="A46" s="65" t="s">
        <v>24</v>
      </c>
      <c r="B46" s="66">
        <v>2019</v>
      </c>
      <c r="C46" s="80" t="s">
        <v>22</v>
      </c>
      <c r="D46" s="81">
        <v>24072</v>
      </c>
      <c r="E46" s="81" t="s">
        <v>26</v>
      </c>
      <c r="F46" s="81">
        <v>15225</v>
      </c>
      <c r="G46" s="81">
        <v>8847</v>
      </c>
      <c r="H46" s="82" t="s">
        <v>26</v>
      </c>
    </row>
    <row r="47" spans="1:8" s="61" customFormat="1" ht="12" customHeight="1">
      <c r="A47" s="65" t="s">
        <v>24</v>
      </c>
      <c r="B47" s="84">
        <v>2020</v>
      </c>
      <c r="C47" s="85" t="s">
        <v>24</v>
      </c>
      <c r="D47" s="86">
        <v>23810</v>
      </c>
      <c r="E47" s="81" t="s">
        <v>26</v>
      </c>
      <c r="F47" s="81">
        <v>15223</v>
      </c>
      <c r="G47" s="81">
        <v>8587</v>
      </c>
      <c r="H47" s="82" t="s">
        <v>26</v>
      </c>
    </row>
    <row r="48" spans="1:8" s="61" customFormat="1" ht="10.5" customHeight="1">
      <c r="A48" s="65"/>
      <c r="B48" s="66"/>
      <c r="C48" s="87"/>
      <c r="D48" s="81"/>
      <c r="E48" s="81"/>
      <c r="F48" s="81"/>
      <c r="G48" s="81"/>
      <c r="H48" s="82"/>
    </row>
    <row r="49" spans="1:8" s="61" customFormat="1" ht="12" customHeight="1">
      <c r="A49" s="65" t="s">
        <v>44</v>
      </c>
      <c r="B49" s="66">
        <v>2019</v>
      </c>
      <c r="C49" s="80" t="s">
        <v>45</v>
      </c>
      <c r="D49" s="81" t="s">
        <v>26</v>
      </c>
      <c r="E49" s="81" t="s">
        <v>26</v>
      </c>
      <c r="F49" s="81" t="s">
        <v>26</v>
      </c>
      <c r="G49" s="81" t="s">
        <v>26</v>
      </c>
      <c r="H49" s="82" t="s">
        <v>26</v>
      </c>
    </row>
    <row r="50" spans="1:8" s="61" customFormat="1" ht="12" customHeight="1">
      <c r="A50" s="83" t="s">
        <v>46</v>
      </c>
      <c r="B50" s="66">
        <v>2020</v>
      </c>
      <c r="C50" s="80" t="s">
        <v>47</v>
      </c>
      <c r="D50" s="81" t="s">
        <v>26</v>
      </c>
      <c r="E50" s="81" t="s">
        <v>26</v>
      </c>
      <c r="F50" s="81" t="s">
        <v>26</v>
      </c>
      <c r="G50" s="81" t="s">
        <v>26</v>
      </c>
      <c r="H50" s="82" t="s">
        <v>26</v>
      </c>
    </row>
    <row r="51" spans="1:8" s="61" customFormat="1" ht="12" customHeight="1">
      <c r="A51" s="65" t="s">
        <v>24</v>
      </c>
      <c r="B51" s="66">
        <v>2019</v>
      </c>
      <c r="C51" s="80" t="s">
        <v>22</v>
      </c>
      <c r="D51" s="81" t="s">
        <v>26</v>
      </c>
      <c r="E51" s="81" t="s">
        <v>26</v>
      </c>
      <c r="F51" s="81" t="s">
        <v>26</v>
      </c>
      <c r="G51" s="81" t="s">
        <v>26</v>
      </c>
      <c r="H51" s="82" t="s">
        <v>26</v>
      </c>
    </row>
    <row r="52" spans="1:8" s="61" customFormat="1" ht="12" customHeight="1">
      <c r="A52" s="65" t="s">
        <v>24</v>
      </c>
      <c r="B52" s="66">
        <v>2020</v>
      </c>
      <c r="C52" s="87" t="s">
        <v>24</v>
      </c>
      <c r="D52" s="81" t="s">
        <v>26</v>
      </c>
      <c r="E52" s="81" t="s">
        <v>26</v>
      </c>
      <c r="F52" s="81" t="s">
        <v>26</v>
      </c>
      <c r="G52" s="81" t="s">
        <v>26</v>
      </c>
      <c r="H52" s="82" t="s">
        <v>26</v>
      </c>
    </row>
    <row r="53" spans="1:8" s="61" customFormat="1" ht="10.5" customHeight="1">
      <c r="A53" s="65"/>
      <c r="B53" s="66"/>
      <c r="C53" s="87"/>
      <c r="D53" s="81"/>
      <c r="E53" s="81"/>
      <c r="F53" s="81"/>
      <c r="G53" s="81"/>
      <c r="H53" s="82"/>
    </row>
    <row r="54" spans="1:8" s="61" customFormat="1" ht="12" customHeight="1">
      <c r="A54" s="65" t="s">
        <v>48</v>
      </c>
      <c r="B54" s="66">
        <v>2019</v>
      </c>
      <c r="C54" s="80" t="s">
        <v>22</v>
      </c>
      <c r="D54" s="81" t="s">
        <v>26</v>
      </c>
      <c r="E54" s="81" t="s">
        <v>26</v>
      </c>
      <c r="F54" s="81" t="s">
        <v>26</v>
      </c>
      <c r="G54" s="81" t="s">
        <v>26</v>
      </c>
      <c r="H54" s="82" t="s">
        <v>26</v>
      </c>
    </row>
    <row r="55" spans="1:8" s="61" customFormat="1" ht="12" customHeight="1">
      <c r="A55" s="65" t="s">
        <v>49</v>
      </c>
      <c r="B55" s="66">
        <v>2020</v>
      </c>
      <c r="C55" s="87" t="s">
        <v>24</v>
      </c>
      <c r="D55" s="81" t="s">
        <v>26</v>
      </c>
      <c r="E55" s="81" t="s">
        <v>26</v>
      </c>
      <c r="F55" s="81" t="s">
        <v>26</v>
      </c>
      <c r="G55" s="81" t="s">
        <v>26</v>
      </c>
      <c r="H55" s="82" t="s">
        <v>26</v>
      </c>
    </row>
    <row r="56" spans="1:8" s="61" customFormat="1" ht="10.5" customHeight="1">
      <c r="A56" s="65"/>
      <c r="B56" s="66"/>
      <c r="C56" s="87"/>
      <c r="D56" s="81"/>
      <c r="E56" s="81"/>
      <c r="F56" s="81"/>
      <c r="G56" s="81"/>
      <c r="H56" s="82"/>
    </row>
    <row r="57" spans="1:8" s="61" customFormat="1" ht="12" customHeight="1">
      <c r="A57" s="65" t="s">
        <v>50</v>
      </c>
      <c r="B57" s="66">
        <v>2019</v>
      </c>
      <c r="C57" s="80" t="s">
        <v>22</v>
      </c>
      <c r="D57" s="81" t="s">
        <v>26</v>
      </c>
      <c r="E57" s="81" t="s">
        <v>26</v>
      </c>
      <c r="F57" s="81" t="s">
        <v>26</v>
      </c>
      <c r="G57" s="81" t="s">
        <v>26</v>
      </c>
      <c r="H57" s="82" t="s">
        <v>26</v>
      </c>
    </row>
    <row r="58" spans="1:8" s="61" customFormat="1" ht="12" customHeight="1">
      <c r="A58" s="83" t="s">
        <v>51</v>
      </c>
      <c r="B58" s="66">
        <v>2020</v>
      </c>
      <c r="C58" s="87" t="s">
        <v>24</v>
      </c>
      <c r="D58" s="81" t="s">
        <v>26</v>
      </c>
      <c r="E58" s="81" t="s">
        <v>26</v>
      </c>
      <c r="F58" s="81" t="s">
        <v>26</v>
      </c>
      <c r="G58" s="81" t="s">
        <v>26</v>
      </c>
      <c r="H58" s="82" t="s">
        <v>26</v>
      </c>
    </row>
    <row r="59" spans="1:8" s="61" customFormat="1" ht="10.5" customHeight="1">
      <c r="A59" s="65"/>
      <c r="B59" s="66"/>
      <c r="C59" s="87"/>
      <c r="D59" s="81"/>
      <c r="E59" s="81"/>
      <c r="F59" s="81"/>
      <c r="G59" s="81"/>
      <c r="H59" s="82"/>
    </row>
    <row r="60" spans="1:8" s="61" customFormat="1" ht="12" customHeight="1">
      <c r="A60" s="65" t="s">
        <v>52</v>
      </c>
      <c r="B60" s="66">
        <v>2019</v>
      </c>
      <c r="C60" s="80" t="s">
        <v>22</v>
      </c>
      <c r="D60" s="81" t="s">
        <v>26</v>
      </c>
      <c r="E60" s="81" t="s">
        <v>26</v>
      </c>
      <c r="F60" s="81" t="s">
        <v>26</v>
      </c>
      <c r="G60" s="81" t="s">
        <v>26</v>
      </c>
      <c r="H60" s="82" t="s">
        <v>26</v>
      </c>
    </row>
    <row r="61" spans="1:8" s="61" customFormat="1" ht="12" customHeight="1">
      <c r="A61" s="83" t="s">
        <v>53</v>
      </c>
      <c r="B61" s="66">
        <v>2020</v>
      </c>
      <c r="C61" s="87" t="s">
        <v>24</v>
      </c>
      <c r="D61" s="81" t="s">
        <v>26</v>
      </c>
      <c r="E61" s="81" t="s">
        <v>26</v>
      </c>
      <c r="F61" s="81" t="s">
        <v>26</v>
      </c>
      <c r="G61" s="81" t="s">
        <v>26</v>
      </c>
      <c r="H61" s="82" t="s">
        <v>26</v>
      </c>
    </row>
    <row r="62" spans="1:8" s="61" customFormat="1" ht="10.5" customHeight="1">
      <c r="A62" s="65"/>
      <c r="B62" s="66"/>
      <c r="C62" s="87"/>
      <c r="D62" s="81"/>
      <c r="E62" s="81"/>
      <c r="F62" s="81"/>
      <c r="G62" s="81"/>
      <c r="H62" s="82"/>
    </row>
    <row r="63" spans="1:8" s="61" customFormat="1" ht="12" customHeight="1">
      <c r="A63" s="65" t="s">
        <v>54</v>
      </c>
      <c r="B63" s="66">
        <v>2019</v>
      </c>
      <c r="C63" s="80" t="s">
        <v>22</v>
      </c>
      <c r="D63" s="81" t="s">
        <v>26</v>
      </c>
      <c r="E63" s="81" t="s">
        <v>26</v>
      </c>
      <c r="F63" s="81" t="s">
        <v>26</v>
      </c>
      <c r="G63" s="81" t="s">
        <v>26</v>
      </c>
      <c r="H63" s="82" t="s">
        <v>26</v>
      </c>
    </row>
    <row r="64" spans="1:8" s="61" customFormat="1" ht="12" customHeight="1">
      <c r="A64" s="65" t="s">
        <v>55</v>
      </c>
      <c r="B64" s="66">
        <v>2020</v>
      </c>
      <c r="C64" s="87" t="s">
        <v>24</v>
      </c>
      <c r="D64" s="81" t="s">
        <v>26</v>
      </c>
      <c r="E64" s="81" t="s">
        <v>26</v>
      </c>
      <c r="F64" s="81" t="s">
        <v>26</v>
      </c>
      <c r="G64" s="81" t="s">
        <v>26</v>
      </c>
      <c r="H64" s="82" t="s">
        <v>26</v>
      </c>
    </row>
    <row r="65" spans="1:8" s="61" customFormat="1" ht="12" customHeight="1">
      <c r="A65" s="83" t="s">
        <v>56</v>
      </c>
      <c r="B65" s="66"/>
      <c r="C65" s="87"/>
      <c r="D65" s="81"/>
      <c r="E65" s="81"/>
      <c r="F65" s="81"/>
      <c r="G65" s="81"/>
      <c r="H65" s="82"/>
    </row>
    <row r="66" spans="1:8" s="61" customFormat="1" ht="10.5" customHeight="1">
      <c r="A66" s="65"/>
      <c r="B66" s="66"/>
      <c r="C66" s="87"/>
      <c r="D66" s="81"/>
      <c r="E66" s="81"/>
      <c r="F66" s="81"/>
      <c r="G66" s="81"/>
      <c r="H66" s="82"/>
    </row>
    <row r="67" spans="1:8" s="61" customFormat="1" ht="12" customHeight="1">
      <c r="A67" s="65" t="s">
        <v>57</v>
      </c>
      <c r="B67" s="66">
        <v>2019</v>
      </c>
      <c r="C67" s="80" t="s">
        <v>22</v>
      </c>
      <c r="D67" s="81" t="s">
        <v>26</v>
      </c>
      <c r="E67" s="81" t="s">
        <v>26</v>
      </c>
      <c r="F67" s="81" t="s">
        <v>26</v>
      </c>
      <c r="G67" s="81" t="s">
        <v>26</v>
      </c>
      <c r="H67" s="82" t="s">
        <v>26</v>
      </c>
    </row>
    <row r="68" spans="1:8" s="61" customFormat="1" ht="12" customHeight="1">
      <c r="A68" s="83" t="s">
        <v>58</v>
      </c>
      <c r="B68" s="66">
        <v>2020</v>
      </c>
      <c r="C68" s="87" t="s">
        <v>24</v>
      </c>
      <c r="D68" s="81" t="s">
        <v>26</v>
      </c>
      <c r="E68" s="81" t="s">
        <v>26</v>
      </c>
      <c r="F68" s="81" t="s">
        <v>26</v>
      </c>
      <c r="G68" s="81" t="s">
        <v>26</v>
      </c>
      <c r="H68" s="82" t="s">
        <v>26</v>
      </c>
    </row>
    <row r="69" spans="1:8" s="61" customFormat="1" ht="10.5" customHeight="1">
      <c r="A69" s="83"/>
      <c r="B69" s="66"/>
      <c r="C69" s="87"/>
      <c r="D69" s="81" t="s">
        <v>20</v>
      </c>
      <c r="E69" s="81" t="s">
        <v>20</v>
      </c>
      <c r="F69" s="81" t="s">
        <v>20</v>
      </c>
      <c r="G69" s="81" t="s">
        <v>20</v>
      </c>
      <c r="H69" s="82" t="s">
        <v>20</v>
      </c>
    </row>
    <row r="70" spans="1:8" s="61" customFormat="1" ht="12" customHeight="1">
      <c r="A70" s="65" t="s">
        <v>59</v>
      </c>
      <c r="B70" s="66">
        <v>2019</v>
      </c>
      <c r="C70" s="80" t="s">
        <v>22</v>
      </c>
      <c r="D70" s="81" t="s">
        <v>26</v>
      </c>
      <c r="E70" s="81" t="s">
        <v>26</v>
      </c>
      <c r="F70" s="81" t="s">
        <v>26</v>
      </c>
      <c r="G70" s="81" t="s">
        <v>26</v>
      </c>
      <c r="H70" s="82" t="s">
        <v>26</v>
      </c>
    </row>
    <row r="71" spans="1:8" s="61" customFormat="1" ht="12" customHeight="1">
      <c r="A71" s="83" t="s">
        <v>60</v>
      </c>
      <c r="B71" s="66">
        <v>2020</v>
      </c>
      <c r="C71" s="87" t="s">
        <v>24</v>
      </c>
      <c r="D71" s="81" t="s">
        <v>26</v>
      </c>
      <c r="E71" s="81" t="s">
        <v>26</v>
      </c>
      <c r="F71" s="81" t="s">
        <v>26</v>
      </c>
      <c r="G71" s="81" t="s">
        <v>26</v>
      </c>
      <c r="H71" s="82" t="s">
        <v>26</v>
      </c>
    </row>
    <row r="72" spans="1:8" s="61" customFormat="1" ht="10.5" customHeight="1">
      <c r="A72" s="65"/>
      <c r="B72" s="66"/>
      <c r="C72" s="87"/>
      <c r="D72" s="81"/>
      <c r="E72" s="81"/>
      <c r="F72" s="81"/>
      <c r="G72" s="81"/>
      <c r="H72" s="82"/>
    </row>
    <row r="73" spans="1:8" s="61" customFormat="1" ht="12" customHeight="1">
      <c r="A73" s="65" t="s">
        <v>61</v>
      </c>
      <c r="B73" s="66">
        <v>2019</v>
      </c>
      <c r="C73" s="80" t="s">
        <v>22</v>
      </c>
      <c r="D73" s="81" t="s">
        <v>26</v>
      </c>
      <c r="E73" s="81" t="s">
        <v>26</v>
      </c>
      <c r="F73" s="81" t="s">
        <v>26</v>
      </c>
      <c r="G73" s="81" t="s">
        <v>26</v>
      </c>
      <c r="H73" s="82" t="s">
        <v>26</v>
      </c>
    </row>
    <row r="74" spans="1:8" s="61" customFormat="1" ht="12" customHeight="1">
      <c r="A74" s="83" t="s">
        <v>62</v>
      </c>
      <c r="B74" s="66">
        <v>2020</v>
      </c>
      <c r="C74" s="87" t="s">
        <v>24</v>
      </c>
      <c r="D74" s="81" t="s">
        <v>26</v>
      </c>
      <c r="E74" s="81" t="s">
        <v>26</v>
      </c>
      <c r="F74" s="81" t="s">
        <v>26</v>
      </c>
      <c r="G74" s="81" t="s">
        <v>26</v>
      </c>
      <c r="H74" s="82" t="s">
        <v>26</v>
      </c>
    </row>
    <row r="75" spans="1:8" s="61" customFormat="1" ht="10.5" customHeight="1">
      <c r="A75" s="65"/>
      <c r="B75" s="66"/>
      <c r="C75" s="87"/>
      <c r="D75" s="81"/>
      <c r="E75" s="81"/>
      <c r="F75" s="81"/>
      <c r="G75" s="81"/>
      <c r="H75" s="82"/>
    </row>
    <row r="76" spans="1:8" s="61" customFormat="1" ht="12" customHeight="1">
      <c r="A76" s="65" t="s">
        <v>63</v>
      </c>
      <c r="B76" s="66">
        <v>2019</v>
      </c>
      <c r="C76" s="80" t="s">
        <v>64</v>
      </c>
      <c r="D76" s="81" t="s">
        <v>26</v>
      </c>
      <c r="E76" s="81" t="s">
        <v>26</v>
      </c>
      <c r="F76" s="81" t="s">
        <v>26</v>
      </c>
      <c r="G76" s="81" t="s">
        <v>26</v>
      </c>
      <c r="H76" s="82" t="s">
        <v>26</v>
      </c>
    </row>
    <row r="77" spans="1:8" s="61" customFormat="1" ht="12" customHeight="1">
      <c r="A77" s="65" t="s">
        <v>65</v>
      </c>
      <c r="B77" s="66">
        <v>2020</v>
      </c>
      <c r="C77" s="80"/>
      <c r="D77" s="81" t="s">
        <v>26</v>
      </c>
      <c r="E77" s="81" t="s">
        <v>26</v>
      </c>
      <c r="F77" s="81" t="s">
        <v>26</v>
      </c>
      <c r="G77" s="81" t="s">
        <v>26</v>
      </c>
      <c r="H77" s="82" t="s">
        <v>26</v>
      </c>
    </row>
    <row r="78" spans="1:8" s="61" customFormat="1" ht="10.5" customHeight="1">
      <c r="A78" s="65"/>
      <c r="B78" s="66"/>
      <c r="C78" s="87"/>
      <c r="D78" s="81"/>
      <c r="E78" s="81"/>
      <c r="F78" s="81"/>
      <c r="G78" s="81"/>
      <c r="H78" s="82"/>
    </row>
    <row r="79" spans="1:8" s="61" customFormat="1" ht="12" customHeight="1">
      <c r="A79" s="70" t="s">
        <v>66</v>
      </c>
      <c r="B79" s="71">
        <v>2019</v>
      </c>
      <c r="C79" s="72" t="s">
        <v>22</v>
      </c>
      <c r="D79" s="73">
        <v>448</v>
      </c>
      <c r="E79" s="73">
        <v>458</v>
      </c>
      <c r="F79" s="73" t="s">
        <v>26</v>
      </c>
      <c r="G79" s="73">
        <v>906</v>
      </c>
      <c r="H79" s="74">
        <v>3</v>
      </c>
    </row>
    <row r="80" spans="1:8" s="61" customFormat="1" ht="12" customHeight="1">
      <c r="A80" s="75" t="s">
        <v>67</v>
      </c>
      <c r="B80" s="71">
        <v>2020</v>
      </c>
      <c r="C80" s="76" t="s">
        <v>24</v>
      </c>
      <c r="D80" s="73">
        <v>427</v>
      </c>
      <c r="E80" s="73">
        <v>1063</v>
      </c>
      <c r="F80" s="73">
        <v>0</v>
      </c>
      <c r="G80" s="73">
        <v>1489</v>
      </c>
      <c r="H80" s="74">
        <v>5</v>
      </c>
    </row>
    <row r="81" spans="1:8" s="61" customFormat="1" ht="10.5" customHeight="1">
      <c r="A81" s="75"/>
      <c r="B81" s="66"/>
      <c r="C81" s="79"/>
      <c r="D81" s="81"/>
      <c r="E81" s="81"/>
      <c r="F81" s="81"/>
      <c r="G81" s="81"/>
      <c r="H81" s="82"/>
    </row>
    <row r="82" spans="1:8" s="61" customFormat="1" ht="12" customHeight="1">
      <c r="A82" s="65" t="s">
        <v>68</v>
      </c>
      <c r="B82" s="66">
        <v>2019</v>
      </c>
      <c r="C82" s="80" t="s">
        <v>29</v>
      </c>
      <c r="D82" s="81" t="s">
        <v>26</v>
      </c>
      <c r="E82" s="81" t="s">
        <v>26</v>
      </c>
      <c r="F82" s="81" t="s">
        <v>26</v>
      </c>
      <c r="G82" s="81" t="s">
        <v>26</v>
      </c>
      <c r="H82" s="82" t="s">
        <v>26</v>
      </c>
    </row>
    <row r="83" spans="1:8" s="61" customFormat="1" ht="12" customHeight="1">
      <c r="A83" s="83" t="s">
        <v>69</v>
      </c>
      <c r="B83" s="66">
        <v>2020</v>
      </c>
      <c r="C83" s="80" t="s">
        <v>31</v>
      </c>
      <c r="D83" s="81" t="s">
        <v>26</v>
      </c>
      <c r="E83" s="81" t="s">
        <v>26</v>
      </c>
      <c r="F83" s="81" t="s">
        <v>26</v>
      </c>
      <c r="G83" s="81" t="s">
        <v>26</v>
      </c>
      <c r="H83" s="82" t="s">
        <v>26</v>
      </c>
    </row>
    <row r="84" spans="1:8" s="61" customFormat="1" ht="12" customHeight="1">
      <c r="A84" s="65" t="s">
        <v>24</v>
      </c>
      <c r="B84" s="66">
        <v>2019</v>
      </c>
      <c r="C84" s="80" t="s">
        <v>22</v>
      </c>
      <c r="D84" s="81" t="s">
        <v>26</v>
      </c>
      <c r="E84" s="81" t="s">
        <v>26</v>
      </c>
      <c r="F84" s="81" t="s">
        <v>26</v>
      </c>
      <c r="G84" s="81" t="s">
        <v>26</v>
      </c>
      <c r="H84" s="82" t="s">
        <v>26</v>
      </c>
    </row>
    <row r="85" spans="1:8" s="61" customFormat="1" ht="12" customHeight="1">
      <c r="A85" s="65" t="s">
        <v>24</v>
      </c>
      <c r="B85" s="66">
        <v>2020</v>
      </c>
      <c r="C85" s="87" t="s">
        <v>24</v>
      </c>
      <c r="D85" s="81" t="s">
        <v>26</v>
      </c>
      <c r="E85" s="81" t="s">
        <v>26</v>
      </c>
      <c r="F85" s="81" t="s">
        <v>26</v>
      </c>
      <c r="G85" s="81" t="s">
        <v>26</v>
      </c>
      <c r="H85" s="82" t="s">
        <v>26</v>
      </c>
    </row>
    <row r="86" spans="1:8" s="61" customFormat="1" ht="10.5" customHeight="1">
      <c r="A86" s="65"/>
      <c r="B86" s="66"/>
      <c r="C86" s="87"/>
      <c r="D86" s="81"/>
      <c r="E86" s="81"/>
      <c r="F86" s="81"/>
      <c r="G86" s="81"/>
      <c r="H86" s="82"/>
    </row>
    <row r="87" spans="1:8" s="61" customFormat="1" ht="12" customHeight="1">
      <c r="A87" s="65" t="s">
        <v>70</v>
      </c>
      <c r="B87" s="66">
        <v>2019</v>
      </c>
      <c r="C87" s="80" t="s">
        <v>29</v>
      </c>
      <c r="D87" s="81" t="s">
        <v>26</v>
      </c>
      <c r="E87" s="81" t="s">
        <v>26</v>
      </c>
      <c r="F87" s="81" t="s">
        <v>26</v>
      </c>
      <c r="G87" s="81" t="s">
        <v>26</v>
      </c>
      <c r="H87" s="82" t="s">
        <v>26</v>
      </c>
    </row>
    <row r="88" spans="1:8" s="61" customFormat="1" ht="12" customHeight="1">
      <c r="A88" s="83" t="s">
        <v>71</v>
      </c>
      <c r="B88" s="66">
        <v>2020</v>
      </c>
      <c r="C88" s="80" t="s">
        <v>31</v>
      </c>
      <c r="D88" s="81" t="s">
        <v>26</v>
      </c>
      <c r="E88" s="81" t="s">
        <v>26</v>
      </c>
      <c r="F88" s="81" t="s">
        <v>26</v>
      </c>
      <c r="G88" s="81" t="s">
        <v>26</v>
      </c>
      <c r="H88" s="82" t="s">
        <v>26</v>
      </c>
    </row>
    <row r="89" spans="1:8" s="61" customFormat="1" ht="12" customHeight="1">
      <c r="A89" s="65" t="s">
        <v>24</v>
      </c>
      <c r="B89" s="66">
        <v>2019</v>
      </c>
      <c r="C89" s="80" t="s">
        <v>22</v>
      </c>
      <c r="D89" s="81" t="s">
        <v>26</v>
      </c>
      <c r="E89" s="81" t="s">
        <v>26</v>
      </c>
      <c r="F89" s="81" t="s">
        <v>26</v>
      </c>
      <c r="G89" s="81" t="s">
        <v>26</v>
      </c>
      <c r="H89" s="82" t="s">
        <v>26</v>
      </c>
    </row>
    <row r="90" spans="1:8" s="61" customFormat="1" ht="12" customHeight="1">
      <c r="A90" s="65" t="s">
        <v>24</v>
      </c>
      <c r="B90" s="66">
        <v>2020</v>
      </c>
      <c r="C90" s="87" t="s">
        <v>24</v>
      </c>
      <c r="D90" s="81" t="s">
        <v>26</v>
      </c>
      <c r="E90" s="81" t="s">
        <v>26</v>
      </c>
      <c r="F90" s="81" t="s">
        <v>26</v>
      </c>
      <c r="G90" s="81" t="s">
        <v>26</v>
      </c>
      <c r="H90" s="82" t="s">
        <v>26</v>
      </c>
    </row>
    <row r="91" spans="1:8" s="61" customFormat="1" ht="10.5" customHeight="1">
      <c r="A91" s="65"/>
      <c r="B91" s="66"/>
      <c r="C91" s="87"/>
      <c r="D91" s="81"/>
      <c r="E91" s="81"/>
      <c r="F91" s="81"/>
      <c r="G91" s="81"/>
      <c r="H91" s="82"/>
    </row>
    <row r="92" spans="1:8" s="61" customFormat="1" ht="12" customHeight="1">
      <c r="A92" s="65" t="s">
        <v>72</v>
      </c>
      <c r="B92" s="66">
        <v>2019</v>
      </c>
      <c r="C92" s="80" t="s">
        <v>29</v>
      </c>
      <c r="D92" s="81" t="s">
        <v>26</v>
      </c>
      <c r="E92" s="81" t="s">
        <v>26</v>
      </c>
      <c r="F92" s="81" t="s">
        <v>26</v>
      </c>
      <c r="G92" s="81" t="s">
        <v>26</v>
      </c>
      <c r="H92" s="82" t="s">
        <v>26</v>
      </c>
    </row>
    <row r="93" spans="1:8" s="61" customFormat="1" ht="12" customHeight="1">
      <c r="A93" s="65" t="s">
        <v>73</v>
      </c>
      <c r="B93" s="66">
        <v>2020</v>
      </c>
      <c r="C93" s="80" t="s">
        <v>31</v>
      </c>
      <c r="D93" s="81" t="s">
        <v>26</v>
      </c>
      <c r="E93" s="81" t="s">
        <v>26</v>
      </c>
      <c r="F93" s="81" t="s">
        <v>26</v>
      </c>
      <c r="G93" s="81" t="s">
        <v>26</v>
      </c>
      <c r="H93" s="82" t="s">
        <v>26</v>
      </c>
    </row>
    <row r="94" spans="1:8" s="61" customFormat="1" ht="12" customHeight="1">
      <c r="A94" s="65" t="s">
        <v>24</v>
      </c>
      <c r="B94" s="66">
        <v>2019</v>
      </c>
      <c r="C94" s="80" t="s">
        <v>22</v>
      </c>
      <c r="D94" s="81" t="s">
        <v>26</v>
      </c>
      <c r="E94" s="81" t="s">
        <v>26</v>
      </c>
      <c r="F94" s="81" t="s">
        <v>26</v>
      </c>
      <c r="G94" s="81" t="s">
        <v>26</v>
      </c>
      <c r="H94" s="82" t="s">
        <v>26</v>
      </c>
    </row>
    <row r="95" spans="1:8" s="61" customFormat="1" ht="12" customHeight="1">
      <c r="A95" s="65" t="s">
        <v>24</v>
      </c>
      <c r="B95" s="66">
        <v>2020</v>
      </c>
      <c r="C95" s="87" t="s">
        <v>24</v>
      </c>
      <c r="D95" s="81" t="s">
        <v>26</v>
      </c>
      <c r="E95" s="81" t="s">
        <v>26</v>
      </c>
      <c r="F95" s="81" t="s">
        <v>26</v>
      </c>
      <c r="G95" s="81" t="s">
        <v>26</v>
      </c>
      <c r="H95" s="82" t="s">
        <v>26</v>
      </c>
    </row>
    <row r="96" spans="1:8" s="61" customFormat="1" ht="10.5" customHeight="1">
      <c r="A96" s="65"/>
      <c r="B96" s="66"/>
      <c r="C96" s="87"/>
      <c r="D96" s="81"/>
      <c r="E96" s="81"/>
      <c r="F96" s="81"/>
      <c r="G96" s="81"/>
      <c r="H96" s="82"/>
    </row>
    <row r="97" spans="1:8" s="61" customFormat="1" ht="12" customHeight="1">
      <c r="A97" s="65" t="s">
        <v>74</v>
      </c>
      <c r="B97" s="66">
        <v>2019</v>
      </c>
      <c r="C97" s="80" t="s">
        <v>29</v>
      </c>
      <c r="D97" s="81" t="s">
        <v>26</v>
      </c>
      <c r="E97" s="81" t="s">
        <v>26</v>
      </c>
      <c r="F97" s="81" t="s">
        <v>26</v>
      </c>
      <c r="G97" s="81" t="s">
        <v>26</v>
      </c>
      <c r="H97" s="82" t="s">
        <v>26</v>
      </c>
    </row>
    <row r="98" spans="1:8" s="61" customFormat="1" ht="12" customHeight="1">
      <c r="A98" s="65" t="s">
        <v>75</v>
      </c>
      <c r="B98" s="66">
        <v>2020</v>
      </c>
      <c r="C98" s="80" t="s">
        <v>31</v>
      </c>
      <c r="D98" s="81" t="s">
        <v>26</v>
      </c>
      <c r="E98" s="81" t="s">
        <v>26</v>
      </c>
      <c r="F98" s="81" t="s">
        <v>26</v>
      </c>
      <c r="G98" s="81" t="s">
        <v>26</v>
      </c>
      <c r="H98" s="82" t="s">
        <v>26</v>
      </c>
    </row>
    <row r="99" spans="1:8" s="61" customFormat="1" ht="12" customHeight="1">
      <c r="A99" s="65" t="s">
        <v>24</v>
      </c>
      <c r="B99" s="66">
        <v>2019</v>
      </c>
      <c r="C99" s="80" t="s">
        <v>22</v>
      </c>
      <c r="D99" s="81" t="s">
        <v>26</v>
      </c>
      <c r="E99" s="81" t="s">
        <v>26</v>
      </c>
      <c r="F99" s="81" t="s">
        <v>26</v>
      </c>
      <c r="G99" s="81" t="s">
        <v>26</v>
      </c>
      <c r="H99" s="82" t="s">
        <v>26</v>
      </c>
    </row>
    <row r="100" spans="1:8" s="61" customFormat="1" ht="12" customHeight="1">
      <c r="A100" s="65"/>
      <c r="B100" s="66">
        <v>2020</v>
      </c>
      <c r="C100" s="80"/>
      <c r="D100" s="81" t="s">
        <v>26</v>
      </c>
      <c r="E100" s="81" t="s">
        <v>26</v>
      </c>
      <c r="F100" s="81" t="s">
        <v>26</v>
      </c>
      <c r="G100" s="81" t="s">
        <v>26</v>
      </c>
      <c r="H100" s="82" t="s">
        <v>26</v>
      </c>
    </row>
    <row r="101" spans="1:8" s="61" customFormat="1" ht="10.5" customHeight="1">
      <c r="A101" s="65"/>
      <c r="B101" s="66"/>
      <c r="C101" s="80"/>
      <c r="D101" s="81"/>
      <c r="E101" s="81"/>
      <c r="F101" s="81"/>
      <c r="G101" s="81"/>
      <c r="H101" s="82"/>
    </row>
    <row r="102" spans="1:8" s="61" customFormat="1" ht="12" customHeight="1">
      <c r="A102" s="65" t="s">
        <v>76</v>
      </c>
      <c r="B102" s="66">
        <v>2019</v>
      </c>
      <c r="C102" s="80" t="s">
        <v>29</v>
      </c>
      <c r="D102" s="81">
        <v>0</v>
      </c>
      <c r="E102" s="81" t="s">
        <v>26</v>
      </c>
      <c r="F102" s="81" t="s">
        <v>26</v>
      </c>
      <c r="G102" s="81">
        <v>0</v>
      </c>
      <c r="H102" s="82" t="s">
        <v>26</v>
      </c>
    </row>
    <row r="103" spans="1:8" s="61" customFormat="1" ht="12" customHeight="1">
      <c r="A103" s="65" t="s">
        <v>77</v>
      </c>
      <c r="B103" s="66">
        <v>2020</v>
      </c>
      <c r="C103" s="80" t="s">
        <v>31</v>
      </c>
      <c r="D103" s="81">
        <v>0</v>
      </c>
      <c r="E103" s="81" t="s">
        <v>26</v>
      </c>
      <c r="F103" s="81" t="s">
        <v>26</v>
      </c>
      <c r="G103" s="81">
        <v>0</v>
      </c>
      <c r="H103" s="82" t="s">
        <v>26</v>
      </c>
    </row>
    <row r="104" spans="1:8" s="61" customFormat="1" ht="12" customHeight="1">
      <c r="A104" s="65" t="s">
        <v>24</v>
      </c>
      <c r="B104" s="66">
        <v>2019</v>
      </c>
      <c r="C104" s="80" t="s">
        <v>22</v>
      </c>
      <c r="D104" s="81">
        <v>7</v>
      </c>
      <c r="E104" s="81" t="s">
        <v>26</v>
      </c>
      <c r="F104" s="81" t="s">
        <v>26</v>
      </c>
      <c r="G104" s="81">
        <v>7</v>
      </c>
      <c r="H104" s="82" t="s">
        <v>26</v>
      </c>
    </row>
    <row r="105" spans="1:8" s="61" customFormat="1" ht="12" customHeight="1">
      <c r="A105" s="65" t="s">
        <v>24</v>
      </c>
      <c r="B105" s="84">
        <v>2020</v>
      </c>
      <c r="C105" s="85"/>
      <c r="D105" s="86">
        <v>3</v>
      </c>
      <c r="E105" s="81" t="s">
        <v>26</v>
      </c>
      <c r="F105" s="81" t="s">
        <v>26</v>
      </c>
      <c r="G105" s="81">
        <v>3</v>
      </c>
      <c r="H105" s="82" t="s">
        <v>26</v>
      </c>
    </row>
    <row r="106" spans="1:8" s="61" customFormat="1" ht="10.5" customHeight="1">
      <c r="A106" s="65"/>
      <c r="B106" s="66"/>
      <c r="C106" s="87"/>
      <c r="D106" s="81"/>
      <c r="E106" s="81"/>
      <c r="F106" s="81"/>
      <c r="G106" s="81"/>
      <c r="H106" s="82"/>
    </row>
    <row r="107" spans="1:8" s="61" customFormat="1" ht="12" customHeight="1">
      <c r="A107" s="65" t="s">
        <v>78</v>
      </c>
      <c r="B107" s="66">
        <v>2019</v>
      </c>
      <c r="C107" s="80" t="s">
        <v>29</v>
      </c>
      <c r="D107" s="81" t="s">
        <v>26</v>
      </c>
      <c r="E107" s="81" t="s">
        <v>26</v>
      </c>
      <c r="F107" s="81" t="s">
        <v>26</v>
      </c>
      <c r="G107" s="81" t="s">
        <v>26</v>
      </c>
      <c r="H107" s="82" t="s">
        <v>26</v>
      </c>
    </row>
    <row r="108" spans="1:8" s="61" customFormat="1" ht="12" customHeight="1">
      <c r="A108" s="64" t="s">
        <v>79</v>
      </c>
      <c r="B108" s="66">
        <v>2020</v>
      </c>
      <c r="C108" s="80" t="s">
        <v>31</v>
      </c>
      <c r="D108" s="81" t="s">
        <v>26</v>
      </c>
      <c r="E108" s="81" t="s">
        <v>26</v>
      </c>
      <c r="F108" s="81" t="s">
        <v>26</v>
      </c>
      <c r="G108" s="81" t="s">
        <v>26</v>
      </c>
      <c r="H108" s="82" t="s">
        <v>26</v>
      </c>
    </row>
    <row r="109" spans="1:8" s="61" customFormat="1" ht="12" customHeight="1">
      <c r="A109" s="64" t="s">
        <v>24</v>
      </c>
      <c r="B109" s="66">
        <v>2019</v>
      </c>
      <c r="C109" s="80" t="s">
        <v>22</v>
      </c>
      <c r="D109" s="81" t="s">
        <v>26</v>
      </c>
      <c r="E109" s="81" t="s">
        <v>26</v>
      </c>
      <c r="F109" s="81" t="s">
        <v>26</v>
      </c>
      <c r="G109" s="81" t="s">
        <v>26</v>
      </c>
      <c r="H109" s="82" t="s">
        <v>26</v>
      </c>
    </row>
    <row r="110" spans="1:8" s="61" customFormat="1" ht="12" customHeight="1">
      <c r="A110" s="64" t="s">
        <v>24</v>
      </c>
      <c r="B110" s="66">
        <v>2020</v>
      </c>
      <c r="C110" s="89"/>
      <c r="D110" s="81" t="s">
        <v>26</v>
      </c>
      <c r="E110" s="81" t="s">
        <v>26</v>
      </c>
      <c r="F110" s="81" t="s">
        <v>26</v>
      </c>
      <c r="G110" s="81" t="s">
        <v>26</v>
      </c>
      <c r="H110" s="82" t="s">
        <v>26</v>
      </c>
    </row>
    <row r="111" spans="1:8" s="61" customFormat="1" ht="10.5" customHeight="1">
      <c r="A111" s="64"/>
      <c r="B111" s="66"/>
      <c r="C111" s="89"/>
      <c r="D111" s="81"/>
      <c r="E111" s="81"/>
      <c r="F111" s="81"/>
      <c r="G111" s="81"/>
      <c r="H111" s="82"/>
    </row>
    <row r="112" spans="1:8" s="61" customFormat="1" ht="12" customHeight="1">
      <c r="A112" s="65" t="s">
        <v>80</v>
      </c>
      <c r="B112" s="66">
        <v>2019</v>
      </c>
      <c r="C112" s="80" t="s">
        <v>29</v>
      </c>
      <c r="D112" s="81" t="s">
        <v>26</v>
      </c>
      <c r="E112" s="81" t="s">
        <v>26</v>
      </c>
      <c r="F112" s="81" t="s">
        <v>26</v>
      </c>
      <c r="G112" s="81" t="s">
        <v>26</v>
      </c>
      <c r="H112" s="82" t="s">
        <v>26</v>
      </c>
    </row>
    <row r="113" spans="1:8" s="61" customFormat="1" ht="12" customHeight="1">
      <c r="A113" s="88" t="s">
        <v>81</v>
      </c>
      <c r="B113" s="66">
        <v>2020</v>
      </c>
      <c r="C113" s="80" t="s">
        <v>31</v>
      </c>
      <c r="D113" s="81" t="s">
        <v>26</v>
      </c>
      <c r="E113" s="81" t="s">
        <v>26</v>
      </c>
      <c r="F113" s="81" t="s">
        <v>26</v>
      </c>
      <c r="G113" s="81" t="s">
        <v>26</v>
      </c>
      <c r="H113" s="82" t="s">
        <v>26</v>
      </c>
    </row>
    <row r="114" spans="1:8" s="61" customFormat="1" ht="12" customHeight="1">
      <c r="A114" s="64" t="s">
        <v>24</v>
      </c>
      <c r="B114" s="66">
        <v>2019</v>
      </c>
      <c r="C114" s="80" t="s">
        <v>22</v>
      </c>
      <c r="D114" s="81" t="s">
        <v>26</v>
      </c>
      <c r="E114" s="81" t="s">
        <v>26</v>
      </c>
      <c r="F114" s="81" t="s">
        <v>26</v>
      </c>
      <c r="G114" s="81" t="s">
        <v>26</v>
      </c>
      <c r="H114" s="82" t="s">
        <v>26</v>
      </c>
    </row>
    <row r="115" spans="1:8" s="61" customFormat="1" ht="12" customHeight="1">
      <c r="A115" s="64" t="s">
        <v>24</v>
      </c>
      <c r="B115" s="66">
        <v>2020</v>
      </c>
      <c r="C115" s="89"/>
      <c r="D115" s="81" t="s">
        <v>26</v>
      </c>
      <c r="E115" s="81" t="s">
        <v>26</v>
      </c>
      <c r="F115" s="81" t="s">
        <v>26</v>
      </c>
      <c r="G115" s="81" t="s">
        <v>26</v>
      </c>
      <c r="H115" s="82" t="s">
        <v>26</v>
      </c>
    </row>
    <row r="116" spans="1:8" s="61" customFormat="1" ht="10.5" customHeight="1">
      <c r="A116" s="64"/>
      <c r="B116" s="66"/>
      <c r="C116" s="89"/>
      <c r="D116" s="81"/>
      <c r="E116" s="81"/>
      <c r="F116" s="81"/>
      <c r="G116" s="81"/>
      <c r="H116" s="82"/>
    </row>
    <row r="117" spans="1:8" s="61" customFormat="1" ht="12" customHeight="1">
      <c r="A117" s="65" t="s">
        <v>82</v>
      </c>
      <c r="B117" s="66">
        <v>2019</v>
      </c>
      <c r="C117" s="80" t="s">
        <v>29</v>
      </c>
      <c r="D117" s="81">
        <v>1</v>
      </c>
      <c r="E117" s="81" t="s">
        <v>26</v>
      </c>
      <c r="F117" s="81" t="s">
        <v>26</v>
      </c>
      <c r="G117" s="81">
        <v>1</v>
      </c>
      <c r="H117" s="82" t="s">
        <v>26</v>
      </c>
    </row>
    <row r="118" spans="1:8" s="61" customFormat="1" ht="12" customHeight="1">
      <c r="A118" s="83" t="s">
        <v>83</v>
      </c>
      <c r="B118" s="66">
        <v>2020</v>
      </c>
      <c r="C118" s="80" t="s">
        <v>31</v>
      </c>
      <c r="D118" s="81">
        <v>1</v>
      </c>
      <c r="E118" s="81" t="s">
        <v>26</v>
      </c>
      <c r="F118" s="81" t="s">
        <v>26</v>
      </c>
      <c r="G118" s="81">
        <v>1</v>
      </c>
      <c r="H118" s="82" t="s">
        <v>26</v>
      </c>
    </row>
    <row r="119" spans="1:8" s="61" customFormat="1" ht="12" customHeight="1">
      <c r="A119" s="65" t="s">
        <v>24</v>
      </c>
      <c r="B119" s="66">
        <v>2019</v>
      </c>
      <c r="C119" s="80" t="s">
        <v>22</v>
      </c>
      <c r="D119" s="81">
        <v>60</v>
      </c>
      <c r="E119" s="81" t="s">
        <v>26</v>
      </c>
      <c r="F119" s="81" t="s">
        <v>26</v>
      </c>
      <c r="G119" s="81">
        <v>60</v>
      </c>
      <c r="H119" s="82" t="s">
        <v>26</v>
      </c>
    </row>
    <row r="120" spans="1:8" s="61" customFormat="1" ht="12" customHeight="1">
      <c r="A120" s="65" t="s">
        <v>24</v>
      </c>
      <c r="B120" s="84">
        <v>2020</v>
      </c>
      <c r="C120" s="85"/>
      <c r="D120" s="86">
        <v>51</v>
      </c>
      <c r="E120" s="81" t="s">
        <v>26</v>
      </c>
      <c r="F120" s="81" t="s">
        <v>26</v>
      </c>
      <c r="G120" s="81">
        <v>51</v>
      </c>
      <c r="H120" s="82" t="s">
        <v>26</v>
      </c>
    </row>
    <row r="121" spans="1:8" s="61" customFormat="1" ht="10.5" customHeight="1">
      <c r="A121" s="65"/>
      <c r="B121" s="66"/>
      <c r="C121" s="87"/>
      <c r="D121" s="81"/>
      <c r="E121" s="81"/>
      <c r="F121" s="81"/>
      <c r="G121" s="81"/>
      <c r="H121" s="82"/>
    </row>
    <row r="122" spans="1:8" s="61" customFormat="1" ht="12" customHeight="1">
      <c r="A122" s="65" t="s">
        <v>84</v>
      </c>
      <c r="B122" s="66">
        <v>2019</v>
      </c>
      <c r="C122" s="80" t="s">
        <v>29</v>
      </c>
      <c r="D122" s="81">
        <v>1</v>
      </c>
      <c r="E122" s="81" t="s">
        <v>26</v>
      </c>
      <c r="F122" s="81" t="s">
        <v>26</v>
      </c>
      <c r="G122" s="81">
        <v>1</v>
      </c>
      <c r="H122" s="82" t="s">
        <v>26</v>
      </c>
    </row>
    <row r="123" spans="1:8" s="61" customFormat="1" ht="12" customHeight="1">
      <c r="A123" s="83" t="s">
        <v>85</v>
      </c>
      <c r="B123" s="66">
        <v>2020</v>
      </c>
      <c r="C123" s="80" t="s">
        <v>31</v>
      </c>
      <c r="D123" s="81">
        <v>2</v>
      </c>
      <c r="E123" s="81" t="s">
        <v>26</v>
      </c>
      <c r="F123" s="81" t="s">
        <v>26</v>
      </c>
      <c r="G123" s="81">
        <v>2</v>
      </c>
      <c r="H123" s="82" t="s">
        <v>26</v>
      </c>
    </row>
    <row r="124" spans="1:8" s="61" customFormat="1" ht="12" customHeight="1">
      <c r="A124" s="65"/>
      <c r="B124" s="66">
        <v>2019</v>
      </c>
      <c r="C124" s="80" t="s">
        <v>22</v>
      </c>
      <c r="D124" s="81">
        <v>60</v>
      </c>
      <c r="E124" s="81" t="s">
        <v>26</v>
      </c>
      <c r="F124" s="81" t="s">
        <v>26</v>
      </c>
      <c r="G124" s="81">
        <v>60</v>
      </c>
      <c r="H124" s="82" t="s">
        <v>26</v>
      </c>
    </row>
    <row r="125" spans="1:8" s="61" customFormat="1" ht="12" customHeight="1">
      <c r="A125" s="65"/>
      <c r="B125" s="66">
        <v>2020</v>
      </c>
      <c r="C125" s="87"/>
      <c r="D125" s="81">
        <v>81</v>
      </c>
      <c r="E125" s="81" t="s">
        <v>26</v>
      </c>
      <c r="F125" s="81" t="s">
        <v>26</v>
      </c>
      <c r="G125" s="81">
        <v>81</v>
      </c>
      <c r="H125" s="82" t="s">
        <v>26</v>
      </c>
    </row>
    <row r="126" spans="1:8" s="61" customFormat="1" ht="10.5" customHeight="1">
      <c r="A126" s="65"/>
      <c r="B126" s="66" t="s">
        <v>86</v>
      </c>
      <c r="C126" s="87"/>
      <c r="D126" s="81" t="s">
        <v>20</v>
      </c>
      <c r="E126" s="81" t="s">
        <v>20</v>
      </c>
      <c r="F126" s="81" t="s">
        <v>20</v>
      </c>
      <c r="G126" s="81"/>
      <c r="H126" s="82" t="s">
        <v>20</v>
      </c>
    </row>
    <row r="127" spans="1:8" s="61" customFormat="1" ht="12" customHeight="1">
      <c r="A127" s="65" t="s">
        <v>87</v>
      </c>
      <c r="B127" s="66">
        <v>2019</v>
      </c>
      <c r="C127" s="80" t="s">
        <v>29</v>
      </c>
      <c r="D127" s="81">
        <v>0</v>
      </c>
      <c r="E127" s="81" t="s">
        <v>26</v>
      </c>
      <c r="F127" s="81" t="s">
        <v>26</v>
      </c>
      <c r="G127" s="81">
        <v>0</v>
      </c>
      <c r="H127" s="82" t="s">
        <v>26</v>
      </c>
    </row>
    <row r="128" spans="1:8" s="61" customFormat="1" ht="12" customHeight="1">
      <c r="A128" s="83" t="s">
        <v>88</v>
      </c>
      <c r="B128" s="66">
        <v>2020</v>
      </c>
      <c r="C128" s="80" t="s">
        <v>31</v>
      </c>
      <c r="D128" s="81">
        <v>0</v>
      </c>
      <c r="E128" s="81" t="s">
        <v>26</v>
      </c>
      <c r="F128" s="81">
        <v>0</v>
      </c>
      <c r="G128" s="81">
        <v>0</v>
      </c>
      <c r="H128" s="82" t="s">
        <v>26</v>
      </c>
    </row>
    <row r="129" spans="1:9" s="61" customFormat="1" ht="12" customHeight="1">
      <c r="A129" s="65"/>
      <c r="B129" s="66">
        <v>2019</v>
      </c>
      <c r="C129" s="80" t="s">
        <v>22</v>
      </c>
      <c r="D129" s="81">
        <v>2</v>
      </c>
      <c r="E129" s="81" t="s">
        <v>26</v>
      </c>
      <c r="F129" s="81" t="s">
        <v>26</v>
      </c>
      <c r="G129" s="81">
        <v>2</v>
      </c>
      <c r="H129" s="82" t="s">
        <v>26</v>
      </c>
    </row>
    <row r="130" spans="1:9" s="61" customFormat="1" ht="12" customHeight="1">
      <c r="A130" s="65"/>
      <c r="B130" s="66">
        <v>2020</v>
      </c>
      <c r="C130" s="87"/>
      <c r="D130" s="81">
        <v>2</v>
      </c>
      <c r="E130" s="81" t="s">
        <v>26</v>
      </c>
      <c r="F130" s="81">
        <v>0</v>
      </c>
      <c r="G130" s="81">
        <v>2</v>
      </c>
      <c r="H130" s="82" t="s">
        <v>26</v>
      </c>
    </row>
    <row r="131" spans="1:9" s="61" customFormat="1" ht="10.5" customHeight="1">
      <c r="A131" s="65"/>
      <c r="B131" s="66"/>
      <c r="C131" s="87"/>
      <c r="D131" s="93"/>
      <c r="E131" s="93"/>
      <c r="F131" s="93"/>
      <c r="G131" s="93"/>
      <c r="H131" s="94"/>
    </row>
    <row r="132" spans="1:9" s="61" customFormat="1" ht="12" customHeight="1">
      <c r="A132" s="65" t="s">
        <v>89</v>
      </c>
      <c r="B132" s="66">
        <v>2019</v>
      </c>
      <c r="C132" s="80" t="s">
        <v>29</v>
      </c>
      <c r="D132" s="81" t="s">
        <v>26</v>
      </c>
      <c r="E132" s="81" t="s">
        <v>26</v>
      </c>
      <c r="F132" s="81" t="s">
        <v>26</v>
      </c>
      <c r="G132" s="81" t="s">
        <v>26</v>
      </c>
      <c r="H132" s="82" t="s">
        <v>26</v>
      </c>
    </row>
    <row r="133" spans="1:9" s="61" customFormat="1" ht="12" customHeight="1">
      <c r="A133" s="83" t="s">
        <v>90</v>
      </c>
      <c r="B133" s="66">
        <v>2020</v>
      </c>
      <c r="C133" s="80" t="s">
        <v>31</v>
      </c>
      <c r="D133" s="81" t="s">
        <v>26</v>
      </c>
      <c r="E133" s="81" t="s">
        <v>26</v>
      </c>
      <c r="F133" s="81" t="s">
        <v>26</v>
      </c>
      <c r="G133" s="81" t="s">
        <v>26</v>
      </c>
      <c r="H133" s="82" t="s">
        <v>26</v>
      </c>
    </row>
    <row r="134" spans="1:9" s="61" customFormat="1" ht="12" customHeight="1">
      <c r="A134" s="65"/>
      <c r="B134" s="66">
        <v>2019</v>
      </c>
      <c r="C134" s="80" t="s">
        <v>22</v>
      </c>
      <c r="D134" s="81" t="s">
        <v>26</v>
      </c>
      <c r="E134" s="81" t="s">
        <v>26</v>
      </c>
      <c r="F134" s="81" t="s">
        <v>26</v>
      </c>
      <c r="G134" s="81" t="s">
        <v>26</v>
      </c>
      <c r="H134" s="82" t="s">
        <v>26</v>
      </c>
    </row>
    <row r="135" spans="1:9" s="61" customFormat="1" ht="12" customHeight="1">
      <c r="A135" s="65"/>
      <c r="B135" s="66">
        <v>2020</v>
      </c>
      <c r="C135" s="87"/>
      <c r="D135" s="81" t="s">
        <v>26</v>
      </c>
      <c r="E135" s="81" t="s">
        <v>26</v>
      </c>
      <c r="F135" s="81" t="s">
        <v>26</v>
      </c>
      <c r="G135" s="81" t="s">
        <v>26</v>
      </c>
      <c r="H135" s="82" t="s">
        <v>26</v>
      </c>
    </row>
    <row r="136" spans="1:9" s="61" customFormat="1" ht="10.5" customHeight="1">
      <c r="A136" s="65"/>
      <c r="B136" s="66"/>
      <c r="C136" s="87"/>
      <c r="D136" s="93"/>
      <c r="E136" s="93"/>
      <c r="F136" s="93"/>
      <c r="G136" s="93"/>
      <c r="H136" s="94"/>
    </row>
    <row r="137" spans="1:9" s="61" customFormat="1" ht="12" customHeight="1">
      <c r="A137" s="65" t="s">
        <v>91</v>
      </c>
      <c r="B137" s="66">
        <v>2019</v>
      </c>
      <c r="C137" s="80" t="s">
        <v>29</v>
      </c>
      <c r="D137" s="81" t="s">
        <v>26</v>
      </c>
      <c r="E137" s="81" t="s">
        <v>26</v>
      </c>
      <c r="F137" s="81" t="s">
        <v>26</v>
      </c>
      <c r="G137" s="81" t="s">
        <v>26</v>
      </c>
      <c r="H137" s="82" t="s">
        <v>26</v>
      </c>
    </row>
    <row r="138" spans="1:9" s="61" customFormat="1" ht="12" customHeight="1">
      <c r="A138" s="65" t="s">
        <v>92</v>
      </c>
      <c r="B138" s="66">
        <v>2020</v>
      </c>
      <c r="C138" s="80" t="s">
        <v>31</v>
      </c>
      <c r="D138" s="81" t="s">
        <v>26</v>
      </c>
      <c r="E138" s="81" t="s">
        <v>26</v>
      </c>
      <c r="F138" s="81" t="s">
        <v>26</v>
      </c>
      <c r="G138" s="81" t="s">
        <v>26</v>
      </c>
      <c r="H138" s="82" t="s">
        <v>26</v>
      </c>
    </row>
    <row r="139" spans="1:9" s="61" customFormat="1" ht="12" customHeight="1">
      <c r="A139" s="65" t="s">
        <v>24</v>
      </c>
      <c r="B139" s="66">
        <v>2019</v>
      </c>
      <c r="C139" s="80" t="s">
        <v>22</v>
      </c>
      <c r="D139" s="81" t="s">
        <v>26</v>
      </c>
      <c r="E139" s="81" t="s">
        <v>26</v>
      </c>
      <c r="F139" s="81" t="s">
        <v>26</v>
      </c>
      <c r="G139" s="81" t="s">
        <v>26</v>
      </c>
      <c r="H139" s="82" t="s">
        <v>26</v>
      </c>
    </row>
    <row r="140" spans="1:9" s="61" customFormat="1" ht="12" customHeight="1">
      <c r="A140" s="65" t="s">
        <v>24</v>
      </c>
      <c r="B140" s="66">
        <v>2020</v>
      </c>
      <c r="C140" s="87"/>
      <c r="D140" s="81" t="s">
        <v>26</v>
      </c>
      <c r="E140" s="81" t="s">
        <v>26</v>
      </c>
      <c r="F140" s="81" t="s">
        <v>26</v>
      </c>
      <c r="G140" s="81" t="s">
        <v>26</v>
      </c>
      <c r="H140" s="82" t="s">
        <v>26</v>
      </c>
      <c r="I140" s="95"/>
    </row>
    <row r="141" spans="1:9" s="61" customFormat="1" ht="10.5" customHeight="1">
      <c r="A141" s="65"/>
      <c r="B141" s="66"/>
      <c r="C141" s="87"/>
      <c r="D141" s="81"/>
      <c r="E141" s="81"/>
      <c r="F141" s="81"/>
      <c r="G141" s="81"/>
      <c r="H141" s="82"/>
      <c r="I141" s="95"/>
    </row>
    <row r="142" spans="1:9" s="61" customFormat="1" ht="12" customHeight="1">
      <c r="A142" s="65" t="s">
        <v>93</v>
      </c>
      <c r="B142" s="66">
        <v>2019</v>
      </c>
      <c r="C142" s="80" t="s">
        <v>22</v>
      </c>
      <c r="D142" s="81">
        <v>6</v>
      </c>
      <c r="E142" s="81" t="s">
        <v>26</v>
      </c>
      <c r="F142" s="81" t="s">
        <v>26</v>
      </c>
      <c r="G142" s="81">
        <v>6</v>
      </c>
      <c r="H142" s="82">
        <v>3</v>
      </c>
    </row>
    <row r="143" spans="1:9" s="61" customFormat="1" ht="12" customHeight="1">
      <c r="A143" s="65" t="s">
        <v>94</v>
      </c>
      <c r="B143" s="66">
        <v>2020</v>
      </c>
      <c r="C143" s="89"/>
      <c r="D143" s="81">
        <v>5</v>
      </c>
      <c r="E143" s="81" t="s">
        <v>26</v>
      </c>
      <c r="F143" s="81" t="s">
        <v>26</v>
      </c>
      <c r="G143" s="81">
        <v>5</v>
      </c>
      <c r="H143" s="82">
        <v>5</v>
      </c>
    </row>
    <row r="144" spans="1:9" s="61" customFormat="1" ht="10.5" customHeight="1">
      <c r="A144" s="65"/>
      <c r="B144" s="66"/>
      <c r="C144" s="89"/>
      <c r="D144" s="81"/>
      <c r="E144" s="81"/>
      <c r="F144" s="81"/>
      <c r="G144" s="81"/>
      <c r="H144" s="82"/>
    </row>
    <row r="145" spans="1:8" s="61" customFormat="1" ht="12" customHeight="1">
      <c r="A145" s="65" t="s">
        <v>95</v>
      </c>
      <c r="B145" s="66">
        <v>2019</v>
      </c>
      <c r="C145" s="80" t="s">
        <v>29</v>
      </c>
      <c r="D145" s="81" t="s">
        <v>26</v>
      </c>
      <c r="E145" s="81" t="s">
        <v>26</v>
      </c>
      <c r="F145" s="81" t="s">
        <v>26</v>
      </c>
      <c r="G145" s="81" t="s">
        <v>26</v>
      </c>
      <c r="H145" s="82" t="s">
        <v>26</v>
      </c>
    </row>
    <row r="146" spans="1:8" s="61" customFormat="1" ht="12" customHeight="1">
      <c r="A146" s="64" t="s">
        <v>96</v>
      </c>
      <c r="B146" s="66">
        <v>2020</v>
      </c>
      <c r="C146" s="80" t="s">
        <v>31</v>
      </c>
      <c r="D146" s="81" t="s">
        <v>26</v>
      </c>
      <c r="E146" s="81" t="s">
        <v>26</v>
      </c>
      <c r="F146" s="81" t="s">
        <v>26</v>
      </c>
      <c r="G146" s="81" t="s">
        <v>26</v>
      </c>
      <c r="H146" s="82" t="s">
        <v>26</v>
      </c>
    </row>
    <row r="147" spans="1:8" s="61" customFormat="1" ht="12" customHeight="1">
      <c r="A147" s="64" t="s">
        <v>24</v>
      </c>
      <c r="B147" s="66">
        <v>2019</v>
      </c>
      <c r="C147" s="80" t="s">
        <v>22</v>
      </c>
      <c r="D147" s="81" t="s">
        <v>26</v>
      </c>
      <c r="E147" s="81" t="s">
        <v>26</v>
      </c>
      <c r="F147" s="81" t="s">
        <v>26</v>
      </c>
      <c r="G147" s="81" t="s">
        <v>26</v>
      </c>
      <c r="H147" s="82" t="s">
        <v>26</v>
      </c>
    </row>
    <row r="148" spans="1:8" s="61" customFormat="1" ht="12" customHeight="1">
      <c r="A148" s="64" t="s">
        <v>24</v>
      </c>
      <c r="B148" s="66">
        <v>2020</v>
      </c>
      <c r="C148" s="80"/>
      <c r="D148" s="81" t="s">
        <v>26</v>
      </c>
      <c r="E148" s="81" t="s">
        <v>26</v>
      </c>
      <c r="F148" s="81" t="s">
        <v>26</v>
      </c>
      <c r="G148" s="81" t="s">
        <v>26</v>
      </c>
      <c r="H148" s="82" t="s">
        <v>26</v>
      </c>
    </row>
    <row r="149" spans="1:8" s="61" customFormat="1" ht="10.5" customHeight="1">
      <c r="A149" s="64"/>
      <c r="B149" s="66"/>
      <c r="C149" s="80"/>
      <c r="D149" s="81"/>
      <c r="E149" s="81"/>
      <c r="F149" s="81"/>
      <c r="G149" s="81"/>
      <c r="H149" s="82"/>
    </row>
    <row r="150" spans="1:8" s="61" customFormat="1" ht="12" customHeight="1">
      <c r="A150" s="65" t="s">
        <v>97</v>
      </c>
      <c r="B150" s="66">
        <v>2019</v>
      </c>
      <c r="C150" s="80" t="s">
        <v>39</v>
      </c>
      <c r="D150" s="81" t="s">
        <v>26</v>
      </c>
      <c r="E150" s="81" t="s">
        <v>26</v>
      </c>
      <c r="F150" s="81" t="s">
        <v>26</v>
      </c>
      <c r="G150" s="81" t="s">
        <v>26</v>
      </c>
      <c r="H150" s="82" t="s">
        <v>26</v>
      </c>
    </row>
    <row r="151" spans="1:8" s="61" customFormat="1" ht="12" customHeight="1">
      <c r="A151" s="88" t="s">
        <v>98</v>
      </c>
      <c r="B151" s="66">
        <v>2020</v>
      </c>
      <c r="C151" s="80" t="s">
        <v>41</v>
      </c>
      <c r="D151" s="81" t="s">
        <v>26</v>
      </c>
      <c r="E151" s="81" t="s">
        <v>26</v>
      </c>
      <c r="F151" s="81" t="s">
        <v>26</v>
      </c>
      <c r="G151" s="81" t="s">
        <v>26</v>
      </c>
      <c r="H151" s="82" t="s">
        <v>26</v>
      </c>
    </row>
    <row r="152" spans="1:8" s="61" customFormat="1" ht="12" customHeight="1">
      <c r="A152" s="65" t="s">
        <v>24</v>
      </c>
      <c r="B152" s="66">
        <v>2019</v>
      </c>
      <c r="C152" s="80" t="s">
        <v>22</v>
      </c>
      <c r="D152" s="81" t="s">
        <v>26</v>
      </c>
      <c r="E152" s="81" t="s">
        <v>26</v>
      </c>
      <c r="F152" s="81" t="s">
        <v>26</v>
      </c>
      <c r="G152" s="81" t="s">
        <v>26</v>
      </c>
      <c r="H152" s="82" t="s">
        <v>26</v>
      </c>
    </row>
    <row r="153" spans="1:8" s="61" customFormat="1" ht="12" customHeight="1">
      <c r="A153" s="65" t="s">
        <v>24</v>
      </c>
      <c r="B153" s="66">
        <v>2020</v>
      </c>
      <c r="C153" s="87"/>
      <c r="D153" s="81" t="s">
        <v>26</v>
      </c>
      <c r="E153" s="81" t="s">
        <v>26</v>
      </c>
      <c r="F153" s="81" t="s">
        <v>26</v>
      </c>
      <c r="G153" s="81" t="s">
        <v>26</v>
      </c>
      <c r="H153" s="82" t="s">
        <v>26</v>
      </c>
    </row>
    <row r="154" spans="1:8" s="61" customFormat="1" ht="10.5" customHeight="1">
      <c r="A154" s="65"/>
      <c r="B154" s="66"/>
      <c r="C154" s="87"/>
      <c r="D154" s="81"/>
      <c r="E154" s="81"/>
      <c r="F154" s="81"/>
      <c r="G154" s="81"/>
      <c r="H154" s="82"/>
    </row>
    <row r="155" spans="1:8" s="61" customFormat="1" ht="12" customHeight="1">
      <c r="A155" s="65" t="s">
        <v>99</v>
      </c>
      <c r="B155" s="66">
        <v>2019</v>
      </c>
      <c r="C155" s="80" t="s">
        <v>39</v>
      </c>
      <c r="D155" s="81" t="s">
        <v>26</v>
      </c>
      <c r="E155" s="81" t="s">
        <v>26</v>
      </c>
      <c r="F155" s="81" t="s">
        <v>26</v>
      </c>
      <c r="G155" s="81" t="s">
        <v>26</v>
      </c>
      <c r="H155" s="82" t="s">
        <v>26</v>
      </c>
    </row>
    <row r="156" spans="1:8" s="61" customFormat="1" ht="12" customHeight="1">
      <c r="A156" s="64" t="s">
        <v>100</v>
      </c>
      <c r="B156" s="66">
        <v>2020</v>
      </c>
      <c r="C156" s="80" t="s">
        <v>41</v>
      </c>
      <c r="D156" s="81" t="s">
        <v>26</v>
      </c>
      <c r="E156" s="81" t="s">
        <v>26</v>
      </c>
      <c r="F156" s="81" t="s">
        <v>26</v>
      </c>
      <c r="G156" s="81" t="s">
        <v>26</v>
      </c>
      <c r="H156" s="82" t="s">
        <v>26</v>
      </c>
    </row>
    <row r="157" spans="1:8" s="61" customFormat="1" ht="12" customHeight="1">
      <c r="A157" s="64" t="s">
        <v>24</v>
      </c>
      <c r="B157" s="66">
        <v>2019</v>
      </c>
      <c r="C157" s="80" t="s">
        <v>22</v>
      </c>
      <c r="D157" s="81" t="s">
        <v>26</v>
      </c>
      <c r="E157" s="81" t="s">
        <v>26</v>
      </c>
      <c r="F157" s="81" t="s">
        <v>26</v>
      </c>
      <c r="G157" s="81" t="s">
        <v>26</v>
      </c>
      <c r="H157" s="82" t="s">
        <v>26</v>
      </c>
    </row>
    <row r="158" spans="1:8" s="61" customFormat="1" ht="12" customHeight="1">
      <c r="A158" s="64" t="s">
        <v>24</v>
      </c>
      <c r="B158" s="66">
        <v>2020</v>
      </c>
      <c r="C158" s="89"/>
      <c r="D158" s="81" t="s">
        <v>26</v>
      </c>
      <c r="E158" s="81" t="s">
        <v>26</v>
      </c>
      <c r="F158" s="81" t="s">
        <v>26</v>
      </c>
      <c r="G158" s="81" t="s">
        <v>26</v>
      </c>
      <c r="H158" s="82" t="s">
        <v>26</v>
      </c>
    </row>
    <row r="159" spans="1:8" s="61" customFormat="1" ht="10.5" customHeight="1">
      <c r="A159" s="64"/>
      <c r="B159" s="66"/>
      <c r="C159" s="89"/>
      <c r="D159" s="81"/>
      <c r="E159" s="81"/>
      <c r="F159" s="81"/>
      <c r="G159" s="81"/>
      <c r="H159" s="82"/>
    </row>
    <row r="160" spans="1:8" ht="12" customHeight="1">
      <c r="A160" s="65" t="s">
        <v>101</v>
      </c>
      <c r="B160" s="66">
        <v>2019</v>
      </c>
      <c r="C160" s="80" t="s">
        <v>102</v>
      </c>
      <c r="D160" s="81">
        <v>90</v>
      </c>
      <c r="E160" s="81">
        <v>123</v>
      </c>
      <c r="F160" s="81" t="s">
        <v>26</v>
      </c>
      <c r="G160" s="81">
        <v>213</v>
      </c>
      <c r="H160" s="82" t="s">
        <v>26</v>
      </c>
    </row>
    <row r="161" spans="1:8" ht="12" customHeight="1">
      <c r="A161" s="65" t="s">
        <v>103</v>
      </c>
      <c r="B161" s="66">
        <v>2020</v>
      </c>
      <c r="C161" s="80"/>
      <c r="D161" s="81">
        <v>101</v>
      </c>
      <c r="E161" s="81">
        <v>266</v>
      </c>
      <c r="F161" s="81" t="s">
        <v>26</v>
      </c>
      <c r="G161" s="81">
        <v>367</v>
      </c>
      <c r="H161" s="82" t="s">
        <v>26</v>
      </c>
    </row>
    <row r="162" spans="1:8" ht="12" customHeight="1">
      <c r="A162" s="65" t="s">
        <v>24</v>
      </c>
      <c r="B162" s="66">
        <v>2019</v>
      </c>
      <c r="C162" s="80" t="s">
        <v>22</v>
      </c>
      <c r="D162" s="81">
        <v>324</v>
      </c>
      <c r="E162" s="81">
        <v>443</v>
      </c>
      <c r="F162" s="81" t="s">
        <v>26</v>
      </c>
      <c r="G162" s="81">
        <v>768</v>
      </c>
      <c r="H162" s="82" t="s">
        <v>26</v>
      </c>
    </row>
    <row r="163" spans="1:8" ht="12" customHeight="1">
      <c r="A163" s="65" t="s">
        <v>24</v>
      </c>
      <c r="B163" s="84">
        <v>2020</v>
      </c>
      <c r="C163" s="85"/>
      <c r="D163" s="86">
        <v>364</v>
      </c>
      <c r="E163" s="81">
        <v>956</v>
      </c>
      <c r="F163" s="81" t="s">
        <v>26</v>
      </c>
      <c r="G163" s="81">
        <v>1320</v>
      </c>
      <c r="H163" s="82" t="s">
        <v>26</v>
      </c>
    </row>
    <row r="164" spans="1:8" ht="10.5" customHeight="1">
      <c r="A164" s="65"/>
      <c r="B164" s="66"/>
      <c r="C164" s="87"/>
      <c r="D164" s="81"/>
      <c r="E164" s="81"/>
      <c r="F164" s="81"/>
      <c r="G164" s="81"/>
      <c r="H164" s="82"/>
    </row>
    <row r="165" spans="1:8" ht="12" customHeight="1">
      <c r="A165" s="65" t="s">
        <v>104</v>
      </c>
      <c r="B165" s="66">
        <v>2019</v>
      </c>
      <c r="C165" s="80" t="s">
        <v>22</v>
      </c>
      <c r="D165" s="81">
        <v>-10</v>
      </c>
      <c r="E165" s="81">
        <v>15</v>
      </c>
      <c r="F165" s="81" t="s">
        <v>26</v>
      </c>
      <c r="G165" s="81">
        <v>4</v>
      </c>
      <c r="H165" s="82" t="s">
        <v>26</v>
      </c>
    </row>
    <row r="166" spans="1:8" ht="12" customHeight="1">
      <c r="A166" s="83" t="s">
        <v>105</v>
      </c>
      <c r="B166" s="84">
        <v>2020</v>
      </c>
      <c r="C166" s="85"/>
      <c r="D166" s="86">
        <v>-79</v>
      </c>
      <c r="E166" s="81">
        <v>107</v>
      </c>
      <c r="F166" s="81" t="s">
        <v>26</v>
      </c>
      <c r="G166" s="81">
        <v>28</v>
      </c>
      <c r="H166" s="82" t="s">
        <v>26</v>
      </c>
    </row>
    <row r="167" spans="1:8" ht="12" customHeight="1">
      <c r="A167" s="65" t="s">
        <v>106</v>
      </c>
      <c r="B167" s="66">
        <v>2019</v>
      </c>
      <c r="C167" s="80" t="s">
        <v>22</v>
      </c>
      <c r="D167" s="81" t="s">
        <v>107</v>
      </c>
      <c r="E167" s="81" t="s">
        <v>26</v>
      </c>
      <c r="F167" s="81" t="s">
        <v>107</v>
      </c>
      <c r="G167" s="81" t="s">
        <v>107</v>
      </c>
      <c r="H167" s="82" t="s">
        <v>26</v>
      </c>
    </row>
    <row r="168" spans="1:8" ht="12" customHeight="1">
      <c r="A168" s="83" t="s">
        <v>108</v>
      </c>
      <c r="B168" s="66">
        <v>2020</v>
      </c>
      <c r="C168" s="87"/>
      <c r="D168" s="81" t="s">
        <v>107</v>
      </c>
      <c r="E168" s="81" t="s">
        <v>26</v>
      </c>
      <c r="F168" s="81" t="s">
        <v>107</v>
      </c>
      <c r="G168" s="81" t="s">
        <v>107</v>
      </c>
      <c r="H168" s="82" t="s">
        <v>26</v>
      </c>
    </row>
    <row r="169" spans="1:8" ht="10.5" customHeight="1">
      <c r="A169" s="65"/>
      <c r="B169" s="66"/>
      <c r="C169" s="87"/>
      <c r="D169" s="81"/>
      <c r="E169" s="81"/>
      <c r="F169" s="81"/>
      <c r="G169" s="81"/>
      <c r="H169" s="82"/>
    </row>
    <row r="170" spans="1:8" ht="12" customHeight="1">
      <c r="A170" s="70" t="s">
        <v>109</v>
      </c>
      <c r="B170" s="71">
        <v>2019</v>
      </c>
      <c r="C170" s="72" t="s">
        <v>22</v>
      </c>
      <c r="D170" s="73" t="s">
        <v>26</v>
      </c>
      <c r="E170" s="73" t="s">
        <v>26</v>
      </c>
      <c r="F170" s="73" t="s">
        <v>26</v>
      </c>
      <c r="G170" s="73" t="s">
        <v>26</v>
      </c>
      <c r="H170" s="74" t="s">
        <v>26</v>
      </c>
    </row>
    <row r="171" spans="1:8" ht="12" customHeight="1">
      <c r="A171" s="75" t="s">
        <v>110</v>
      </c>
      <c r="B171" s="71">
        <v>2020</v>
      </c>
      <c r="C171" s="79"/>
      <c r="D171" s="73" t="s">
        <v>26</v>
      </c>
      <c r="E171" s="73" t="s">
        <v>26</v>
      </c>
      <c r="F171" s="73" t="s">
        <v>26</v>
      </c>
      <c r="G171" s="73" t="s">
        <v>26</v>
      </c>
      <c r="H171" s="74" t="s">
        <v>26</v>
      </c>
    </row>
    <row r="172" spans="1:8" ht="10.5" customHeight="1">
      <c r="A172" s="75"/>
      <c r="B172" s="66"/>
      <c r="C172" s="79"/>
      <c r="D172" s="81"/>
      <c r="E172" s="81"/>
      <c r="F172" s="81"/>
      <c r="G172" s="81"/>
      <c r="H172" s="82"/>
    </row>
    <row r="173" spans="1:8" ht="12" customHeight="1">
      <c r="A173" s="65" t="s">
        <v>111</v>
      </c>
      <c r="B173" s="66">
        <v>2019</v>
      </c>
      <c r="C173" s="80" t="s">
        <v>22</v>
      </c>
      <c r="D173" s="81" t="s">
        <v>26</v>
      </c>
      <c r="E173" s="81" t="s">
        <v>26</v>
      </c>
      <c r="F173" s="81" t="s">
        <v>26</v>
      </c>
      <c r="G173" s="81" t="s">
        <v>26</v>
      </c>
      <c r="H173" s="82" t="s">
        <v>26</v>
      </c>
    </row>
    <row r="174" spans="1:8" ht="12" customHeight="1">
      <c r="A174" s="83" t="s">
        <v>112</v>
      </c>
      <c r="B174" s="66">
        <v>2020</v>
      </c>
      <c r="C174" s="87"/>
      <c r="D174" s="81" t="s">
        <v>26</v>
      </c>
      <c r="E174" s="81" t="s">
        <v>26</v>
      </c>
      <c r="F174" s="81" t="s">
        <v>26</v>
      </c>
      <c r="G174" s="81" t="s">
        <v>26</v>
      </c>
      <c r="H174" s="82" t="s">
        <v>26</v>
      </c>
    </row>
    <row r="175" spans="1:8" ht="10.5" customHeight="1">
      <c r="A175" s="65"/>
      <c r="B175" s="66"/>
      <c r="C175" s="87"/>
      <c r="D175" s="81"/>
      <c r="E175" s="81"/>
      <c r="F175" s="81"/>
      <c r="G175" s="81"/>
      <c r="H175" s="82"/>
    </row>
    <row r="176" spans="1:8" ht="12" customHeight="1">
      <c r="A176" s="65" t="s">
        <v>113</v>
      </c>
      <c r="B176" s="66">
        <v>2019</v>
      </c>
      <c r="C176" s="80" t="s">
        <v>22</v>
      </c>
      <c r="D176" s="81" t="s">
        <v>26</v>
      </c>
      <c r="E176" s="81" t="s">
        <v>26</v>
      </c>
      <c r="F176" s="81" t="s">
        <v>26</v>
      </c>
      <c r="G176" s="81" t="s">
        <v>26</v>
      </c>
      <c r="H176" s="82" t="s">
        <v>26</v>
      </c>
    </row>
    <row r="177" spans="1:12" ht="12" customHeight="1">
      <c r="A177" s="96" t="s">
        <v>114</v>
      </c>
      <c r="B177" s="66">
        <v>2020</v>
      </c>
      <c r="C177" s="87"/>
      <c r="D177" s="81" t="s">
        <v>26</v>
      </c>
      <c r="E177" s="81" t="s">
        <v>26</v>
      </c>
      <c r="F177" s="81" t="s">
        <v>26</v>
      </c>
      <c r="G177" s="81" t="s">
        <v>26</v>
      </c>
      <c r="H177" s="82" t="s">
        <v>26</v>
      </c>
    </row>
    <row r="178" spans="1:12" ht="11.25" customHeight="1">
      <c r="C178" s="98"/>
      <c r="D178" s="99"/>
      <c r="E178" s="99"/>
      <c r="F178" s="99"/>
      <c r="G178" s="99"/>
      <c r="H178" s="99"/>
    </row>
    <row r="179" spans="1:12" ht="11.25" customHeight="1">
      <c r="C179" s="98"/>
      <c r="D179" s="99"/>
      <c r="E179" s="99"/>
      <c r="F179" s="99"/>
      <c r="G179" s="99"/>
      <c r="H179" s="99"/>
    </row>
    <row r="180" spans="1:12" ht="11.25" customHeight="1">
      <c r="C180" s="98"/>
      <c r="D180" s="99"/>
      <c r="E180" s="99"/>
      <c r="F180" s="99"/>
      <c r="G180" s="99"/>
      <c r="H180" s="99"/>
    </row>
    <row r="181" spans="1:12" ht="11.25" customHeight="1">
      <c r="C181" s="98"/>
      <c r="D181" s="99"/>
      <c r="E181" s="99"/>
      <c r="F181" s="99"/>
      <c r="G181" s="99"/>
      <c r="H181" s="99"/>
    </row>
    <row r="182" spans="1:12" ht="11.25" customHeight="1">
      <c r="C182" s="98"/>
      <c r="D182" s="99"/>
      <c r="E182" s="99"/>
      <c r="F182" s="99"/>
      <c r="G182" s="99"/>
      <c r="H182" s="99"/>
    </row>
    <row r="183" spans="1:12" ht="11.25" customHeight="1">
      <c r="C183" s="98"/>
      <c r="D183" s="99"/>
      <c r="E183" s="99"/>
      <c r="F183" s="99"/>
      <c r="G183" s="99"/>
      <c r="H183" s="99"/>
    </row>
    <row r="184" spans="1:12" ht="11.25" customHeight="1">
      <c r="D184" s="100"/>
      <c r="E184" s="100"/>
      <c r="F184" s="100"/>
      <c r="G184" s="100"/>
      <c r="H184" s="100"/>
    </row>
    <row r="185" spans="1:12" ht="11.25" customHeight="1">
      <c r="D185" s="100"/>
      <c r="E185" s="100"/>
      <c r="F185" s="100"/>
      <c r="G185" s="100"/>
      <c r="H185" s="100"/>
    </row>
    <row r="186" spans="1:12" ht="11.25" customHeight="1">
      <c r="D186" s="100"/>
      <c r="E186" s="100"/>
      <c r="F186" s="100"/>
      <c r="G186" s="100"/>
      <c r="H186" s="100"/>
    </row>
    <row r="187" spans="1:12" ht="11.25" customHeight="1">
      <c r="D187" s="100"/>
      <c r="E187" s="100"/>
      <c r="F187" s="100"/>
      <c r="G187" s="100"/>
      <c r="H187" s="100"/>
      <c r="K187" s="48"/>
      <c r="L187" s="48"/>
    </row>
    <row r="188" spans="1:12">
      <c r="D188" s="100"/>
      <c r="E188" s="100"/>
      <c r="F188" s="100"/>
      <c r="G188" s="100"/>
      <c r="H188" s="100"/>
      <c r="L188" s="48"/>
    </row>
    <row r="189" spans="1:12">
      <c r="D189" s="100"/>
      <c r="E189" s="100"/>
      <c r="F189" s="100"/>
      <c r="G189" s="100"/>
      <c r="H189" s="100"/>
      <c r="L189" s="48"/>
    </row>
    <row r="190" spans="1:12">
      <c r="D190" s="100"/>
      <c r="E190" s="100"/>
      <c r="F190" s="100"/>
      <c r="G190" s="100"/>
      <c r="H190" s="100"/>
      <c r="L190" s="48"/>
    </row>
    <row r="191" spans="1:12">
      <c r="D191" s="100"/>
      <c r="E191" s="100"/>
      <c r="F191" s="100"/>
      <c r="G191" s="100"/>
      <c r="H191" s="100"/>
      <c r="L191" s="48"/>
    </row>
    <row r="192" spans="1:12">
      <c r="D192" s="100"/>
      <c r="E192" s="100"/>
      <c r="F192" s="100"/>
      <c r="G192" s="100"/>
      <c r="H192" s="100"/>
      <c r="L192" s="48"/>
    </row>
    <row r="193" spans="4:12">
      <c r="D193" s="100"/>
      <c r="E193" s="100"/>
      <c r="F193" s="100"/>
      <c r="G193" s="100"/>
      <c r="H193" s="100"/>
      <c r="L193" s="48"/>
    </row>
    <row r="194" spans="4:12">
      <c r="D194" s="100"/>
      <c r="E194" s="100"/>
      <c r="F194" s="100"/>
      <c r="G194" s="100"/>
      <c r="H194" s="100"/>
      <c r="L194" s="48"/>
    </row>
    <row r="195" spans="4:12">
      <c r="D195" s="100"/>
      <c r="E195" s="100"/>
      <c r="F195" s="100"/>
      <c r="G195" s="100"/>
      <c r="H195" s="100"/>
      <c r="L195" s="48"/>
    </row>
    <row r="196" spans="4:12">
      <c r="D196" s="100"/>
      <c r="E196" s="100"/>
      <c r="F196" s="100"/>
      <c r="G196" s="100"/>
      <c r="H196" s="100"/>
      <c r="L196" s="48"/>
    </row>
    <row r="197" spans="4:12">
      <c r="D197" s="100"/>
      <c r="E197" s="100"/>
      <c r="F197" s="100"/>
      <c r="G197" s="100"/>
      <c r="H197" s="100"/>
      <c r="L197" s="48"/>
    </row>
    <row r="198" spans="4:12">
      <c r="D198" s="100"/>
      <c r="E198" s="100"/>
      <c r="F198" s="100"/>
      <c r="G198" s="100"/>
      <c r="H198" s="100"/>
      <c r="L198" s="48"/>
    </row>
    <row r="199" spans="4:12">
      <c r="D199" s="100"/>
      <c r="E199" s="100"/>
      <c r="F199" s="100"/>
      <c r="G199" s="100"/>
      <c r="H199" s="100"/>
      <c r="L199" s="48"/>
    </row>
    <row r="200" spans="4:12">
      <c r="D200" s="100"/>
      <c r="E200" s="100"/>
      <c r="F200" s="100"/>
      <c r="G200" s="100"/>
      <c r="H200" s="100"/>
      <c r="L200" s="48"/>
    </row>
    <row r="201" spans="4:12">
      <c r="D201" s="100"/>
      <c r="E201" s="100"/>
      <c r="F201" s="100"/>
      <c r="G201" s="100"/>
      <c r="H201" s="100"/>
      <c r="L201" s="48"/>
    </row>
    <row r="202" spans="4:12">
      <c r="L202" s="48"/>
    </row>
    <row r="203" spans="4:12">
      <c r="L203" s="48"/>
    </row>
    <row r="204" spans="4:12">
      <c r="L204" s="48"/>
    </row>
    <row r="205" spans="4:12">
      <c r="L205" s="48"/>
    </row>
    <row r="206" spans="4:12">
      <c r="L206" s="48"/>
    </row>
    <row r="207" spans="4:12">
      <c r="L207" s="48"/>
    </row>
    <row r="208" spans="4:12">
      <c r="L208" s="48"/>
    </row>
    <row r="209" spans="12:12">
      <c r="L209" s="48"/>
    </row>
    <row r="395" spans="11:12">
      <c r="K395" s="48"/>
      <c r="L395" s="48"/>
    </row>
    <row r="396" spans="11:12">
      <c r="K396" t="s">
        <v>115</v>
      </c>
      <c r="L396" s="48" t="s">
        <v>116</v>
      </c>
    </row>
    <row r="397" spans="11:12">
      <c r="L397" s="48" t="s">
        <v>117</v>
      </c>
    </row>
    <row r="398" spans="11:12">
      <c r="L398" s="48" t="s">
        <v>118</v>
      </c>
    </row>
    <row r="399" spans="11:12">
      <c r="L399" s="48" t="s">
        <v>119</v>
      </c>
    </row>
    <row r="400" spans="11:12">
      <c r="L400" s="48" t="s">
        <v>120</v>
      </c>
    </row>
    <row r="401" spans="12:12">
      <c r="L401" s="48" t="s">
        <v>121</v>
      </c>
    </row>
    <row r="402" spans="12:12">
      <c r="L402" s="48" t="s">
        <v>122</v>
      </c>
    </row>
    <row r="403" spans="12:12">
      <c r="L403" s="48" t="s">
        <v>123</v>
      </c>
    </row>
    <row r="404" spans="12:12">
      <c r="L404" s="48" t="s">
        <v>124</v>
      </c>
    </row>
    <row r="405" spans="12:12">
      <c r="L405" s="48" t="s">
        <v>125</v>
      </c>
    </row>
    <row r="406" spans="12:12">
      <c r="L406" s="48" t="s">
        <v>126</v>
      </c>
    </row>
    <row r="407" spans="12:12">
      <c r="L407" s="48" t="s">
        <v>127</v>
      </c>
    </row>
    <row r="408" spans="12:12">
      <c r="L408" s="48" t="s">
        <v>128</v>
      </c>
    </row>
    <row r="409" spans="12:12">
      <c r="L409" s="48" t="s">
        <v>129</v>
      </c>
    </row>
    <row r="410" spans="12:12">
      <c r="L410" s="48" t="s">
        <v>130</v>
      </c>
    </row>
    <row r="411" spans="12:12">
      <c r="L411" s="48" t="s">
        <v>131</v>
      </c>
    </row>
    <row r="412" spans="12:12">
      <c r="L412" s="48" t="s">
        <v>132</v>
      </c>
    </row>
    <row r="413" spans="12:12">
      <c r="L413" s="48" t="s">
        <v>133</v>
      </c>
    </row>
    <row r="414" spans="12:12">
      <c r="L414" s="48" t="s">
        <v>134</v>
      </c>
    </row>
    <row r="415" spans="12:12">
      <c r="L415" s="48" t="s">
        <v>135</v>
      </c>
    </row>
    <row r="416" spans="12:12">
      <c r="L416" s="48" t="s">
        <v>136</v>
      </c>
    </row>
    <row r="417" spans="12:12">
      <c r="L417" s="48" t="s">
        <v>137</v>
      </c>
    </row>
    <row r="418" spans="12:12">
      <c r="L418" s="48" t="s">
        <v>138</v>
      </c>
    </row>
    <row r="419" spans="12:12">
      <c r="L419" s="48" t="s">
        <v>139</v>
      </c>
    </row>
    <row r="420" spans="12:12">
      <c r="L420" s="48" t="s">
        <v>140</v>
      </c>
    </row>
    <row r="421" spans="12:12">
      <c r="L421" s="48" t="s">
        <v>141</v>
      </c>
    </row>
    <row r="422" spans="12:12">
      <c r="L422" s="48" t="s">
        <v>142</v>
      </c>
    </row>
    <row r="423" spans="12:12">
      <c r="L423" s="48" t="s">
        <v>143</v>
      </c>
    </row>
    <row r="424" spans="12:12">
      <c r="L424" s="48" t="s">
        <v>144</v>
      </c>
    </row>
    <row r="425" spans="12:12">
      <c r="L425" s="48" t="s">
        <v>145</v>
      </c>
    </row>
    <row r="426" spans="12:12">
      <c r="L426" s="48" t="s">
        <v>146</v>
      </c>
    </row>
    <row r="427" spans="12:12">
      <c r="L427" s="48" t="s">
        <v>147</v>
      </c>
    </row>
    <row r="428" spans="12:12">
      <c r="L428" s="48" t="s">
        <v>148</v>
      </c>
    </row>
    <row r="429" spans="12:12">
      <c r="L429" s="48" t="s">
        <v>149</v>
      </c>
    </row>
    <row r="430" spans="12:12">
      <c r="L430" s="48" t="s">
        <v>150</v>
      </c>
    </row>
    <row r="431" spans="12:12">
      <c r="L431" s="48" t="s">
        <v>151</v>
      </c>
    </row>
    <row r="432" spans="12:12">
      <c r="L432" s="48" t="s">
        <v>152</v>
      </c>
    </row>
    <row r="433" spans="12:12">
      <c r="L433" s="48" t="s">
        <v>153</v>
      </c>
    </row>
    <row r="434" spans="12:12">
      <c r="L434" s="48" t="s">
        <v>154</v>
      </c>
    </row>
    <row r="435" spans="12:12">
      <c r="L435" s="48" t="s">
        <v>155</v>
      </c>
    </row>
    <row r="436" spans="12:12">
      <c r="L436" s="48" t="s">
        <v>156</v>
      </c>
    </row>
    <row r="437" spans="12:12">
      <c r="L437" s="48" t="s">
        <v>157</v>
      </c>
    </row>
    <row r="438" spans="12:12">
      <c r="L438" s="48" t="s">
        <v>158</v>
      </c>
    </row>
    <row r="439" spans="12:12">
      <c r="L439" s="48" t="s">
        <v>159</v>
      </c>
    </row>
    <row r="440" spans="12:12">
      <c r="L440" s="48" t="s">
        <v>160</v>
      </c>
    </row>
    <row r="441" spans="12:12">
      <c r="L441" s="48" t="s">
        <v>161</v>
      </c>
    </row>
    <row r="442" spans="12:12">
      <c r="L442" s="48" t="s">
        <v>162</v>
      </c>
    </row>
    <row r="443" spans="12:12">
      <c r="L443" s="48" t="s">
        <v>163</v>
      </c>
    </row>
    <row r="444" spans="12:12">
      <c r="L444" s="48" t="s">
        <v>164</v>
      </c>
    </row>
    <row r="445" spans="12:12">
      <c r="L445" s="48" t="s">
        <v>165</v>
      </c>
    </row>
    <row r="446" spans="12:12">
      <c r="L446" s="48" t="s">
        <v>166</v>
      </c>
    </row>
    <row r="447" spans="12:12">
      <c r="L447" s="48" t="s">
        <v>167</v>
      </c>
    </row>
    <row r="448" spans="12:12">
      <c r="L448" s="48" t="s">
        <v>168</v>
      </c>
    </row>
    <row r="449" spans="12:12">
      <c r="L449" s="48" t="s">
        <v>169</v>
      </c>
    </row>
    <row r="450" spans="12:12">
      <c r="L450" s="48" t="s">
        <v>170</v>
      </c>
    </row>
    <row r="451" spans="12:12">
      <c r="L451" s="48" t="s">
        <v>171</v>
      </c>
    </row>
    <row r="452" spans="12:12">
      <c r="L452" s="48" t="s">
        <v>172</v>
      </c>
    </row>
    <row r="453" spans="12:12">
      <c r="L453" s="48" t="s">
        <v>173</v>
      </c>
    </row>
    <row r="454" spans="12:12">
      <c r="L454" s="48" t="s">
        <v>174</v>
      </c>
    </row>
    <row r="455" spans="12:12">
      <c r="L455" s="48" t="s">
        <v>175</v>
      </c>
    </row>
    <row r="456" spans="12:12">
      <c r="L456" s="48" t="s">
        <v>176</v>
      </c>
    </row>
    <row r="457" spans="12:12">
      <c r="L457" s="48" t="s">
        <v>177</v>
      </c>
    </row>
    <row r="458" spans="12:12">
      <c r="L458" s="48" t="s">
        <v>178</v>
      </c>
    </row>
    <row r="459" spans="12:12">
      <c r="L459" s="48" t="s">
        <v>179</v>
      </c>
    </row>
    <row r="460" spans="12:12">
      <c r="L460" s="48" t="s">
        <v>180</v>
      </c>
    </row>
    <row r="461" spans="12:12">
      <c r="L461" s="48" t="s">
        <v>181</v>
      </c>
    </row>
    <row r="462" spans="12:12">
      <c r="L462" s="48" t="s">
        <v>182</v>
      </c>
    </row>
    <row r="463" spans="12:12">
      <c r="L463" s="48" t="s">
        <v>183</v>
      </c>
    </row>
    <row r="464" spans="12:12">
      <c r="L464" s="48" t="s">
        <v>184</v>
      </c>
    </row>
    <row r="465" spans="12:12">
      <c r="L465" s="48" t="s">
        <v>185</v>
      </c>
    </row>
    <row r="466" spans="12:12">
      <c r="L466" s="48" t="s">
        <v>186</v>
      </c>
    </row>
    <row r="467" spans="12:12">
      <c r="L467" s="48" t="s">
        <v>187</v>
      </c>
    </row>
    <row r="468" spans="12:12">
      <c r="L468" s="48" t="s">
        <v>188</v>
      </c>
    </row>
    <row r="469" spans="12:12">
      <c r="L469" s="48" t="s">
        <v>189</v>
      </c>
    </row>
    <row r="470" spans="12:12">
      <c r="L470" s="48" t="s">
        <v>190</v>
      </c>
    </row>
    <row r="471" spans="12:12">
      <c r="L471" s="48" t="s">
        <v>191</v>
      </c>
    </row>
    <row r="472" spans="12:12">
      <c r="L472" s="48" t="s">
        <v>192</v>
      </c>
    </row>
    <row r="473" spans="12:12">
      <c r="L473" s="48" t="s">
        <v>193</v>
      </c>
    </row>
    <row r="474" spans="12:12">
      <c r="L474" s="48" t="s">
        <v>194</v>
      </c>
    </row>
    <row r="475" spans="12:12">
      <c r="L475" s="48" t="s">
        <v>195</v>
      </c>
    </row>
    <row r="476" spans="12:12">
      <c r="L476" s="48" t="s">
        <v>196</v>
      </c>
    </row>
    <row r="477" spans="12:12">
      <c r="L477" s="48" t="s">
        <v>197</v>
      </c>
    </row>
    <row r="478" spans="12:12">
      <c r="L478" s="48" t="s">
        <v>198</v>
      </c>
    </row>
    <row r="479" spans="12:12">
      <c r="L479" s="48" t="s">
        <v>199</v>
      </c>
    </row>
    <row r="480" spans="12:12">
      <c r="L480" s="48" t="s">
        <v>200</v>
      </c>
    </row>
    <row r="481" spans="12:12">
      <c r="L481" s="48" t="s">
        <v>201</v>
      </c>
    </row>
    <row r="482" spans="12:12">
      <c r="L482" s="48" t="s">
        <v>202</v>
      </c>
    </row>
    <row r="483" spans="12:12">
      <c r="L483" s="48" t="s">
        <v>203</v>
      </c>
    </row>
    <row r="484" spans="12:12">
      <c r="L484" s="48" t="s">
        <v>204</v>
      </c>
    </row>
    <row r="485" spans="12:12">
      <c r="L485" s="48" t="s">
        <v>205</v>
      </c>
    </row>
    <row r="486" spans="12:12">
      <c r="L486" s="48" t="s">
        <v>206</v>
      </c>
    </row>
    <row r="487" spans="12:12">
      <c r="L487" s="48" t="s">
        <v>207</v>
      </c>
    </row>
    <row r="488" spans="12:12">
      <c r="L488" s="48" t="s">
        <v>208</v>
      </c>
    </row>
    <row r="489" spans="12:12">
      <c r="L489" s="48" t="s">
        <v>209</v>
      </c>
    </row>
    <row r="490" spans="12:12">
      <c r="L490" s="48" t="s">
        <v>210</v>
      </c>
    </row>
    <row r="491" spans="12:12">
      <c r="L491" t="s">
        <v>211</v>
      </c>
    </row>
  </sheetData>
  <mergeCells count="16">
    <mergeCell ref="G3:G6"/>
    <mergeCell ref="H3:H6"/>
    <mergeCell ref="A8:A11"/>
    <mergeCell ref="B8:B11"/>
    <mergeCell ref="C8:C11"/>
    <mergeCell ref="D8:D11"/>
    <mergeCell ref="E8:E11"/>
    <mergeCell ref="F8:F11"/>
    <mergeCell ref="G8:G11"/>
    <mergeCell ref="H8:H11"/>
    <mergeCell ref="A3:A6"/>
    <mergeCell ref="B3:B6"/>
    <mergeCell ref="C3:C6"/>
    <mergeCell ref="D3:D6"/>
    <mergeCell ref="E3:E6"/>
    <mergeCell ref="F3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F149"/>
  <sheetViews>
    <sheetView topLeftCell="A5" zoomScale="130" zoomScaleNormal="130" workbookViewId="0">
      <selection activeCell="J9" activeCellId="1" sqref="J19 J9"/>
    </sheetView>
  </sheetViews>
  <sheetFormatPr defaultColWidth="9.140625" defaultRowHeight="13.5"/>
  <cols>
    <col min="1" max="2" width="1.42578125" style="140" customWidth="1"/>
    <col min="3" max="3" width="5" style="140" customWidth="1"/>
    <col min="4" max="4" width="7.140625" style="140" customWidth="1"/>
    <col min="5" max="5" width="4.28515625" style="140" customWidth="1"/>
    <col min="6" max="6" width="7.140625" style="140" customWidth="1"/>
    <col min="7" max="7" width="5.7109375" style="131" customWidth="1"/>
    <col min="8" max="8" width="14.5703125" style="254" bestFit="1" customWidth="1"/>
    <col min="9" max="9" width="9.85546875" style="257" customWidth="1"/>
    <col min="10" max="21" width="10" style="255" customWidth="1"/>
    <col min="22" max="25" width="10" style="256" customWidth="1"/>
    <col min="26" max="28" width="10" style="255" customWidth="1"/>
    <col min="29" max="29" width="10" style="257" customWidth="1"/>
    <col min="30" max="52" width="10" style="256" customWidth="1"/>
    <col min="53" max="53" width="10" style="258" customWidth="1"/>
    <col min="54" max="54" width="10" style="255" customWidth="1"/>
    <col min="55" max="57" width="10" style="256" customWidth="1"/>
    <col min="58" max="58" width="10" style="298" customWidth="1"/>
    <col min="59" max="75" width="10" style="256" customWidth="1"/>
    <col min="76" max="76" width="10" style="258" customWidth="1"/>
    <col min="77" max="77" width="10" style="299" customWidth="1"/>
    <col min="78" max="78" width="10" style="258" customWidth="1"/>
    <col min="79" max="16384" width="9.140625" style="140"/>
  </cols>
  <sheetData>
    <row r="1" spans="1:84" s="101" customFormat="1" ht="11.25" customHeight="1">
      <c r="B1" s="102"/>
      <c r="C1" s="102"/>
      <c r="D1" s="102"/>
      <c r="E1" s="102"/>
      <c r="F1" s="102"/>
      <c r="G1" s="102"/>
      <c r="H1" s="103"/>
      <c r="I1" s="104"/>
      <c r="J1" s="104"/>
      <c r="K1" s="105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279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279"/>
      <c r="BZ1" s="104"/>
    </row>
    <row r="2" spans="1:84" s="101" customFormat="1" ht="20.25">
      <c r="A2" s="106" t="s">
        <v>216</v>
      </c>
      <c r="B2" s="102"/>
      <c r="C2" s="102"/>
      <c r="D2" s="102"/>
      <c r="E2" s="102"/>
      <c r="F2" s="102"/>
      <c r="G2" s="102"/>
      <c r="H2" s="103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279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279"/>
      <c r="BZ2" s="104"/>
    </row>
    <row r="3" spans="1:84" s="101" customFormat="1" ht="11.25" customHeight="1">
      <c r="A3" s="107"/>
      <c r="B3" s="107"/>
      <c r="C3" s="107"/>
      <c r="D3" s="107"/>
      <c r="E3" s="107"/>
      <c r="F3" s="107"/>
      <c r="G3" s="107"/>
      <c r="H3" s="108"/>
      <c r="I3" s="109"/>
      <c r="J3" s="110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10"/>
      <c r="V3" s="109"/>
      <c r="W3" s="109"/>
      <c r="X3" s="109"/>
      <c r="Y3" s="109"/>
      <c r="Z3" s="110"/>
      <c r="AA3" s="109"/>
      <c r="AB3" s="109"/>
      <c r="AC3" s="110"/>
      <c r="AD3" s="110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10"/>
      <c r="BC3" s="109"/>
      <c r="BD3" s="109"/>
      <c r="BE3" s="109"/>
      <c r="BF3" s="393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10"/>
      <c r="BV3" s="109"/>
      <c r="BW3" s="109"/>
      <c r="BX3" s="110"/>
      <c r="BY3" s="280"/>
      <c r="BZ3" s="110"/>
    </row>
    <row r="4" spans="1:84" s="120" customFormat="1" ht="22.5" customHeight="1">
      <c r="A4" s="111"/>
      <c r="B4" s="111"/>
      <c r="C4" s="111"/>
      <c r="D4" s="111"/>
      <c r="E4" s="111"/>
      <c r="F4" s="111"/>
      <c r="G4" s="111"/>
      <c r="H4" s="111"/>
      <c r="I4" s="112" t="s">
        <v>217</v>
      </c>
      <c r="J4" s="113" t="s">
        <v>218</v>
      </c>
      <c r="K4" s="112" t="s">
        <v>219</v>
      </c>
      <c r="L4" s="112" t="s">
        <v>220</v>
      </c>
      <c r="M4" s="112" t="s">
        <v>221</v>
      </c>
      <c r="N4" s="112" t="s">
        <v>222</v>
      </c>
      <c r="O4" s="112" t="s">
        <v>223</v>
      </c>
      <c r="P4" s="112" t="s">
        <v>224</v>
      </c>
      <c r="Q4" s="112" t="s">
        <v>225</v>
      </c>
      <c r="R4" s="112" t="s">
        <v>226</v>
      </c>
      <c r="S4" s="112" t="s">
        <v>227</v>
      </c>
      <c r="T4" s="112" t="s">
        <v>228</v>
      </c>
      <c r="U4" s="114" t="s">
        <v>229</v>
      </c>
      <c r="V4" s="112" t="s">
        <v>230</v>
      </c>
      <c r="W4" s="112" t="s">
        <v>231</v>
      </c>
      <c r="X4" s="112" t="s">
        <v>232</v>
      </c>
      <c r="Y4" s="112" t="s">
        <v>233</v>
      </c>
      <c r="Z4" s="114" t="s">
        <v>234</v>
      </c>
      <c r="AA4" s="112" t="s">
        <v>235</v>
      </c>
      <c r="AB4" s="112" t="s">
        <v>236</v>
      </c>
      <c r="AC4" s="115" t="s">
        <v>237</v>
      </c>
      <c r="AD4" s="116" t="s">
        <v>238</v>
      </c>
      <c r="AE4" s="117" t="s">
        <v>239</v>
      </c>
      <c r="AF4" s="112" t="s">
        <v>240</v>
      </c>
      <c r="AG4" s="112" t="s">
        <v>241</v>
      </c>
      <c r="AH4" s="112" t="s">
        <v>242</v>
      </c>
      <c r="AI4" s="112" t="s">
        <v>243</v>
      </c>
      <c r="AJ4" s="112" t="s">
        <v>244</v>
      </c>
      <c r="AK4" s="112" t="s">
        <v>245</v>
      </c>
      <c r="AL4" s="112" t="s">
        <v>246</v>
      </c>
      <c r="AM4" s="112" t="s">
        <v>247</v>
      </c>
      <c r="AN4" s="112" t="s">
        <v>248</v>
      </c>
      <c r="AO4" s="112" t="s">
        <v>249</v>
      </c>
      <c r="AP4" s="112" t="s">
        <v>250</v>
      </c>
      <c r="AQ4" s="112" t="s">
        <v>251</v>
      </c>
      <c r="AR4" s="112" t="s">
        <v>252</v>
      </c>
      <c r="AS4" s="112" t="s">
        <v>253</v>
      </c>
      <c r="AT4" s="112" t="s">
        <v>254</v>
      </c>
      <c r="AU4" s="112" t="s">
        <v>255</v>
      </c>
      <c r="AV4" s="112" t="s">
        <v>256</v>
      </c>
      <c r="AW4" s="112" t="s">
        <v>257</v>
      </c>
      <c r="AX4" s="112" t="s">
        <v>258</v>
      </c>
      <c r="AY4" s="112" t="s">
        <v>259</v>
      </c>
      <c r="AZ4" s="112" t="s">
        <v>260</v>
      </c>
      <c r="BA4" s="112" t="s">
        <v>261</v>
      </c>
      <c r="BB4" s="114" t="s">
        <v>262</v>
      </c>
      <c r="BC4" s="112" t="s">
        <v>263</v>
      </c>
      <c r="BD4" s="112" t="s">
        <v>264</v>
      </c>
      <c r="BE4" s="112" t="s">
        <v>265</v>
      </c>
      <c r="BF4" s="394" t="s">
        <v>266</v>
      </c>
      <c r="BG4" s="112" t="s">
        <v>267</v>
      </c>
      <c r="BH4" s="112" t="s">
        <v>268</v>
      </c>
      <c r="BI4" s="118" t="s">
        <v>269</v>
      </c>
      <c r="BJ4" s="112" t="s">
        <v>270</v>
      </c>
      <c r="BK4" s="112" t="s">
        <v>271</v>
      </c>
      <c r="BL4" s="112" t="s">
        <v>272</v>
      </c>
      <c r="BM4" s="112" t="s">
        <v>273</v>
      </c>
      <c r="BN4" s="112" t="s">
        <v>274</v>
      </c>
      <c r="BO4" s="112" t="s">
        <v>275</v>
      </c>
      <c r="BP4" s="112" t="s">
        <v>276</v>
      </c>
      <c r="BQ4" s="112" t="s">
        <v>277</v>
      </c>
      <c r="BR4" s="112" t="s">
        <v>278</v>
      </c>
      <c r="BS4" s="112" t="s">
        <v>279</v>
      </c>
      <c r="BT4" s="112" t="s">
        <v>280</v>
      </c>
      <c r="BU4" s="114" t="s">
        <v>281</v>
      </c>
      <c r="BV4" s="112" t="s">
        <v>282</v>
      </c>
      <c r="BW4" s="112" t="s">
        <v>283</v>
      </c>
      <c r="BX4" s="115" t="s">
        <v>284</v>
      </c>
      <c r="BY4" s="281" t="s">
        <v>285</v>
      </c>
      <c r="BZ4" s="114" t="s">
        <v>286</v>
      </c>
      <c r="CA4" s="119" t="s">
        <v>287</v>
      </c>
      <c r="CB4" s="114" t="s">
        <v>288</v>
      </c>
    </row>
    <row r="5" spans="1:84" s="130" customFormat="1" ht="54">
      <c r="A5" s="121"/>
      <c r="B5" s="121"/>
      <c r="C5" s="121"/>
      <c r="D5" s="122" t="s">
        <v>289</v>
      </c>
      <c r="E5" s="122"/>
      <c r="F5" s="123">
        <v>2020</v>
      </c>
      <c r="G5" s="124"/>
      <c r="H5" s="125"/>
      <c r="I5" s="126" t="s">
        <v>290</v>
      </c>
      <c r="J5" s="126" t="s">
        <v>291</v>
      </c>
      <c r="K5" s="127" t="s">
        <v>292</v>
      </c>
      <c r="L5" s="127" t="s">
        <v>293</v>
      </c>
      <c r="M5" s="127" t="s">
        <v>294</v>
      </c>
      <c r="N5" s="127" t="s">
        <v>295</v>
      </c>
      <c r="O5" s="127" t="s">
        <v>296</v>
      </c>
      <c r="P5" s="127" t="s">
        <v>297</v>
      </c>
      <c r="Q5" s="127" t="s">
        <v>298</v>
      </c>
      <c r="R5" s="127" t="s">
        <v>299</v>
      </c>
      <c r="S5" s="127" t="s">
        <v>300</v>
      </c>
      <c r="T5" s="127" t="s">
        <v>301</v>
      </c>
      <c r="U5" s="126" t="s">
        <v>302</v>
      </c>
      <c r="V5" s="127" t="s">
        <v>303</v>
      </c>
      <c r="W5" s="127" t="s">
        <v>304</v>
      </c>
      <c r="X5" s="127" t="s">
        <v>305</v>
      </c>
      <c r="Y5" s="127" t="s">
        <v>306</v>
      </c>
      <c r="Z5" s="126" t="s">
        <v>307</v>
      </c>
      <c r="AA5" s="127" t="s">
        <v>308</v>
      </c>
      <c r="AB5" s="127" t="s">
        <v>309</v>
      </c>
      <c r="AC5" s="126" t="s">
        <v>310</v>
      </c>
      <c r="AD5" s="126" t="s">
        <v>311</v>
      </c>
      <c r="AE5" s="127" t="s">
        <v>312</v>
      </c>
      <c r="AF5" s="127" t="s">
        <v>313</v>
      </c>
      <c r="AG5" s="127" t="s">
        <v>314</v>
      </c>
      <c r="AH5" s="127" t="s">
        <v>315</v>
      </c>
      <c r="AI5" s="127" t="s">
        <v>316</v>
      </c>
      <c r="AJ5" s="127" t="s">
        <v>317</v>
      </c>
      <c r="AK5" s="127" t="s">
        <v>318</v>
      </c>
      <c r="AL5" s="127" t="s">
        <v>319</v>
      </c>
      <c r="AM5" s="128" t="s">
        <v>320</v>
      </c>
      <c r="AN5" s="127" t="s">
        <v>321</v>
      </c>
      <c r="AO5" s="127" t="s">
        <v>322</v>
      </c>
      <c r="AP5" s="128" t="s">
        <v>323</v>
      </c>
      <c r="AQ5" s="127" t="s">
        <v>324</v>
      </c>
      <c r="AR5" s="127" t="s">
        <v>325</v>
      </c>
      <c r="AS5" s="128" t="s">
        <v>326</v>
      </c>
      <c r="AT5" s="127" t="s">
        <v>327</v>
      </c>
      <c r="AU5" s="128" t="s">
        <v>328</v>
      </c>
      <c r="AV5" s="127" t="s">
        <v>329</v>
      </c>
      <c r="AW5" s="127" t="s">
        <v>330</v>
      </c>
      <c r="AX5" s="127" t="s">
        <v>331</v>
      </c>
      <c r="AY5" s="127" t="s">
        <v>332</v>
      </c>
      <c r="AZ5" s="127" t="s">
        <v>333</v>
      </c>
      <c r="BA5" s="126" t="s">
        <v>334</v>
      </c>
      <c r="BB5" s="126" t="s">
        <v>335</v>
      </c>
      <c r="BC5" s="127" t="s">
        <v>336</v>
      </c>
      <c r="BD5" s="127" t="s">
        <v>337</v>
      </c>
      <c r="BE5" s="127" t="s">
        <v>338</v>
      </c>
      <c r="BF5" s="395" t="s">
        <v>339</v>
      </c>
      <c r="BG5" s="127" t="s">
        <v>340</v>
      </c>
      <c r="BH5" s="127" t="s">
        <v>341</v>
      </c>
      <c r="BI5" s="127" t="s">
        <v>342</v>
      </c>
      <c r="BJ5" s="127" t="s">
        <v>343</v>
      </c>
      <c r="BK5" s="127" t="s">
        <v>344</v>
      </c>
      <c r="BL5" s="127" t="s">
        <v>345</v>
      </c>
      <c r="BM5" s="127" t="s">
        <v>346</v>
      </c>
      <c r="BN5" s="127" t="s">
        <v>347</v>
      </c>
      <c r="BO5" s="127" t="s">
        <v>348</v>
      </c>
      <c r="BP5" s="127" t="s">
        <v>349</v>
      </c>
      <c r="BQ5" s="127" t="s">
        <v>350</v>
      </c>
      <c r="BR5" s="127" t="s">
        <v>351</v>
      </c>
      <c r="BS5" s="127" t="s">
        <v>352</v>
      </c>
      <c r="BT5" s="127" t="s">
        <v>353</v>
      </c>
      <c r="BU5" s="126" t="s">
        <v>354</v>
      </c>
      <c r="BV5" s="127" t="s">
        <v>355</v>
      </c>
      <c r="BW5" s="127" t="s">
        <v>356</v>
      </c>
      <c r="BX5" s="126" t="s">
        <v>357</v>
      </c>
      <c r="BY5" s="282" t="s">
        <v>358</v>
      </c>
      <c r="BZ5" s="126" t="s">
        <v>359</v>
      </c>
      <c r="CA5" s="129" t="s">
        <v>360</v>
      </c>
      <c r="CB5" s="126" t="s">
        <v>361</v>
      </c>
      <c r="CE5" s="131"/>
      <c r="CF5" s="132"/>
    </row>
    <row r="6" spans="1:84" ht="11.25" customHeight="1">
      <c r="A6" s="133" t="s">
        <v>362</v>
      </c>
      <c r="B6" s="134" t="s">
        <v>363</v>
      </c>
      <c r="C6" s="134"/>
      <c r="D6" s="134"/>
      <c r="E6" s="134"/>
      <c r="F6" s="134"/>
      <c r="G6" s="135"/>
      <c r="H6" s="136" t="s">
        <v>364</v>
      </c>
      <c r="I6" s="137">
        <v>57976.571000000004</v>
      </c>
      <c r="J6" s="137">
        <v>40031.75</v>
      </c>
      <c r="K6" s="138">
        <v>0</v>
      </c>
      <c r="L6" s="138">
        <v>8654.2659999999996</v>
      </c>
      <c r="M6" s="138">
        <v>22553.784</v>
      </c>
      <c r="N6" s="138">
        <v>0</v>
      </c>
      <c r="O6" s="138">
        <v>8823.7000000000007</v>
      </c>
      <c r="P6" s="138" t="s">
        <v>365</v>
      </c>
      <c r="Q6" s="138" t="s">
        <v>365</v>
      </c>
      <c r="R6" s="138" t="s">
        <v>365</v>
      </c>
      <c r="S6" s="138" t="s">
        <v>365</v>
      </c>
      <c r="T6" s="138" t="s">
        <v>365</v>
      </c>
      <c r="U6" s="137" t="s">
        <v>365</v>
      </c>
      <c r="V6" s="138" t="s">
        <v>365</v>
      </c>
      <c r="W6" s="138" t="s">
        <v>365</v>
      </c>
      <c r="X6" s="138" t="s">
        <v>365</v>
      </c>
      <c r="Y6" s="138" t="s">
        <v>365</v>
      </c>
      <c r="Z6" s="137">
        <v>0</v>
      </c>
      <c r="AA6" s="138">
        <v>0</v>
      </c>
      <c r="AB6" s="138" t="s">
        <v>365</v>
      </c>
      <c r="AC6" s="137">
        <v>0</v>
      </c>
      <c r="AD6" s="137">
        <v>934.44399999999996</v>
      </c>
      <c r="AE6" s="138">
        <v>928.14700000000005</v>
      </c>
      <c r="AF6" s="138">
        <v>0</v>
      </c>
      <c r="AG6" s="138" t="s">
        <v>365</v>
      </c>
      <c r="AH6" s="138">
        <v>6.2969999999999997</v>
      </c>
      <c r="AI6" s="138">
        <v>0</v>
      </c>
      <c r="AJ6" s="138" t="s">
        <v>365</v>
      </c>
      <c r="AK6" s="138" t="s">
        <v>365</v>
      </c>
      <c r="AL6" s="138" t="s">
        <v>365</v>
      </c>
      <c r="AM6" s="138" t="s">
        <v>365</v>
      </c>
      <c r="AN6" s="138" t="s">
        <v>365</v>
      </c>
      <c r="AO6" s="138" t="s">
        <v>365</v>
      </c>
      <c r="AP6" s="138" t="s">
        <v>365</v>
      </c>
      <c r="AQ6" s="138" t="s">
        <v>365</v>
      </c>
      <c r="AR6" s="138" t="s">
        <v>365</v>
      </c>
      <c r="AS6" s="138" t="s">
        <v>365</v>
      </c>
      <c r="AT6" s="138" t="s">
        <v>365</v>
      </c>
      <c r="AU6" s="138" t="s">
        <v>365</v>
      </c>
      <c r="AV6" s="138" t="s">
        <v>365</v>
      </c>
      <c r="AW6" s="138" t="s">
        <v>365</v>
      </c>
      <c r="AX6" s="138" t="s">
        <v>365</v>
      </c>
      <c r="AY6" s="138" t="s">
        <v>365</v>
      </c>
      <c r="AZ6" s="138" t="s">
        <v>365</v>
      </c>
      <c r="BA6" s="137">
        <v>3396.4409999999998</v>
      </c>
      <c r="BB6" s="137">
        <v>12518.223</v>
      </c>
      <c r="BC6" s="138">
        <v>182.14400000000001</v>
      </c>
      <c r="BD6" s="138">
        <v>0</v>
      </c>
      <c r="BE6" s="138">
        <v>1358.56</v>
      </c>
      <c r="BF6" s="396">
        <v>168.35</v>
      </c>
      <c r="BG6" s="138">
        <v>80.144000000000005</v>
      </c>
      <c r="BH6" s="138">
        <v>25.64</v>
      </c>
      <c r="BI6" s="138">
        <v>8964.2790000000005</v>
      </c>
      <c r="BJ6" s="138" t="s">
        <v>365</v>
      </c>
      <c r="BK6" s="138">
        <v>322.39800000000002</v>
      </c>
      <c r="BL6" s="138">
        <v>143.50899999999999</v>
      </c>
      <c r="BM6" s="138">
        <v>131.102</v>
      </c>
      <c r="BN6" s="138" t="s">
        <v>365</v>
      </c>
      <c r="BO6" s="138">
        <v>842.03399999999999</v>
      </c>
      <c r="BP6" s="138" t="s">
        <v>365</v>
      </c>
      <c r="BQ6" s="138">
        <v>0</v>
      </c>
      <c r="BR6" s="138" t="s">
        <v>365</v>
      </c>
      <c r="BS6" s="138">
        <v>1.952</v>
      </c>
      <c r="BT6" s="138">
        <v>298.11099999999999</v>
      </c>
      <c r="BU6" s="137">
        <v>1069.116</v>
      </c>
      <c r="BV6" s="138">
        <v>660.58299999999997</v>
      </c>
      <c r="BW6" s="138">
        <v>408.53300000000002</v>
      </c>
      <c r="BX6" s="137">
        <v>0</v>
      </c>
      <c r="BY6" s="283">
        <v>26.597000000000001</v>
      </c>
      <c r="BZ6" s="137" t="s">
        <v>365</v>
      </c>
      <c r="CA6" s="139">
        <v>45431.750999999997</v>
      </c>
      <c r="CB6" s="137">
        <v>10405.273999999999</v>
      </c>
    </row>
    <row r="7" spans="1:84" ht="11.25" customHeight="1">
      <c r="A7" s="141" t="s">
        <v>362</v>
      </c>
      <c r="B7" s="142" t="s">
        <v>366</v>
      </c>
      <c r="C7" s="142"/>
      <c r="D7" s="142"/>
      <c r="E7" s="142"/>
      <c r="F7" s="142"/>
      <c r="G7" s="143"/>
      <c r="H7" s="144" t="s">
        <v>367</v>
      </c>
      <c r="I7" s="137">
        <v>256.70299999999997</v>
      </c>
      <c r="J7" s="137">
        <v>195.179</v>
      </c>
      <c r="K7" s="138">
        <v>0</v>
      </c>
      <c r="L7" s="138">
        <v>0</v>
      </c>
      <c r="M7" s="138">
        <v>195.179</v>
      </c>
      <c r="N7" s="138">
        <v>0</v>
      </c>
      <c r="O7" s="138">
        <v>0</v>
      </c>
      <c r="P7" s="138" t="s">
        <v>365</v>
      </c>
      <c r="Q7" s="138" t="s">
        <v>365</v>
      </c>
      <c r="R7" s="138" t="s">
        <v>365</v>
      </c>
      <c r="S7" s="138" t="s">
        <v>365</v>
      </c>
      <c r="T7" s="138" t="s">
        <v>365</v>
      </c>
      <c r="U7" s="137" t="s">
        <v>365</v>
      </c>
      <c r="V7" s="138" t="s">
        <v>365</v>
      </c>
      <c r="W7" s="138" t="s">
        <v>365</v>
      </c>
      <c r="X7" s="138" t="s">
        <v>365</v>
      </c>
      <c r="Y7" s="138" t="s">
        <v>365</v>
      </c>
      <c r="Z7" s="137">
        <v>0</v>
      </c>
      <c r="AA7" s="138">
        <v>0</v>
      </c>
      <c r="AB7" s="138" t="s">
        <v>365</v>
      </c>
      <c r="AC7" s="137">
        <v>0</v>
      </c>
      <c r="AD7" s="137">
        <v>61.524000000000001</v>
      </c>
      <c r="AE7" s="138" t="s">
        <v>365</v>
      </c>
      <c r="AF7" s="138" t="s">
        <v>365</v>
      </c>
      <c r="AG7" s="138" t="s">
        <v>365</v>
      </c>
      <c r="AH7" s="138" t="s">
        <v>365</v>
      </c>
      <c r="AI7" s="138" t="s">
        <v>365</v>
      </c>
      <c r="AJ7" s="138">
        <v>0</v>
      </c>
      <c r="AK7" s="138">
        <v>0</v>
      </c>
      <c r="AL7" s="138">
        <v>0</v>
      </c>
      <c r="AM7" s="138">
        <v>0</v>
      </c>
      <c r="AN7" s="138">
        <v>0</v>
      </c>
      <c r="AO7" s="138">
        <v>0</v>
      </c>
      <c r="AP7" s="138">
        <v>0</v>
      </c>
      <c r="AQ7" s="138">
        <v>0</v>
      </c>
      <c r="AR7" s="138">
        <v>0</v>
      </c>
      <c r="AS7" s="138">
        <v>0</v>
      </c>
      <c r="AT7" s="138">
        <v>0</v>
      </c>
      <c r="AU7" s="138">
        <v>0</v>
      </c>
      <c r="AV7" s="138">
        <v>61.524000000000001</v>
      </c>
      <c r="AW7" s="138">
        <v>0</v>
      </c>
      <c r="AX7" s="138">
        <v>0</v>
      </c>
      <c r="AY7" s="138">
        <v>0</v>
      </c>
      <c r="AZ7" s="138">
        <v>0</v>
      </c>
      <c r="BA7" s="137" t="s">
        <v>365</v>
      </c>
      <c r="BB7" s="137">
        <v>0</v>
      </c>
      <c r="BC7" s="138" t="s">
        <v>365</v>
      </c>
      <c r="BD7" s="138" t="s">
        <v>365</v>
      </c>
      <c r="BE7" s="138" t="s">
        <v>365</v>
      </c>
      <c r="BF7" s="396" t="s">
        <v>365</v>
      </c>
      <c r="BG7" s="138" t="s">
        <v>365</v>
      </c>
      <c r="BH7" s="138" t="s">
        <v>365</v>
      </c>
      <c r="BI7" s="138" t="s">
        <v>365</v>
      </c>
      <c r="BJ7" s="138" t="s">
        <v>365</v>
      </c>
      <c r="BK7" s="138" t="s">
        <v>365</v>
      </c>
      <c r="BL7" s="138" t="s">
        <v>365</v>
      </c>
      <c r="BM7" s="138" t="s">
        <v>365</v>
      </c>
      <c r="BN7" s="138">
        <v>0</v>
      </c>
      <c r="BO7" s="138" t="s">
        <v>365</v>
      </c>
      <c r="BP7" s="138">
        <v>0</v>
      </c>
      <c r="BQ7" s="138" t="s">
        <v>365</v>
      </c>
      <c r="BR7" s="138">
        <v>0</v>
      </c>
      <c r="BS7" s="138" t="s">
        <v>365</v>
      </c>
      <c r="BT7" s="138" t="s">
        <v>365</v>
      </c>
      <c r="BU7" s="137" t="s">
        <v>365</v>
      </c>
      <c r="BV7" s="138" t="s">
        <v>365</v>
      </c>
      <c r="BW7" s="138" t="s">
        <v>365</v>
      </c>
      <c r="BX7" s="137" t="s">
        <v>365</v>
      </c>
      <c r="BY7" s="283" t="s">
        <v>365</v>
      </c>
      <c r="BZ7" s="137" t="s">
        <v>365</v>
      </c>
      <c r="CA7" s="139">
        <v>256.70299999999997</v>
      </c>
      <c r="CB7" s="137">
        <v>0</v>
      </c>
    </row>
    <row r="8" spans="1:84" ht="11.25" customHeight="1">
      <c r="A8" s="145" t="s">
        <v>362</v>
      </c>
      <c r="B8" s="146" t="s">
        <v>368</v>
      </c>
      <c r="C8" s="146"/>
      <c r="D8" s="146"/>
      <c r="E8" s="146"/>
      <c r="F8" s="146"/>
      <c r="G8" s="147"/>
      <c r="H8" s="148" t="s">
        <v>369</v>
      </c>
      <c r="I8" s="137">
        <v>58492.029000000002</v>
      </c>
      <c r="J8" s="137">
        <v>7738.1289999999999</v>
      </c>
      <c r="K8" s="138">
        <v>188.66900000000001</v>
      </c>
      <c r="L8" s="138">
        <v>1249.3150000000001</v>
      </c>
      <c r="M8" s="138">
        <v>6134.4709999999995</v>
      </c>
      <c r="N8" s="138">
        <v>0</v>
      </c>
      <c r="O8" s="138">
        <v>28.887</v>
      </c>
      <c r="P8" s="138">
        <v>4.4749999999999996</v>
      </c>
      <c r="Q8" s="138">
        <v>128.678</v>
      </c>
      <c r="R8" s="138">
        <v>0</v>
      </c>
      <c r="S8" s="138">
        <v>0.94099999999999995</v>
      </c>
      <c r="T8" s="138">
        <v>2.6930000000000001</v>
      </c>
      <c r="U8" s="137">
        <v>0</v>
      </c>
      <c r="V8" s="138">
        <v>0</v>
      </c>
      <c r="W8" s="138">
        <v>0</v>
      </c>
      <c r="X8" s="138">
        <v>0</v>
      </c>
      <c r="Y8" s="138">
        <v>0</v>
      </c>
      <c r="Z8" s="137">
        <v>0</v>
      </c>
      <c r="AA8" s="138">
        <v>0</v>
      </c>
      <c r="AB8" s="138">
        <v>0</v>
      </c>
      <c r="AC8" s="137">
        <v>0</v>
      </c>
      <c r="AD8" s="137">
        <v>33490.695</v>
      </c>
      <c r="AE8" s="138">
        <v>25279.978999999999</v>
      </c>
      <c r="AF8" s="138">
        <v>0</v>
      </c>
      <c r="AG8" s="138">
        <v>225.09299999999999</v>
      </c>
      <c r="AH8" s="138">
        <v>72.819000000000003</v>
      </c>
      <c r="AI8" s="138">
        <v>0</v>
      </c>
      <c r="AJ8" s="138" t="s">
        <v>365</v>
      </c>
      <c r="AK8" s="138">
        <v>0</v>
      </c>
      <c r="AL8" s="138">
        <v>2356.3739999999998</v>
      </c>
      <c r="AM8" s="138">
        <v>356</v>
      </c>
      <c r="AN8" s="138">
        <v>0.128</v>
      </c>
      <c r="AO8" s="138">
        <v>0</v>
      </c>
      <c r="AP8" s="138">
        <v>0</v>
      </c>
      <c r="AQ8" s="138">
        <v>0.32900000000000001</v>
      </c>
      <c r="AR8" s="138">
        <v>0</v>
      </c>
      <c r="AS8" s="138">
        <v>4378.0529999999999</v>
      </c>
      <c r="AT8" s="138">
        <v>30.122</v>
      </c>
      <c r="AU8" s="138">
        <v>79.197000000000003</v>
      </c>
      <c r="AV8" s="138">
        <v>229.208</v>
      </c>
      <c r="AW8" s="138">
        <v>169.489</v>
      </c>
      <c r="AX8" s="138">
        <v>34.656999999999996</v>
      </c>
      <c r="AY8" s="138">
        <v>85.013999999999996</v>
      </c>
      <c r="AZ8" s="138">
        <v>194.232</v>
      </c>
      <c r="BA8" s="137">
        <v>14471.214</v>
      </c>
      <c r="BB8" s="137">
        <v>1018.6369999999999</v>
      </c>
      <c r="BC8" s="138" t="s">
        <v>365</v>
      </c>
      <c r="BD8" s="138" t="s">
        <v>365</v>
      </c>
      <c r="BE8" s="138" t="s">
        <v>365</v>
      </c>
      <c r="BF8" s="396" t="s">
        <v>365</v>
      </c>
      <c r="BG8" s="138">
        <v>0</v>
      </c>
      <c r="BH8" s="138">
        <v>0</v>
      </c>
      <c r="BI8" s="138">
        <v>650.71699999999998</v>
      </c>
      <c r="BJ8" s="138">
        <v>0</v>
      </c>
      <c r="BK8" s="138">
        <v>0</v>
      </c>
      <c r="BL8" s="138">
        <v>0</v>
      </c>
      <c r="BM8" s="138">
        <v>39.247999999999998</v>
      </c>
      <c r="BN8" s="138">
        <v>13.816000000000001</v>
      </c>
      <c r="BO8" s="138">
        <v>274.38499999999999</v>
      </c>
      <c r="BP8" s="138">
        <v>40.47</v>
      </c>
      <c r="BQ8" s="138">
        <v>0</v>
      </c>
      <c r="BR8" s="138">
        <v>0</v>
      </c>
      <c r="BS8" s="138">
        <v>0</v>
      </c>
      <c r="BT8" s="138" t="s">
        <v>365</v>
      </c>
      <c r="BU8" s="137">
        <v>0</v>
      </c>
      <c r="BV8" s="138">
        <v>0</v>
      </c>
      <c r="BW8" s="138">
        <v>0</v>
      </c>
      <c r="BX8" s="137" t="s">
        <v>365</v>
      </c>
      <c r="BY8" s="283">
        <v>0</v>
      </c>
      <c r="BZ8" s="137">
        <v>1773.355</v>
      </c>
      <c r="CA8" s="139">
        <v>57147.290999999997</v>
      </c>
      <c r="CB8" s="137">
        <v>1112.3879999999999</v>
      </c>
    </row>
    <row r="9" spans="1:84" ht="11.25" customHeight="1">
      <c r="A9" s="149" t="s">
        <v>370</v>
      </c>
      <c r="B9" s="150" t="s">
        <v>371</v>
      </c>
      <c r="C9" s="150"/>
      <c r="D9" s="150"/>
      <c r="E9" s="150"/>
      <c r="F9" s="150"/>
      <c r="G9" s="151"/>
      <c r="H9" s="152" t="s">
        <v>372</v>
      </c>
      <c r="I9" s="137">
        <v>14329.152</v>
      </c>
      <c r="J9" s="137">
        <v>7601.3530000000001</v>
      </c>
      <c r="K9" s="153">
        <v>0</v>
      </c>
      <c r="L9" s="153">
        <v>1883.22</v>
      </c>
      <c r="M9" s="153">
        <v>1184.8499999999999</v>
      </c>
      <c r="N9" s="153">
        <v>0</v>
      </c>
      <c r="O9" s="153">
        <v>10.308</v>
      </c>
      <c r="P9" s="153">
        <v>10.318</v>
      </c>
      <c r="Q9" s="153">
        <v>4244.165</v>
      </c>
      <c r="R9" s="153">
        <v>0</v>
      </c>
      <c r="S9" s="153">
        <v>268.49200000000002</v>
      </c>
      <c r="T9" s="153">
        <v>0</v>
      </c>
      <c r="U9" s="137">
        <v>0</v>
      </c>
      <c r="V9" s="153">
        <v>0</v>
      </c>
      <c r="W9" s="153">
        <v>0</v>
      </c>
      <c r="X9" s="153">
        <v>0</v>
      </c>
      <c r="Y9" s="153">
        <v>0</v>
      </c>
      <c r="Z9" s="137">
        <v>0</v>
      </c>
      <c r="AA9" s="153">
        <v>0</v>
      </c>
      <c r="AB9" s="153">
        <v>0</v>
      </c>
      <c r="AC9" s="154">
        <v>0</v>
      </c>
      <c r="AD9" s="137">
        <v>4686.0879999999997</v>
      </c>
      <c r="AE9" s="153">
        <v>201.584</v>
      </c>
      <c r="AF9" s="153">
        <v>0</v>
      </c>
      <c r="AG9" s="153">
        <v>0</v>
      </c>
      <c r="AH9" s="153">
        <v>0</v>
      </c>
      <c r="AI9" s="153">
        <v>0</v>
      </c>
      <c r="AJ9" s="153" t="s">
        <v>365</v>
      </c>
      <c r="AK9" s="153">
        <v>0</v>
      </c>
      <c r="AL9" s="153">
        <v>389.96199999999999</v>
      </c>
      <c r="AM9" s="153">
        <v>217.25</v>
      </c>
      <c r="AN9" s="153">
        <v>26.73</v>
      </c>
      <c r="AO9" s="153">
        <v>0</v>
      </c>
      <c r="AP9" s="153">
        <v>157.68899999999999</v>
      </c>
      <c r="AQ9" s="153">
        <v>1E-3</v>
      </c>
      <c r="AR9" s="153">
        <v>662.83699999999999</v>
      </c>
      <c r="AS9" s="153">
        <v>333.58300000000003</v>
      </c>
      <c r="AT9" s="153">
        <v>1087.998</v>
      </c>
      <c r="AU9" s="153">
        <v>125.104</v>
      </c>
      <c r="AV9" s="153">
        <v>348.82100000000003</v>
      </c>
      <c r="AW9" s="153">
        <v>495.91699999999997</v>
      </c>
      <c r="AX9" s="153">
        <v>224.16200000000001</v>
      </c>
      <c r="AY9" s="153">
        <v>11.553000000000001</v>
      </c>
      <c r="AZ9" s="153">
        <v>402.89600000000002</v>
      </c>
      <c r="BA9" s="154">
        <v>823.80700000000002</v>
      </c>
      <c r="BB9" s="137">
        <v>585.30999999999995</v>
      </c>
      <c r="BC9" s="153" t="s">
        <v>365</v>
      </c>
      <c r="BD9" s="153" t="s">
        <v>365</v>
      </c>
      <c r="BE9" s="153" t="s">
        <v>365</v>
      </c>
      <c r="BF9" s="390" t="s">
        <v>365</v>
      </c>
      <c r="BG9" s="153">
        <v>0</v>
      </c>
      <c r="BH9" s="153">
        <v>0</v>
      </c>
      <c r="BI9" s="153">
        <v>284.512</v>
      </c>
      <c r="BJ9" s="153">
        <v>0</v>
      </c>
      <c r="BK9" s="153">
        <v>0</v>
      </c>
      <c r="BL9" s="153">
        <v>0</v>
      </c>
      <c r="BM9" s="153">
        <v>1.25</v>
      </c>
      <c r="BN9" s="153">
        <v>0</v>
      </c>
      <c r="BO9" s="153">
        <v>299.548</v>
      </c>
      <c r="BP9" s="153">
        <v>0</v>
      </c>
      <c r="BQ9" s="153">
        <v>0</v>
      </c>
      <c r="BR9" s="153">
        <v>0</v>
      </c>
      <c r="BS9" s="153">
        <v>0</v>
      </c>
      <c r="BT9" s="138" t="s">
        <v>365</v>
      </c>
      <c r="BU9" s="154">
        <v>0</v>
      </c>
      <c r="BV9" s="153">
        <v>0</v>
      </c>
      <c r="BW9" s="153">
        <v>0</v>
      </c>
      <c r="BX9" s="154" t="s">
        <v>365</v>
      </c>
      <c r="BY9" s="284">
        <v>0</v>
      </c>
      <c r="BZ9" s="154">
        <v>632.59500000000003</v>
      </c>
      <c r="CA9" s="155">
        <v>13627.514999999999</v>
      </c>
      <c r="CB9" s="154">
        <v>618.75300000000004</v>
      </c>
    </row>
    <row r="10" spans="1:84" ht="11.25" customHeight="1">
      <c r="A10" s="156" t="s">
        <v>362</v>
      </c>
      <c r="B10" s="157" t="s">
        <v>373</v>
      </c>
      <c r="C10" s="157"/>
      <c r="D10" s="157"/>
      <c r="E10" s="157"/>
      <c r="F10" s="157"/>
      <c r="G10" s="158"/>
      <c r="H10" s="159" t="s">
        <v>374</v>
      </c>
      <c r="I10" s="160">
        <v>884.17200000000003</v>
      </c>
      <c r="J10" s="160">
        <v>551.00199999999995</v>
      </c>
      <c r="K10" s="161">
        <v>-9.6120000000000001</v>
      </c>
      <c r="L10" s="161">
        <v>-23.611999999999998</v>
      </c>
      <c r="M10" s="161">
        <v>365.56400000000002</v>
      </c>
      <c r="N10" s="161">
        <v>0</v>
      </c>
      <c r="O10" s="161">
        <v>5.22</v>
      </c>
      <c r="P10" s="161">
        <v>6.4000000000000001E-2</v>
      </c>
      <c r="Q10" s="161">
        <v>213.74799999999999</v>
      </c>
      <c r="R10" s="161">
        <v>0</v>
      </c>
      <c r="S10" s="161">
        <v>-0.316</v>
      </c>
      <c r="T10" s="161">
        <v>-5.3999999999999999E-2</v>
      </c>
      <c r="U10" s="160">
        <v>0</v>
      </c>
      <c r="V10" s="161">
        <v>0</v>
      </c>
      <c r="W10" s="161">
        <v>0</v>
      </c>
      <c r="X10" s="161">
        <v>0</v>
      </c>
      <c r="Y10" s="161">
        <v>0</v>
      </c>
      <c r="Z10" s="160">
        <v>0</v>
      </c>
      <c r="AA10" s="161">
        <v>0</v>
      </c>
      <c r="AB10" s="161">
        <v>0</v>
      </c>
      <c r="AC10" s="162">
        <v>0</v>
      </c>
      <c r="AD10" s="160">
        <v>-62.595999999999997</v>
      </c>
      <c r="AE10" s="161">
        <v>-38.045000000000002</v>
      </c>
      <c r="AF10" s="161">
        <v>0</v>
      </c>
      <c r="AG10" s="161">
        <v>-55.274999999999999</v>
      </c>
      <c r="AH10" s="161">
        <v>-0.621</v>
      </c>
      <c r="AI10" s="161">
        <v>0</v>
      </c>
      <c r="AJ10" s="161">
        <v>0</v>
      </c>
      <c r="AK10" s="161">
        <v>0</v>
      </c>
      <c r="AL10" s="161">
        <v>4.6669999999999998</v>
      </c>
      <c r="AM10" s="161">
        <v>1.7569999999999999</v>
      </c>
      <c r="AN10" s="161">
        <v>0.68200000000000005</v>
      </c>
      <c r="AO10" s="161">
        <v>0</v>
      </c>
      <c r="AP10" s="161">
        <v>25.986000000000001</v>
      </c>
      <c r="AQ10" s="161">
        <v>-1.2E-2</v>
      </c>
      <c r="AR10" s="161">
        <v>-1E-3</v>
      </c>
      <c r="AS10" s="161">
        <v>11.79</v>
      </c>
      <c r="AT10" s="161">
        <v>-18.870999999999999</v>
      </c>
      <c r="AU10" s="161">
        <v>3.081</v>
      </c>
      <c r="AV10" s="161">
        <v>2.3420000000000001</v>
      </c>
      <c r="AW10" s="161">
        <v>-1.5169999999999999</v>
      </c>
      <c r="AX10" s="161">
        <v>1.4450000000000001</v>
      </c>
      <c r="AY10" s="161">
        <v>1.6830000000000001</v>
      </c>
      <c r="AZ10" s="161">
        <v>-1.6870000000000001</v>
      </c>
      <c r="BA10" s="162">
        <v>396.49099999999999</v>
      </c>
      <c r="BB10" s="162">
        <v>-0.72499999999999998</v>
      </c>
      <c r="BC10" s="161" t="s">
        <v>365</v>
      </c>
      <c r="BD10" s="161" t="s">
        <v>365</v>
      </c>
      <c r="BE10" s="161" t="s">
        <v>365</v>
      </c>
      <c r="BF10" s="397" t="s">
        <v>365</v>
      </c>
      <c r="BG10" s="161" t="s">
        <v>365</v>
      </c>
      <c r="BH10" s="161" t="s">
        <v>365</v>
      </c>
      <c r="BI10" s="161">
        <v>0</v>
      </c>
      <c r="BJ10" s="161">
        <v>0</v>
      </c>
      <c r="BK10" s="161">
        <v>0</v>
      </c>
      <c r="BL10" s="161">
        <v>0</v>
      </c>
      <c r="BM10" s="161">
        <v>9.9000000000000005E-2</v>
      </c>
      <c r="BN10" s="161">
        <v>0</v>
      </c>
      <c r="BO10" s="161">
        <v>-0.82499999999999996</v>
      </c>
      <c r="BP10" s="161">
        <v>0</v>
      </c>
      <c r="BQ10" s="161">
        <v>0</v>
      </c>
      <c r="BR10" s="161">
        <v>0</v>
      </c>
      <c r="BS10" s="161">
        <v>1E-3</v>
      </c>
      <c r="BT10" s="161" t="s">
        <v>365</v>
      </c>
      <c r="BU10" s="160">
        <v>0</v>
      </c>
      <c r="BV10" s="161">
        <v>0</v>
      </c>
      <c r="BW10" s="161">
        <v>0</v>
      </c>
      <c r="BX10" s="162" t="s">
        <v>365</v>
      </c>
      <c r="BY10" s="285" t="s">
        <v>365</v>
      </c>
      <c r="BZ10" s="162" t="s">
        <v>365</v>
      </c>
      <c r="CA10" s="163">
        <v>884.89700000000005</v>
      </c>
      <c r="CB10" s="162">
        <v>-0.72499999999999998</v>
      </c>
    </row>
    <row r="11" spans="1:84" ht="11.25" customHeight="1">
      <c r="A11" s="164" t="s">
        <v>375</v>
      </c>
      <c r="B11" s="165" t="s">
        <v>376</v>
      </c>
      <c r="C11" s="166"/>
      <c r="D11" s="166"/>
      <c r="E11" s="166"/>
      <c r="F11" s="166"/>
      <c r="G11" s="167"/>
      <c r="H11" s="168" t="s">
        <v>377</v>
      </c>
      <c r="I11" s="169">
        <v>103280.323</v>
      </c>
      <c r="J11" s="169">
        <v>40914.707000000002</v>
      </c>
      <c r="K11" s="170">
        <v>179.05699999999999</v>
      </c>
      <c r="L11" s="170">
        <v>7996.7489999999998</v>
      </c>
      <c r="M11" s="170">
        <v>28064.148000000001</v>
      </c>
      <c r="N11" s="170">
        <v>0</v>
      </c>
      <c r="O11" s="170">
        <v>8847.4989999999998</v>
      </c>
      <c r="P11" s="170">
        <v>-5.7789999999999999</v>
      </c>
      <c r="Q11" s="170">
        <v>-3901.74</v>
      </c>
      <c r="R11" s="170">
        <v>0</v>
      </c>
      <c r="S11" s="170">
        <v>-267.86700000000002</v>
      </c>
      <c r="T11" s="170">
        <v>2.6389999999999998</v>
      </c>
      <c r="U11" s="169">
        <v>0</v>
      </c>
      <c r="V11" s="170">
        <v>0</v>
      </c>
      <c r="W11" s="170">
        <v>0</v>
      </c>
      <c r="X11" s="170">
        <v>0</v>
      </c>
      <c r="Y11" s="170">
        <v>0</v>
      </c>
      <c r="Z11" s="169">
        <v>0</v>
      </c>
      <c r="AA11" s="170">
        <v>0</v>
      </c>
      <c r="AB11" s="170">
        <v>0</v>
      </c>
      <c r="AC11" s="169">
        <v>0</v>
      </c>
      <c r="AD11" s="169">
        <v>29737.98</v>
      </c>
      <c r="AE11" s="170">
        <v>25968.498</v>
      </c>
      <c r="AF11" s="170">
        <v>0</v>
      </c>
      <c r="AG11" s="170">
        <v>169.81800000000001</v>
      </c>
      <c r="AH11" s="170">
        <v>78.495000000000005</v>
      </c>
      <c r="AI11" s="170">
        <v>0</v>
      </c>
      <c r="AJ11" s="170">
        <v>0</v>
      </c>
      <c r="AK11" s="170">
        <v>0</v>
      </c>
      <c r="AL11" s="170">
        <v>1971.079</v>
      </c>
      <c r="AM11" s="170">
        <v>140.50700000000001</v>
      </c>
      <c r="AN11" s="170">
        <v>-25.92</v>
      </c>
      <c r="AO11" s="170">
        <v>0</v>
      </c>
      <c r="AP11" s="170">
        <v>-131.703</v>
      </c>
      <c r="AQ11" s="170">
        <v>0.315</v>
      </c>
      <c r="AR11" s="170">
        <v>-662.83900000000006</v>
      </c>
      <c r="AS11" s="170">
        <v>4056.26</v>
      </c>
      <c r="AT11" s="170">
        <v>-1076.748</v>
      </c>
      <c r="AU11" s="170">
        <v>-42.825000000000003</v>
      </c>
      <c r="AV11" s="170">
        <v>-55.746000000000002</v>
      </c>
      <c r="AW11" s="170">
        <v>-327.94499999999999</v>
      </c>
      <c r="AX11" s="170">
        <v>-188.06</v>
      </c>
      <c r="AY11" s="170">
        <v>75.144000000000005</v>
      </c>
      <c r="AZ11" s="170">
        <v>-210.351</v>
      </c>
      <c r="BA11" s="169">
        <v>17440.338</v>
      </c>
      <c r="BB11" s="169">
        <v>12950.824000000001</v>
      </c>
      <c r="BC11" s="170">
        <v>182.14400000000001</v>
      </c>
      <c r="BD11" s="170">
        <v>0</v>
      </c>
      <c r="BE11" s="170">
        <v>1358.56</v>
      </c>
      <c r="BF11" s="398">
        <v>168.35</v>
      </c>
      <c r="BG11" s="170">
        <v>80.144000000000005</v>
      </c>
      <c r="BH11" s="170">
        <v>25.64</v>
      </c>
      <c r="BI11" s="170">
        <v>9330.4840000000004</v>
      </c>
      <c r="BJ11" s="170">
        <v>0</v>
      </c>
      <c r="BK11" s="170">
        <v>322.39800000000002</v>
      </c>
      <c r="BL11" s="170">
        <v>143.50899999999999</v>
      </c>
      <c r="BM11" s="170">
        <v>169.2</v>
      </c>
      <c r="BN11" s="170">
        <v>13.816000000000001</v>
      </c>
      <c r="BO11" s="170">
        <v>816.04499999999996</v>
      </c>
      <c r="BP11" s="170">
        <v>40.47</v>
      </c>
      <c r="BQ11" s="170">
        <v>0</v>
      </c>
      <c r="BR11" s="170">
        <v>0</v>
      </c>
      <c r="BS11" s="170">
        <v>1.9530000000000001</v>
      </c>
      <c r="BT11" s="170">
        <v>298.11099999999999</v>
      </c>
      <c r="BU11" s="169">
        <v>1069.116</v>
      </c>
      <c r="BV11" s="170">
        <v>660.58299999999997</v>
      </c>
      <c r="BW11" s="170">
        <v>408.53300000000002</v>
      </c>
      <c r="BX11" s="169">
        <v>0</v>
      </c>
      <c r="BY11" s="286">
        <v>26.597000000000001</v>
      </c>
      <c r="BZ11" s="169">
        <v>1140.76</v>
      </c>
      <c r="CA11" s="171">
        <v>90093.126999999993</v>
      </c>
      <c r="CB11" s="169">
        <v>10898.183999999999</v>
      </c>
    </row>
    <row r="12" spans="1:84" ht="11.25" customHeight="1">
      <c r="A12" s="172" t="s">
        <v>370</v>
      </c>
      <c r="B12" s="173" t="s">
        <v>378</v>
      </c>
      <c r="C12" s="173"/>
      <c r="D12" s="173"/>
      <c r="E12" s="173"/>
      <c r="F12" s="173"/>
      <c r="G12" s="174"/>
      <c r="H12" s="175" t="s">
        <v>379</v>
      </c>
      <c r="I12" s="137">
        <v>301.62900000000002</v>
      </c>
      <c r="J12" s="137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  <c r="P12" s="138">
        <v>0</v>
      </c>
      <c r="Q12" s="138">
        <v>0</v>
      </c>
      <c r="R12" s="138">
        <v>0</v>
      </c>
      <c r="S12" s="138">
        <v>0</v>
      </c>
      <c r="T12" s="138">
        <v>0</v>
      </c>
      <c r="U12" s="137">
        <v>0</v>
      </c>
      <c r="V12" s="138">
        <v>0</v>
      </c>
      <c r="W12" s="138">
        <v>0</v>
      </c>
      <c r="X12" s="138">
        <v>0</v>
      </c>
      <c r="Y12" s="138">
        <v>0</v>
      </c>
      <c r="Z12" s="137">
        <v>0</v>
      </c>
      <c r="AA12" s="138">
        <v>0</v>
      </c>
      <c r="AB12" s="138">
        <v>0</v>
      </c>
      <c r="AC12" s="137">
        <v>0</v>
      </c>
      <c r="AD12" s="137">
        <v>301.62900000000002</v>
      </c>
      <c r="AE12" s="138" t="s">
        <v>365</v>
      </c>
      <c r="AF12" s="138" t="s">
        <v>365</v>
      </c>
      <c r="AG12" s="138" t="s">
        <v>365</v>
      </c>
      <c r="AH12" s="138" t="s">
        <v>365</v>
      </c>
      <c r="AI12" s="138" t="s">
        <v>365</v>
      </c>
      <c r="AJ12" s="138">
        <v>0</v>
      </c>
      <c r="AK12" s="138">
        <v>0</v>
      </c>
      <c r="AL12" s="138">
        <v>0</v>
      </c>
      <c r="AM12" s="138">
        <v>0</v>
      </c>
      <c r="AN12" s="138">
        <v>0</v>
      </c>
      <c r="AO12" s="138">
        <v>0</v>
      </c>
      <c r="AP12" s="138">
        <v>0</v>
      </c>
      <c r="AQ12" s="138">
        <v>0</v>
      </c>
      <c r="AR12" s="138">
        <v>0</v>
      </c>
      <c r="AS12" s="138">
        <v>217.24</v>
      </c>
      <c r="AT12" s="138">
        <v>84.388999999999996</v>
      </c>
      <c r="AU12" s="138">
        <v>0</v>
      </c>
      <c r="AV12" s="138">
        <v>0</v>
      </c>
      <c r="AW12" s="138">
        <v>0</v>
      </c>
      <c r="AX12" s="138">
        <v>0</v>
      </c>
      <c r="AY12" s="138">
        <v>0</v>
      </c>
      <c r="AZ12" s="138">
        <v>0</v>
      </c>
      <c r="BA12" s="137">
        <v>0</v>
      </c>
      <c r="BB12" s="137">
        <v>0</v>
      </c>
      <c r="BC12" s="138" t="s">
        <v>365</v>
      </c>
      <c r="BD12" s="138" t="s">
        <v>365</v>
      </c>
      <c r="BE12" s="138" t="s">
        <v>365</v>
      </c>
      <c r="BF12" s="396" t="s">
        <v>365</v>
      </c>
      <c r="BG12" s="138" t="s">
        <v>365</v>
      </c>
      <c r="BH12" s="138" t="s">
        <v>365</v>
      </c>
      <c r="BI12" s="138" t="s">
        <v>365</v>
      </c>
      <c r="BJ12" s="138" t="s">
        <v>365</v>
      </c>
      <c r="BK12" s="138" t="s">
        <v>365</v>
      </c>
      <c r="BL12" s="138" t="s">
        <v>365</v>
      </c>
      <c r="BM12" s="138" t="s">
        <v>365</v>
      </c>
      <c r="BN12" s="138">
        <v>0</v>
      </c>
      <c r="BO12" s="138" t="s">
        <v>365</v>
      </c>
      <c r="BP12" s="138">
        <v>0</v>
      </c>
      <c r="BQ12" s="138" t="s">
        <v>365</v>
      </c>
      <c r="BR12" s="138">
        <v>0</v>
      </c>
      <c r="BS12" s="138" t="s">
        <v>365</v>
      </c>
      <c r="BT12" s="138" t="s">
        <v>365</v>
      </c>
      <c r="BU12" s="137" t="s">
        <v>365</v>
      </c>
      <c r="BV12" s="138" t="s">
        <v>365</v>
      </c>
      <c r="BW12" s="138" t="s">
        <v>365</v>
      </c>
      <c r="BX12" s="137" t="s">
        <v>365</v>
      </c>
      <c r="BY12" s="283" t="s">
        <v>365</v>
      </c>
      <c r="BZ12" s="137" t="s">
        <v>365</v>
      </c>
      <c r="CA12" s="139">
        <v>301.62900000000002</v>
      </c>
      <c r="CB12" s="137">
        <v>0</v>
      </c>
    </row>
    <row r="13" spans="1:84" ht="11.25" customHeight="1">
      <c r="A13" s="164" t="s">
        <v>375</v>
      </c>
      <c r="B13" s="165" t="s">
        <v>380</v>
      </c>
      <c r="C13" s="166"/>
      <c r="D13" s="166"/>
      <c r="E13" s="166"/>
      <c r="F13" s="166"/>
      <c r="G13" s="167"/>
      <c r="H13" s="168" t="s">
        <v>381</v>
      </c>
      <c r="I13" s="169">
        <v>102978.693</v>
      </c>
      <c r="J13" s="169">
        <v>40914.707000000002</v>
      </c>
      <c r="K13" s="170">
        <v>179.05699999999999</v>
      </c>
      <c r="L13" s="170">
        <v>7996.7489999999998</v>
      </c>
      <c r="M13" s="170">
        <v>28064.148000000001</v>
      </c>
      <c r="N13" s="170">
        <v>0</v>
      </c>
      <c r="O13" s="170">
        <v>8847.4989999999998</v>
      </c>
      <c r="P13" s="170">
        <v>-5.7789999999999999</v>
      </c>
      <c r="Q13" s="170">
        <v>-3901.74</v>
      </c>
      <c r="R13" s="170">
        <v>0</v>
      </c>
      <c r="S13" s="170">
        <v>-267.86700000000002</v>
      </c>
      <c r="T13" s="170">
        <v>2.6389999999999998</v>
      </c>
      <c r="U13" s="169">
        <v>0</v>
      </c>
      <c r="V13" s="170">
        <v>0</v>
      </c>
      <c r="W13" s="170">
        <v>0</v>
      </c>
      <c r="X13" s="170">
        <v>0</v>
      </c>
      <c r="Y13" s="170">
        <v>0</v>
      </c>
      <c r="Z13" s="169">
        <v>0</v>
      </c>
      <c r="AA13" s="170">
        <v>0</v>
      </c>
      <c r="AB13" s="170">
        <v>0</v>
      </c>
      <c r="AC13" s="169">
        <v>0</v>
      </c>
      <c r="AD13" s="169">
        <v>29436.350999999999</v>
      </c>
      <c r="AE13" s="170">
        <v>25968.498</v>
      </c>
      <c r="AF13" s="170">
        <v>0</v>
      </c>
      <c r="AG13" s="170">
        <v>169.81800000000001</v>
      </c>
      <c r="AH13" s="170">
        <v>78.495000000000005</v>
      </c>
      <c r="AI13" s="170">
        <v>0</v>
      </c>
      <c r="AJ13" s="170">
        <v>0</v>
      </c>
      <c r="AK13" s="170">
        <v>0</v>
      </c>
      <c r="AL13" s="170">
        <v>1971.079</v>
      </c>
      <c r="AM13" s="170">
        <v>140.50700000000001</v>
      </c>
      <c r="AN13" s="170">
        <v>-25.92</v>
      </c>
      <c r="AO13" s="170">
        <v>0</v>
      </c>
      <c r="AP13" s="170">
        <v>-131.703</v>
      </c>
      <c r="AQ13" s="170">
        <v>0.315</v>
      </c>
      <c r="AR13" s="170">
        <v>-662.83900000000006</v>
      </c>
      <c r="AS13" s="170">
        <v>3839.02</v>
      </c>
      <c r="AT13" s="170">
        <v>-1161.1369999999999</v>
      </c>
      <c r="AU13" s="170">
        <v>-42.825000000000003</v>
      </c>
      <c r="AV13" s="170">
        <v>-55.746000000000002</v>
      </c>
      <c r="AW13" s="170">
        <v>-327.94499999999999</v>
      </c>
      <c r="AX13" s="170">
        <v>-188.06</v>
      </c>
      <c r="AY13" s="170">
        <v>75.144000000000005</v>
      </c>
      <c r="AZ13" s="170">
        <v>-210.351</v>
      </c>
      <c r="BA13" s="169">
        <v>17440.338</v>
      </c>
      <c r="BB13" s="169">
        <v>12950.824000000001</v>
      </c>
      <c r="BC13" s="170">
        <v>182.14400000000001</v>
      </c>
      <c r="BD13" s="170">
        <v>0</v>
      </c>
      <c r="BE13" s="170">
        <v>1358.56</v>
      </c>
      <c r="BF13" s="398">
        <v>168.35</v>
      </c>
      <c r="BG13" s="170">
        <v>80.144000000000005</v>
      </c>
      <c r="BH13" s="170">
        <v>25.64</v>
      </c>
      <c r="BI13" s="170">
        <v>9330.4840000000004</v>
      </c>
      <c r="BJ13" s="170">
        <v>0</v>
      </c>
      <c r="BK13" s="170">
        <v>322.39800000000002</v>
      </c>
      <c r="BL13" s="170">
        <v>143.50899999999999</v>
      </c>
      <c r="BM13" s="170">
        <v>169.2</v>
      </c>
      <c r="BN13" s="170">
        <v>13.816000000000001</v>
      </c>
      <c r="BO13" s="170">
        <v>816.04499999999996</v>
      </c>
      <c r="BP13" s="170">
        <v>40.47</v>
      </c>
      <c r="BQ13" s="170">
        <v>0</v>
      </c>
      <c r="BR13" s="170">
        <v>0</v>
      </c>
      <c r="BS13" s="170">
        <v>1.9530000000000001</v>
      </c>
      <c r="BT13" s="170">
        <v>298.11099999999999</v>
      </c>
      <c r="BU13" s="169">
        <v>1069.116</v>
      </c>
      <c r="BV13" s="170">
        <v>660.58299999999997</v>
      </c>
      <c r="BW13" s="170">
        <v>408.53300000000002</v>
      </c>
      <c r="BX13" s="169">
        <v>0</v>
      </c>
      <c r="BY13" s="286">
        <v>26.597000000000001</v>
      </c>
      <c r="BZ13" s="169">
        <v>1140.76</v>
      </c>
      <c r="CA13" s="171">
        <v>89791.498000000007</v>
      </c>
      <c r="CB13" s="169">
        <v>10898.183999999999</v>
      </c>
    </row>
    <row r="14" spans="1:84" ht="11.25" customHeight="1">
      <c r="A14" s="176" t="s">
        <v>370</v>
      </c>
      <c r="B14" s="157" t="s">
        <v>382</v>
      </c>
      <c r="D14" s="157"/>
      <c r="E14" s="157"/>
      <c r="F14" s="157"/>
      <c r="G14" s="158"/>
      <c r="H14" s="159" t="s">
        <v>383</v>
      </c>
      <c r="I14" s="160">
        <v>457.15800000000002</v>
      </c>
      <c r="J14" s="160" t="s">
        <v>365</v>
      </c>
      <c r="K14" s="161" t="s">
        <v>365</v>
      </c>
      <c r="L14" s="161" t="s">
        <v>365</v>
      </c>
      <c r="M14" s="161" t="s">
        <v>365</v>
      </c>
      <c r="N14" s="161" t="s">
        <v>365</v>
      </c>
      <c r="O14" s="161" t="s">
        <v>365</v>
      </c>
      <c r="P14" s="161" t="s">
        <v>365</v>
      </c>
      <c r="Q14" s="161" t="s">
        <v>365</v>
      </c>
      <c r="R14" s="161" t="s">
        <v>365</v>
      </c>
      <c r="S14" s="161" t="s">
        <v>365</v>
      </c>
      <c r="T14" s="161" t="s">
        <v>365</v>
      </c>
      <c r="U14" s="160" t="s">
        <v>365</v>
      </c>
      <c r="V14" s="161" t="s">
        <v>365</v>
      </c>
      <c r="W14" s="161" t="s">
        <v>365</v>
      </c>
      <c r="X14" s="161" t="s">
        <v>365</v>
      </c>
      <c r="Y14" s="161" t="s">
        <v>365</v>
      </c>
      <c r="Z14" s="160" t="s">
        <v>365</v>
      </c>
      <c r="AA14" s="161" t="s">
        <v>365</v>
      </c>
      <c r="AB14" s="161" t="s">
        <v>365</v>
      </c>
      <c r="AC14" s="162" t="s">
        <v>365</v>
      </c>
      <c r="AD14" s="160">
        <v>457.15800000000002</v>
      </c>
      <c r="AE14" s="161">
        <v>0</v>
      </c>
      <c r="AF14" s="161">
        <v>0</v>
      </c>
      <c r="AG14" s="161" t="s">
        <v>365</v>
      </c>
      <c r="AH14" s="161" t="s">
        <v>365</v>
      </c>
      <c r="AI14" s="161" t="s">
        <v>365</v>
      </c>
      <c r="AJ14" s="161">
        <v>0</v>
      </c>
      <c r="AK14" s="161">
        <v>0</v>
      </c>
      <c r="AL14" s="161">
        <v>0</v>
      </c>
      <c r="AM14" s="161">
        <v>0</v>
      </c>
      <c r="AN14" s="161">
        <v>2.1999999999999999E-2</v>
      </c>
      <c r="AO14" s="161">
        <v>0</v>
      </c>
      <c r="AP14" s="161">
        <v>457.13600000000002</v>
      </c>
      <c r="AQ14" s="161">
        <v>0</v>
      </c>
      <c r="AR14" s="161">
        <v>0</v>
      </c>
      <c r="AS14" s="161">
        <v>0</v>
      </c>
      <c r="AT14" s="161">
        <v>0</v>
      </c>
      <c r="AU14" s="161">
        <v>0</v>
      </c>
      <c r="AV14" s="161">
        <v>0</v>
      </c>
      <c r="AW14" s="161">
        <v>0</v>
      </c>
      <c r="AX14" s="161">
        <v>0</v>
      </c>
      <c r="AY14" s="161">
        <v>0</v>
      </c>
      <c r="AZ14" s="161">
        <v>0</v>
      </c>
      <c r="BA14" s="162" t="s">
        <v>365</v>
      </c>
      <c r="BB14" s="160">
        <v>0</v>
      </c>
      <c r="BC14" s="161" t="s">
        <v>365</v>
      </c>
      <c r="BD14" s="161" t="s">
        <v>365</v>
      </c>
      <c r="BE14" s="161" t="s">
        <v>365</v>
      </c>
      <c r="BF14" s="397" t="s">
        <v>365</v>
      </c>
      <c r="BG14" s="161" t="s">
        <v>365</v>
      </c>
      <c r="BH14" s="161" t="s">
        <v>365</v>
      </c>
      <c r="BI14" s="161" t="s">
        <v>365</v>
      </c>
      <c r="BJ14" s="161" t="s">
        <v>365</v>
      </c>
      <c r="BK14" s="161" t="s">
        <v>365</v>
      </c>
      <c r="BL14" s="161" t="s">
        <v>365</v>
      </c>
      <c r="BM14" s="161" t="s">
        <v>365</v>
      </c>
      <c r="BN14" s="161">
        <v>0</v>
      </c>
      <c r="BO14" s="161" t="s">
        <v>365</v>
      </c>
      <c r="BP14" s="161">
        <v>0</v>
      </c>
      <c r="BQ14" s="161" t="s">
        <v>365</v>
      </c>
      <c r="BR14" s="161">
        <v>0</v>
      </c>
      <c r="BS14" s="161" t="s">
        <v>365</v>
      </c>
      <c r="BT14" s="177" t="s">
        <v>365</v>
      </c>
      <c r="BU14" s="160" t="s">
        <v>365</v>
      </c>
      <c r="BV14" s="161" t="s">
        <v>365</v>
      </c>
      <c r="BW14" s="161" t="s">
        <v>365</v>
      </c>
      <c r="BX14" s="162" t="s">
        <v>365</v>
      </c>
      <c r="BY14" s="285" t="s">
        <v>365</v>
      </c>
      <c r="BZ14" s="162" t="s">
        <v>365</v>
      </c>
      <c r="CA14" s="163">
        <v>457.15800000000002</v>
      </c>
      <c r="CB14" s="162">
        <v>0</v>
      </c>
    </row>
    <row r="15" spans="1:84" ht="11.25" customHeight="1">
      <c r="A15" s="178" t="s">
        <v>375</v>
      </c>
      <c r="B15" s="165" t="s">
        <v>384</v>
      </c>
      <c r="C15" s="165"/>
      <c r="D15" s="165"/>
      <c r="E15" s="165"/>
      <c r="F15" s="165"/>
      <c r="G15" s="179"/>
      <c r="H15" s="168" t="s">
        <v>385</v>
      </c>
      <c r="I15" s="180">
        <v>102521.535</v>
      </c>
      <c r="J15" s="180">
        <v>40914.707000000002</v>
      </c>
      <c r="K15" s="170">
        <v>179.05699999999999</v>
      </c>
      <c r="L15" s="170">
        <v>7996.7489999999998</v>
      </c>
      <c r="M15" s="170">
        <v>28064.148000000001</v>
      </c>
      <c r="N15" s="170">
        <v>0</v>
      </c>
      <c r="O15" s="170">
        <v>8847.4989999999998</v>
      </c>
      <c r="P15" s="170">
        <v>-5.7789999999999999</v>
      </c>
      <c r="Q15" s="170">
        <v>-3901.74</v>
      </c>
      <c r="R15" s="170">
        <v>0</v>
      </c>
      <c r="S15" s="170">
        <v>-267.86700000000002</v>
      </c>
      <c r="T15" s="170">
        <v>2.6389999999999998</v>
      </c>
      <c r="U15" s="180">
        <v>0</v>
      </c>
      <c r="V15" s="170">
        <v>0</v>
      </c>
      <c r="W15" s="170">
        <v>0</v>
      </c>
      <c r="X15" s="170">
        <v>0</v>
      </c>
      <c r="Y15" s="170">
        <v>0</v>
      </c>
      <c r="Z15" s="180">
        <v>0</v>
      </c>
      <c r="AA15" s="170">
        <v>0</v>
      </c>
      <c r="AB15" s="170">
        <v>0</v>
      </c>
      <c r="AC15" s="180">
        <v>0</v>
      </c>
      <c r="AD15" s="180">
        <v>28979.191999999999</v>
      </c>
      <c r="AE15" s="170">
        <v>25968.498</v>
      </c>
      <c r="AF15" s="170">
        <v>0</v>
      </c>
      <c r="AG15" s="170">
        <v>169.81800000000001</v>
      </c>
      <c r="AH15" s="170">
        <v>78.495000000000005</v>
      </c>
      <c r="AI15" s="170">
        <v>0</v>
      </c>
      <c r="AJ15" s="170">
        <v>0</v>
      </c>
      <c r="AK15" s="170">
        <v>0</v>
      </c>
      <c r="AL15" s="170">
        <v>1971.079</v>
      </c>
      <c r="AM15" s="170">
        <v>140.50700000000001</v>
      </c>
      <c r="AN15" s="170">
        <v>-25.942</v>
      </c>
      <c r="AO15" s="170">
        <v>0</v>
      </c>
      <c r="AP15" s="170">
        <v>-588.84</v>
      </c>
      <c r="AQ15" s="170">
        <v>0.315</v>
      </c>
      <c r="AR15" s="170">
        <v>-662.83900000000006</v>
      </c>
      <c r="AS15" s="170">
        <v>3839.02</v>
      </c>
      <c r="AT15" s="170">
        <v>-1161.1369999999999</v>
      </c>
      <c r="AU15" s="170">
        <v>-42.825000000000003</v>
      </c>
      <c r="AV15" s="170">
        <v>-55.746000000000002</v>
      </c>
      <c r="AW15" s="170">
        <v>-327.94499999999999</v>
      </c>
      <c r="AX15" s="170">
        <v>-188.06</v>
      </c>
      <c r="AY15" s="170">
        <v>75.144000000000005</v>
      </c>
      <c r="AZ15" s="170">
        <v>-210.351</v>
      </c>
      <c r="BA15" s="180">
        <v>17440.338</v>
      </c>
      <c r="BB15" s="180">
        <v>12950.824000000001</v>
      </c>
      <c r="BC15" s="170">
        <v>182.14400000000001</v>
      </c>
      <c r="BD15" s="170">
        <v>0</v>
      </c>
      <c r="BE15" s="170">
        <v>1358.56</v>
      </c>
      <c r="BF15" s="398">
        <v>168.35</v>
      </c>
      <c r="BG15" s="170">
        <v>80.144000000000005</v>
      </c>
      <c r="BH15" s="170">
        <v>25.64</v>
      </c>
      <c r="BI15" s="170">
        <v>9330.4840000000004</v>
      </c>
      <c r="BJ15" s="170">
        <v>0</v>
      </c>
      <c r="BK15" s="170">
        <v>322.39800000000002</v>
      </c>
      <c r="BL15" s="170">
        <v>143.50899999999999</v>
      </c>
      <c r="BM15" s="170">
        <v>169.2</v>
      </c>
      <c r="BN15" s="170">
        <v>13.816000000000001</v>
      </c>
      <c r="BO15" s="170">
        <v>816.04499999999996</v>
      </c>
      <c r="BP15" s="170">
        <v>40.47</v>
      </c>
      <c r="BQ15" s="170">
        <v>0</v>
      </c>
      <c r="BR15" s="170">
        <v>0</v>
      </c>
      <c r="BS15" s="170">
        <v>1.9530000000000001</v>
      </c>
      <c r="BT15" s="170">
        <v>298.11099999999999</v>
      </c>
      <c r="BU15" s="180">
        <v>1069.116</v>
      </c>
      <c r="BV15" s="170">
        <v>660.58299999999997</v>
      </c>
      <c r="BW15" s="170">
        <v>408.53300000000002</v>
      </c>
      <c r="BX15" s="180">
        <v>0</v>
      </c>
      <c r="BY15" s="287">
        <v>26.597000000000001</v>
      </c>
      <c r="BZ15" s="180">
        <v>1140.76</v>
      </c>
      <c r="CA15" s="171">
        <v>89334.34</v>
      </c>
      <c r="CB15" s="180">
        <v>10898.183999999999</v>
      </c>
    </row>
    <row r="16" spans="1:84" ht="11.25" customHeight="1">
      <c r="A16" s="181"/>
      <c r="B16" s="173" t="s">
        <v>386</v>
      </c>
      <c r="C16" s="173"/>
      <c r="D16" s="181"/>
      <c r="E16" s="181"/>
      <c r="F16" s="181"/>
      <c r="G16" s="174"/>
      <c r="H16" s="175" t="s">
        <v>387</v>
      </c>
      <c r="I16" s="137">
        <v>102653.985</v>
      </c>
      <c r="J16" s="137" t="s">
        <v>365</v>
      </c>
      <c r="K16" s="138" t="s">
        <v>365</v>
      </c>
      <c r="L16" s="138" t="s">
        <v>365</v>
      </c>
      <c r="M16" s="138" t="s">
        <v>365</v>
      </c>
      <c r="N16" s="138" t="s">
        <v>365</v>
      </c>
      <c r="O16" s="138" t="s">
        <v>365</v>
      </c>
      <c r="P16" s="138" t="s">
        <v>365</v>
      </c>
      <c r="Q16" s="138" t="s">
        <v>365</v>
      </c>
      <c r="R16" s="138" t="s">
        <v>365</v>
      </c>
      <c r="S16" s="138" t="s">
        <v>365</v>
      </c>
      <c r="T16" s="138" t="s">
        <v>365</v>
      </c>
      <c r="U16" s="137" t="s">
        <v>365</v>
      </c>
      <c r="V16" s="138" t="s">
        <v>365</v>
      </c>
      <c r="W16" s="138" t="s">
        <v>365</v>
      </c>
      <c r="X16" s="138" t="s">
        <v>365</v>
      </c>
      <c r="Y16" s="138" t="s">
        <v>365</v>
      </c>
      <c r="Z16" s="137" t="s">
        <v>365</v>
      </c>
      <c r="AA16" s="138" t="s">
        <v>365</v>
      </c>
      <c r="AB16" s="138" t="s">
        <v>365</v>
      </c>
      <c r="AC16" s="137" t="s">
        <v>365</v>
      </c>
      <c r="AD16" s="137" t="s">
        <v>365</v>
      </c>
      <c r="AE16" s="138" t="s">
        <v>365</v>
      </c>
      <c r="AF16" s="138" t="s">
        <v>365</v>
      </c>
      <c r="AG16" s="138" t="s">
        <v>365</v>
      </c>
      <c r="AH16" s="138" t="s">
        <v>365</v>
      </c>
      <c r="AI16" s="138" t="s">
        <v>365</v>
      </c>
      <c r="AJ16" s="138" t="s">
        <v>365</v>
      </c>
      <c r="AK16" s="138" t="s">
        <v>365</v>
      </c>
      <c r="AL16" s="138" t="s">
        <v>365</v>
      </c>
      <c r="AM16" s="138" t="s">
        <v>365</v>
      </c>
      <c r="AN16" s="138" t="s">
        <v>365</v>
      </c>
      <c r="AO16" s="138" t="s">
        <v>365</v>
      </c>
      <c r="AP16" s="138" t="s">
        <v>365</v>
      </c>
      <c r="AQ16" s="138" t="s">
        <v>365</v>
      </c>
      <c r="AR16" s="138" t="s">
        <v>365</v>
      </c>
      <c r="AS16" s="138" t="s">
        <v>365</v>
      </c>
      <c r="AT16" s="138" t="s">
        <v>365</v>
      </c>
      <c r="AU16" s="138" t="s">
        <v>365</v>
      </c>
      <c r="AV16" s="138" t="s">
        <v>365</v>
      </c>
      <c r="AW16" s="138" t="s">
        <v>365</v>
      </c>
      <c r="AX16" s="138" t="s">
        <v>365</v>
      </c>
      <c r="AY16" s="138" t="s">
        <v>365</v>
      </c>
      <c r="AZ16" s="138" t="s">
        <v>365</v>
      </c>
      <c r="BA16" s="137" t="s">
        <v>365</v>
      </c>
      <c r="BB16" s="137" t="s">
        <v>365</v>
      </c>
      <c r="BC16" s="138" t="s">
        <v>365</v>
      </c>
      <c r="BD16" s="138" t="s">
        <v>365</v>
      </c>
      <c r="BE16" s="138" t="s">
        <v>365</v>
      </c>
      <c r="BF16" s="396" t="s">
        <v>365</v>
      </c>
      <c r="BG16" s="138" t="s">
        <v>365</v>
      </c>
      <c r="BH16" s="138" t="s">
        <v>365</v>
      </c>
      <c r="BI16" s="138" t="s">
        <v>365</v>
      </c>
      <c r="BJ16" s="138" t="s">
        <v>365</v>
      </c>
      <c r="BK16" s="138" t="s">
        <v>365</v>
      </c>
      <c r="BL16" s="138" t="s">
        <v>365</v>
      </c>
      <c r="BM16" s="138" t="s">
        <v>365</v>
      </c>
      <c r="BN16" s="138" t="s">
        <v>365</v>
      </c>
      <c r="BO16" s="138" t="s">
        <v>365</v>
      </c>
      <c r="BP16" s="138" t="s">
        <v>365</v>
      </c>
      <c r="BQ16" s="138" t="s">
        <v>365</v>
      </c>
      <c r="BR16" s="138" t="s">
        <v>365</v>
      </c>
      <c r="BS16" s="138" t="s">
        <v>365</v>
      </c>
      <c r="BT16" s="138" t="s">
        <v>365</v>
      </c>
      <c r="BU16" s="137" t="s">
        <v>365</v>
      </c>
      <c r="BV16" s="138" t="s">
        <v>365</v>
      </c>
      <c r="BW16" s="138" t="s">
        <v>365</v>
      </c>
      <c r="BX16" s="137" t="s">
        <v>365</v>
      </c>
      <c r="BY16" s="283" t="s">
        <v>365</v>
      </c>
      <c r="BZ16" s="137" t="s">
        <v>365</v>
      </c>
      <c r="CA16" s="139" t="s">
        <v>365</v>
      </c>
      <c r="CB16" s="137" t="s">
        <v>365</v>
      </c>
    </row>
    <row r="17" spans="1:80" ht="11.25" customHeight="1">
      <c r="A17" s="182"/>
      <c r="B17" s="150" t="s">
        <v>388</v>
      </c>
      <c r="C17" s="150"/>
      <c r="D17" s="182"/>
      <c r="E17" s="182"/>
      <c r="F17" s="182"/>
      <c r="G17" s="151"/>
      <c r="H17" s="152" t="s">
        <v>389</v>
      </c>
      <c r="I17" s="154">
        <v>96859.153000000006</v>
      </c>
      <c r="J17" s="154" t="s">
        <v>365</v>
      </c>
      <c r="K17" s="153" t="s">
        <v>365</v>
      </c>
      <c r="L17" s="153" t="s">
        <v>365</v>
      </c>
      <c r="M17" s="153" t="s">
        <v>365</v>
      </c>
      <c r="N17" s="153" t="s">
        <v>365</v>
      </c>
      <c r="O17" s="153" t="s">
        <v>365</v>
      </c>
      <c r="P17" s="153" t="s">
        <v>365</v>
      </c>
      <c r="Q17" s="153" t="s">
        <v>365</v>
      </c>
      <c r="R17" s="153" t="s">
        <v>365</v>
      </c>
      <c r="S17" s="153" t="s">
        <v>365</v>
      </c>
      <c r="T17" s="153" t="s">
        <v>365</v>
      </c>
      <c r="U17" s="154" t="s">
        <v>365</v>
      </c>
      <c r="V17" s="153" t="s">
        <v>365</v>
      </c>
      <c r="W17" s="153" t="s">
        <v>365</v>
      </c>
      <c r="X17" s="153" t="s">
        <v>365</v>
      </c>
      <c r="Y17" s="153" t="s">
        <v>365</v>
      </c>
      <c r="Z17" s="154" t="s">
        <v>365</v>
      </c>
      <c r="AA17" s="153" t="s">
        <v>365</v>
      </c>
      <c r="AB17" s="153" t="s">
        <v>365</v>
      </c>
      <c r="AC17" s="154" t="s">
        <v>365</v>
      </c>
      <c r="AD17" s="154" t="s">
        <v>365</v>
      </c>
      <c r="AE17" s="153" t="s">
        <v>365</v>
      </c>
      <c r="AF17" s="153" t="s">
        <v>365</v>
      </c>
      <c r="AG17" s="153" t="s">
        <v>365</v>
      </c>
      <c r="AH17" s="153" t="s">
        <v>365</v>
      </c>
      <c r="AI17" s="153" t="s">
        <v>365</v>
      </c>
      <c r="AJ17" s="153" t="s">
        <v>365</v>
      </c>
      <c r="AK17" s="153" t="s">
        <v>365</v>
      </c>
      <c r="AL17" s="153" t="s">
        <v>365</v>
      </c>
      <c r="AM17" s="153" t="s">
        <v>365</v>
      </c>
      <c r="AN17" s="153" t="s">
        <v>365</v>
      </c>
      <c r="AO17" s="153" t="s">
        <v>365</v>
      </c>
      <c r="AP17" s="153" t="s">
        <v>365</v>
      </c>
      <c r="AQ17" s="153" t="s">
        <v>365</v>
      </c>
      <c r="AR17" s="153" t="s">
        <v>365</v>
      </c>
      <c r="AS17" s="153" t="s">
        <v>365</v>
      </c>
      <c r="AT17" s="153" t="s">
        <v>365</v>
      </c>
      <c r="AU17" s="153" t="s">
        <v>365</v>
      </c>
      <c r="AV17" s="153" t="s">
        <v>365</v>
      </c>
      <c r="AW17" s="153" t="s">
        <v>365</v>
      </c>
      <c r="AX17" s="153" t="s">
        <v>365</v>
      </c>
      <c r="AY17" s="153" t="s">
        <v>365</v>
      </c>
      <c r="AZ17" s="153" t="s">
        <v>365</v>
      </c>
      <c r="BA17" s="154" t="s">
        <v>365</v>
      </c>
      <c r="BB17" s="154" t="s">
        <v>365</v>
      </c>
      <c r="BC17" s="153" t="s">
        <v>365</v>
      </c>
      <c r="BD17" s="153" t="s">
        <v>365</v>
      </c>
      <c r="BE17" s="153" t="s">
        <v>365</v>
      </c>
      <c r="BF17" s="390" t="s">
        <v>365</v>
      </c>
      <c r="BG17" s="153" t="s">
        <v>365</v>
      </c>
      <c r="BH17" s="153" t="s">
        <v>365</v>
      </c>
      <c r="BI17" s="153" t="s">
        <v>365</v>
      </c>
      <c r="BJ17" s="153" t="s">
        <v>365</v>
      </c>
      <c r="BK17" s="153" t="s">
        <v>365</v>
      </c>
      <c r="BL17" s="153" t="s">
        <v>365</v>
      </c>
      <c r="BM17" s="153" t="s">
        <v>365</v>
      </c>
      <c r="BN17" s="153" t="s">
        <v>365</v>
      </c>
      <c r="BO17" s="153" t="s">
        <v>365</v>
      </c>
      <c r="BP17" s="153" t="s">
        <v>365</v>
      </c>
      <c r="BQ17" s="153" t="s">
        <v>365</v>
      </c>
      <c r="BR17" s="153" t="s">
        <v>365</v>
      </c>
      <c r="BS17" s="153" t="s">
        <v>365</v>
      </c>
      <c r="BT17" s="153" t="s">
        <v>365</v>
      </c>
      <c r="BU17" s="154" t="s">
        <v>365</v>
      </c>
      <c r="BV17" s="153" t="s">
        <v>365</v>
      </c>
      <c r="BW17" s="153" t="s">
        <v>365</v>
      </c>
      <c r="BX17" s="183" t="s">
        <v>365</v>
      </c>
      <c r="BY17" s="284" t="s">
        <v>365</v>
      </c>
      <c r="BZ17" s="154" t="s">
        <v>365</v>
      </c>
      <c r="CA17" s="155" t="s">
        <v>365</v>
      </c>
      <c r="CB17" s="154" t="s">
        <v>365</v>
      </c>
    </row>
    <row r="18" spans="1:80" ht="11.25" customHeight="1">
      <c r="A18" s="184"/>
      <c r="B18" s="157" t="s">
        <v>390</v>
      </c>
      <c r="C18" s="157"/>
      <c r="D18" s="184"/>
      <c r="E18" s="184"/>
      <c r="F18" s="184"/>
      <c r="G18" s="158"/>
      <c r="H18" s="159" t="s">
        <v>391</v>
      </c>
      <c r="I18" s="162">
        <v>71144.608999999997</v>
      </c>
      <c r="J18" s="162" t="s">
        <v>365</v>
      </c>
      <c r="K18" s="161" t="s">
        <v>365</v>
      </c>
      <c r="L18" s="161" t="s">
        <v>365</v>
      </c>
      <c r="M18" s="161" t="s">
        <v>365</v>
      </c>
      <c r="N18" s="161" t="s">
        <v>365</v>
      </c>
      <c r="O18" s="161" t="s">
        <v>365</v>
      </c>
      <c r="P18" s="161" t="s">
        <v>365</v>
      </c>
      <c r="Q18" s="161" t="s">
        <v>365</v>
      </c>
      <c r="R18" s="161" t="s">
        <v>365</v>
      </c>
      <c r="S18" s="161" t="s">
        <v>365</v>
      </c>
      <c r="T18" s="161" t="s">
        <v>365</v>
      </c>
      <c r="U18" s="162" t="s">
        <v>365</v>
      </c>
      <c r="V18" s="161" t="s">
        <v>365</v>
      </c>
      <c r="W18" s="161" t="s">
        <v>365</v>
      </c>
      <c r="X18" s="161" t="s">
        <v>365</v>
      </c>
      <c r="Y18" s="161" t="s">
        <v>365</v>
      </c>
      <c r="Z18" s="162" t="s">
        <v>365</v>
      </c>
      <c r="AA18" s="161" t="s">
        <v>365</v>
      </c>
      <c r="AB18" s="161" t="s">
        <v>365</v>
      </c>
      <c r="AC18" s="162" t="s">
        <v>365</v>
      </c>
      <c r="AD18" s="162" t="s">
        <v>365</v>
      </c>
      <c r="AE18" s="161" t="s">
        <v>365</v>
      </c>
      <c r="AF18" s="161" t="s">
        <v>365</v>
      </c>
      <c r="AG18" s="161" t="s">
        <v>365</v>
      </c>
      <c r="AH18" s="161" t="s">
        <v>365</v>
      </c>
      <c r="AI18" s="161" t="s">
        <v>365</v>
      </c>
      <c r="AJ18" s="161" t="s">
        <v>365</v>
      </c>
      <c r="AK18" s="161" t="s">
        <v>365</v>
      </c>
      <c r="AL18" s="161" t="s">
        <v>365</v>
      </c>
      <c r="AM18" s="161" t="s">
        <v>365</v>
      </c>
      <c r="AN18" s="161" t="s">
        <v>365</v>
      </c>
      <c r="AO18" s="161" t="s">
        <v>365</v>
      </c>
      <c r="AP18" s="161" t="s">
        <v>365</v>
      </c>
      <c r="AQ18" s="161" t="s">
        <v>365</v>
      </c>
      <c r="AR18" s="161" t="s">
        <v>365</v>
      </c>
      <c r="AS18" s="161" t="s">
        <v>365</v>
      </c>
      <c r="AT18" s="161" t="s">
        <v>365</v>
      </c>
      <c r="AU18" s="161" t="s">
        <v>365</v>
      </c>
      <c r="AV18" s="161" t="s">
        <v>365</v>
      </c>
      <c r="AW18" s="161" t="s">
        <v>365</v>
      </c>
      <c r="AX18" s="161" t="s">
        <v>365</v>
      </c>
      <c r="AY18" s="161" t="s">
        <v>365</v>
      </c>
      <c r="AZ18" s="161" t="s">
        <v>365</v>
      </c>
      <c r="BA18" s="162" t="s">
        <v>365</v>
      </c>
      <c r="BB18" s="162" t="s">
        <v>365</v>
      </c>
      <c r="BC18" s="161" t="s">
        <v>365</v>
      </c>
      <c r="BD18" s="161" t="s">
        <v>365</v>
      </c>
      <c r="BE18" s="161" t="s">
        <v>365</v>
      </c>
      <c r="BF18" s="397" t="s">
        <v>365</v>
      </c>
      <c r="BG18" s="161" t="s">
        <v>365</v>
      </c>
      <c r="BH18" s="161" t="s">
        <v>365</v>
      </c>
      <c r="BI18" s="161" t="s">
        <v>365</v>
      </c>
      <c r="BJ18" s="161" t="s">
        <v>365</v>
      </c>
      <c r="BK18" s="161" t="s">
        <v>365</v>
      </c>
      <c r="BL18" s="161" t="s">
        <v>365</v>
      </c>
      <c r="BM18" s="161" t="s">
        <v>365</v>
      </c>
      <c r="BN18" s="161" t="s">
        <v>365</v>
      </c>
      <c r="BO18" s="161" t="s">
        <v>365</v>
      </c>
      <c r="BP18" s="161" t="s">
        <v>365</v>
      </c>
      <c r="BQ18" s="161" t="s">
        <v>365</v>
      </c>
      <c r="BR18" s="161" t="s">
        <v>365</v>
      </c>
      <c r="BS18" s="161" t="s">
        <v>365</v>
      </c>
      <c r="BT18" s="161" t="s">
        <v>365</v>
      </c>
      <c r="BU18" s="162" t="s">
        <v>365</v>
      </c>
      <c r="BV18" s="161" t="s">
        <v>365</v>
      </c>
      <c r="BW18" s="161" t="s">
        <v>365</v>
      </c>
      <c r="BX18" s="162" t="s">
        <v>365</v>
      </c>
      <c r="BY18" s="285" t="s">
        <v>365</v>
      </c>
      <c r="BZ18" s="162" t="s">
        <v>365</v>
      </c>
      <c r="CA18" s="163" t="s">
        <v>365</v>
      </c>
      <c r="CB18" s="162" t="s">
        <v>365</v>
      </c>
    </row>
    <row r="19" spans="1:80" ht="11.25" customHeight="1">
      <c r="A19" s="165" t="s">
        <v>392</v>
      </c>
      <c r="B19" s="165"/>
      <c r="C19" s="165"/>
      <c r="D19" s="165"/>
      <c r="E19" s="165"/>
      <c r="F19" s="165"/>
      <c r="G19" s="179"/>
      <c r="H19" s="168" t="s">
        <v>393</v>
      </c>
      <c r="I19" s="169">
        <v>76376.078999999998</v>
      </c>
      <c r="J19" s="169">
        <v>36905.476000000002</v>
      </c>
      <c r="K19" s="170">
        <v>0</v>
      </c>
      <c r="L19" s="170">
        <v>7577.89</v>
      </c>
      <c r="M19" s="170">
        <v>19379.527999999998</v>
      </c>
      <c r="N19" s="170">
        <v>0</v>
      </c>
      <c r="O19" s="170">
        <v>8704.84</v>
      </c>
      <c r="P19" s="170">
        <v>0</v>
      </c>
      <c r="Q19" s="170">
        <v>1243.0360000000001</v>
      </c>
      <c r="R19" s="170">
        <v>0</v>
      </c>
      <c r="S19" s="170">
        <v>0</v>
      </c>
      <c r="T19" s="170">
        <v>0.183</v>
      </c>
      <c r="U19" s="169">
        <v>727.822</v>
      </c>
      <c r="V19" s="170">
        <v>0</v>
      </c>
      <c r="W19" s="170">
        <v>414.37900000000002</v>
      </c>
      <c r="X19" s="170">
        <v>272.94299999999998</v>
      </c>
      <c r="Y19" s="170">
        <v>40.500999999999998</v>
      </c>
      <c r="Z19" s="169">
        <v>0</v>
      </c>
      <c r="AA19" s="170">
        <v>0</v>
      </c>
      <c r="AB19" s="170">
        <v>0</v>
      </c>
      <c r="AC19" s="169">
        <v>0</v>
      </c>
      <c r="AD19" s="169">
        <v>29793.432000000001</v>
      </c>
      <c r="AE19" s="170">
        <v>26144.748</v>
      </c>
      <c r="AF19" s="170">
        <v>0</v>
      </c>
      <c r="AG19" s="170">
        <v>1065.058</v>
      </c>
      <c r="AH19" s="170">
        <v>68.480999999999995</v>
      </c>
      <c r="AI19" s="170">
        <v>558.00400000000002</v>
      </c>
      <c r="AJ19" s="170">
        <v>270.97000000000003</v>
      </c>
      <c r="AK19" s="170">
        <v>0</v>
      </c>
      <c r="AL19" s="170">
        <v>89.003</v>
      </c>
      <c r="AM19" s="170">
        <v>0</v>
      </c>
      <c r="AN19" s="170">
        <v>0</v>
      </c>
      <c r="AO19" s="170">
        <v>0</v>
      </c>
      <c r="AP19" s="170">
        <v>0</v>
      </c>
      <c r="AQ19" s="170">
        <v>0</v>
      </c>
      <c r="AR19" s="170">
        <v>739.601</v>
      </c>
      <c r="AS19" s="170">
        <v>74.44</v>
      </c>
      <c r="AT19" s="170">
        <v>330.93900000000002</v>
      </c>
      <c r="AU19" s="170">
        <v>0</v>
      </c>
      <c r="AV19" s="170">
        <v>74.299000000000007</v>
      </c>
      <c r="AW19" s="170">
        <v>0</v>
      </c>
      <c r="AX19" s="170">
        <v>0</v>
      </c>
      <c r="AY19" s="170">
        <v>0</v>
      </c>
      <c r="AZ19" s="170">
        <v>377.89</v>
      </c>
      <c r="BA19" s="169">
        <v>3692.819</v>
      </c>
      <c r="BB19" s="169">
        <v>4875.1210000000001</v>
      </c>
      <c r="BC19" s="170">
        <v>182.14400000000001</v>
      </c>
      <c r="BD19" s="170">
        <v>0</v>
      </c>
      <c r="BE19" s="170">
        <v>1358.56</v>
      </c>
      <c r="BF19" s="398">
        <v>168.35</v>
      </c>
      <c r="BG19" s="170">
        <v>0</v>
      </c>
      <c r="BH19" s="170">
        <v>0</v>
      </c>
      <c r="BI19" s="170">
        <v>1883.279</v>
      </c>
      <c r="BJ19" s="170">
        <v>0</v>
      </c>
      <c r="BK19" s="170">
        <v>230.45599999999999</v>
      </c>
      <c r="BL19" s="170">
        <v>85.412000000000006</v>
      </c>
      <c r="BM19" s="170">
        <v>169.2</v>
      </c>
      <c r="BN19" s="170">
        <v>0</v>
      </c>
      <c r="BO19" s="170">
        <v>796.66</v>
      </c>
      <c r="BP19" s="170">
        <v>0</v>
      </c>
      <c r="BQ19" s="170">
        <v>0</v>
      </c>
      <c r="BR19" s="170">
        <v>0</v>
      </c>
      <c r="BS19" s="170">
        <v>0.95099999999999996</v>
      </c>
      <c r="BT19" s="170">
        <v>0.108</v>
      </c>
      <c r="BU19" s="169">
        <v>237.80099999999999</v>
      </c>
      <c r="BV19" s="170">
        <v>30.213999999999999</v>
      </c>
      <c r="BW19" s="170">
        <v>207.58699999999999</v>
      </c>
      <c r="BX19" s="169">
        <v>0</v>
      </c>
      <c r="BY19" s="286">
        <v>42.018999999999998</v>
      </c>
      <c r="BZ19" s="169">
        <v>101.589</v>
      </c>
      <c r="CA19" s="171">
        <v>71479.152000000002</v>
      </c>
      <c r="CB19" s="169">
        <v>3174.453</v>
      </c>
    </row>
    <row r="20" spans="1:80" ht="11.25" customHeight="1">
      <c r="A20" s="172" t="s">
        <v>362</v>
      </c>
      <c r="B20" s="173" t="s">
        <v>394</v>
      </c>
      <c r="C20" s="173"/>
      <c r="D20" s="173"/>
      <c r="E20" s="173"/>
      <c r="F20" s="173"/>
      <c r="G20" s="174"/>
      <c r="H20" s="175" t="s">
        <v>395</v>
      </c>
      <c r="I20" s="137">
        <v>36676.777999999998</v>
      </c>
      <c r="J20" s="137">
        <v>28124.823</v>
      </c>
      <c r="K20" s="138">
        <v>0</v>
      </c>
      <c r="L20" s="138">
        <v>46.96</v>
      </c>
      <c r="M20" s="138">
        <v>19372.195</v>
      </c>
      <c r="N20" s="138">
        <v>0</v>
      </c>
      <c r="O20" s="138">
        <v>8704.84</v>
      </c>
      <c r="P20" s="138">
        <v>0</v>
      </c>
      <c r="Q20" s="138">
        <v>0.64500000000000002</v>
      </c>
      <c r="R20" s="138">
        <v>0</v>
      </c>
      <c r="S20" s="138">
        <v>0</v>
      </c>
      <c r="T20" s="138">
        <v>0.183</v>
      </c>
      <c r="U20" s="137">
        <v>727.822</v>
      </c>
      <c r="V20" s="138">
        <v>0</v>
      </c>
      <c r="W20" s="138">
        <v>414.37900000000002</v>
      </c>
      <c r="X20" s="138">
        <v>272.94299999999998</v>
      </c>
      <c r="Y20" s="138">
        <v>40.500999999999998</v>
      </c>
      <c r="Z20" s="137">
        <v>0</v>
      </c>
      <c r="AA20" s="138">
        <v>0</v>
      </c>
      <c r="AB20" s="138">
        <v>0</v>
      </c>
      <c r="AC20" s="137">
        <v>0</v>
      </c>
      <c r="AD20" s="137">
        <v>398.64800000000002</v>
      </c>
      <c r="AE20" s="138">
        <v>0</v>
      </c>
      <c r="AF20" s="138">
        <v>0</v>
      </c>
      <c r="AG20" s="138">
        <v>0</v>
      </c>
      <c r="AH20" s="138">
        <v>0</v>
      </c>
      <c r="AI20" s="138">
        <v>0</v>
      </c>
      <c r="AJ20" s="138">
        <v>15.685</v>
      </c>
      <c r="AK20" s="138">
        <v>0</v>
      </c>
      <c r="AL20" s="138">
        <v>0.26</v>
      </c>
      <c r="AM20" s="138">
        <v>0</v>
      </c>
      <c r="AN20" s="138">
        <v>0</v>
      </c>
      <c r="AO20" s="138">
        <v>0</v>
      </c>
      <c r="AP20" s="138">
        <v>0</v>
      </c>
      <c r="AQ20" s="138">
        <v>0</v>
      </c>
      <c r="AR20" s="138">
        <v>0</v>
      </c>
      <c r="AS20" s="138">
        <v>51.762999999999998</v>
      </c>
      <c r="AT20" s="138">
        <v>330.93900000000002</v>
      </c>
      <c r="AU20" s="138">
        <v>0</v>
      </c>
      <c r="AV20" s="138">
        <v>0</v>
      </c>
      <c r="AW20" s="138">
        <v>0</v>
      </c>
      <c r="AX20" s="138">
        <v>0</v>
      </c>
      <c r="AY20" s="138">
        <v>0</v>
      </c>
      <c r="AZ20" s="138">
        <v>0</v>
      </c>
      <c r="BA20" s="137">
        <v>3134.8150000000001</v>
      </c>
      <c r="BB20" s="137">
        <v>3909.261</v>
      </c>
      <c r="BC20" s="138">
        <v>182.14400000000001</v>
      </c>
      <c r="BD20" s="138">
        <v>0</v>
      </c>
      <c r="BE20" s="138">
        <v>1358.56</v>
      </c>
      <c r="BF20" s="396">
        <v>168.35</v>
      </c>
      <c r="BG20" s="138">
        <v>0</v>
      </c>
      <c r="BH20" s="138">
        <v>0</v>
      </c>
      <c r="BI20" s="138">
        <v>1883.279</v>
      </c>
      <c r="BJ20" s="138">
        <v>0</v>
      </c>
      <c r="BK20" s="138">
        <v>230.45599999999999</v>
      </c>
      <c r="BL20" s="138">
        <v>85.412000000000006</v>
      </c>
      <c r="BM20" s="138">
        <v>0</v>
      </c>
      <c r="BN20" s="138">
        <v>0</v>
      </c>
      <c r="BO20" s="138">
        <v>0</v>
      </c>
      <c r="BP20" s="138">
        <v>0</v>
      </c>
      <c r="BQ20" s="138">
        <v>0</v>
      </c>
      <c r="BR20" s="138">
        <v>0</v>
      </c>
      <c r="BS20" s="138">
        <v>0.95099999999999996</v>
      </c>
      <c r="BT20" s="138">
        <v>0.108</v>
      </c>
      <c r="BU20" s="137">
        <v>237.80099999999999</v>
      </c>
      <c r="BV20" s="138">
        <v>30.213999999999999</v>
      </c>
      <c r="BW20" s="138">
        <v>207.58699999999999</v>
      </c>
      <c r="BX20" s="137">
        <v>0</v>
      </c>
      <c r="BY20" s="283">
        <v>42.018999999999998</v>
      </c>
      <c r="BZ20" s="137">
        <v>101.589</v>
      </c>
      <c r="CA20" s="139">
        <v>32745.712</v>
      </c>
      <c r="CB20" s="137">
        <v>2208.5920000000001</v>
      </c>
    </row>
    <row r="21" spans="1:80" ht="11.25" customHeight="1">
      <c r="A21" s="185"/>
      <c r="B21" s="149" t="s">
        <v>362</v>
      </c>
      <c r="C21" s="150" t="s">
        <v>396</v>
      </c>
      <c r="D21" s="150"/>
      <c r="E21" s="150"/>
      <c r="F21" s="150"/>
      <c r="G21" s="151"/>
      <c r="H21" s="152" t="s">
        <v>397</v>
      </c>
      <c r="I21" s="137">
        <v>2668.98</v>
      </c>
      <c r="J21" s="137">
        <v>776.32</v>
      </c>
      <c r="K21" s="153">
        <v>0</v>
      </c>
      <c r="L21" s="153">
        <v>0</v>
      </c>
      <c r="M21" s="153">
        <v>288.91000000000003</v>
      </c>
      <c r="N21" s="153">
        <v>0</v>
      </c>
      <c r="O21" s="153">
        <v>487.41</v>
      </c>
      <c r="P21" s="153">
        <v>0</v>
      </c>
      <c r="Q21" s="153">
        <v>0</v>
      </c>
      <c r="R21" s="153">
        <v>0</v>
      </c>
      <c r="S21" s="153">
        <v>0</v>
      </c>
      <c r="T21" s="153">
        <v>0</v>
      </c>
      <c r="U21" s="137">
        <v>0</v>
      </c>
      <c r="V21" s="153">
        <v>0</v>
      </c>
      <c r="W21" s="153">
        <v>0</v>
      </c>
      <c r="X21" s="153">
        <v>0</v>
      </c>
      <c r="Y21" s="153">
        <v>0</v>
      </c>
      <c r="Z21" s="137">
        <v>0</v>
      </c>
      <c r="AA21" s="153">
        <v>0</v>
      </c>
      <c r="AB21" s="153">
        <v>0</v>
      </c>
      <c r="AC21" s="154">
        <v>0</v>
      </c>
      <c r="AD21" s="137">
        <v>10.625</v>
      </c>
      <c r="AE21" s="153">
        <v>0</v>
      </c>
      <c r="AF21" s="153">
        <v>0</v>
      </c>
      <c r="AG21" s="153" t="s">
        <v>365</v>
      </c>
      <c r="AH21" s="153" t="s">
        <v>365</v>
      </c>
      <c r="AI21" s="153" t="s">
        <v>365</v>
      </c>
      <c r="AJ21" s="153">
        <v>0</v>
      </c>
      <c r="AK21" s="153">
        <v>0</v>
      </c>
      <c r="AL21" s="153">
        <v>0</v>
      </c>
      <c r="AM21" s="153">
        <v>0</v>
      </c>
      <c r="AN21" s="153">
        <v>0</v>
      </c>
      <c r="AO21" s="153">
        <v>0</v>
      </c>
      <c r="AP21" s="153">
        <v>0</v>
      </c>
      <c r="AQ21" s="153">
        <v>0</v>
      </c>
      <c r="AR21" s="153">
        <v>0</v>
      </c>
      <c r="AS21" s="153">
        <v>10.625</v>
      </c>
      <c r="AT21" s="153">
        <v>0</v>
      </c>
      <c r="AU21" s="153">
        <v>0</v>
      </c>
      <c r="AV21" s="153">
        <v>0</v>
      </c>
      <c r="AW21" s="153">
        <v>0</v>
      </c>
      <c r="AX21" s="153">
        <v>0</v>
      </c>
      <c r="AY21" s="153">
        <v>0</v>
      </c>
      <c r="AZ21" s="153">
        <v>0</v>
      </c>
      <c r="BA21" s="154">
        <v>0</v>
      </c>
      <c r="BB21" s="137">
        <v>1882.0350000000001</v>
      </c>
      <c r="BC21" s="153">
        <v>181.90700000000001</v>
      </c>
      <c r="BD21" s="153">
        <v>0</v>
      </c>
      <c r="BE21" s="153">
        <v>1358.56</v>
      </c>
      <c r="BF21" s="390">
        <v>0</v>
      </c>
      <c r="BG21" s="153">
        <v>0</v>
      </c>
      <c r="BH21" s="153">
        <v>0</v>
      </c>
      <c r="BI21" s="153">
        <v>341.56900000000002</v>
      </c>
      <c r="BJ21" s="153" t="s">
        <v>365</v>
      </c>
      <c r="BK21" s="153">
        <v>0</v>
      </c>
      <c r="BL21" s="153">
        <v>0</v>
      </c>
      <c r="BM21" s="153">
        <v>0</v>
      </c>
      <c r="BN21" s="153">
        <v>0</v>
      </c>
      <c r="BO21" s="153">
        <v>0</v>
      </c>
      <c r="BP21" s="153">
        <v>0</v>
      </c>
      <c r="BQ21" s="153">
        <v>0</v>
      </c>
      <c r="BR21" s="153">
        <v>0</v>
      </c>
      <c r="BS21" s="153">
        <v>0</v>
      </c>
      <c r="BT21" s="138" t="s">
        <v>365</v>
      </c>
      <c r="BU21" s="137">
        <v>0</v>
      </c>
      <c r="BV21" s="153">
        <v>0</v>
      </c>
      <c r="BW21" s="153">
        <v>0</v>
      </c>
      <c r="BX21" s="154">
        <v>0</v>
      </c>
      <c r="BY21" s="284">
        <v>0</v>
      </c>
      <c r="BZ21" s="154" t="s">
        <v>365</v>
      </c>
      <c r="CA21" s="155">
        <v>786.94500000000005</v>
      </c>
      <c r="CB21" s="154">
        <v>341.56900000000002</v>
      </c>
    </row>
    <row r="22" spans="1:80" ht="11.25" customHeight="1">
      <c r="A22" s="185"/>
      <c r="B22" s="149" t="s">
        <v>362</v>
      </c>
      <c r="C22" s="150" t="s">
        <v>398</v>
      </c>
      <c r="D22" s="150"/>
      <c r="E22" s="150"/>
      <c r="F22" s="150"/>
      <c r="G22" s="151"/>
      <c r="H22" s="152" t="s">
        <v>399</v>
      </c>
      <c r="I22" s="137">
        <v>27895.782999999999</v>
      </c>
      <c r="J22" s="137">
        <v>24386.946</v>
      </c>
      <c r="K22" s="153">
        <v>0</v>
      </c>
      <c r="L22" s="153">
        <v>0</v>
      </c>
      <c r="M22" s="153">
        <v>16175.378000000001</v>
      </c>
      <c r="N22" s="153">
        <v>0</v>
      </c>
      <c r="O22" s="153">
        <v>8211.5679999999993</v>
      </c>
      <c r="P22" s="153">
        <v>0</v>
      </c>
      <c r="Q22" s="153">
        <v>0</v>
      </c>
      <c r="R22" s="153">
        <v>0</v>
      </c>
      <c r="S22" s="153">
        <v>0</v>
      </c>
      <c r="T22" s="153">
        <v>0</v>
      </c>
      <c r="U22" s="137">
        <v>491.92399999999998</v>
      </c>
      <c r="V22" s="153">
        <v>0</v>
      </c>
      <c r="W22" s="153">
        <v>187.23</v>
      </c>
      <c r="X22" s="153">
        <v>271.57499999999999</v>
      </c>
      <c r="Y22" s="153">
        <v>33.119</v>
      </c>
      <c r="Z22" s="137">
        <v>0</v>
      </c>
      <c r="AA22" s="153">
        <v>0</v>
      </c>
      <c r="AB22" s="153">
        <v>0</v>
      </c>
      <c r="AC22" s="154">
        <v>0</v>
      </c>
      <c r="AD22" s="137">
        <v>106.21299999999999</v>
      </c>
      <c r="AE22" s="153">
        <v>0</v>
      </c>
      <c r="AF22" s="153">
        <v>0</v>
      </c>
      <c r="AG22" s="153" t="s">
        <v>365</v>
      </c>
      <c r="AH22" s="153" t="s">
        <v>365</v>
      </c>
      <c r="AI22" s="153" t="s">
        <v>365</v>
      </c>
      <c r="AJ22" s="153">
        <v>0</v>
      </c>
      <c r="AK22" s="153">
        <v>0</v>
      </c>
      <c r="AL22" s="153">
        <v>0</v>
      </c>
      <c r="AM22" s="153">
        <v>0</v>
      </c>
      <c r="AN22" s="153">
        <v>0</v>
      </c>
      <c r="AO22" s="153">
        <v>0</v>
      </c>
      <c r="AP22" s="153">
        <v>0</v>
      </c>
      <c r="AQ22" s="153">
        <v>0</v>
      </c>
      <c r="AR22" s="153">
        <v>0</v>
      </c>
      <c r="AS22" s="153">
        <v>24.780999999999999</v>
      </c>
      <c r="AT22" s="153">
        <v>81.430999999999997</v>
      </c>
      <c r="AU22" s="153">
        <v>0</v>
      </c>
      <c r="AV22" s="153">
        <v>0</v>
      </c>
      <c r="AW22" s="153">
        <v>0</v>
      </c>
      <c r="AX22" s="153">
        <v>0</v>
      </c>
      <c r="AY22" s="153">
        <v>0</v>
      </c>
      <c r="AZ22" s="153">
        <v>0</v>
      </c>
      <c r="BA22" s="154">
        <v>1613.625</v>
      </c>
      <c r="BB22" s="137">
        <v>1256.9780000000001</v>
      </c>
      <c r="BC22" s="153" t="s">
        <v>365</v>
      </c>
      <c r="BD22" s="153" t="s">
        <v>365</v>
      </c>
      <c r="BE22" s="153" t="s">
        <v>365</v>
      </c>
      <c r="BF22" s="390" t="s">
        <v>365</v>
      </c>
      <c r="BG22" s="153">
        <v>0</v>
      </c>
      <c r="BH22" s="153">
        <v>0</v>
      </c>
      <c r="BI22" s="153">
        <v>1091.8679999999999</v>
      </c>
      <c r="BJ22" s="153" t="s">
        <v>365</v>
      </c>
      <c r="BK22" s="153">
        <v>146.15700000000001</v>
      </c>
      <c r="BL22" s="153">
        <v>18.954000000000001</v>
      </c>
      <c r="BM22" s="153">
        <v>0</v>
      </c>
      <c r="BN22" s="153">
        <v>0</v>
      </c>
      <c r="BO22" s="153">
        <v>0</v>
      </c>
      <c r="BP22" s="153">
        <v>0</v>
      </c>
      <c r="BQ22" s="153">
        <v>0</v>
      </c>
      <c r="BR22" s="153">
        <v>0</v>
      </c>
      <c r="BS22" s="153">
        <v>0</v>
      </c>
      <c r="BT22" s="138" t="s">
        <v>365</v>
      </c>
      <c r="BU22" s="137">
        <v>40.097000000000001</v>
      </c>
      <c r="BV22" s="153">
        <v>6.9450000000000003</v>
      </c>
      <c r="BW22" s="153">
        <v>33.152000000000001</v>
      </c>
      <c r="BX22" s="154">
        <v>0</v>
      </c>
      <c r="BY22" s="284">
        <v>0</v>
      </c>
      <c r="BZ22" s="154" t="s">
        <v>365</v>
      </c>
      <c r="CA22" s="155">
        <v>26638.805</v>
      </c>
      <c r="CB22" s="154">
        <v>1256.9780000000001</v>
      </c>
    </row>
    <row r="23" spans="1:80" ht="11.25" customHeight="1">
      <c r="A23" s="185"/>
      <c r="B23" s="149" t="s">
        <v>362</v>
      </c>
      <c r="C23" s="150" t="s">
        <v>400</v>
      </c>
      <c r="D23" s="150"/>
      <c r="E23" s="150"/>
      <c r="F23" s="150"/>
      <c r="G23" s="151"/>
      <c r="H23" s="152" t="s">
        <v>401</v>
      </c>
      <c r="I23" s="137">
        <v>2551.547</v>
      </c>
      <c r="J23" s="137">
        <v>2212.518</v>
      </c>
      <c r="K23" s="153">
        <v>0</v>
      </c>
      <c r="L23" s="153">
        <v>0.121</v>
      </c>
      <c r="M23" s="153">
        <v>2207.4769999999999</v>
      </c>
      <c r="N23" s="153">
        <v>0</v>
      </c>
      <c r="O23" s="153">
        <v>4.117</v>
      </c>
      <c r="P23" s="153">
        <v>0</v>
      </c>
      <c r="Q23" s="153">
        <v>0.621</v>
      </c>
      <c r="R23" s="153">
        <v>0</v>
      </c>
      <c r="S23" s="153">
        <v>0</v>
      </c>
      <c r="T23" s="153">
        <v>0.183</v>
      </c>
      <c r="U23" s="137">
        <v>10.965</v>
      </c>
      <c r="V23" s="153">
        <v>0</v>
      </c>
      <c r="W23" s="153">
        <v>9.5969999999999995</v>
      </c>
      <c r="X23" s="153">
        <v>1.3680000000000001</v>
      </c>
      <c r="Y23" s="153">
        <v>0</v>
      </c>
      <c r="Z23" s="137">
        <v>0</v>
      </c>
      <c r="AA23" s="153">
        <v>0</v>
      </c>
      <c r="AB23" s="153">
        <v>0</v>
      </c>
      <c r="AC23" s="154">
        <v>0</v>
      </c>
      <c r="AD23" s="137">
        <v>19.463999999999999</v>
      </c>
      <c r="AE23" s="153">
        <v>0</v>
      </c>
      <c r="AF23" s="153">
        <v>0</v>
      </c>
      <c r="AG23" s="153" t="s">
        <v>365</v>
      </c>
      <c r="AH23" s="153" t="s">
        <v>365</v>
      </c>
      <c r="AI23" s="153" t="s">
        <v>365</v>
      </c>
      <c r="AJ23" s="153">
        <v>0</v>
      </c>
      <c r="AK23" s="153">
        <v>0</v>
      </c>
      <c r="AL23" s="153">
        <v>0.107</v>
      </c>
      <c r="AM23" s="153">
        <v>0</v>
      </c>
      <c r="AN23" s="153">
        <v>0</v>
      </c>
      <c r="AO23" s="153">
        <v>0</v>
      </c>
      <c r="AP23" s="153">
        <v>0</v>
      </c>
      <c r="AQ23" s="153">
        <v>0</v>
      </c>
      <c r="AR23" s="153">
        <v>0</v>
      </c>
      <c r="AS23" s="153">
        <v>14.816000000000001</v>
      </c>
      <c r="AT23" s="153">
        <v>4.5410000000000004</v>
      </c>
      <c r="AU23" s="153">
        <v>0</v>
      </c>
      <c r="AV23" s="153">
        <v>0</v>
      </c>
      <c r="AW23" s="153">
        <v>0</v>
      </c>
      <c r="AX23" s="153">
        <v>0</v>
      </c>
      <c r="AY23" s="153">
        <v>0</v>
      </c>
      <c r="AZ23" s="153">
        <v>0</v>
      </c>
      <c r="BA23" s="154">
        <v>195.67099999999999</v>
      </c>
      <c r="BB23" s="137">
        <v>112.548</v>
      </c>
      <c r="BC23" s="153" t="s">
        <v>365</v>
      </c>
      <c r="BD23" s="153" t="s">
        <v>365</v>
      </c>
      <c r="BE23" s="153" t="s">
        <v>365</v>
      </c>
      <c r="BF23" s="390" t="s">
        <v>365</v>
      </c>
      <c r="BG23" s="153">
        <v>0</v>
      </c>
      <c r="BH23" s="153">
        <v>0</v>
      </c>
      <c r="BI23" s="153">
        <v>112.273</v>
      </c>
      <c r="BJ23" s="153" t="s">
        <v>365</v>
      </c>
      <c r="BK23" s="153">
        <v>0.27500000000000002</v>
      </c>
      <c r="BL23" s="153">
        <v>0</v>
      </c>
      <c r="BM23" s="153">
        <v>0</v>
      </c>
      <c r="BN23" s="153">
        <v>0</v>
      </c>
      <c r="BO23" s="153">
        <v>0</v>
      </c>
      <c r="BP23" s="153">
        <v>0</v>
      </c>
      <c r="BQ23" s="153">
        <v>0</v>
      </c>
      <c r="BR23" s="153">
        <v>0</v>
      </c>
      <c r="BS23" s="153">
        <v>0</v>
      </c>
      <c r="BT23" s="153">
        <v>0</v>
      </c>
      <c r="BU23" s="137">
        <v>0.38</v>
      </c>
      <c r="BV23" s="153">
        <v>0.38</v>
      </c>
      <c r="BW23" s="153">
        <v>0</v>
      </c>
      <c r="BX23" s="154">
        <v>0</v>
      </c>
      <c r="BY23" s="284">
        <v>0</v>
      </c>
      <c r="BZ23" s="154" t="s">
        <v>365</v>
      </c>
      <c r="CA23" s="155">
        <v>2438.9989999999998</v>
      </c>
      <c r="CB23" s="154">
        <v>112.548</v>
      </c>
    </row>
    <row r="24" spans="1:80" ht="11.25" customHeight="1">
      <c r="A24" s="185"/>
      <c r="B24" s="149" t="s">
        <v>362</v>
      </c>
      <c r="C24" s="150" t="s">
        <v>402</v>
      </c>
      <c r="D24" s="150"/>
      <c r="E24" s="150"/>
      <c r="F24" s="150"/>
      <c r="G24" s="151"/>
      <c r="H24" s="152" t="s">
        <v>403</v>
      </c>
      <c r="I24" s="137">
        <v>168.58799999999999</v>
      </c>
      <c r="J24" s="137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  <c r="R24" s="153">
        <v>0</v>
      </c>
      <c r="S24" s="153">
        <v>0</v>
      </c>
      <c r="T24" s="153">
        <v>0</v>
      </c>
      <c r="U24" s="137">
        <v>0</v>
      </c>
      <c r="V24" s="153">
        <v>0</v>
      </c>
      <c r="W24" s="153">
        <v>0</v>
      </c>
      <c r="X24" s="153">
        <v>0</v>
      </c>
      <c r="Y24" s="153">
        <v>0</v>
      </c>
      <c r="Z24" s="137">
        <v>0</v>
      </c>
      <c r="AA24" s="153">
        <v>0</v>
      </c>
      <c r="AB24" s="153">
        <v>0</v>
      </c>
      <c r="AC24" s="154">
        <v>0</v>
      </c>
      <c r="AD24" s="137">
        <v>0</v>
      </c>
      <c r="AE24" s="153">
        <v>0</v>
      </c>
      <c r="AF24" s="153">
        <v>0</v>
      </c>
      <c r="AG24" s="153" t="s">
        <v>365</v>
      </c>
      <c r="AH24" s="153" t="s">
        <v>365</v>
      </c>
      <c r="AI24" s="153" t="s">
        <v>365</v>
      </c>
      <c r="AJ24" s="153">
        <v>0</v>
      </c>
      <c r="AK24" s="153">
        <v>0</v>
      </c>
      <c r="AL24" s="153">
        <v>0</v>
      </c>
      <c r="AM24" s="153">
        <v>0</v>
      </c>
      <c r="AN24" s="153">
        <v>0</v>
      </c>
      <c r="AO24" s="153">
        <v>0</v>
      </c>
      <c r="AP24" s="153">
        <v>0</v>
      </c>
      <c r="AQ24" s="153">
        <v>0</v>
      </c>
      <c r="AR24" s="153">
        <v>0</v>
      </c>
      <c r="AS24" s="153">
        <v>0</v>
      </c>
      <c r="AT24" s="153">
        <v>0</v>
      </c>
      <c r="AU24" s="153">
        <v>0</v>
      </c>
      <c r="AV24" s="153">
        <v>0</v>
      </c>
      <c r="AW24" s="153">
        <v>0</v>
      </c>
      <c r="AX24" s="153">
        <v>0</v>
      </c>
      <c r="AY24" s="153">
        <v>0</v>
      </c>
      <c r="AZ24" s="153">
        <v>0</v>
      </c>
      <c r="BA24" s="154">
        <v>0</v>
      </c>
      <c r="BB24" s="137">
        <v>168.58799999999999</v>
      </c>
      <c r="BC24" s="153">
        <v>0.23699999999999999</v>
      </c>
      <c r="BD24" s="153">
        <v>0</v>
      </c>
      <c r="BE24" s="153">
        <v>0</v>
      </c>
      <c r="BF24" s="390">
        <v>168.35</v>
      </c>
      <c r="BG24" s="153">
        <v>0</v>
      </c>
      <c r="BH24" s="153">
        <v>0</v>
      </c>
      <c r="BI24" s="153">
        <v>0</v>
      </c>
      <c r="BJ24" s="153" t="s">
        <v>365</v>
      </c>
      <c r="BK24" s="153">
        <v>0</v>
      </c>
      <c r="BL24" s="153">
        <v>0</v>
      </c>
      <c r="BM24" s="153">
        <v>0</v>
      </c>
      <c r="BN24" s="153">
        <v>0</v>
      </c>
      <c r="BO24" s="153">
        <v>0</v>
      </c>
      <c r="BP24" s="153">
        <v>0</v>
      </c>
      <c r="BQ24" s="153">
        <v>0</v>
      </c>
      <c r="BR24" s="153">
        <v>0</v>
      </c>
      <c r="BS24" s="153">
        <v>0</v>
      </c>
      <c r="BT24" s="138" t="s">
        <v>365</v>
      </c>
      <c r="BU24" s="137">
        <v>0</v>
      </c>
      <c r="BV24" s="153">
        <v>0</v>
      </c>
      <c r="BW24" s="153">
        <v>0</v>
      </c>
      <c r="BX24" s="154">
        <v>0</v>
      </c>
      <c r="BY24" s="284">
        <v>0</v>
      </c>
      <c r="BZ24" s="154" t="s">
        <v>365</v>
      </c>
      <c r="CA24" s="155">
        <v>0</v>
      </c>
      <c r="CB24" s="154">
        <v>0</v>
      </c>
    </row>
    <row r="25" spans="1:80" ht="11.25" customHeight="1">
      <c r="A25" s="185"/>
      <c r="B25" s="149" t="s">
        <v>362</v>
      </c>
      <c r="C25" s="150" t="s">
        <v>404</v>
      </c>
      <c r="D25" s="150"/>
      <c r="E25" s="150"/>
      <c r="F25" s="150"/>
      <c r="G25" s="151"/>
      <c r="H25" s="152" t="s">
        <v>405</v>
      </c>
      <c r="I25" s="137">
        <v>3118.0419999999999</v>
      </c>
      <c r="J25" s="137">
        <v>634.03499999999997</v>
      </c>
      <c r="K25" s="153">
        <v>0</v>
      </c>
      <c r="L25" s="153">
        <v>12.058999999999999</v>
      </c>
      <c r="M25" s="153">
        <v>621.97500000000002</v>
      </c>
      <c r="N25" s="153">
        <v>0</v>
      </c>
      <c r="O25" s="153">
        <v>0</v>
      </c>
      <c r="P25" s="153">
        <v>0</v>
      </c>
      <c r="Q25" s="153">
        <v>0</v>
      </c>
      <c r="R25" s="153">
        <v>0</v>
      </c>
      <c r="S25" s="153">
        <v>0</v>
      </c>
      <c r="T25" s="153">
        <v>0</v>
      </c>
      <c r="U25" s="137">
        <v>222.411</v>
      </c>
      <c r="V25" s="153">
        <v>0</v>
      </c>
      <c r="W25" s="153">
        <v>215.03</v>
      </c>
      <c r="X25" s="153">
        <v>0</v>
      </c>
      <c r="Y25" s="153">
        <v>7.3810000000000002</v>
      </c>
      <c r="Z25" s="137">
        <v>0</v>
      </c>
      <c r="AA25" s="153">
        <v>0</v>
      </c>
      <c r="AB25" s="153">
        <v>0</v>
      </c>
      <c r="AC25" s="154">
        <v>0</v>
      </c>
      <c r="AD25" s="137">
        <v>261.52600000000001</v>
      </c>
      <c r="AE25" s="153">
        <v>0</v>
      </c>
      <c r="AF25" s="153">
        <v>0</v>
      </c>
      <c r="AG25" s="153" t="s">
        <v>365</v>
      </c>
      <c r="AH25" s="153" t="s">
        <v>365</v>
      </c>
      <c r="AI25" s="153" t="s">
        <v>365</v>
      </c>
      <c r="AJ25" s="153">
        <v>15.685</v>
      </c>
      <c r="AK25" s="153">
        <v>0</v>
      </c>
      <c r="AL25" s="153">
        <v>0.105</v>
      </c>
      <c r="AM25" s="153">
        <v>0</v>
      </c>
      <c r="AN25" s="153">
        <v>0</v>
      </c>
      <c r="AO25" s="153">
        <v>0</v>
      </c>
      <c r="AP25" s="153">
        <v>0</v>
      </c>
      <c r="AQ25" s="153">
        <v>0</v>
      </c>
      <c r="AR25" s="153">
        <v>0</v>
      </c>
      <c r="AS25" s="153">
        <v>1.1379999999999999</v>
      </c>
      <c r="AT25" s="153">
        <v>244.59800000000001</v>
      </c>
      <c r="AU25" s="153">
        <v>0</v>
      </c>
      <c r="AV25" s="153">
        <v>0</v>
      </c>
      <c r="AW25" s="153">
        <v>0</v>
      </c>
      <c r="AX25" s="153">
        <v>0</v>
      </c>
      <c r="AY25" s="153">
        <v>0</v>
      </c>
      <c r="AZ25" s="153">
        <v>0</v>
      </c>
      <c r="BA25" s="154">
        <v>1304.4770000000001</v>
      </c>
      <c r="BB25" s="137">
        <v>478.76499999999999</v>
      </c>
      <c r="BC25" s="153" t="s">
        <v>365</v>
      </c>
      <c r="BD25" s="153" t="s">
        <v>365</v>
      </c>
      <c r="BE25" s="153" t="s">
        <v>365</v>
      </c>
      <c r="BF25" s="390" t="s">
        <v>365</v>
      </c>
      <c r="BG25" s="153">
        <v>0</v>
      </c>
      <c r="BH25" s="153">
        <v>0</v>
      </c>
      <c r="BI25" s="153">
        <v>328.43299999999999</v>
      </c>
      <c r="BJ25" s="153" t="s">
        <v>365</v>
      </c>
      <c r="BK25" s="153">
        <v>83.07</v>
      </c>
      <c r="BL25" s="153">
        <v>66.459000000000003</v>
      </c>
      <c r="BM25" s="153">
        <v>0</v>
      </c>
      <c r="BN25" s="153">
        <v>0</v>
      </c>
      <c r="BO25" s="153">
        <v>0</v>
      </c>
      <c r="BP25" s="153">
        <v>0</v>
      </c>
      <c r="BQ25" s="153">
        <v>0</v>
      </c>
      <c r="BR25" s="153">
        <v>0</v>
      </c>
      <c r="BS25" s="153">
        <v>0.80200000000000005</v>
      </c>
      <c r="BT25" s="138" t="s">
        <v>365</v>
      </c>
      <c r="BU25" s="137">
        <v>190.23099999999999</v>
      </c>
      <c r="BV25" s="153">
        <v>18.114000000000001</v>
      </c>
      <c r="BW25" s="153">
        <v>172.11600000000001</v>
      </c>
      <c r="BX25" s="154">
        <v>0</v>
      </c>
      <c r="BY25" s="284">
        <v>26.597000000000001</v>
      </c>
      <c r="BZ25" s="154" t="s">
        <v>365</v>
      </c>
      <c r="CA25" s="155">
        <v>2637.299</v>
      </c>
      <c r="CB25" s="154">
        <v>480.74200000000002</v>
      </c>
    </row>
    <row r="26" spans="1:80" ht="11.25" customHeight="1">
      <c r="A26" s="185"/>
      <c r="B26" s="149" t="s">
        <v>362</v>
      </c>
      <c r="C26" s="150" t="s">
        <v>406</v>
      </c>
      <c r="D26" s="150"/>
      <c r="E26" s="150"/>
      <c r="F26" s="150"/>
      <c r="G26" s="151"/>
      <c r="H26" s="152" t="s">
        <v>407</v>
      </c>
      <c r="I26" s="137">
        <v>156.827</v>
      </c>
      <c r="J26" s="137">
        <v>115.004</v>
      </c>
      <c r="K26" s="153">
        <v>0</v>
      </c>
      <c r="L26" s="153">
        <v>34.78</v>
      </c>
      <c r="M26" s="153">
        <v>78.454999999999998</v>
      </c>
      <c r="N26" s="153">
        <v>0</v>
      </c>
      <c r="O26" s="153">
        <v>1.744</v>
      </c>
      <c r="P26" s="153">
        <v>0</v>
      </c>
      <c r="Q26" s="153">
        <v>2.4E-2</v>
      </c>
      <c r="R26" s="153">
        <v>0</v>
      </c>
      <c r="S26" s="153">
        <v>0</v>
      </c>
      <c r="T26" s="153">
        <v>0</v>
      </c>
      <c r="U26" s="137">
        <v>2.5219999999999998</v>
      </c>
      <c r="V26" s="153">
        <v>0</v>
      </c>
      <c r="W26" s="153">
        <v>2.5219999999999998</v>
      </c>
      <c r="X26" s="153">
        <v>0</v>
      </c>
      <c r="Y26" s="153">
        <v>0</v>
      </c>
      <c r="Z26" s="137">
        <v>0</v>
      </c>
      <c r="AA26" s="153">
        <v>0</v>
      </c>
      <c r="AB26" s="153">
        <v>0</v>
      </c>
      <c r="AC26" s="154">
        <v>0</v>
      </c>
      <c r="AD26" s="137">
        <v>0.82</v>
      </c>
      <c r="AE26" s="153">
        <v>0</v>
      </c>
      <c r="AF26" s="153">
        <v>0</v>
      </c>
      <c r="AG26" s="153" t="s">
        <v>365</v>
      </c>
      <c r="AH26" s="153" t="s">
        <v>365</v>
      </c>
      <c r="AI26" s="153" t="s">
        <v>365</v>
      </c>
      <c r="AJ26" s="153">
        <v>0</v>
      </c>
      <c r="AK26" s="153">
        <v>0</v>
      </c>
      <c r="AL26" s="153">
        <v>4.8000000000000001E-2</v>
      </c>
      <c r="AM26" s="153">
        <v>0</v>
      </c>
      <c r="AN26" s="153">
        <v>0</v>
      </c>
      <c r="AO26" s="153">
        <v>0</v>
      </c>
      <c r="AP26" s="153">
        <v>0</v>
      </c>
      <c r="AQ26" s="153">
        <v>0</v>
      </c>
      <c r="AR26" s="153">
        <v>0</v>
      </c>
      <c r="AS26" s="153">
        <v>0.40300000000000002</v>
      </c>
      <c r="AT26" s="153">
        <v>0.36899999999999999</v>
      </c>
      <c r="AU26" s="153">
        <v>0</v>
      </c>
      <c r="AV26" s="153">
        <v>0</v>
      </c>
      <c r="AW26" s="153">
        <v>0</v>
      </c>
      <c r="AX26" s="153">
        <v>0</v>
      </c>
      <c r="AY26" s="153">
        <v>0</v>
      </c>
      <c r="AZ26" s="153">
        <v>0</v>
      </c>
      <c r="BA26" s="154">
        <v>21.042000000000002</v>
      </c>
      <c r="BB26" s="137">
        <v>10.346</v>
      </c>
      <c r="BC26" s="153" t="s">
        <v>365</v>
      </c>
      <c r="BD26" s="153" t="s">
        <v>365</v>
      </c>
      <c r="BE26" s="153" t="s">
        <v>365</v>
      </c>
      <c r="BF26" s="390" t="s">
        <v>365</v>
      </c>
      <c r="BG26" s="153">
        <v>0</v>
      </c>
      <c r="BH26" s="153">
        <v>0</v>
      </c>
      <c r="BI26" s="153">
        <v>9.1359999999999992</v>
      </c>
      <c r="BJ26" s="153" t="s">
        <v>365</v>
      </c>
      <c r="BK26" s="153">
        <v>0.95399999999999996</v>
      </c>
      <c r="BL26" s="153">
        <v>0</v>
      </c>
      <c r="BM26" s="153">
        <v>0</v>
      </c>
      <c r="BN26" s="153">
        <v>0</v>
      </c>
      <c r="BO26" s="153">
        <v>0</v>
      </c>
      <c r="BP26" s="153">
        <v>0</v>
      </c>
      <c r="BQ26" s="153">
        <v>0</v>
      </c>
      <c r="BR26" s="153">
        <v>0</v>
      </c>
      <c r="BS26" s="153">
        <v>0.14799999999999999</v>
      </c>
      <c r="BT26" s="153">
        <v>0.108</v>
      </c>
      <c r="BU26" s="137">
        <v>7.093</v>
      </c>
      <c r="BV26" s="153">
        <v>4.7750000000000004</v>
      </c>
      <c r="BW26" s="153">
        <v>2.3180000000000001</v>
      </c>
      <c r="BX26" s="154">
        <v>0</v>
      </c>
      <c r="BY26" s="284">
        <v>0</v>
      </c>
      <c r="BZ26" s="154" t="s">
        <v>365</v>
      </c>
      <c r="CA26" s="155">
        <v>146.48099999999999</v>
      </c>
      <c r="CB26" s="154">
        <v>10.238</v>
      </c>
    </row>
    <row r="27" spans="1:80" ht="11.25" customHeight="1">
      <c r="A27" s="185"/>
      <c r="B27" s="149" t="s">
        <v>362</v>
      </c>
      <c r="C27" s="150" t="s">
        <v>408</v>
      </c>
      <c r="D27" s="150"/>
      <c r="E27" s="150"/>
      <c r="F27" s="150"/>
      <c r="G27" s="151"/>
      <c r="H27" s="152" t="s">
        <v>409</v>
      </c>
      <c r="I27" s="137">
        <v>0.04</v>
      </c>
      <c r="J27" s="137" t="s">
        <v>365</v>
      </c>
      <c r="K27" s="153" t="s">
        <v>365</v>
      </c>
      <c r="L27" s="153" t="s">
        <v>365</v>
      </c>
      <c r="M27" s="153" t="s">
        <v>365</v>
      </c>
      <c r="N27" s="153" t="s">
        <v>365</v>
      </c>
      <c r="O27" s="153" t="s">
        <v>365</v>
      </c>
      <c r="P27" s="153" t="s">
        <v>365</v>
      </c>
      <c r="Q27" s="153" t="s">
        <v>365</v>
      </c>
      <c r="R27" s="153" t="s">
        <v>365</v>
      </c>
      <c r="S27" s="153" t="s">
        <v>365</v>
      </c>
      <c r="T27" s="153" t="s">
        <v>365</v>
      </c>
      <c r="U27" s="137" t="s">
        <v>365</v>
      </c>
      <c r="V27" s="153" t="s">
        <v>365</v>
      </c>
      <c r="W27" s="153" t="s">
        <v>365</v>
      </c>
      <c r="X27" s="153" t="s">
        <v>365</v>
      </c>
      <c r="Y27" s="153" t="s">
        <v>365</v>
      </c>
      <c r="Z27" s="137" t="s">
        <v>365</v>
      </c>
      <c r="AA27" s="153" t="s">
        <v>365</v>
      </c>
      <c r="AB27" s="153" t="s">
        <v>365</v>
      </c>
      <c r="AC27" s="154" t="s">
        <v>365</v>
      </c>
      <c r="AD27" s="137" t="s">
        <v>365</v>
      </c>
      <c r="AE27" s="153" t="s">
        <v>365</v>
      </c>
      <c r="AF27" s="153" t="s">
        <v>365</v>
      </c>
      <c r="AG27" s="153" t="s">
        <v>365</v>
      </c>
      <c r="AH27" s="153" t="s">
        <v>365</v>
      </c>
      <c r="AI27" s="153" t="s">
        <v>365</v>
      </c>
      <c r="AJ27" s="153" t="s">
        <v>365</v>
      </c>
      <c r="AK27" s="153" t="s">
        <v>365</v>
      </c>
      <c r="AL27" s="153" t="s">
        <v>365</v>
      </c>
      <c r="AM27" s="153" t="s">
        <v>365</v>
      </c>
      <c r="AN27" s="153" t="s">
        <v>365</v>
      </c>
      <c r="AO27" s="153" t="s">
        <v>365</v>
      </c>
      <c r="AP27" s="153" t="s">
        <v>365</v>
      </c>
      <c r="AQ27" s="153" t="s">
        <v>365</v>
      </c>
      <c r="AR27" s="153" t="s">
        <v>365</v>
      </c>
      <c r="AS27" s="153" t="s">
        <v>365</v>
      </c>
      <c r="AT27" s="153" t="s">
        <v>365</v>
      </c>
      <c r="AU27" s="153" t="s">
        <v>365</v>
      </c>
      <c r="AV27" s="153" t="s">
        <v>365</v>
      </c>
      <c r="AW27" s="153" t="s">
        <v>365</v>
      </c>
      <c r="AX27" s="153" t="s">
        <v>365</v>
      </c>
      <c r="AY27" s="153" t="s">
        <v>365</v>
      </c>
      <c r="AZ27" s="153" t="s">
        <v>365</v>
      </c>
      <c r="BA27" s="154" t="s">
        <v>365</v>
      </c>
      <c r="BB27" s="137" t="s">
        <v>365</v>
      </c>
      <c r="BC27" s="153" t="s">
        <v>365</v>
      </c>
      <c r="BD27" s="153" t="s">
        <v>365</v>
      </c>
      <c r="BE27" s="153" t="s">
        <v>365</v>
      </c>
      <c r="BF27" s="390" t="s">
        <v>365</v>
      </c>
      <c r="BG27" s="153" t="s">
        <v>365</v>
      </c>
      <c r="BH27" s="153" t="s">
        <v>365</v>
      </c>
      <c r="BI27" s="153" t="s">
        <v>365</v>
      </c>
      <c r="BJ27" s="153" t="s">
        <v>365</v>
      </c>
      <c r="BK27" s="153" t="s">
        <v>365</v>
      </c>
      <c r="BL27" s="153" t="s">
        <v>365</v>
      </c>
      <c r="BM27" s="153" t="s">
        <v>365</v>
      </c>
      <c r="BN27" s="153" t="s">
        <v>365</v>
      </c>
      <c r="BO27" s="153" t="s">
        <v>365</v>
      </c>
      <c r="BP27" s="153" t="s">
        <v>365</v>
      </c>
      <c r="BQ27" s="153" t="s">
        <v>365</v>
      </c>
      <c r="BR27" s="153" t="s">
        <v>365</v>
      </c>
      <c r="BS27" s="153" t="s">
        <v>365</v>
      </c>
      <c r="BT27" s="138" t="s">
        <v>365</v>
      </c>
      <c r="BU27" s="137" t="s">
        <v>365</v>
      </c>
      <c r="BV27" s="153" t="s">
        <v>365</v>
      </c>
      <c r="BW27" s="153" t="s">
        <v>365</v>
      </c>
      <c r="BX27" s="154" t="s">
        <v>365</v>
      </c>
      <c r="BY27" s="284" t="s">
        <v>365</v>
      </c>
      <c r="BZ27" s="154">
        <v>0.04</v>
      </c>
      <c r="CA27" s="155">
        <v>3.3000000000000002E-2</v>
      </c>
      <c r="CB27" s="154">
        <v>2E-3</v>
      </c>
    </row>
    <row r="28" spans="1:80" ht="11.25" customHeight="1">
      <c r="A28" s="185"/>
      <c r="B28" s="149" t="s">
        <v>362</v>
      </c>
      <c r="C28" s="150" t="s">
        <v>410</v>
      </c>
      <c r="D28" s="150"/>
      <c r="E28" s="150"/>
      <c r="F28" s="150"/>
      <c r="G28" s="151"/>
      <c r="H28" s="152" t="s">
        <v>411</v>
      </c>
      <c r="I28" s="137">
        <v>0</v>
      </c>
      <c r="J28" s="137" t="s">
        <v>365</v>
      </c>
      <c r="K28" s="153" t="s">
        <v>365</v>
      </c>
      <c r="L28" s="153" t="s">
        <v>365</v>
      </c>
      <c r="M28" s="153" t="s">
        <v>365</v>
      </c>
      <c r="N28" s="153" t="s">
        <v>365</v>
      </c>
      <c r="O28" s="153" t="s">
        <v>365</v>
      </c>
      <c r="P28" s="153" t="s">
        <v>365</v>
      </c>
      <c r="Q28" s="153" t="s">
        <v>365</v>
      </c>
      <c r="R28" s="153" t="s">
        <v>365</v>
      </c>
      <c r="S28" s="153" t="s">
        <v>365</v>
      </c>
      <c r="T28" s="153" t="s">
        <v>365</v>
      </c>
      <c r="U28" s="137" t="s">
        <v>365</v>
      </c>
      <c r="V28" s="153" t="s">
        <v>365</v>
      </c>
      <c r="W28" s="153" t="s">
        <v>365</v>
      </c>
      <c r="X28" s="153" t="s">
        <v>365</v>
      </c>
      <c r="Y28" s="153" t="s">
        <v>365</v>
      </c>
      <c r="Z28" s="137" t="s">
        <v>365</v>
      </c>
      <c r="AA28" s="153" t="s">
        <v>365</v>
      </c>
      <c r="AB28" s="153" t="s">
        <v>365</v>
      </c>
      <c r="AC28" s="154" t="s">
        <v>365</v>
      </c>
      <c r="AD28" s="137" t="s">
        <v>365</v>
      </c>
      <c r="AE28" s="153" t="s">
        <v>365</v>
      </c>
      <c r="AF28" s="153" t="s">
        <v>365</v>
      </c>
      <c r="AG28" s="153" t="s">
        <v>365</v>
      </c>
      <c r="AH28" s="153" t="s">
        <v>365</v>
      </c>
      <c r="AI28" s="153" t="s">
        <v>365</v>
      </c>
      <c r="AJ28" s="153" t="s">
        <v>365</v>
      </c>
      <c r="AK28" s="153" t="s">
        <v>365</v>
      </c>
      <c r="AL28" s="153" t="s">
        <v>365</v>
      </c>
      <c r="AM28" s="153" t="s">
        <v>365</v>
      </c>
      <c r="AN28" s="153" t="s">
        <v>365</v>
      </c>
      <c r="AO28" s="153" t="s">
        <v>365</v>
      </c>
      <c r="AP28" s="153" t="s">
        <v>365</v>
      </c>
      <c r="AQ28" s="153" t="s">
        <v>365</v>
      </c>
      <c r="AR28" s="153" t="s">
        <v>365</v>
      </c>
      <c r="AS28" s="153" t="s">
        <v>365</v>
      </c>
      <c r="AT28" s="153" t="s">
        <v>365</v>
      </c>
      <c r="AU28" s="153" t="s">
        <v>365</v>
      </c>
      <c r="AV28" s="153" t="s">
        <v>365</v>
      </c>
      <c r="AW28" s="153" t="s">
        <v>365</v>
      </c>
      <c r="AX28" s="153" t="s">
        <v>365</v>
      </c>
      <c r="AY28" s="153" t="s">
        <v>365</v>
      </c>
      <c r="AZ28" s="153" t="s">
        <v>365</v>
      </c>
      <c r="BA28" s="154" t="s">
        <v>365</v>
      </c>
      <c r="BB28" s="137" t="s">
        <v>365</v>
      </c>
      <c r="BC28" s="153" t="s">
        <v>365</v>
      </c>
      <c r="BD28" s="153" t="s">
        <v>365</v>
      </c>
      <c r="BE28" s="153" t="s">
        <v>365</v>
      </c>
      <c r="BF28" s="390" t="s">
        <v>365</v>
      </c>
      <c r="BG28" s="153" t="s">
        <v>365</v>
      </c>
      <c r="BH28" s="153" t="s">
        <v>365</v>
      </c>
      <c r="BI28" s="153" t="s">
        <v>365</v>
      </c>
      <c r="BJ28" s="153" t="s">
        <v>365</v>
      </c>
      <c r="BK28" s="153" t="s">
        <v>365</v>
      </c>
      <c r="BL28" s="153" t="s">
        <v>365</v>
      </c>
      <c r="BM28" s="153" t="s">
        <v>365</v>
      </c>
      <c r="BN28" s="153" t="s">
        <v>365</v>
      </c>
      <c r="BO28" s="153" t="s">
        <v>365</v>
      </c>
      <c r="BP28" s="153" t="s">
        <v>365</v>
      </c>
      <c r="BQ28" s="153" t="s">
        <v>365</v>
      </c>
      <c r="BR28" s="153" t="s">
        <v>365</v>
      </c>
      <c r="BS28" s="153" t="s">
        <v>365</v>
      </c>
      <c r="BT28" s="138" t="s">
        <v>365</v>
      </c>
      <c r="BU28" s="137" t="s">
        <v>365</v>
      </c>
      <c r="BV28" s="153" t="s">
        <v>365</v>
      </c>
      <c r="BW28" s="153" t="s">
        <v>365</v>
      </c>
      <c r="BX28" s="154" t="s">
        <v>365</v>
      </c>
      <c r="BY28" s="284" t="s">
        <v>365</v>
      </c>
      <c r="BZ28" s="154">
        <v>0</v>
      </c>
      <c r="CA28" s="155">
        <v>0</v>
      </c>
      <c r="CB28" s="154">
        <v>0</v>
      </c>
    </row>
    <row r="29" spans="1:80" ht="11.25" customHeight="1">
      <c r="A29" s="185"/>
      <c r="B29" s="149" t="s">
        <v>362</v>
      </c>
      <c r="C29" s="150" t="s">
        <v>412</v>
      </c>
      <c r="D29" s="150"/>
      <c r="E29" s="150"/>
      <c r="F29" s="150"/>
      <c r="G29" s="151"/>
      <c r="H29" s="152" t="s">
        <v>413</v>
      </c>
      <c r="I29" s="137">
        <v>101.54900000000001</v>
      </c>
      <c r="J29" s="137" t="s">
        <v>365</v>
      </c>
      <c r="K29" s="153" t="s">
        <v>365</v>
      </c>
      <c r="L29" s="153" t="s">
        <v>365</v>
      </c>
      <c r="M29" s="153" t="s">
        <v>365</v>
      </c>
      <c r="N29" s="153" t="s">
        <v>365</v>
      </c>
      <c r="O29" s="153" t="s">
        <v>365</v>
      </c>
      <c r="P29" s="153" t="s">
        <v>365</v>
      </c>
      <c r="Q29" s="153" t="s">
        <v>365</v>
      </c>
      <c r="R29" s="153" t="s">
        <v>365</v>
      </c>
      <c r="S29" s="153" t="s">
        <v>365</v>
      </c>
      <c r="T29" s="153" t="s">
        <v>365</v>
      </c>
      <c r="U29" s="137" t="s">
        <v>365</v>
      </c>
      <c r="V29" s="153" t="s">
        <v>365</v>
      </c>
      <c r="W29" s="153" t="s">
        <v>365</v>
      </c>
      <c r="X29" s="153" t="s">
        <v>365</v>
      </c>
      <c r="Y29" s="153" t="s">
        <v>365</v>
      </c>
      <c r="Z29" s="137" t="s">
        <v>365</v>
      </c>
      <c r="AA29" s="153" t="s">
        <v>365</v>
      </c>
      <c r="AB29" s="153" t="s">
        <v>365</v>
      </c>
      <c r="AC29" s="154" t="s">
        <v>365</v>
      </c>
      <c r="AD29" s="137" t="s">
        <v>365</v>
      </c>
      <c r="AE29" s="153" t="s">
        <v>365</v>
      </c>
      <c r="AF29" s="153" t="s">
        <v>365</v>
      </c>
      <c r="AG29" s="153" t="s">
        <v>365</v>
      </c>
      <c r="AH29" s="153" t="s">
        <v>365</v>
      </c>
      <c r="AI29" s="153" t="s">
        <v>365</v>
      </c>
      <c r="AJ29" s="153" t="s">
        <v>365</v>
      </c>
      <c r="AK29" s="153" t="s">
        <v>365</v>
      </c>
      <c r="AL29" s="153" t="s">
        <v>365</v>
      </c>
      <c r="AM29" s="153" t="s">
        <v>365</v>
      </c>
      <c r="AN29" s="153" t="s">
        <v>365</v>
      </c>
      <c r="AO29" s="153" t="s">
        <v>365</v>
      </c>
      <c r="AP29" s="153" t="s">
        <v>365</v>
      </c>
      <c r="AQ29" s="153" t="s">
        <v>365</v>
      </c>
      <c r="AR29" s="153" t="s">
        <v>365</v>
      </c>
      <c r="AS29" s="153" t="s">
        <v>365</v>
      </c>
      <c r="AT29" s="153" t="s">
        <v>365</v>
      </c>
      <c r="AU29" s="153" t="s">
        <v>365</v>
      </c>
      <c r="AV29" s="153" t="s">
        <v>365</v>
      </c>
      <c r="AW29" s="153" t="s">
        <v>365</v>
      </c>
      <c r="AX29" s="153" t="s">
        <v>365</v>
      </c>
      <c r="AY29" s="153" t="s">
        <v>365</v>
      </c>
      <c r="AZ29" s="153" t="s">
        <v>365</v>
      </c>
      <c r="BA29" s="154" t="s">
        <v>365</v>
      </c>
      <c r="BB29" s="137" t="s">
        <v>365</v>
      </c>
      <c r="BC29" s="153" t="s">
        <v>365</v>
      </c>
      <c r="BD29" s="153" t="s">
        <v>365</v>
      </c>
      <c r="BE29" s="153" t="s">
        <v>365</v>
      </c>
      <c r="BF29" s="390" t="s">
        <v>365</v>
      </c>
      <c r="BG29" s="153" t="s">
        <v>365</v>
      </c>
      <c r="BH29" s="153" t="s">
        <v>365</v>
      </c>
      <c r="BI29" s="153" t="s">
        <v>365</v>
      </c>
      <c r="BJ29" s="153" t="s">
        <v>365</v>
      </c>
      <c r="BK29" s="153" t="s">
        <v>365</v>
      </c>
      <c r="BL29" s="153" t="s">
        <v>365</v>
      </c>
      <c r="BM29" s="153" t="s">
        <v>365</v>
      </c>
      <c r="BN29" s="153" t="s">
        <v>365</v>
      </c>
      <c r="BO29" s="153" t="s">
        <v>365</v>
      </c>
      <c r="BP29" s="153" t="s">
        <v>365</v>
      </c>
      <c r="BQ29" s="153" t="s">
        <v>365</v>
      </c>
      <c r="BR29" s="153" t="s">
        <v>365</v>
      </c>
      <c r="BS29" s="153" t="s">
        <v>365</v>
      </c>
      <c r="BT29" s="138" t="s">
        <v>365</v>
      </c>
      <c r="BU29" s="137" t="s">
        <v>365</v>
      </c>
      <c r="BV29" s="153" t="s">
        <v>365</v>
      </c>
      <c r="BW29" s="153" t="s">
        <v>365</v>
      </c>
      <c r="BX29" s="154" t="s">
        <v>365</v>
      </c>
      <c r="BY29" s="284" t="s">
        <v>365</v>
      </c>
      <c r="BZ29" s="154">
        <v>101.54900000000001</v>
      </c>
      <c r="CA29" s="155">
        <v>82.875</v>
      </c>
      <c r="CB29" s="154">
        <v>5.3689999999999998</v>
      </c>
    </row>
    <row r="30" spans="1:80" ht="11.25" customHeight="1">
      <c r="A30" s="185"/>
      <c r="B30" s="149" t="s">
        <v>362</v>
      </c>
      <c r="C30" s="150" t="s">
        <v>414</v>
      </c>
      <c r="D30" s="150"/>
      <c r="E30" s="150"/>
      <c r="F30" s="150"/>
      <c r="G30" s="151"/>
      <c r="H30" s="152" t="s">
        <v>415</v>
      </c>
      <c r="I30" s="137">
        <v>15.422000000000001</v>
      </c>
      <c r="J30" s="137" t="s">
        <v>365</v>
      </c>
      <c r="K30" s="153" t="s">
        <v>365</v>
      </c>
      <c r="L30" s="153" t="s">
        <v>365</v>
      </c>
      <c r="M30" s="153" t="s">
        <v>365</v>
      </c>
      <c r="N30" s="153" t="s">
        <v>365</v>
      </c>
      <c r="O30" s="153" t="s">
        <v>365</v>
      </c>
      <c r="P30" s="153" t="s">
        <v>365</v>
      </c>
      <c r="Q30" s="153" t="s">
        <v>365</v>
      </c>
      <c r="R30" s="153" t="s">
        <v>365</v>
      </c>
      <c r="S30" s="153" t="s">
        <v>365</v>
      </c>
      <c r="T30" s="153" t="s">
        <v>365</v>
      </c>
      <c r="U30" s="137" t="s">
        <v>365</v>
      </c>
      <c r="V30" s="153" t="s">
        <v>365</v>
      </c>
      <c r="W30" s="153" t="s">
        <v>365</v>
      </c>
      <c r="X30" s="153" t="s">
        <v>365</v>
      </c>
      <c r="Y30" s="153" t="s">
        <v>365</v>
      </c>
      <c r="Z30" s="137" t="s">
        <v>365</v>
      </c>
      <c r="AA30" s="153" t="s">
        <v>365</v>
      </c>
      <c r="AB30" s="153" t="s">
        <v>365</v>
      </c>
      <c r="AC30" s="154" t="s">
        <v>365</v>
      </c>
      <c r="AD30" s="137" t="s">
        <v>365</v>
      </c>
      <c r="AE30" s="153" t="s">
        <v>365</v>
      </c>
      <c r="AF30" s="153" t="s">
        <v>365</v>
      </c>
      <c r="AG30" s="153" t="s">
        <v>365</v>
      </c>
      <c r="AH30" s="153" t="s">
        <v>365</v>
      </c>
      <c r="AI30" s="153" t="s">
        <v>365</v>
      </c>
      <c r="AJ30" s="153" t="s">
        <v>365</v>
      </c>
      <c r="AK30" s="153" t="s">
        <v>365</v>
      </c>
      <c r="AL30" s="153" t="s">
        <v>365</v>
      </c>
      <c r="AM30" s="153" t="s">
        <v>365</v>
      </c>
      <c r="AN30" s="153" t="s">
        <v>365</v>
      </c>
      <c r="AO30" s="153" t="s">
        <v>365</v>
      </c>
      <c r="AP30" s="153" t="s">
        <v>365</v>
      </c>
      <c r="AQ30" s="153" t="s">
        <v>365</v>
      </c>
      <c r="AR30" s="153" t="s">
        <v>365</v>
      </c>
      <c r="AS30" s="153" t="s">
        <v>365</v>
      </c>
      <c r="AT30" s="153" t="s">
        <v>365</v>
      </c>
      <c r="AU30" s="153" t="s">
        <v>365</v>
      </c>
      <c r="AV30" s="153" t="s">
        <v>365</v>
      </c>
      <c r="AW30" s="153" t="s">
        <v>365</v>
      </c>
      <c r="AX30" s="153" t="s">
        <v>365</v>
      </c>
      <c r="AY30" s="153" t="s">
        <v>365</v>
      </c>
      <c r="AZ30" s="153" t="s">
        <v>365</v>
      </c>
      <c r="BA30" s="154" t="s">
        <v>365</v>
      </c>
      <c r="BB30" s="137" t="s">
        <v>365</v>
      </c>
      <c r="BC30" s="153" t="s">
        <v>365</v>
      </c>
      <c r="BD30" s="153" t="s">
        <v>365</v>
      </c>
      <c r="BE30" s="153" t="s">
        <v>365</v>
      </c>
      <c r="BF30" s="390" t="s">
        <v>365</v>
      </c>
      <c r="BG30" s="153" t="s">
        <v>365</v>
      </c>
      <c r="BH30" s="153" t="s">
        <v>365</v>
      </c>
      <c r="BI30" s="153" t="s">
        <v>365</v>
      </c>
      <c r="BJ30" s="153" t="s">
        <v>365</v>
      </c>
      <c r="BK30" s="153" t="s">
        <v>365</v>
      </c>
      <c r="BL30" s="153" t="s">
        <v>365</v>
      </c>
      <c r="BM30" s="153" t="s">
        <v>365</v>
      </c>
      <c r="BN30" s="153" t="s">
        <v>365</v>
      </c>
      <c r="BO30" s="153" t="s">
        <v>365</v>
      </c>
      <c r="BP30" s="153" t="s">
        <v>365</v>
      </c>
      <c r="BQ30" s="153" t="s">
        <v>365</v>
      </c>
      <c r="BR30" s="153" t="s">
        <v>365</v>
      </c>
      <c r="BS30" s="153" t="s">
        <v>365</v>
      </c>
      <c r="BT30" s="138" t="s">
        <v>365</v>
      </c>
      <c r="BU30" s="137" t="s">
        <v>365</v>
      </c>
      <c r="BV30" s="153" t="s">
        <v>365</v>
      </c>
      <c r="BW30" s="153" t="s">
        <v>365</v>
      </c>
      <c r="BX30" s="154" t="s">
        <v>365</v>
      </c>
      <c r="BY30" s="284">
        <v>15.422000000000001</v>
      </c>
      <c r="BZ30" s="154" t="s">
        <v>365</v>
      </c>
      <c r="CA30" s="155">
        <v>14.275</v>
      </c>
      <c r="CB30" s="154">
        <v>1.1459999999999999</v>
      </c>
    </row>
    <row r="31" spans="1:80" ht="11.25" customHeight="1">
      <c r="A31" s="149" t="s">
        <v>362</v>
      </c>
      <c r="B31" s="150" t="s">
        <v>416</v>
      </c>
      <c r="C31" s="150"/>
      <c r="D31" s="150"/>
      <c r="E31" s="150"/>
      <c r="F31" s="150"/>
      <c r="G31" s="151"/>
      <c r="H31" s="152" t="s">
        <v>417</v>
      </c>
      <c r="I31" s="137">
        <v>7390.549</v>
      </c>
      <c r="J31" s="137">
        <v>7390.549</v>
      </c>
      <c r="K31" s="153">
        <v>0</v>
      </c>
      <c r="L31" s="153">
        <v>7342.48</v>
      </c>
      <c r="M31" s="153">
        <v>0</v>
      </c>
      <c r="N31" s="153">
        <v>0</v>
      </c>
      <c r="O31" s="153">
        <v>0</v>
      </c>
      <c r="P31" s="153">
        <v>0</v>
      </c>
      <c r="Q31" s="153">
        <v>48.07</v>
      </c>
      <c r="R31" s="153">
        <v>0</v>
      </c>
      <c r="S31" s="153">
        <v>0</v>
      </c>
      <c r="T31" s="153">
        <v>0</v>
      </c>
      <c r="U31" s="137">
        <v>0</v>
      </c>
      <c r="V31" s="153">
        <v>0</v>
      </c>
      <c r="W31" s="153">
        <v>0</v>
      </c>
      <c r="X31" s="153">
        <v>0</v>
      </c>
      <c r="Y31" s="153">
        <v>0</v>
      </c>
      <c r="Z31" s="137">
        <v>0</v>
      </c>
      <c r="AA31" s="153">
        <v>0</v>
      </c>
      <c r="AB31" s="153">
        <v>0</v>
      </c>
      <c r="AC31" s="154">
        <v>0</v>
      </c>
      <c r="AD31" s="137">
        <v>0</v>
      </c>
      <c r="AE31" s="153">
        <v>0</v>
      </c>
      <c r="AF31" s="153">
        <v>0</v>
      </c>
      <c r="AG31" s="153" t="s">
        <v>365</v>
      </c>
      <c r="AH31" s="153" t="s">
        <v>365</v>
      </c>
      <c r="AI31" s="153" t="s">
        <v>365</v>
      </c>
      <c r="AJ31" s="153">
        <v>0</v>
      </c>
      <c r="AK31" s="153">
        <v>0</v>
      </c>
      <c r="AL31" s="153">
        <v>0</v>
      </c>
      <c r="AM31" s="153">
        <v>0</v>
      </c>
      <c r="AN31" s="153">
        <v>0</v>
      </c>
      <c r="AO31" s="153">
        <v>0</v>
      </c>
      <c r="AP31" s="153">
        <v>0</v>
      </c>
      <c r="AQ31" s="153">
        <v>0</v>
      </c>
      <c r="AR31" s="153">
        <v>0</v>
      </c>
      <c r="AS31" s="153">
        <v>0</v>
      </c>
      <c r="AT31" s="153">
        <v>0</v>
      </c>
      <c r="AU31" s="153">
        <v>0</v>
      </c>
      <c r="AV31" s="153">
        <v>0</v>
      </c>
      <c r="AW31" s="153">
        <v>0</v>
      </c>
      <c r="AX31" s="153">
        <v>0</v>
      </c>
      <c r="AY31" s="153">
        <v>0</v>
      </c>
      <c r="AZ31" s="153">
        <v>0</v>
      </c>
      <c r="BA31" s="154">
        <v>0</v>
      </c>
      <c r="BB31" s="137">
        <v>0</v>
      </c>
      <c r="BC31" s="153" t="s">
        <v>365</v>
      </c>
      <c r="BD31" s="153" t="s">
        <v>365</v>
      </c>
      <c r="BE31" s="153" t="s">
        <v>365</v>
      </c>
      <c r="BF31" s="390" t="s">
        <v>365</v>
      </c>
      <c r="BG31" s="153" t="s">
        <v>365</v>
      </c>
      <c r="BH31" s="153" t="s">
        <v>365</v>
      </c>
      <c r="BI31" s="153" t="s">
        <v>365</v>
      </c>
      <c r="BJ31" s="153" t="s">
        <v>365</v>
      </c>
      <c r="BK31" s="153" t="s">
        <v>365</v>
      </c>
      <c r="BL31" s="153" t="s">
        <v>365</v>
      </c>
      <c r="BM31" s="153" t="s">
        <v>365</v>
      </c>
      <c r="BN31" s="153">
        <v>0</v>
      </c>
      <c r="BO31" s="153" t="s">
        <v>365</v>
      </c>
      <c r="BP31" s="153">
        <v>0</v>
      </c>
      <c r="BQ31" s="153" t="s">
        <v>365</v>
      </c>
      <c r="BR31" s="153">
        <v>0</v>
      </c>
      <c r="BS31" s="153" t="s">
        <v>365</v>
      </c>
      <c r="BT31" s="138" t="s">
        <v>365</v>
      </c>
      <c r="BU31" s="137" t="s">
        <v>365</v>
      </c>
      <c r="BV31" s="153" t="s">
        <v>365</v>
      </c>
      <c r="BW31" s="153" t="s">
        <v>365</v>
      </c>
      <c r="BX31" s="154" t="s">
        <v>365</v>
      </c>
      <c r="BY31" s="284" t="s">
        <v>365</v>
      </c>
      <c r="BZ31" s="154" t="s">
        <v>365</v>
      </c>
      <c r="CA31" s="155">
        <v>7390.549</v>
      </c>
      <c r="CB31" s="154">
        <v>0</v>
      </c>
    </row>
    <row r="32" spans="1:80" ht="11.25" customHeight="1">
      <c r="A32" s="149" t="s">
        <v>362</v>
      </c>
      <c r="B32" s="150" t="s">
        <v>418</v>
      </c>
      <c r="C32" s="150"/>
      <c r="D32" s="150"/>
      <c r="E32" s="150"/>
      <c r="F32" s="150"/>
      <c r="G32" s="151"/>
      <c r="H32" s="152" t="s">
        <v>419</v>
      </c>
      <c r="I32" s="137">
        <v>1283.155</v>
      </c>
      <c r="J32" s="137">
        <v>1283.155</v>
      </c>
      <c r="K32" s="153">
        <v>0</v>
      </c>
      <c r="L32" s="153">
        <v>188.053</v>
      </c>
      <c r="M32" s="153">
        <v>0</v>
      </c>
      <c r="N32" s="153">
        <v>0</v>
      </c>
      <c r="O32" s="153">
        <v>0</v>
      </c>
      <c r="P32" s="153">
        <v>0</v>
      </c>
      <c r="Q32" s="153">
        <v>1095.1010000000001</v>
      </c>
      <c r="R32" s="153">
        <v>0</v>
      </c>
      <c r="S32" s="153">
        <v>0</v>
      </c>
      <c r="T32" s="153">
        <v>0</v>
      </c>
      <c r="U32" s="137">
        <v>0</v>
      </c>
      <c r="V32" s="153">
        <v>0</v>
      </c>
      <c r="W32" s="153">
        <v>0</v>
      </c>
      <c r="X32" s="153">
        <v>0</v>
      </c>
      <c r="Y32" s="153">
        <v>0</v>
      </c>
      <c r="Z32" s="137">
        <v>0</v>
      </c>
      <c r="AA32" s="153">
        <v>0</v>
      </c>
      <c r="AB32" s="153">
        <v>0</v>
      </c>
      <c r="AC32" s="154">
        <v>0</v>
      </c>
      <c r="AD32" s="137">
        <v>0</v>
      </c>
      <c r="AE32" s="153">
        <v>0</v>
      </c>
      <c r="AF32" s="153">
        <v>0</v>
      </c>
      <c r="AG32" s="153" t="s">
        <v>365</v>
      </c>
      <c r="AH32" s="153" t="s">
        <v>365</v>
      </c>
      <c r="AI32" s="153" t="s">
        <v>365</v>
      </c>
      <c r="AJ32" s="153">
        <v>0</v>
      </c>
      <c r="AK32" s="153">
        <v>0</v>
      </c>
      <c r="AL32" s="153">
        <v>0</v>
      </c>
      <c r="AM32" s="153">
        <v>0</v>
      </c>
      <c r="AN32" s="153">
        <v>0</v>
      </c>
      <c r="AO32" s="153">
        <v>0</v>
      </c>
      <c r="AP32" s="153">
        <v>0</v>
      </c>
      <c r="AQ32" s="153">
        <v>0</v>
      </c>
      <c r="AR32" s="153">
        <v>0</v>
      </c>
      <c r="AS32" s="153">
        <v>0</v>
      </c>
      <c r="AT32" s="153">
        <v>0</v>
      </c>
      <c r="AU32" s="153">
        <v>0</v>
      </c>
      <c r="AV32" s="153">
        <v>0</v>
      </c>
      <c r="AW32" s="153">
        <v>0</v>
      </c>
      <c r="AX32" s="153">
        <v>0</v>
      </c>
      <c r="AY32" s="153">
        <v>0</v>
      </c>
      <c r="AZ32" s="153">
        <v>0</v>
      </c>
      <c r="BA32" s="154">
        <v>0</v>
      </c>
      <c r="BB32" s="137">
        <v>0</v>
      </c>
      <c r="BC32" s="153" t="s">
        <v>365</v>
      </c>
      <c r="BD32" s="153" t="s">
        <v>365</v>
      </c>
      <c r="BE32" s="153" t="s">
        <v>365</v>
      </c>
      <c r="BF32" s="390" t="s">
        <v>365</v>
      </c>
      <c r="BG32" s="153" t="s">
        <v>365</v>
      </c>
      <c r="BH32" s="153" t="s">
        <v>365</v>
      </c>
      <c r="BI32" s="153" t="s">
        <v>365</v>
      </c>
      <c r="BJ32" s="153">
        <v>0</v>
      </c>
      <c r="BK32" s="153">
        <v>0</v>
      </c>
      <c r="BL32" s="153" t="s">
        <v>365</v>
      </c>
      <c r="BM32" s="153">
        <v>0</v>
      </c>
      <c r="BN32" s="153">
        <v>0</v>
      </c>
      <c r="BO32" s="153">
        <v>0</v>
      </c>
      <c r="BP32" s="153">
        <v>0</v>
      </c>
      <c r="BQ32" s="153">
        <v>0</v>
      </c>
      <c r="BR32" s="153">
        <v>0</v>
      </c>
      <c r="BS32" s="153">
        <v>0</v>
      </c>
      <c r="BT32" s="138" t="s">
        <v>365</v>
      </c>
      <c r="BU32" s="137" t="s">
        <v>365</v>
      </c>
      <c r="BV32" s="153" t="s">
        <v>365</v>
      </c>
      <c r="BW32" s="153" t="s">
        <v>365</v>
      </c>
      <c r="BX32" s="154" t="s">
        <v>365</v>
      </c>
      <c r="BY32" s="284" t="s">
        <v>365</v>
      </c>
      <c r="BZ32" s="154" t="s">
        <v>365</v>
      </c>
      <c r="CA32" s="155">
        <v>1283.155</v>
      </c>
      <c r="CB32" s="154">
        <v>0</v>
      </c>
    </row>
    <row r="33" spans="1:80" ht="11.25" customHeight="1">
      <c r="A33" s="149" t="s">
        <v>362</v>
      </c>
      <c r="B33" s="150" t="s">
        <v>420</v>
      </c>
      <c r="C33" s="150"/>
      <c r="D33" s="150"/>
      <c r="E33" s="150"/>
      <c r="F33" s="150"/>
      <c r="G33" s="151"/>
      <c r="H33" s="152" t="s">
        <v>421</v>
      </c>
      <c r="I33" s="137">
        <v>0</v>
      </c>
      <c r="J33" s="137">
        <v>0</v>
      </c>
      <c r="K33" s="153">
        <v>0</v>
      </c>
      <c r="L33" s="153">
        <v>0</v>
      </c>
      <c r="M33" s="153">
        <v>0</v>
      </c>
      <c r="N33" s="153">
        <v>0</v>
      </c>
      <c r="O33" s="153">
        <v>0</v>
      </c>
      <c r="P33" s="153">
        <v>0</v>
      </c>
      <c r="Q33" s="153">
        <v>0</v>
      </c>
      <c r="R33" s="153">
        <v>0</v>
      </c>
      <c r="S33" s="153">
        <v>0</v>
      </c>
      <c r="T33" s="153">
        <v>0</v>
      </c>
      <c r="U33" s="137">
        <v>0</v>
      </c>
      <c r="V33" s="153">
        <v>0</v>
      </c>
      <c r="W33" s="153">
        <v>0</v>
      </c>
      <c r="X33" s="153">
        <v>0</v>
      </c>
      <c r="Y33" s="153">
        <v>0</v>
      </c>
      <c r="Z33" s="137">
        <v>0</v>
      </c>
      <c r="AA33" s="153">
        <v>0</v>
      </c>
      <c r="AB33" s="153">
        <v>0</v>
      </c>
      <c r="AC33" s="154">
        <v>0</v>
      </c>
      <c r="AD33" s="137">
        <v>0</v>
      </c>
      <c r="AE33" s="153">
        <v>0</v>
      </c>
      <c r="AF33" s="153">
        <v>0</v>
      </c>
      <c r="AG33" s="153" t="s">
        <v>365</v>
      </c>
      <c r="AH33" s="153" t="s">
        <v>365</v>
      </c>
      <c r="AI33" s="153" t="s">
        <v>365</v>
      </c>
      <c r="AJ33" s="153">
        <v>0</v>
      </c>
      <c r="AK33" s="153">
        <v>0</v>
      </c>
      <c r="AL33" s="153">
        <v>0</v>
      </c>
      <c r="AM33" s="153">
        <v>0</v>
      </c>
      <c r="AN33" s="153">
        <v>0</v>
      </c>
      <c r="AO33" s="153">
        <v>0</v>
      </c>
      <c r="AP33" s="153">
        <v>0</v>
      </c>
      <c r="AQ33" s="153">
        <v>0</v>
      </c>
      <c r="AR33" s="153">
        <v>0</v>
      </c>
      <c r="AS33" s="153">
        <v>0</v>
      </c>
      <c r="AT33" s="153">
        <v>0</v>
      </c>
      <c r="AU33" s="153">
        <v>0</v>
      </c>
      <c r="AV33" s="153">
        <v>0</v>
      </c>
      <c r="AW33" s="153">
        <v>0</v>
      </c>
      <c r="AX33" s="153">
        <v>0</v>
      </c>
      <c r="AY33" s="153">
        <v>0</v>
      </c>
      <c r="AZ33" s="153">
        <v>0</v>
      </c>
      <c r="BA33" s="154">
        <v>0</v>
      </c>
      <c r="BB33" s="137">
        <v>0</v>
      </c>
      <c r="BC33" s="153" t="s">
        <v>365</v>
      </c>
      <c r="BD33" s="153" t="s">
        <v>365</v>
      </c>
      <c r="BE33" s="153" t="s">
        <v>365</v>
      </c>
      <c r="BF33" s="390" t="s">
        <v>365</v>
      </c>
      <c r="BG33" s="153" t="s">
        <v>365</v>
      </c>
      <c r="BH33" s="153" t="s">
        <v>365</v>
      </c>
      <c r="BI33" s="153" t="s">
        <v>365</v>
      </c>
      <c r="BJ33" s="153" t="s">
        <v>365</v>
      </c>
      <c r="BK33" s="153">
        <v>0</v>
      </c>
      <c r="BL33" s="153" t="s">
        <v>365</v>
      </c>
      <c r="BM33" s="153">
        <v>0</v>
      </c>
      <c r="BN33" s="153">
        <v>0</v>
      </c>
      <c r="BO33" s="153">
        <v>0</v>
      </c>
      <c r="BP33" s="153">
        <v>0</v>
      </c>
      <c r="BQ33" s="153">
        <v>0</v>
      </c>
      <c r="BR33" s="153">
        <v>0</v>
      </c>
      <c r="BS33" s="153">
        <v>0</v>
      </c>
      <c r="BT33" s="138" t="s">
        <v>365</v>
      </c>
      <c r="BU33" s="137" t="s">
        <v>365</v>
      </c>
      <c r="BV33" s="153" t="s">
        <v>365</v>
      </c>
      <c r="BW33" s="153" t="s">
        <v>365</v>
      </c>
      <c r="BX33" s="154" t="s">
        <v>365</v>
      </c>
      <c r="BY33" s="284" t="s">
        <v>365</v>
      </c>
      <c r="BZ33" s="154" t="s">
        <v>365</v>
      </c>
      <c r="CA33" s="155">
        <v>0</v>
      </c>
      <c r="CB33" s="154">
        <v>0</v>
      </c>
    </row>
    <row r="34" spans="1:80" ht="11.25" customHeight="1">
      <c r="A34" s="149" t="s">
        <v>362</v>
      </c>
      <c r="B34" s="150" t="s">
        <v>422</v>
      </c>
      <c r="C34" s="150"/>
      <c r="D34" s="150"/>
      <c r="E34" s="150"/>
      <c r="F34" s="150"/>
      <c r="G34" s="151"/>
      <c r="H34" s="152" t="s">
        <v>423</v>
      </c>
      <c r="I34" s="137">
        <v>29394.784</v>
      </c>
      <c r="J34" s="137" t="s">
        <v>365</v>
      </c>
      <c r="K34" s="153" t="s">
        <v>365</v>
      </c>
      <c r="L34" s="153" t="s">
        <v>365</v>
      </c>
      <c r="M34" s="153" t="s">
        <v>365</v>
      </c>
      <c r="N34" s="153" t="s">
        <v>365</v>
      </c>
      <c r="O34" s="153" t="s">
        <v>365</v>
      </c>
      <c r="P34" s="153" t="s">
        <v>365</v>
      </c>
      <c r="Q34" s="153" t="s">
        <v>365</v>
      </c>
      <c r="R34" s="153" t="s">
        <v>365</v>
      </c>
      <c r="S34" s="153" t="s">
        <v>365</v>
      </c>
      <c r="T34" s="153" t="s">
        <v>365</v>
      </c>
      <c r="U34" s="137" t="s">
        <v>365</v>
      </c>
      <c r="V34" s="153" t="s">
        <v>365</v>
      </c>
      <c r="W34" s="153" t="s">
        <v>365</v>
      </c>
      <c r="X34" s="153" t="s">
        <v>365</v>
      </c>
      <c r="Y34" s="153" t="s">
        <v>365</v>
      </c>
      <c r="Z34" s="137" t="s">
        <v>365</v>
      </c>
      <c r="AA34" s="153" t="s">
        <v>365</v>
      </c>
      <c r="AB34" s="153" t="s">
        <v>365</v>
      </c>
      <c r="AC34" s="154" t="s">
        <v>365</v>
      </c>
      <c r="AD34" s="137">
        <v>29394.784</v>
      </c>
      <c r="AE34" s="153">
        <v>26144.748</v>
      </c>
      <c r="AF34" s="153">
        <v>0</v>
      </c>
      <c r="AG34" s="153">
        <v>1065.058</v>
      </c>
      <c r="AH34" s="153">
        <v>68.480999999999995</v>
      </c>
      <c r="AI34" s="153">
        <v>558.00400000000002</v>
      </c>
      <c r="AJ34" s="153">
        <v>255.28399999999999</v>
      </c>
      <c r="AK34" s="153">
        <v>0</v>
      </c>
      <c r="AL34" s="153">
        <v>88.742000000000004</v>
      </c>
      <c r="AM34" s="153">
        <v>0</v>
      </c>
      <c r="AN34" s="153">
        <v>0</v>
      </c>
      <c r="AO34" s="153">
        <v>0</v>
      </c>
      <c r="AP34" s="153">
        <v>0</v>
      </c>
      <c r="AQ34" s="153">
        <v>0</v>
      </c>
      <c r="AR34" s="153">
        <v>739.601</v>
      </c>
      <c r="AS34" s="153">
        <v>22.677</v>
      </c>
      <c r="AT34" s="153">
        <v>0</v>
      </c>
      <c r="AU34" s="153">
        <v>0</v>
      </c>
      <c r="AV34" s="153">
        <v>74.299000000000007</v>
      </c>
      <c r="AW34" s="153">
        <v>0</v>
      </c>
      <c r="AX34" s="153">
        <v>0</v>
      </c>
      <c r="AY34" s="153">
        <v>0</v>
      </c>
      <c r="AZ34" s="153">
        <v>377.89</v>
      </c>
      <c r="BA34" s="154" t="s">
        <v>365</v>
      </c>
      <c r="BB34" s="137" t="s">
        <v>365</v>
      </c>
      <c r="BC34" s="153" t="s">
        <v>365</v>
      </c>
      <c r="BD34" s="153" t="s">
        <v>365</v>
      </c>
      <c r="BE34" s="153" t="s">
        <v>365</v>
      </c>
      <c r="BF34" s="390" t="s">
        <v>365</v>
      </c>
      <c r="BG34" s="153" t="s">
        <v>365</v>
      </c>
      <c r="BH34" s="153" t="s">
        <v>365</v>
      </c>
      <c r="BI34" s="153" t="s">
        <v>365</v>
      </c>
      <c r="BJ34" s="153" t="s">
        <v>365</v>
      </c>
      <c r="BK34" s="153" t="s">
        <v>365</v>
      </c>
      <c r="BL34" s="153" t="s">
        <v>365</v>
      </c>
      <c r="BM34" s="153" t="s">
        <v>365</v>
      </c>
      <c r="BN34" s="153" t="s">
        <v>365</v>
      </c>
      <c r="BO34" s="153" t="s">
        <v>365</v>
      </c>
      <c r="BP34" s="153" t="s">
        <v>365</v>
      </c>
      <c r="BQ34" s="153" t="s">
        <v>365</v>
      </c>
      <c r="BR34" s="153" t="s">
        <v>365</v>
      </c>
      <c r="BS34" s="153" t="s">
        <v>365</v>
      </c>
      <c r="BT34" s="138" t="s">
        <v>365</v>
      </c>
      <c r="BU34" s="137" t="s">
        <v>365</v>
      </c>
      <c r="BV34" s="153" t="s">
        <v>365</v>
      </c>
      <c r="BW34" s="153" t="s">
        <v>365</v>
      </c>
      <c r="BX34" s="154" t="s">
        <v>365</v>
      </c>
      <c r="BY34" s="284" t="s">
        <v>365</v>
      </c>
      <c r="BZ34" s="154" t="s">
        <v>365</v>
      </c>
      <c r="CA34" s="155">
        <v>29394.784</v>
      </c>
      <c r="CB34" s="154">
        <v>0</v>
      </c>
    </row>
    <row r="35" spans="1:80" ht="11.25" customHeight="1">
      <c r="A35" s="149"/>
      <c r="B35" s="149" t="s">
        <v>362</v>
      </c>
      <c r="C35" s="150" t="s">
        <v>424</v>
      </c>
      <c r="D35" s="150"/>
      <c r="E35" s="150"/>
      <c r="F35" s="150"/>
      <c r="G35" s="151"/>
      <c r="H35" s="152" t="s">
        <v>425</v>
      </c>
      <c r="I35" s="137">
        <v>27836.291000000001</v>
      </c>
      <c r="J35" s="137" t="s">
        <v>365</v>
      </c>
      <c r="K35" s="153" t="s">
        <v>365</v>
      </c>
      <c r="L35" s="153" t="s">
        <v>365</v>
      </c>
      <c r="M35" s="153" t="s">
        <v>365</v>
      </c>
      <c r="N35" s="153" t="s">
        <v>365</v>
      </c>
      <c r="O35" s="153" t="s">
        <v>365</v>
      </c>
      <c r="P35" s="153" t="s">
        <v>365</v>
      </c>
      <c r="Q35" s="153" t="s">
        <v>365</v>
      </c>
      <c r="R35" s="153" t="s">
        <v>365</v>
      </c>
      <c r="S35" s="153" t="s">
        <v>365</v>
      </c>
      <c r="T35" s="153" t="s">
        <v>365</v>
      </c>
      <c r="U35" s="137" t="s">
        <v>365</v>
      </c>
      <c r="V35" s="153" t="s">
        <v>365</v>
      </c>
      <c r="W35" s="153" t="s">
        <v>365</v>
      </c>
      <c r="X35" s="153" t="s">
        <v>365</v>
      </c>
      <c r="Y35" s="153" t="s">
        <v>365</v>
      </c>
      <c r="Z35" s="137" t="s">
        <v>365</v>
      </c>
      <c r="AA35" s="153" t="s">
        <v>365</v>
      </c>
      <c r="AB35" s="153" t="s">
        <v>365</v>
      </c>
      <c r="AC35" s="154" t="s">
        <v>365</v>
      </c>
      <c r="AD35" s="137">
        <v>27836.291000000001</v>
      </c>
      <c r="AE35" s="153">
        <v>26144.748</v>
      </c>
      <c r="AF35" s="153">
        <v>0</v>
      </c>
      <c r="AG35" s="153">
        <v>1065.058</v>
      </c>
      <c r="AH35" s="153">
        <v>68.480999999999995</v>
      </c>
      <c r="AI35" s="153">
        <v>558.00400000000002</v>
      </c>
      <c r="AJ35" s="153" t="s">
        <v>365</v>
      </c>
      <c r="AK35" s="153" t="s">
        <v>365</v>
      </c>
      <c r="AL35" s="153" t="s">
        <v>365</v>
      </c>
      <c r="AM35" s="153" t="s">
        <v>365</v>
      </c>
      <c r="AN35" s="153" t="s">
        <v>365</v>
      </c>
      <c r="AO35" s="153" t="s">
        <v>365</v>
      </c>
      <c r="AP35" s="153" t="s">
        <v>365</v>
      </c>
      <c r="AQ35" s="153" t="s">
        <v>365</v>
      </c>
      <c r="AR35" s="153" t="s">
        <v>365</v>
      </c>
      <c r="AS35" s="153" t="s">
        <v>365</v>
      </c>
      <c r="AT35" s="153" t="s">
        <v>365</v>
      </c>
      <c r="AU35" s="153" t="s">
        <v>365</v>
      </c>
      <c r="AV35" s="153" t="s">
        <v>365</v>
      </c>
      <c r="AW35" s="153" t="s">
        <v>365</v>
      </c>
      <c r="AX35" s="153" t="s">
        <v>365</v>
      </c>
      <c r="AY35" s="153" t="s">
        <v>365</v>
      </c>
      <c r="AZ35" s="153" t="s">
        <v>365</v>
      </c>
      <c r="BA35" s="154" t="s">
        <v>365</v>
      </c>
      <c r="BB35" s="137" t="s">
        <v>365</v>
      </c>
      <c r="BC35" s="153" t="s">
        <v>365</v>
      </c>
      <c r="BD35" s="153" t="s">
        <v>365</v>
      </c>
      <c r="BE35" s="153" t="s">
        <v>365</v>
      </c>
      <c r="BF35" s="390" t="s">
        <v>365</v>
      </c>
      <c r="BG35" s="153" t="s">
        <v>365</v>
      </c>
      <c r="BH35" s="153" t="s">
        <v>365</v>
      </c>
      <c r="BI35" s="153" t="s">
        <v>365</v>
      </c>
      <c r="BJ35" s="153" t="s">
        <v>365</v>
      </c>
      <c r="BK35" s="153" t="s">
        <v>365</v>
      </c>
      <c r="BL35" s="153" t="s">
        <v>365</v>
      </c>
      <c r="BM35" s="153" t="s">
        <v>365</v>
      </c>
      <c r="BN35" s="153" t="s">
        <v>365</v>
      </c>
      <c r="BO35" s="153" t="s">
        <v>365</v>
      </c>
      <c r="BP35" s="153" t="s">
        <v>365</v>
      </c>
      <c r="BQ35" s="153" t="s">
        <v>365</v>
      </c>
      <c r="BR35" s="153" t="s">
        <v>365</v>
      </c>
      <c r="BS35" s="153" t="s">
        <v>365</v>
      </c>
      <c r="BT35" s="138" t="s">
        <v>365</v>
      </c>
      <c r="BU35" s="137" t="s">
        <v>365</v>
      </c>
      <c r="BV35" s="153" t="s">
        <v>365</v>
      </c>
      <c r="BW35" s="153" t="s">
        <v>365</v>
      </c>
      <c r="BX35" s="154" t="s">
        <v>365</v>
      </c>
      <c r="BY35" s="284" t="s">
        <v>365</v>
      </c>
      <c r="BZ35" s="154" t="s">
        <v>365</v>
      </c>
      <c r="CA35" s="155">
        <v>27836.291000000001</v>
      </c>
      <c r="CB35" s="154">
        <v>0</v>
      </c>
    </row>
    <row r="36" spans="1:80" ht="11.25" customHeight="1">
      <c r="A36" s="149"/>
      <c r="B36" s="149" t="s">
        <v>362</v>
      </c>
      <c r="C36" s="150" t="s">
        <v>426</v>
      </c>
      <c r="D36" s="150"/>
      <c r="E36" s="150"/>
      <c r="F36" s="150"/>
      <c r="G36" s="151"/>
      <c r="H36" s="152" t="s">
        <v>427</v>
      </c>
      <c r="I36" s="137">
        <v>698.41600000000005</v>
      </c>
      <c r="J36" s="137" t="s">
        <v>365</v>
      </c>
      <c r="K36" s="153" t="s">
        <v>365</v>
      </c>
      <c r="L36" s="153" t="s">
        <v>365</v>
      </c>
      <c r="M36" s="153" t="s">
        <v>365</v>
      </c>
      <c r="N36" s="153" t="s">
        <v>365</v>
      </c>
      <c r="O36" s="153" t="s">
        <v>365</v>
      </c>
      <c r="P36" s="153" t="s">
        <v>365</v>
      </c>
      <c r="Q36" s="153" t="s">
        <v>365</v>
      </c>
      <c r="R36" s="153" t="s">
        <v>365</v>
      </c>
      <c r="S36" s="153" t="s">
        <v>365</v>
      </c>
      <c r="T36" s="153" t="s">
        <v>365</v>
      </c>
      <c r="U36" s="137" t="s">
        <v>365</v>
      </c>
      <c r="V36" s="153" t="s">
        <v>365</v>
      </c>
      <c r="W36" s="153" t="s">
        <v>365</v>
      </c>
      <c r="X36" s="153" t="s">
        <v>365</v>
      </c>
      <c r="Y36" s="153" t="s">
        <v>365</v>
      </c>
      <c r="Z36" s="137" t="s">
        <v>365</v>
      </c>
      <c r="AA36" s="153" t="s">
        <v>365</v>
      </c>
      <c r="AB36" s="153" t="s">
        <v>365</v>
      </c>
      <c r="AC36" s="154" t="s">
        <v>365</v>
      </c>
      <c r="AD36" s="137">
        <v>698.41600000000005</v>
      </c>
      <c r="AE36" s="153" t="s">
        <v>365</v>
      </c>
      <c r="AF36" s="153" t="s">
        <v>365</v>
      </c>
      <c r="AG36" s="153" t="s">
        <v>365</v>
      </c>
      <c r="AH36" s="153" t="s">
        <v>365</v>
      </c>
      <c r="AI36" s="153" t="s">
        <v>365</v>
      </c>
      <c r="AJ36" s="153">
        <v>127.642</v>
      </c>
      <c r="AK36" s="153">
        <v>0</v>
      </c>
      <c r="AL36" s="153">
        <v>27.385999999999999</v>
      </c>
      <c r="AM36" s="153">
        <v>0</v>
      </c>
      <c r="AN36" s="153">
        <v>0</v>
      </c>
      <c r="AO36" s="153">
        <v>0</v>
      </c>
      <c r="AP36" s="153">
        <v>0</v>
      </c>
      <c r="AQ36" s="153">
        <v>0</v>
      </c>
      <c r="AR36" s="153">
        <v>369.80099999999999</v>
      </c>
      <c r="AS36" s="153">
        <v>11.337999999999999</v>
      </c>
      <c r="AT36" s="153">
        <v>0</v>
      </c>
      <c r="AU36" s="153">
        <v>0</v>
      </c>
      <c r="AV36" s="153">
        <v>0</v>
      </c>
      <c r="AW36" s="153">
        <v>0</v>
      </c>
      <c r="AX36" s="153">
        <v>0</v>
      </c>
      <c r="AY36" s="153">
        <v>0</v>
      </c>
      <c r="AZ36" s="153">
        <v>162.249</v>
      </c>
      <c r="BA36" s="154" t="s">
        <v>365</v>
      </c>
      <c r="BB36" s="137">
        <v>0</v>
      </c>
      <c r="BC36" s="153" t="s">
        <v>365</v>
      </c>
      <c r="BD36" s="153" t="s">
        <v>365</v>
      </c>
      <c r="BE36" s="153" t="s">
        <v>365</v>
      </c>
      <c r="BF36" s="390" t="s">
        <v>365</v>
      </c>
      <c r="BG36" s="153" t="s">
        <v>365</v>
      </c>
      <c r="BH36" s="153" t="s">
        <v>365</v>
      </c>
      <c r="BI36" s="153" t="s">
        <v>365</v>
      </c>
      <c r="BJ36" s="153" t="s">
        <v>365</v>
      </c>
      <c r="BK36" s="153" t="s">
        <v>365</v>
      </c>
      <c r="BL36" s="153" t="s">
        <v>365</v>
      </c>
      <c r="BM36" s="153" t="s">
        <v>365</v>
      </c>
      <c r="BN36" s="153">
        <v>0</v>
      </c>
      <c r="BO36" s="153" t="s">
        <v>365</v>
      </c>
      <c r="BP36" s="153">
        <v>0</v>
      </c>
      <c r="BQ36" s="153" t="s">
        <v>365</v>
      </c>
      <c r="BR36" s="153">
        <v>0</v>
      </c>
      <c r="BS36" s="153" t="s">
        <v>365</v>
      </c>
      <c r="BT36" s="138" t="s">
        <v>365</v>
      </c>
      <c r="BU36" s="137" t="s">
        <v>365</v>
      </c>
      <c r="BV36" s="153" t="s">
        <v>365</v>
      </c>
      <c r="BW36" s="153" t="s">
        <v>365</v>
      </c>
      <c r="BX36" s="154" t="s">
        <v>365</v>
      </c>
      <c r="BY36" s="284" t="s">
        <v>365</v>
      </c>
      <c r="BZ36" s="154" t="s">
        <v>365</v>
      </c>
      <c r="CA36" s="155">
        <v>698.41600000000005</v>
      </c>
      <c r="CB36" s="154">
        <v>0</v>
      </c>
    </row>
    <row r="37" spans="1:80" ht="11.25" customHeight="1">
      <c r="A37" s="149"/>
      <c r="B37" s="149" t="s">
        <v>362</v>
      </c>
      <c r="C37" s="150" t="s">
        <v>428</v>
      </c>
      <c r="D37" s="150"/>
      <c r="E37" s="150"/>
      <c r="F37" s="150"/>
      <c r="G37" s="151"/>
      <c r="H37" s="152" t="s">
        <v>429</v>
      </c>
      <c r="I37" s="137">
        <v>161.661</v>
      </c>
      <c r="J37" s="137" t="s">
        <v>365</v>
      </c>
      <c r="K37" s="153" t="s">
        <v>365</v>
      </c>
      <c r="L37" s="153" t="s">
        <v>365</v>
      </c>
      <c r="M37" s="153" t="s">
        <v>365</v>
      </c>
      <c r="N37" s="153" t="s">
        <v>365</v>
      </c>
      <c r="O37" s="153" t="s">
        <v>365</v>
      </c>
      <c r="P37" s="153" t="s">
        <v>365</v>
      </c>
      <c r="Q37" s="153" t="s">
        <v>365</v>
      </c>
      <c r="R37" s="153" t="s">
        <v>365</v>
      </c>
      <c r="S37" s="153" t="s">
        <v>365</v>
      </c>
      <c r="T37" s="153" t="s">
        <v>365</v>
      </c>
      <c r="U37" s="137" t="s">
        <v>365</v>
      </c>
      <c r="V37" s="153" t="s">
        <v>365</v>
      </c>
      <c r="W37" s="153" t="s">
        <v>365</v>
      </c>
      <c r="X37" s="153" t="s">
        <v>365</v>
      </c>
      <c r="Y37" s="153" t="s">
        <v>365</v>
      </c>
      <c r="Z37" s="137" t="s">
        <v>365</v>
      </c>
      <c r="AA37" s="153" t="s">
        <v>365</v>
      </c>
      <c r="AB37" s="153" t="s">
        <v>365</v>
      </c>
      <c r="AC37" s="154" t="s">
        <v>365</v>
      </c>
      <c r="AD37" s="137">
        <v>161.661</v>
      </c>
      <c r="AE37" s="153" t="s">
        <v>365</v>
      </c>
      <c r="AF37" s="153" t="s">
        <v>365</v>
      </c>
      <c r="AG37" s="153" t="s">
        <v>365</v>
      </c>
      <c r="AH37" s="153" t="s">
        <v>365</v>
      </c>
      <c r="AI37" s="153" t="s">
        <v>365</v>
      </c>
      <c r="AJ37" s="153">
        <v>0</v>
      </c>
      <c r="AK37" s="153">
        <v>0</v>
      </c>
      <c r="AL37" s="153">
        <v>33.97</v>
      </c>
      <c r="AM37" s="153">
        <v>0</v>
      </c>
      <c r="AN37" s="153">
        <v>0</v>
      </c>
      <c r="AO37" s="153">
        <v>0</v>
      </c>
      <c r="AP37" s="153">
        <v>0</v>
      </c>
      <c r="AQ37" s="153">
        <v>0</v>
      </c>
      <c r="AR37" s="153">
        <v>0</v>
      </c>
      <c r="AS37" s="153">
        <v>0</v>
      </c>
      <c r="AT37" s="153">
        <v>0</v>
      </c>
      <c r="AU37" s="153">
        <v>0</v>
      </c>
      <c r="AV37" s="153">
        <v>74.299000000000007</v>
      </c>
      <c r="AW37" s="153">
        <v>0</v>
      </c>
      <c r="AX37" s="153">
        <v>0</v>
      </c>
      <c r="AY37" s="153">
        <v>0</v>
      </c>
      <c r="AZ37" s="153">
        <v>53.392000000000003</v>
      </c>
      <c r="BA37" s="154" t="s">
        <v>365</v>
      </c>
      <c r="BB37" s="137">
        <v>0</v>
      </c>
      <c r="BC37" s="153" t="s">
        <v>365</v>
      </c>
      <c r="BD37" s="153" t="s">
        <v>365</v>
      </c>
      <c r="BE37" s="153" t="s">
        <v>365</v>
      </c>
      <c r="BF37" s="390" t="s">
        <v>365</v>
      </c>
      <c r="BG37" s="153" t="s">
        <v>365</v>
      </c>
      <c r="BH37" s="153" t="s">
        <v>365</v>
      </c>
      <c r="BI37" s="153" t="s">
        <v>365</v>
      </c>
      <c r="BJ37" s="153" t="s">
        <v>365</v>
      </c>
      <c r="BK37" s="153" t="s">
        <v>365</v>
      </c>
      <c r="BL37" s="153" t="s">
        <v>365</v>
      </c>
      <c r="BM37" s="153" t="s">
        <v>365</v>
      </c>
      <c r="BN37" s="153">
        <v>0</v>
      </c>
      <c r="BO37" s="153" t="s">
        <v>365</v>
      </c>
      <c r="BP37" s="153">
        <v>0</v>
      </c>
      <c r="BQ37" s="153" t="s">
        <v>365</v>
      </c>
      <c r="BR37" s="153">
        <v>0</v>
      </c>
      <c r="BS37" s="153" t="s">
        <v>365</v>
      </c>
      <c r="BT37" s="138" t="s">
        <v>365</v>
      </c>
      <c r="BU37" s="137" t="s">
        <v>365</v>
      </c>
      <c r="BV37" s="153" t="s">
        <v>365</v>
      </c>
      <c r="BW37" s="153" t="s">
        <v>365</v>
      </c>
      <c r="BX37" s="154" t="s">
        <v>365</v>
      </c>
      <c r="BY37" s="284" t="s">
        <v>365</v>
      </c>
      <c r="BZ37" s="154" t="s">
        <v>365</v>
      </c>
      <c r="CA37" s="155">
        <v>161.661</v>
      </c>
      <c r="CB37" s="154">
        <v>0</v>
      </c>
    </row>
    <row r="38" spans="1:80" ht="11.25" customHeight="1">
      <c r="A38" s="185"/>
      <c r="B38" s="149" t="s">
        <v>362</v>
      </c>
      <c r="C38" s="150" t="s">
        <v>430</v>
      </c>
      <c r="D38" s="150"/>
      <c r="E38" s="150"/>
      <c r="F38" s="150"/>
      <c r="G38" s="151"/>
      <c r="H38" s="152" t="s">
        <v>431</v>
      </c>
      <c r="I38" s="137">
        <v>0</v>
      </c>
      <c r="J38" s="137" t="s">
        <v>365</v>
      </c>
      <c r="K38" s="153" t="s">
        <v>365</v>
      </c>
      <c r="L38" s="153" t="s">
        <v>365</v>
      </c>
      <c r="M38" s="153" t="s">
        <v>365</v>
      </c>
      <c r="N38" s="153" t="s">
        <v>365</v>
      </c>
      <c r="O38" s="153" t="s">
        <v>365</v>
      </c>
      <c r="P38" s="153" t="s">
        <v>365</v>
      </c>
      <c r="Q38" s="153" t="s">
        <v>365</v>
      </c>
      <c r="R38" s="153" t="s">
        <v>365</v>
      </c>
      <c r="S38" s="153" t="s">
        <v>365</v>
      </c>
      <c r="T38" s="153" t="s">
        <v>365</v>
      </c>
      <c r="U38" s="137" t="s">
        <v>365</v>
      </c>
      <c r="V38" s="153" t="s">
        <v>365</v>
      </c>
      <c r="W38" s="153" t="s">
        <v>365</v>
      </c>
      <c r="X38" s="153" t="s">
        <v>365</v>
      </c>
      <c r="Y38" s="153" t="s">
        <v>365</v>
      </c>
      <c r="Z38" s="137" t="s">
        <v>365</v>
      </c>
      <c r="AA38" s="153" t="s">
        <v>365</v>
      </c>
      <c r="AB38" s="153" t="s">
        <v>365</v>
      </c>
      <c r="AC38" s="154" t="s">
        <v>365</v>
      </c>
      <c r="AD38" s="137">
        <v>0</v>
      </c>
      <c r="AE38" s="153">
        <v>0</v>
      </c>
      <c r="AF38" s="153">
        <v>0</v>
      </c>
      <c r="AG38" s="153" t="s">
        <v>365</v>
      </c>
      <c r="AH38" s="153" t="s">
        <v>365</v>
      </c>
      <c r="AI38" s="153" t="s">
        <v>365</v>
      </c>
      <c r="AJ38" s="153">
        <v>0</v>
      </c>
      <c r="AK38" s="153">
        <v>0</v>
      </c>
      <c r="AL38" s="153">
        <v>0</v>
      </c>
      <c r="AM38" s="153">
        <v>0</v>
      </c>
      <c r="AN38" s="153">
        <v>0</v>
      </c>
      <c r="AO38" s="153">
        <v>0</v>
      </c>
      <c r="AP38" s="153">
        <v>0</v>
      </c>
      <c r="AQ38" s="153">
        <v>0</v>
      </c>
      <c r="AR38" s="153">
        <v>0</v>
      </c>
      <c r="AS38" s="153">
        <v>0</v>
      </c>
      <c r="AT38" s="153">
        <v>0</v>
      </c>
      <c r="AU38" s="153">
        <v>0</v>
      </c>
      <c r="AV38" s="153">
        <v>0</v>
      </c>
      <c r="AW38" s="153">
        <v>0</v>
      </c>
      <c r="AX38" s="153">
        <v>0</v>
      </c>
      <c r="AY38" s="153">
        <v>0</v>
      </c>
      <c r="AZ38" s="153">
        <v>0</v>
      </c>
      <c r="BA38" s="154" t="s">
        <v>365</v>
      </c>
      <c r="BB38" s="137">
        <v>0</v>
      </c>
      <c r="BC38" s="153" t="s">
        <v>365</v>
      </c>
      <c r="BD38" s="153" t="s">
        <v>365</v>
      </c>
      <c r="BE38" s="153" t="s">
        <v>365</v>
      </c>
      <c r="BF38" s="390" t="s">
        <v>365</v>
      </c>
      <c r="BG38" s="153" t="s">
        <v>365</v>
      </c>
      <c r="BH38" s="153" t="s">
        <v>365</v>
      </c>
      <c r="BI38" s="153" t="s">
        <v>365</v>
      </c>
      <c r="BJ38" s="153" t="s">
        <v>365</v>
      </c>
      <c r="BK38" s="153" t="s">
        <v>365</v>
      </c>
      <c r="BL38" s="153" t="s">
        <v>365</v>
      </c>
      <c r="BM38" s="153" t="s">
        <v>365</v>
      </c>
      <c r="BN38" s="153">
        <v>0</v>
      </c>
      <c r="BO38" s="153" t="s">
        <v>365</v>
      </c>
      <c r="BP38" s="153">
        <v>0</v>
      </c>
      <c r="BQ38" s="153" t="s">
        <v>365</v>
      </c>
      <c r="BR38" s="153">
        <v>0</v>
      </c>
      <c r="BS38" s="153" t="s">
        <v>365</v>
      </c>
      <c r="BT38" s="138" t="s">
        <v>365</v>
      </c>
      <c r="BU38" s="137" t="s">
        <v>365</v>
      </c>
      <c r="BV38" s="153" t="s">
        <v>365</v>
      </c>
      <c r="BW38" s="153" t="s">
        <v>365</v>
      </c>
      <c r="BX38" s="154" t="s">
        <v>365</v>
      </c>
      <c r="BY38" s="284" t="s">
        <v>365</v>
      </c>
      <c r="BZ38" s="154" t="s">
        <v>365</v>
      </c>
      <c r="CA38" s="155">
        <v>0</v>
      </c>
      <c r="CB38" s="154">
        <v>0</v>
      </c>
    </row>
    <row r="39" spans="1:80" ht="11.25" customHeight="1">
      <c r="A39" s="185"/>
      <c r="B39" s="149" t="s">
        <v>362</v>
      </c>
      <c r="C39" s="150" t="s">
        <v>432</v>
      </c>
      <c r="D39" s="150"/>
      <c r="E39" s="150"/>
      <c r="F39" s="150"/>
      <c r="G39" s="151"/>
      <c r="H39" s="152" t="s">
        <v>433</v>
      </c>
      <c r="I39" s="137">
        <v>0</v>
      </c>
      <c r="J39" s="137" t="s">
        <v>365</v>
      </c>
      <c r="K39" s="153" t="s">
        <v>365</v>
      </c>
      <c r="L39" s="153" t="s">
        <v>365</v>
      </c>
      <c r="M39" s="153" t="s">
        <v>365</v>
      </c>
      <c r="N39" s="153" t="s">
        <v>365</v>
      </c>
      <c r="O39" s="153" t="s">
        <v>365</v>
      </c>
      <c r="P39" s="153" t="s">
        <v>365</v>
      </c>
      <c r="Q39" s="153" t="s">
        <v>365</v>
      </c>
      <c r="R39" s="153" t="s">
        <v>365</v>
      </c>
      <c r="S39" s="153" t="s">
        <v>365</v>
      </c>
      <c r="T39" s="153" t="s">
        <v>365</v>
      </c>
      <c r="U39" s="137" t="s">
        <v>365</v>
      </c>
      <c r="V39" s="153" t="s">
        <v>365</v>
      </c>
      <c r="W39" s="153" t="s">
        <v>365</v>
      </c>
      <c r="X39" s="153" t="s">
        <v>365</v>
      </c>
      <c r="Y39" s="153" t="s">
        <v>365</v>
      </c>
      <c r="Z39" s="137" t="s">
        <v>365</v>
      </c>
      <c r="AA39" s="153" t="s">
        <v>365</v>
      </c>
      <c r="AB39" s="153" t="s">
        <v>365</v>
      </c>
      <c r="AC39" s="154" t="s">
        <v>365</v>
      </c>
      <c r="AD39" s="137">
        <v>0</v>
      </c>
      <c r="AE39" s="153">
        <v>0</v>
      </c>
      <c r="AF39" s="153">
        <v>0</v>
      </c>
      <c r="AG39" s="153">
        <v>0</v>
      </c>
      <c r="AH39" s="153">
        <v>0</v>
      </c>
      <c r="AI39" s="153">
        <v>0</v>
      </c>
      <c r="AJ39" s="153" t="s">
        <v>365</v>
      </c>
      <c r="AK39" s="153" t="s">
        <v>365</v>
      </c>
      <c r="AL39" s="153" t="s">
        <v>365</v>
      </c>
      <c r="AM39" s="153" t="s">
        <v>365</v>
      </c>
      <c r="AN39" s="153" t="s">
        <v>365</v>
      </c>
      <c r="AO39" s="153" t="s">
        <v>365</v>
      </c>
      <c r="AP39" s="153" t="s">
        <v>365</v>
      </c>
      <c r="AQ39" s="153" t="s">
        <v>365</v>
      </c>
      <c r="AR39" s="153" t="s">
        <v>365</v>
      </c>
      <c r="AS39" s="153" t="s">
        <v>365</v>
      </c>
      <c r="AT39" s="153" t="s">
        <v>365</v>
      </c>
      <c r="AU39" s="153" t="s">
        <v>365</v>
      </c>
      <c r="AV39" s="153" t="s">
        <v>365</v>
      </c>
      <c r="AW39" s="153" t="s">
        <v>365</v>
      </c>
      <c r="AX39" s="153" t="s">
        <v>365</v>
      </c>
      <c r="AY39" s="153" t="s">
        <v>365</v>
      </c>
      <c r="AZ39" s="153" t="s">
        <v>365</v>
      </c>
      <c r="BA39" s="154" t="s">
        <v>365</v>
      </c>
      <c r="BB39" s="137" t="s">
        <v>365</v>
      </c>
      <c r="BC39" s="153" t="s">
        <v>365</v>
      </c>
      <c r="BD39" s="153" t="s">
        <v>365</v>
      </c>
      <c r="BE39" s="153" t="s">
        <v>365</v>
      </c>
      <c r="BF39" s="390" t="s">
        <v>365</v>
      </c>
      <c r="BG39" s="153" t="s">
        <v>365</v>
      </c>
      <c r="BH39" s="153" t="s">
        <v>365</v>
      </c>
      <c r="BI39" s="153" t="s">
        <v>365</v>
      </c>
      <c r="BJ39" s="153" t="s">
        <v>365</v>
      </c>
      <c r="BK39" s="153" t="s">
        <v>365</v>
      </c>
      <c r="BL39" s="153" t="s">
        <v>365</v>
      </c>
      <c r="BM39" s="153" t="s">
        <v>365</v>
      </c>
      <c r="BN39" s="153" t="s">
        <v>365</v>
      </c>
      <c r="BO39" s="153" t="s">
        <v>365</v>
      </c>
      <c r="BP39" s="153" t="s">
        <v>365</v>
      </c>
      <c r="BQ39" s="153" t="s">
        <v>365</v>
      </c>
      <c r="BR39" s="153" t="s">
        <v>365</v>
      </c>
      <c r="BS39" s="153" t="s">
        <v>365</v>
      </c>
      <c r="BT39" s="138" t="s">
        <v>365</v>
      </c>
      <c r="BU39" s="137" t="s">
        <v>365</v>
      </c>
      <c r="BV39" s="153" t="s">
        <v>365</v>
      </c>
      <c r="BW39" s="153" t="s">
        <v>365</v>
      </c>
      <c r="BX39" s="154" t="s">
        <v>365</v>
      </c>
      <c r="BY39" s="284" t="s">
        <v>365</v>
      </c>
      <c r="BZ39" s="154" t="s">
        <v>365</v>
      </c>
      <c r="CA39" s="155">
        <v>0</v>
      </c>
      <c r="CB39" s="154">
        <v>0</v>
      </c>
    </row>
    <row r="40" spans="1:80" ht="11.25" customHeight="1">
      <c r="A40" s="185"/>
      <c r="B40" s="149" t="s">
        <v>362</v>
      </c>
      <c r="C40" s="150" t="s">
        <v>434</v>
      </c>
      <c r="D40" s="150"/>
      <c r="E40" s="150"/>
      <c r="F40" s="150"/>
      <c r="G40" s="151"/>
      <c r="H40" s="152" t="s">
        <v>435</v>
      </c>
      <c r="I40" s="137">
        <v>698.41600000000005</v>
      </c>
      <c r="J40" s="137" t="s">
        <v>365</v>
      </c>
      <c r="K40" s="153" t="s">
        <v>365</v>
      </c>
      <c r="L40" s="153" t="s">
        <v>365</v>
      </c>
      <c r="M40" s="153" t="s">
        <v>365</v>
      </c>
      <c r="N40" s="153" t="s">
        <v>365</v>
      </c>
      <c r="O40" s="153" t="s">
        <v>365</v>
      </c>
      <c r="P40" s="153" t="s">
        <v>365</v>
      </c>
      <c r="Q40" s="153" t="s">
        <v>365</v>
      </c>
      <c r="R40" s="153" t="s">
        <v>365</v>
      </c>
      <c r="S40" s="153" t="s">
        <v>365</v>
      </c>
      <c r="T40" s="153" t="s">
        <v>365</v>
      </c>
      <c r="U40" s="137" t="s">
        <v>365</v>
      </c>
      <c r="V40" s="153" t="s">
        <v>365</v>
      </c>
      <c r="W40" s="153" t="s">
        <v>365</v>
      </c>
      <c r="X40" s="153" t="s">
        <v>365</v>
      </c>
      <c r="Y40" s="153" t="s">
        <v>365</v>
      </c>
      <c r="Z40" s="137" t="s">
        <v>365</v>
      </c>
      <c r="AA40" s="153" t="s">
        <v>365</v>
      </c>
      <c r="AB40" s="153" t="s">
        <v>365</v>
      </c>
      <c r="AC40" s="154" t="s">
        <v>365</v>
      </c>
      <c r="AD40" s="137">
        <v>698.41600000000005</v>
      </c>
      <c r="AE40" s="153">
        <v>0</v>
      </c>
      <c r="AF40" s="153">
        <v>0</v>
      </c>
      <c r="AG40" s="153" t="s">
        <v>365</v>
      </c>
      <c r="AH40" s="153" t="s">
        <v>365</v>
      </c>
      <c r="AI40" s="153" t="s">
        <v>365</v>
      </c>
      <c r="AJ40" s="153">
        <v>127.642</v>
      </c>
      <c r="AK40" s="153">
        <v>0</v>
      </c>
      <c r="AL40" s="153">
        <v>27.385999999999999</v>
      </c>
      <c r="AM40" s="153">
        <v>0</v>
      </c>
      <c r="AN40" s="153">
        <v>0</v>
      </c>
      <c r="AO40" s="153">
        <v>0</v>
      </c>
      <c r="AP40" s="153">
        <v>0</v>
      </c>
      <c r="AQ40" s="153">
        <v>0</v>
      </c>
      <c r="AR40" s="153">
        <v>369.80099999999999</v>
      </c>
      <c r="AS40" s="153">
        <v>11.337999999999999</v>
      </c>
      <c r="AT40" s="153">
        <v>0</v>
      </c>
      <c r="AU40" s="153">
        <v>0</v>
      </c>
      <c r="AV40" s="153">
        <v>0</v>
      </c>
      <c r="AW40" s="153">
        <v>0</v>
      </c>
      <c r="AX40" s="153">
        <v>0</v>
      </c>
      <c r="AY40" s="153">
        <v>0</v>
      </c>
      <c r="AZ40" s="153">
        <v>162.249</v>
      </c>
      <c r="BA40" s="154" t="s">
        <v>365</v>
      </c>
      <c r="BB40" s="137">
        <v>0</v>
      </c>
      <c r="BC40" s="153" t="s">
        <v>365</v>
      </c>
      <c r="BD40" s="153" t="s">
        <v>365</v>
      </c>
      <c r="BE40" s="153" t="s">
        <v>365</v>
      </c>
      <c r="BF40" s="390" t="s">
        <v>365</v>
      </c>
      <c r="BG40" s="153" t="s">
        <v>365</v>
      </c>
      <c r="BH40" s="153" t="s">
        <v>365</v>
      </c>
      <c r="BI40" s="153" t="s">
        <v>365</v>
      </c>
      <c r="BJ40" s="153" t="s">
        <v>365</v>
      </c>
      <c r="BK40" s="153" t="s">
        <v>365</v>
      </c>
      <c r="BL40" s="153" t="s">
        <v>365</v>
      </c>
      <c r="BM40" s="153" t="s">
        <v>365</v>
      </c>
      <c r="BN40" s="153">
        <v>0</v>
      </c>
      <c r="BO40" s="153" t="s">
        <v>365</v>
      </c>
      <c r="BP40" s="153">
        <v>0</v>
      </c>
      <c r="BQ40" s="153" t="s">
        <v>365</v>
      </c>
      <c r="BR40" s="153">
        <v>0</v>
      </c>
      <c r="BS40" s="153" t="s">
        <v>365</v>
      </c>
      <c r="BT40" s="138" t="s">
        <v>365</v>
      </c>
      <c r="BU40" s="137" t="s">
        <v>365</v>
      </c>
      <c r="BV40" s="153" t="s">
        <v>365</v>
      </c>
      <c r="BW40" s="153" t="s">
        <v>365</v>
      </c>
      <c r="BX40" s="154" t="s">
        <v>365</v>
      </c>
      <c r="BY40" s="284" t="s">
        <v>365</v>
      </c>
      <c r="BZ40" s="154" t="s">
        <v>365</v>
      </c>
      <c r="CA40" s="155">
        <v>698.41600000000005</v>
      </c>
      <c r="CB40" s="154">
        <v>0</v>
      </c>
    </row>
    <row r="41" spans="1:80" ht="11.25" customHeight="1">
      <c r="A41" s="149" t="s">
        <v>362</v>
      </c>
      <c r="B41" s="150" t="s">
        <v>436</v>
      </c>
      <c r="C41" s="150"/>
      <c r="D41" s="150"/>
      <c r="E41" s="150"/>
      <c r="F41" s="150"/>
      <c r="G41" s="151"/>
      <c r="H41" s="152" t="s">
        <v>437</v>
      </c>
      <c r="I41" s="137">
        <v>7.7290000000000001</v>
      </c>
      <c r="J41" s="137">
        <v>7.7290000000000001</v>
      </c>
      <c r="K41" s="153">
        <v>0</v>
      </c>
      <c r="L41" s="153">
        <v>0.39600000000000002</v>
      </c>
      <c r="M41" s="153">
        <v>7.3319999999999999</v>
      </c>
      <c r="N41" s="153">
        <v>0</v>
      </c>
      <c r="O41" s="153">
        <v>0</v>
      </c>
      <c r="P41" s="153">
        <v>0</v>
      </c>
      <c r="Q41" s="153">
        <v>0</v>
      </c>
      <c r="R41" s="153">
        <v>0</v>
      </c>
      <c r="S41" s="153">
        <v>0</v>
      </c>
      <c r="T41" s="153">
        <v>0</v>
      </c>
      <c r="U41" s="137">
        <v>0</v>
      </c>
      <c r="V41" s="153">
        <v>0</v>
      </c>
      <c r="W41" s="153">
        <v>0</v>
      </c>
      <c r="X41" s="153">
        <v>0</v>
      </c>
      <c r="Y41" s="153">
        <v>0</v>
      </c>
      <c r="Z41" s="137">
        <v>0</v>
      </c>
      <c r="AA41" s="153">
        <v>0</v>
      </c>
      <c r="AB41" s="153">
        <v>0</v>
      </c>
      <c r="AC41" s="154">
        <v>0</v>
      </c>
      <c r="AD41" s="137">
        <v>0</v>
      </c>
      <c r="AE41" s="153">
        <v>0</v>
      </c>
      <c r="AF41" s="153">
        <v>0</v>
      </c>
      <c r="AG41" s="153" t="s">
        <v>365</v>
      </c>
      <c r="AH41" s="153" t="s">
        <v>365</v>
      </c>
      <c r="AI41" s="153" t="s">
        <v>365</v>
      </c>
      <c r="AJ41" s="153">
        <v>0</v>
      </c>
      <c r="AK41" s="153">
        <v>0</v>
      </c>
      <c r="AL41" s="153">
        <v>0</v>
      </c>
      <c r="AM41" s="153">
        <v>0</v>
      </c>
      <c r="AN41" s="153">
        <v>0</v>
      </c>
      <c r="AO41" s="153">
        <v>0</v>
      </c>
      <c r="AP41" s="153">
        <v>0</v>
      </c>
      <c r="AQ41" s="153">
        <v>0</v>
      </c>
      <c r="AR41" s="153">
        <v>0</v>
      </c>
      <c r="AS41" s="153">
        <v>0</v>
      </c>
      <c r="AT41" s="153">
        <v>0</v>
      </c>
      <c r="AU41" s="153">
        <v>0</v>
      </c>
      <c r="AV41" s="153">
        <v>0</v>
      </c>
      <c r="AW41" s="153">
        <v>0</v>
      </c>
      <c r="AX41" s="153">
        <v>0</v>
      </c>
      <c r="AY41" s="153">
        <v>0</v>
      </c>
      <c r="AZ41" s="153">
        <v>0</v>
      </c>
      <c r="BA41" s="154" t="s">
        <v>365</v>
      </c>
      <c r="BB41" s="137">
        <v>0</v>
      </c>
      <c r="BC41" s="153" t="s">
        <v>365</v>
      </c>
      <c r="BD41" s="153" t="s">
        <v>365</v>
      </c>
      <c r="BE41" s="153" t="s">
        <v>365</v>
      </c>
      <c r="BF41" s="390" t="s">
        <v>365</v>
      </c>
      <c r="BG41" s="153" t="s">
        <v>365</v>
      </c>
      <c r="BH41" s="153" t="s">
        <v>365</v>
      </c>
      <c r="BI41" s="153" t="s">
        <v>365</v>
      </c>
      <c r="BJ41" s="153" t="s">
        <v>365</v>
      </c>
      <c r="BK41" s="153" t="s">
        <v>365</v>
      </c>
      <c r="BL41" s="153" t="s">
        <v>365</v>
      </c>
      <c r="BM41" s="153">
        <v>0</v>
      </c>
      <c r="BN41" s="153">
        <v>0</v>
      </c>
      <c r="BO41" s="153">
        <v>0</v>
      </c>
      <c r="BP41" s="153">
        <v>0</v>
      </c>
      <c r="BQ41" s="153">
        <v>0</v>
      </c>
      <c r="BR41" s="153">
        <v>0</v>
      </c>
      <c r="BS41" s="153">
        <v>0</v>
      </c>
      <c r="BT41" s="138" t="s">
        <v>365</v>
      </c>
      <c r="BU41" s="137">
        <v>0</v>
      </c>
      <c r="BV41" s="153">
        <v>0</v>
      </c>
      <c r="BW41" s="153" t="s">
        <v>365</v>
      </c>
      <c r="BX41" s="154" t="s">
        <v>365</v>
      </c>
      <c r="BY41" s="284" t="s">
        <v>365</v>
      </c>
      <c r="BZ41" s="154" t="s">
        <v>365</v>
      </c>
      <c r="CA41" s="155">
        <v>7.7290000000000001</v>
      </c>
      <c r="CB41" s="154">
        <v>0</v>
      </c>
    </row>
    <row r="42" spans="1:80" ht="11.25" customHeight="1">
      <c r="A42" s="149" t="s">
        <v>362</v>
      </c>
      <c r="B42" s="150" t="s">
        <v>438</v>
      </c>
      <c r="C42" s="150"/>
      <c r="D42" s="150"/>
      <c r="E42" s="150"/>
      <c r="F42" s="150"/>
      <c r="G42" s="151"/>
      <c r="H42" s="186" t="s">
        <v>439</v>
      </c>
      <c r="I42" s="137">
        <v>0</v>
      </c>
      <c r="J42" s="137">
        <v>0</v>
      </c>
      <c r="K42" s="153">
        <v>0</v>
      </c>
      <c r="L42" s="153">
        <v>0</v>
      </c>
      <c r="M42" s="153">
        <v>0</v>
      </c>
      <c r="N42" s="153">
        <v>0</v>
      </c>
      <c r="O42" s="153">
        <v>0</v>
      </c>
      <c r="P42" s="153">
        <v>0</v>
      </c>
      <c r="Q42" s="153">
        <v>0</v>
      </c>
      <c r="R42" s="153">
        <v>0</v>
      </c>
      <c r="S42" s="153">
        <v>0</v>
      </c>
      <c r="T42" s="153">
        <v>0</v>
      </c>
      <c r="U42" s="137">
        <v>0</v>
      </c>
      <c r="V42" s="153">
        <v>0</v>
      </c>
      <c r="W42" s="153">
        <v>0</v>
      </c>
      <c r="X42" s="153">
        <v>0</v>
      </c>
      <c r="Y42" s="153">
        <v>0</v>
      </c>
      <c r="Z42" s="137">
        <v>0</v>
      </c>
      <c r="AA42" s="153">
        <v>0</v>
      </c>
      <c r="AB42" s="153">
        <v>0</v>
      </c>
      <c r="AC42" s="154">
        <v>0</v>
      </c>
      <c r="AD42" s="137" t="s">
        <v>365</v>
      </c>
      <c r="AE42" s="153" t="s">
        <v>365</v>
      </c>
      <c r="AF42" s="153" t="s">
        <v>365</v>
      </c>
      <c r="AG42" s="153" t="s">
        <v>365</v>
      </c>
      <c r="AH42" s="153" t="s">
        <v>365</v>
      </c>
      <c r="AI42" s="153" t="s">
        <v>365</v>
      </c>
      <c r="AJ42" s="153" t="s">
        <v>365</v>
      </c>
      <c r="AK42" s="153" t="s">
        <v>365</v>
      </c>
      <c r="AL42" s="153" t="s">
        <v>365</v>
      </c>
      <c r="AM42" s="153" t="s">
        <v>365</v>
      </c>
      <c r="AN42" s="153" t="s">
        <v>365</v>
      </c>
      <c r="AO42" s="153" t="s">
        <v>365</v>
      </c>
      <c r="AP42" s="153" t="s">
        <v>365</v>
      </c>
      <c r="AQ42" s="153" t="s">
        <v>365</v>
      </c>
      <c r="AR42" s="153" t="s">
        <v>365</v>
      </c>
      <c r="AS42" s="153" t="s">
        <v>365</v>
      </c>
      <c r="AT42" s="153" t="s">
        <v>365</v>
      </c>
      <c r="AU42" s="153" t="s">
        <v>365</v>
      </c>
      <c r="AV42" s="153" t="s">
        <v>365</v>
      </c>
      <c r="AW42" s="153" t="s">
        <v>365</v>
      </c>
      <c r="AX42" s="153" t="s">
        <v>365</v>
      </c>
      <c r="AY42" s="153" t="s">
        <v>365</v>
      </c>
      <c r="AZ42" s="153" t="s">
        <v>365</v>
      </c>
      <c r="BA42" s="154" t="s">
        <v>365</v>
      </c>
      <c r="BB42" s="137">
        <v>0</v>
      </c>
      <c r="BC42" s="153" t="s">
        <v>365</v>
      </c>
      <c r="BD42" s="153" t="s">
        <v>365</v>
      </c>
      <c r="BE42" s="153" t="s">
        <v>365</v>
      </c>
      <c r="BF42" s="390" t="s">
        <v>365</v>
      </c>
      <c r="BG42" s="153" t="s">
        <v>365</v>
      </c>
      <c r="BH42" s="153" t="s">
        <v>365</v>
      </c>
      <c r="BI42" s="153">
        <v>0</v>
      </c>
      <c r="BJ42" s="153">
        <v>0</v>
      </c>
      <c r="BK42" s="153" t="s">
        <v>365</v>
      </c>
      <c r="BL42" s="153">
        <v>0</v>
      </c>
      <c r="BM42" s="153">
        <v>0</v>
      </c>
      <c r="BN42" s="153" t="s">
        <v>365</v>
      </c>
      <c r="BO42" s="153">
        <v>0</v>
      </c>
      <c r="BP42" s="153" t="s">
        <v>365</v>
      </c>
      <c r="BQ42" s="153">
        <v>0</v>
      </c>
      <c r="BR42" s="153" t="s">
        <v>365</v>
      </c>
      <c r="BS42" s="153">
        <v>0</v>
      </c>
      <c r="BT42" s="138" t="s">
        <v>365</v>
      </c>
      <c r="BU42" s="137">
        <v>0</v>
      </c>
      <c r="BV42" s="153">
        <v>0</v>
      </c>
      <c r="BW42" s="153">
        <v>0</v>
      </c>
      <c r="BX42" s="154" t="s">
        <v>365</v>
      </c>
      <c r="BY42" s="284" t="s">
        <v>365</v>
      </c>
      <c r="BZ42" s="154" t="s">
        <v>365</v>
      </c>
      <c r="CA42" s="155">
        <v>0</v>
      </c>
      <c r="CB42" s="154">
        <v>0</v>
      </c>
    </row>
    <row r="43" spans="1:80" ht="11.25" customHeight="1">
      <c r="A43" s="149" t="s">
        <v>362</v>
      </c>
      <c r="B43" s="150" t="s">
        <v>440</v>
      </c>
      <c r="C43" s="150"/>
      <c r="D43" s="150"/>
      <c r="E43" s="150"/>
      <c r="F43" s="150"/>
      <c r="G43" s="151"/>
      <c r="H43" s="152" t="s">
        <v>441</v>
      </c>
      <c r="I43" s="137">
        <v>0</v>
      </c>
      <c r="J43" s="137">
        <v>0</v>
      </c>
      <c r="K43" s="153">
        <v>0</v>
      </c>
      <c r="L43" s="153">
        <v>0</v>
      </c>
      <c r="M43" s="153">
        <v>0</v>
      </c>
      <c r="N43" s="153">
        <v>0</v>
      </c>
      <c r="O43" s="153">
        <v>0</v>
      </c>
      <c r="P43" s="153">
        <v>0</v>
      </c>
      <c r="Q43" s="153">
        <v>0</v>
      </c>
      <c r="R43" s="153">
        <v>0</v>
      </c>
      <c r="S43" s="153">
        <v>0</v>
      </c>
      <c r="T43" s="153">
        <v>0</v>
      </c>
      <c r="U43" s="137">
        <v>0</v>
      </c>
      <c r="V43" s="153">
        <v>0</v>
      </c>
      <c r="W43" s="153">
        <v>0</v>
      </c>
      <c r="X43" s="153">
        <v>0</v>
      </c>
      <c r="Y43" s="153">
        <v>0</v>
      </c>
      <c r="Z43" s="137">
        <v>0</v>
      </c>
      <c r="AA43" s="153">
        <v>0</v>
      </c>
      <c r="AB43" s="153">
        <v>0</v>
      </c>
      <c r="AC43" s="154">
        <v>0</v>
      </c>
      <c r="AD43" s="137" t="s">
        <v>365</v>
      </c>
      <c r="AE43" s="153" t="s">
        <v>365</v>
      </c>
      <c r="AF43" s="153" t="s">
        <v>365</v>
      </c>
      <c r="AG43" s="153" t="s">
        <v>365</v>
      </c>
      <c r="AH43" s="153" t="s">
        <v>365</v>
      </c>
      <c r="AI43" s="153" t="s">
        <v>365</v>
      </c>
      <c r="AJ43" s="153" t="s">
        <v>365</v>
      </c>
      <c r="AK43" s="153" t="s">
        <v>365</v>
      </c>
      <c r="AL43" s="153" t="s">
        <v>365</v>
      </c>
      <c r="AM43" s="153" t="s">
        <v>365</v>
      </c>
      <c r="AN43" s="153" t="s">
        <v>365</v>
      </c>
      <c r="AO43" s="153" t="s">
        <v>365</v>
      </c>
      <c r="AP43" s="153" t="s">
        <v>365</v>
      </c>
      <c r="AQ43" s="153" t="s">
        <v>365</v>
      </c>
      <c r="AR43" s="153" t="s">
        <v>365</v>
      </c>
      <c r="AS43" s="153" t="s">
        <v>365</v>
      </c>
      <c r="AT43" s="153" t="s">
        <v>365</v>
      </c>
      <c r="AU43" s="153" t="s">
        <v>365</v>
      </c>
      <c r="AV43" s="153" t="s">
        <v>365</v>
      </c>
      <c r="AW43" s="153" t="s">
        <v>365</v>
      </c>
      <c r="AX43" s="153" t="s">
        <v>365</v>
      </c>
      <c r="AY43" s="153" t="s">
        <v>365</v>
      </c>
      <c r="AZ43" s="153" t="s">
        <v>365</v>
      </c>
      <c r="BA43" s="154" t="s">
        <v>365</v>
      </c>
      <c r="BB43" s="137" t="s">
        <v>365</v>
      </c>
      <c r="BC43" s="153" t="s">
        <v>365</v>
      </c>
      <c r="BD43" s="153" t="s">
        <v>365</v>
      </c>
      <c r="BE43" s="153" t="s">
        <v>365</v>
      </c>
      <c r="BF43" s="390" t="s">
        <v>365</v>
      </c>
      <c r="BG43" s="153" t="s">
        <v>365</v>
      </c>
      <c r="BH43" s="153" t="s">
        <v>365</v>
      </c>
      <c r="BI43" s="153" t="s">
        <v>365</v>
      </c>
      <c r="BJ43" s="153" t="s">
        <v>365</v>
      </c>
      <c r="BK43" s="153" t="s">
        <v>365</v>
      </c>
      <c r="BL43" s="153" t="s">
        <v>365</v>
      </c>
      <c r="BM43" s="153" t="s">
        <v>365</v>
      </c>
      <c r="BN43" s="153" t="s">
        <v>365</v>
      </c>
      <c r="BO43" s="153" t="s">
        <v>365</v>
      </c>
      <c r="BP43" s="153" t="s">
        <v>365</v>
      </c>
      <c r="BQ43" s="153" t="s">
        <v>365</v>
      </c>
      <c r="BR43" s="153" t="s">
        <v>365</v>
      </c>
      <c r="BS43" s="153" t="s">
        <v>365</v>
      </c>
      <c r="BT43" s="138" t="s">
        <v>365</v>
      </c>
      <c r="BU43" s="137" t="s">
        <v>365</v>
      </c>
      <c r="BV43" s="153" t="s">
        <v>365</v>
      </c>
      <c r="BW43" s="153" t="s">
        <v>365</v>
      </c>
      <c r="BX43" s="154" t="s">
        <v>365</v>
      </c>
      <c r="BY43" s="284" t="s">
        <v>365</v>
      </c>
      <c r="BZ43" s="154" t="s">
        <v>365</v>
      </c>
      <c r="CA43" s="155">
        <v>0</v>
      </c>
      <c r="CB43" s="154">
        <v>0</v>
      </c>
    </row>
    <row r="44" spans="1:80" ht="11.25" customHeight="1">
      <c r="A44" s="149" t="s">
        <v>362</v>
      </c>
      <c r="B44" s="150" t="s">
        <v>442</v>
      </c>
      <c r="C44" s="150"/>
      <c r="D44" s="150"/>
      <c r="E44" s="150"/>
      <c r="F44" s="150"/>
      <c r="G44" s="151"/>
      <c r="H44" s="152" t="s">
        <v>443</v>
      </c>
      <c r="I44" s="137">
        <v>0</v>
      </c>
      <c r="J44" s="137" t="s">
        <v>365</v>
      </c>
      <c r="K44" s="153" t="s">
        <v>365</v>
      </c>
      <c r="L44" s="153" t="s">
        <v>365</v>
      </c>
      <c r="M44" s="153" t="s">
        <v>365</v>
      </c>
      <c r="N44" s="153" t="s">
        <v>365</v>
      </c>
      <c r="O44" s="153" t="s">
        <v>365</v>
      </c>
      <c r="P44" s="153" t="s">
        <v>365</v>
      </c>
      <c r="Q44" s="153" t="s">
        <v>365</v>
      </c>
      <c r="R44" s="153" t="s">
        <v>365</v>
      </c>
      <c r="S44" s="153" t="s">
        <v>365</v>
      </c>
      <c r="T44" s="153" t="s">
        <v>365</v>
      </c>
      <c r="U44" s="137">
        <v>0</v>
      </c>
      <c r="V44" s="153">
        <v>0</v>
      </c>
      <c r="W44" s="153">
        <v>0</v>
      </c>
      <c r="X44" s="153">
        <v>0</v>
      </c>
      <c r="Y44" s="153">
        <v>0</v>
      </c>
      <c r="Z44" s="137" t="s">
        <v>365</v>
      </c>
      <c r="AA44" s="153" t="s">
        <v>365</v>
      </c>
      <c r="AB44" s="153" t="s">
        <v>365</v>
      </c>
      <c r="AC44" s="154" t="s">
        <v>365</v>
      </c>
      <c r="AD44" s="137">
        <v>0</v>
      </c>
      <c r="AE44" s="153">
        <v>0</v>
      </c>
      <c r="AF44" s="153">
        <v>0</v>
      </c>
      <c r="AG44" s="153" t="s">
        <v>365</v>
      </c>
      <c r="AH44" s="153" t="s">
        <v>365</v>
      </c>
      <c r="AI44" s="153" t="s">
        <v>365</v>
      </c>
      <c r="AJ44" s="153">
        <v>0</v>
      </c>
      <c r="AK44" s="153">
        <v>0</v>
      </c>
      <c r="AL44" s="153">
        <v>0</v>
      </c>
      <c r="AM44" s="153">
        <v>0</v>
      </c>
      <c r="AN44" s="153">
        <v>0</v>
      </c>
      <c r="AO44" s="153">
        <v>0</v>
      </c>
      <c r="AP44" s="153">
        <v>0</v>
      </c>
      <c r="AQ44" s="153">
        <v>0</v>
      </c>
      <c r="AR44" s="153">
        <v>0</v>
      </c>
      <c r="AS44" s="153">
        <v>0</v>
      </c>
      <c r="AT44" s="153">
        <v>0</v>
      </c>
      <c r="AU44" s="153">
        <v>0</v>
      </c>
      <c r="AV44" s="153">
        <v>0</v>
      </c>
      <c r="AW44" s="153">
        <v>0</v>
      </c>
      <c r="AX44" s="153">
        <v>0</v>
      </c>
      <c r="AY44" s="153">
        <v>0</v>
      </c>
      <c r="AZ44" s="153">
        <v>0</v>
      </c>
      <c r="BA44" s="154" t="s">
        <v>365</v>
      </c>
      <c r="BB44" s="137">
        <v>0</v>
      </c>
      <c r="BC44" s="153" t="s">
        <v>365</v>
      </c>
      <c r="BD44" s="153" t="s">
        <v>365</v>
      </c>
      <c r="BE44" s="153" t="s">
        <v>365</v>
      </c>
      <c r="BF44" s="390" t="s">
        <v>365</v>
      </c>
      <c r="BG44" s="153" t="s">
        <v>365</v>
      </c>
      <c r="BH44" s="153" t="s">
        <v>365</v>
      </c>
      <c r="BI44" s="153" t="s">
        <v>365</v>
      </c>
      <c r="BJ44" s="153" t="s">
        <v>365</v>
      </c>
      <c r="BK44" s="153">
        <v>0</v>
      </c>
      <c r="BL44" s="153" t="s">
        <v>365</v>
      </c>
      <c r="BM44" s="153">
        <v>0</v>
      </c>
      <c r="BN44" s="153">
        <v>0</v>
      </c>
      <c r="BO44" s="153">
        <v>0</v>
      </c>
      <c r="BP44" s="153">
        <v>0</v>
      </c>
      <c r="BQ44" s="153">
        <v>0</v>
      </c>
      <c r="BR44" s="153">
        <v>0</v>
      </c>
      <c r="BS44" s="153">
        <v>0</v>
      </c>
      <c r="BT44" s="138" t="s">
        <v>365</v>
      </c>
      <c r="BU44" s="137" t="s">
        <v>365</v>
      </c>
      <c r="BV44" s="153" t="s">
        <v>365</v>
      </c>
      <c r="BW44" s="153" t="s">
        <v>365</v>
      </c>
      <c r="BX44" s="154" t="s">
        <v>365</v>
      </c>
      <c r="BY44" s="284" t="s">
        <v>365</v>
      </c>
      <c r="BZ44" s="154" t="s">
        <v>365</v>
      </c>
      <c r="CA44" s="155">
        <v>0</v>
      </c>
      <c r="CB44" s="154">
        <v>0</v>
      </c>
    </row>
    <row r="45" spans="1:80" ht="11.25" customHeight="1">
      <c r="A45" s="149" t="s">
        <v>362</v>
      </c>
      <c r="B45" s="150" t="s">
        <v>444</v>
      </c>
      <c r="C45" s="150"/>
      <c r="D45" s="150"/>
      <c r="E45" s="150"/>
      <c r="F45" s="150"/>
      <c r="G45" s="151"/>
      <c r="H45" s="152" t="s">
        <v>445</v>
      </c>
      <c r="I45" s="137">
        <v>965.86</v>
      </c>
      <c r="J45" s="137" t="s">
        <v>365</v>
      </c>
      <c r="K45" s="153" t="s">
        <v>365</v>
      </c>
      <c r="L45" s="153" t="s">
        <v>365</v>
      </c>
      <c r="M45" s="153" t="s">
        <v>365</v>
      </c>
      <c r="N45" s="153" t="s">
        <v>365</v>
      </c>
      <c r="O45" s="153" t="s">
        <v>365</v>
      </c>
      <c r="P45" s="153" t="s">
        <v>365</v>
      </c>
      <c r="Q45" s="153" t="s">
        <v>365</v>
      </c>
      <c r="R45" s="153" t="s">
        <v>365</v>
      </c>
      <c r="S45" s="153" t="s">
        <v>365</v>
      </c>
      <c r="T45" s="153" t="s">
        <v>365</v>
      </c>
      <c r="U45" s="137" t="s">
        <v>365</v>
      </c>
      <c r="V45" s="153" t="s">
        <v>365</v>
      </c>
      <c r="W45" s="153" t="s">
        <v>365</v>
      </c>
      <c r="X45" s="153" t="s">
        <v>365</v>
      </c>
      <c r="Y45" s="153" t="s">
        <v>365</v>
      </c>
      <c r="Z45" s="137" t="s">
        <v>365</v>
      </c>
      <c r="AA45" s="153" t="s">
        <v>365</v>
      </c>
      <c r="AB45" s="153" t="s">
        <v>365</v>
      </c>
      <c r="AC45" s="154" t="s">
        <v>365</v>
      </c>
      <c r="AD45" s="137" t="s">
        <v>365</v>
      </c>
      <c r="AE45" s="153" t="s">
        <v>365</v>
      </c>
      <c r="AF45" s="153" t="s">
        <v>365</v>
      </c>
      <c r="AG45" s="153" t="s">
        <v>365</v>
      </c>
      <c r="AH45" s="153" t="s">
        <v>365</v>
      </c>
      <c r="AI45" s="153" t="s">
        <v>365</v>
      </c>
      <c r="AJ45" s="153" t="s">
        <v>365</v>
      </c>
      <c r="AK45" s="153" t="s">
        <v>365</v>
      </c>
      <c r="AL45" s="153" t="s">
        <v>365</v>
      </c>
      <c r="AM45" s="153" t="s">
        <v>365</v>
      </c>
      <c r="AN45" s="153" t="s">
        <v>365</v>
      </c>
      <c r="AO45" s="153" t="s">
        <v>365</v>
      </c>
      <c r="AP45" s="153" t="s">
        <v>365</v>
      </c>
      <c r="AQ45" s="153" t="s">
        <v>365</v>
      </c>
      <c r="AR45" s="153" t="s">
        <v>365</v>
      </c>
      <c r="AS45" s="153" t="s">
        <v>365</v>
      </c>
      <c r="AT45" s="153" t="s">
        <v>365</v>
      </c>
      <c r="AU45" s="153" t="s">
        <v>365</v>
      </c>
      <c r="AV45" s="153" t="s">
        <v>365</v>
      </c>
      <c r="AW45" s="153" t="s">
        <v>365</v>
      </c>
      <c r="AX45" s="153" t="s">
        <v>365</v>
      </c>
      <c r="AY45" s="153" t="s">
        <v>365</v>
      </c>
      <c r="AZ45" s="153" t="s">
        <v>365</v>
      </c>
      <c r="BA45" s="154" t="s">
        <v>365</v>
      </c>
      <c r="BB45" s="137">
        <v>965.86</v>
      </c>
      <c r="BC45" s="153" t="s">
        <v>365</v>
      </c>
      <c r="BD45" s="153" t="s">
        <v>365</v>
      </c>
      <c r="BE45" s="153" t="s">
        <v>365</v>
      </c>
      <c r="BF45" s="390" t="s">
        <v>365</v>
      </c>
      <c r="BG45" s="153" t="s">
        <v>365</v>
      </c>
      <c r="BH45" s="153" t="s">
        <v>365</v>
      </c>
      <c r="BI45" s="153" t="s">
        <v>365</v>
      </c>
      <c r="BJ45" s="153" t="s">
        <v>365</v>
      </c>
      <c r="BK45" s="153" t="s">
        <v>365</v>
      </c>
      <c r="BL45" s="153" t="s">
        <v>365</v>
      </c>
      <c r="BM45" s="153">
        <v>169.2</v>
      </c>
      <c r="BN45" s="153" t="s">
        <v>365</v>
      </c>
      <c r="BO45" s="153">
        <v>796.66</v>
      </c>
      <c r="BP45" s="153" t="s">
        <v>365</v>
      </c>
      <c r="BQ45" s="153">
        <v>0</v>
      </c>
      <c r="BR45" s="153" t="s">
        <v>365</v>
      </c>
      <c r="BS45" s="153">
        <v>0</v>
      </c>
      <c r="BT45" s="138" t="s">
        <v>365</v>
      </c>
      <c r="BU45" s="137" t="s">
        <v>365</v>
      </c>
      <c r="BV45" s="153" t="s">
        <v>365</v>
      </c>
      <c r="BW45" s="153" t="s">
        <v>365</v>
      </c>
      <c r="BX45" s="154" t="s">
        <v>365</v>
      </c>
      <c r="BY45" s="284" t="s">
        <v>365</v>
      </c>
      <c r="BZ45" s="154" t="s">
        <v>365</v>
      </c>
      <c r="CA45" s="155">
        <v>0</v>
      </c>
      <c r="CB45" s="154">
        <v>965.86</v>
      </c>
    </row>
    <row r="46" spans="1:80" ht="11.25" customHeight="1">
      <c r="A46" s="149" t="s">
        <v>362</v>
      </c>
      <c r="B46" s="150" t="s">
        <v>446</v>
      </c>
      <c r="C46" s="150"/>
      <c r="D46" s="150"/>
      <c r="E46" s="150"/>
      <c r="F46" s="150"/>
      <c r="G46" s="151"/>
      <c r="H46" s="152" t="s">
        <v>447</v>
      </c>
      <c r="I46" s="137">
        <v>0</v>
      </c>
      <c r="J46" s="137" t="s">
        <v>365</v>
      </c>
      <c r="K46" s="153" t="s">
        <v>365</v>
      </c>
      <c r="L46" s="153" t="s">
        <v>365</v>
      </c>
      <c r="M46" s="153" t="s">
        <v>365</v>
      </c>
      <c r="N46" s="153" t="s">
        <v>365</v>
      </c>
      <c r="O46" s="153" t="s">
        <v>365</v>
      </c>
      <c r="P46" s="153" t="s">
        <v>365</v>
      </c>
      <c r="Q46" s="153" t="s">
        <v>365</v>
      </c>
      <c r="R46" s="153" t="s">
        <v>365</v>
      </c>
      <c r="S46" s="153" t="s">
        <v>365</v>
      </c>
      <c r="T46" s="153" t="s">
        <v>365</v>
      </c>
      <c r="U46" s="137" t="s">
        <v>365</v>
      </c>
      <c r="V46" s="153" t="s">
        <v>365</v>
      </c>
      <c r="W46" s="153" t="s">
        <v>365</v>
      </c>
      <c r="X46" s="153" t="s">
        <v>365</v>
      </c>
      <c r="Y46" s="153" t="s">
        <v>365</v>
      </c>
      <c r="Z46" s="137" t="s">
        <v>365</v>
      </c>
      <c r="AA46" s="153" t="s">
        <v>365</v>
      </c>
      <c r="AB46" s="153" t="s">
        <v>365</v>
      </c>
      <c r="AC46" s="154" t="s">
        <v>365</v>
      </c>
      <c r="AD46" s="137" t="s">
        <v>365</v>
      </c>
      <c r="AE46" s="153" t="s">
        <v>365</v>
      </c>
      <c r="AF46" s="153" t="s">
        <v>365</v>
      </c>
      <c r="AG46" s="153" t="s">
        <v>365</v>
      </c>
      <c r="AH46" s="153" t="s">
        <v>365</v>
      </c>
      <c r="AI46" s="153" t="s">
        <v>365</v>
      </c>
      <c r="AJ46" s="153" t="s">
        <v>365</v>
      </c>
      <c r="AK46" s="153" t="s">
        <v>365</v>
      </c>
      <c r="AL46" s="153" t="s">
        <v>365</v>
      </c>
      <c r="AM46" s="153" t="s">
        <v>365</v>
      </c>
      <c r="AN46" s="153" t="s">
        <v>365</v>
      </c>
      <c r="AO46" s="153" t="s">
        <v>365</v>
      </c>
      <c r="AP46" s="153" t="s">
        <v>365</v>
      </c>
      <c r="AQ46" s="153" t="s">
        <v>365</v>
      </c>
      <c r="AR46" s="153" t="s">
        <v>365</v>
      </c>
      <c r="AS46" s="153" t="s">
        <v>365</v>
      </c>
      <c r="AT46" s="153" t="s">
        <v>365</v>
      </c>
      <c r="AU46" s="153" t="s">
        <v>365</v>
      </c>
      <c r="AV46" s="153" t="s">
        <v>365</v>
      </c>
      <c r="AW46" s="153" t="s">
        <v>365</v>
      </c>
      <c r="AX46" s="153" t="s">
        <v>365</v>
      </c>
      <c r="AY46" s="153" t="s">
        <v>365</v>
      </c>
      <c r="AZ46" s="153" t="s">
        <v>365</v>
      </c>
      <c r="BA46" s="154" t="s">
        <v>365</v>
      </c>
      <c r="BB46" s="137">
        <v>0</v>
      </c>
      <c r="BC46" s="153" t="s">
        <v>365</v>
      </c>
      <c r="BD46" s="153" t="s">
        <v>365</v>
      </c>
      <c r="BE46" s="153" t="s">
        <v>365</v>
      </c>
      <c r="BF46" s="390" t="s">
        <v>365</v>
      </c>
      <c r="BG46" s="153" t="s">
        <v>365</v>
      </c>
      <c r="BH46" s="153" t="s">
        <v>365</v>
      </c>
      <c r="BI46" s="153">
        <v>0</v>
      </c>
      <c r="BJ46" s="153" t="s">
        <v>365</v>
      </c>
      <c r="BK46" s="153" t="s">
        <v>365</v>
      </c>
      <c r="BL46" s="153" t="s">
        <v>365</v>
      </c>
      <c r="BM46" s="153">
        <v>0</v>
      </c>
      <c r="BN46" s="153" t="s">
        <v>365</v>
      </c>
      <c r="BO46" s="153">
        <v>0</v>
      </c>
      <c r="BP46" s="153" t="s">
        <v>365</v>
      </c>
      <c r="BQ46" s="153">
        <v>0</v>
      </c>
      <c r="BR46" s="153" t="s">
        <v>365</v>
      </c>
      <c r="BS46" s="153">
        <v>0</v>
      </c>
      <c r="BT46" s="138" t="s">
        <v>365</v>
      </c>
      <c r="BU46" s="137" t="s">
        <v>365</v>
      </c>
      <c r="BV46" s="153" t="s">
        <v>365</v>
      </c>
      <c r="BW46" s="153" t="s">
        <v>365</v>
      </c>
      <c r="BX46" s="154" t="s">
        <v>365</v>
      </c>
      <c r="BY46" s="284" t="s">
        <v>365</v>
      </c>
      <c r="BZ46" s="154" t="s">
        <v>365</v>
      </c>
      <c r="CA46" s="155">
        <v>0</v>
      </c>
      <c r="CB46" s="154">
        <v>0</v>
      </c>
    </row>
    <row r="47" spans="1:80" ht="11.25" customHeight="1">
      <c r="A47" s="149" t="s">
        <v>362</v>
      </c>
      <c r="B47" s="150" t="s">
        <v>448</v>
      </c>
      <c r="C47" s="150"/>
      <c r="D47" s="150"/>
      <c r="E47" s="150"/>
      <c r="F47" s="150"/>
      <c r="G47" s="151"/>
      <c r="H47" s="152" t="s">
        <v>449</v>
      </c>
      <c r="I47" s="137">
        <v>0</v>
      </c>
      <c r="J47" s="137" t="s">
        <v>365</v>
      </c>
      <c r="K47" s="153" t="s">
        <v>365</v>
      </c>
      <c r="L47" s="153" t="s">
        <v>365</v>
      </c>
      <c r="M47" s="153" t="s">
        <v>365</v>
      </c>
      <c r="N47" s="153" t="s">
        <v>365</v>
      </c>
      <c r="O47" s="153" t="s">
        <v>365</v>
      </c>
      <c r="P47" s="153" t="s">
        <v>365</v>
      </c>
      <c r="Q47" s="153" t="s">
        <v>365</v>
      </c>
      <c r="R47" s="153" t="s">
        <v>365</v>
      </c>
      <c r="S47" s="153" t="s">
        <v>365</v>
      </c>
      <c r="T47" s="153" t="s">
        <v>365</v>
      </c>
      <c r="U47" s="137" t="s">
        <v>365</v>
      </c>
      <c r="V47" s="153" t="s">
        <v>365</v>
      </c>
      <c r="W47" s="153" t="s">
        <v>365</v>
      </c>
      <c r="X47" s="153" t="s">
        <v>365</v>
      </c>
      <c r="Y47" s="153" t="s">
        <v>365</v>
      </c>
      <c r="Z47" s="137" t="s">
        <v>365</v>
      </c>
      <c r="AA47" s="153" t="s">
        <v>365</v>
      </c>
      <c r="AB47" s="153" t="s">
        <v>365</v>
      </c>
      <c r="AC47" s="154" t="s">
        <v>365</v>
      </c>
      <c r="AD47" s="137" t="s">
        <v>365</v>
      </c>
      <c r="AE47" s="153" t="s">
        <v>365</v>
      </c>
      <c r="AF47" s="153" t="s">
        <v>365</v>
      </c>
      <c r="AG47" s="153" t="s">
        <v>365</v>
      </c>
      <c r="AH47" s="153" t="s">
        <v>365</v>
      </c>
      <c r="AI47" s="153" t="s">
        <v>365</v>
      </c>
      <c r="AJ47" s="153" t="s">
        <v>365</v>
      </c>
      <c r="AK47" s="153" t="s">
        <v>365</v>
      </c>
      <c r="AL47" s="153" t="s">
        <v>365</v>
      </c>
      <c r="AM47" s="153" t="s">
        <v>365</v>
      </c>
      <c r="AN47" s="153" t="s">
        <v>365</v>
      </c>
      <c r="AO47" s="153" t="s">
        <v>365</v>
      </c>
      <c r="AP47" s="153" t="s">
        <v>365</v>
      </c>
      <c r="AQ47" s="153" t="s">
        <v>365</v>
      </c>
      <c r="AR47" s="153" t="s">
        <v>365</v>
      </c>
      <c r="AS47" s="153" t="s">
        <v>365</v>
      </c>
      <c r="AT47" s="153" t="s">
        <v>365</v>
      </c>
      <c r="AU47" s="153" t="s">
        <v>365</v>
      </c>
      <c r="AV47" s="153" t="s">
        <v>365</v>
      </c>
      <c r="AW47" s="153" t="s">
        <v>365</v>
      </c>
      <c r="AX47" s="153" t="s">
        <v>365</v>
      </c>
      <c r="AY47" s="153" t="s">
        <v>365</v>
      </c>
      <c r="AZ47" s="153" t="s">
        <v>365</v>
      </c>
      <c r="BA47" s="154">
        <v>0</v>
      </c>
      <c r="BB47" s="137" t="s">
        <v>365</v>
      </c>
      <c r="BC47" s="153" t="s">
        <v>365</v>
      </c>
      <c r="BD47" s="153" t="s">
        <v>365</v>
      </c>
      <c r="BE47" s="153" t="s">
        <v>365</v>
      </c>
      <c r="BF47" s="390" t="s">
        <v>365</v>
      </c>
      <c r="BG47" s="153" t="s">
        <v>365</v>
      </c>
      <c r="BH47" s="153" t="s">
        <v>365</v>
      </c>
      <c r="BI47" s="153" t="s">
        <v>365</v>
      </c>
      <c r="BJ47" s="153" t="s">
        <v>365</v>
      </c>
      <c r="BK47" s="153" t="s">
        <v>365</v>
      </c>
      <c r="BL47" s="153" t="s">
        <v>365</v>
      </c>
      <c r="BM47" s="153" t="s">
        <v>365</v>
      </c>
      <c r="BN47" s="153" t="s">
        <v>365</v>
      </c>
      <c r="BO47" s="153" t="s">
        <v>365</v>
      </c>
      <c r="BP47" s="153" t="s">
        <v>365</v>
      </c>
      <c r="BQ47" s="153" t="s">
        <v>365</v>
      </c>
      <c r="BR47" s="153" t="s">
        <v>365</v>
      </c>
      <c r="BS47" s="153" t="s">
        <v>365</v>
      </c>
      <c r="BT47" s="138" t="s">
        <v>365</v>
      </c>
      <c r="BU47" s="137" t="s">
        <v>365</v>
      </c>
      <c r="BV47" s="153" t="s">
        <v>365</v>
      </c>
      <c r="BW47" s="153" t="s">
        <v>365</v>
      </c>
      <c r="BX47" s="154" t="s">
        <v>365</v>
      </c>
      <c r="BY47" s="284" t="s">
        <v>365</v>
      </c>
      <c r="BZ47" s="154" t="s">
        <v>365</v>
      </c>
      <c r="CA47" s="155">
        <v>0</v>
      </c>
      <c r="CB47" s="154">
        <v>0</v>
      </c>
    </row>
    <row r="48" spans="1:80" ht="11.25" customHeight="1">
      <c r="A48" s="156" t="s">
        <v>362</v>
      </c>
      <c r="B48" s="157" t="s">
        <v>450</v>
      </c>
      <c r="C48" s="157"/>
      <c r="D48" s="157"/>
      <c r="E48" s="157"/>
      <c r="F48" s="157"/>
      <c r="G48" s="158"/>
      <c r="H48" s="187" t="s">
        <v>451</v>
      </c>
      <c r="I48" s="160">
        <v>657.22400000000005</v>
      </c>
      <c r="J48" s="160">
        <v>99.22</v>
      </c>
      <c r="K48" s="161">
        <v>0</v>
      </c>
      <c r="L48" s="161">
        <v>0</v>
      </c>
      <c r="M48" s="161">
        <v>0</v>
      </c>
      <c r="N48" s="161">
        <v>0</v>
      </c>
      <c r="O48" s="161">
        <v>0</v>
      </c>
      <c r="P48" s="161">
        <v>0</v>
      </c>
      <c r="Q48" s="161">
        <v>99.22</v>
      </c>
      <c r="R48" s="161">
        <v>0</v>
      </c>
      <c r="S48" s="161">
        <v>0</v>
      </c>
      <c r="T48" s="161">
        <v>0</v>
      </c>
      <c r="U48" s="160">
        <v>0</v>
      </c>
      <c r="V48" s="161">
        <v>0</v>
      </c>
      <c r="W48" s="161">
        <v>0</v>
      </c>
      <c r="X48" s="161">
        <v>0</v>
      </c>
      <c r="Y48" s="161">
        <v>0</v>
      </c>
      <c r="Z48" s="160">
        <v>0</v>
      </c>
      <c r="AA48" s="161">
        <v>0</v>
      </c>
      <c r="AB48" s="161">
        <v>0</v>
      </c>
      <c r="AC48" s="162">
        <v>0</v>
      </c>
      <c r="AD48" s="160">
        <v>0</v>
      </c>
      <c r="AE48" s="161">
        <v>0</v>
      </c>
      <c r="AF48" s="161">
        <v>0</v>
      </c>
      <c r="AG48" s="161" t="s">
        <v>365</v>
      </c>
      <c r="AH48" s="161" t="s">
        <v>365</v>
      </c>
      <c r="AI48" s="161" t="s">
        <v>365</v>
      </c>
      <c r="AJ48" s="161">
        <v>0</v>
      </c>
      <c r="AK48" s="161">
        <v>0</v>
      </c>
      <c r="AL48" s="161">
        <v>0</v>
      </c>
      <c r="AM48" s="161">
        <v>0</v>
      </c>
      <c r="AN48" s="161">
        <v>0</v>
      </c>
      <c r="AO48" s="161">
        <v>0</v>
      </c>
      <c r="AP48" s="161">
        <v>0</v>
      </c>
      <c r="AQ48" s="161">
        <v>0</v>
      </c>
      <c r="AR48" s="161">
        <v>0</v>
      </c>
      <c r="AS48" s="161">
        <v>0</v>
      </c>
      <c r="AT48" s="161">
        <v>0</v>
      </c>
      <c r="AU48" s="161">
        <v>0</v>
      </c>
      <c r="AV48" s="161">
        <v>0</v>
      </c>
      <c r="AW48" s="161">
        <v>0</v>
      </c>
      <c r="AX48" s="161">
        <v>0</v>
      </c>
      <c r="AY48" s="161">
        <v>0</v>
      </c>
      <c r="AZ48" s="161">
        <v>0</v>
      </c>
      <c r="BA48" s="162">
        <v>558.00400000000002</v>
      </c>
      <c r="BB48" s="160">
        <v>0</v>
      </c>
      <c r="BC48" s="161" t="s">
        <v>365</v>
      </c>
      <c r="BD48" s="161" t="s">
        <v>365</v>
      </c>
      <c r="BE48" s="161" t="s">
        <v>365</v>
      </c>
      <c r="BF48" s="397" t="s">
        <v>365</v>
      </c>
      <c r="BG48" s="161">
        <v>0</v>
      </c>
      <c r="BH48" s="161">
        <v>0</v>
      </c>
      <c r="BI48" s="161">
        <v>0</v>
      </c>
      <c r="BJ48" s="161">
        <v>0</v>
      </c>
      <c r="BK48" s="161">
        <v>0</v>
      </c>
      <c r="BL48" s="161">
        <v>0</v>
      </c>
      <c r="BM48" s="161">
        <v>0</v>
      </c>
      <c r="BN48" s="161">
        <v>0</v>
      </c>
      <c r="BO48" s="161">
        <v>0</v>
      </c>
      <c r="BP48" s="161">
        <v>0</v>
      </c>
      <c r="BQ48" s="161">
        <v>0</v>
      </c>
      <c r="BR48" s="161">
        <v>0</v>
      </c>
      <c r="BS48" s="161">
        <v>0</v>
      </c>
      <c r="BT48" s="161">
        <v>0</v>
      </c>
      <c r="BU48" s="160">
        <v>0</v>
      </c>
      <c r="BV48" s="161">
        <v>0</v>
      </c>
      <c r="BW48" s="161">
        <v>0</v>
      </c>
      <c r="BX48" s="162" t="s">
        <v>365</v>
      </c>
      <c r="BY48" s="285" t="s">
        <v>365</v>
      </c>
      <c r="BZ48" s="162" t="s">
        <v>365</v>
      </c>
      <c r="CA48" s="163">
        <v>657.22400000000005</v>
      </c>
      <c r="CB48" s="162">
        <v>0</v>
      </c>
    </row>
    <row r="49" spans="1:80" ht="11.25" customHeight="1">
      <c r="A49" s="165" t="s">
        <v>452</v>
      </c>
      <c r="B49" s="165"/>
      <c r="C49" s="165"/>
      <c r="D49" s="165"/>
      <c r="E49" s="165"/>
      <c r="F49" s="165"/>
      <c r="G49" s="179"/>
      <c r="H49" s="168" t="s">
        <v>453</v>
      </c>
      <c r="I49" s="169">
        <v>58291.788</v>
      </c>
      <c r="J49" s="169">
        <v>5494.1750000000002</v>
      </c>
      <c r="K49" s="170" t="s">
        <v>365</v>
      </c>
      <c r="L49" s="170" t="s">
        <v>365</v>
      </c>
      <c r="M49" s="170" t="s">
        <v>365</v>
      </c>
      <c r="N49" s="170" t="s">
        <v>365</v>
      </c>
      <c r="O49" s="170" t="s">
        <v>365</v>
      </c>
      <c r="P49" s="170">
        <v>6.8659999999999997</v>
      </c>
      <c r="Q49" s="170">
        <v>5205.1040000000003</v>
      </c>
      <c r="R49" s="170">
        <v>0</v>
      </c>
      <c r="S49" s="170">
        <v>282.20499999999998</v>
      </c>
      <c r="T49" s="170">
        <v>0</v>
      </c>
      <c r="U49" s="169">
        <v>1954.61</v>
      </c>
      <c r="V49" s="170">
        <v>0</v>
      </c>
      <c r="W49" s="170">
        <v>1406.261</v>
      </c>
      <c r="X49" s="170">
        <v>464.37900000000002</v>
      </c>
      <c r="Y49" s="170">
        <v>83.968999999999994</v>
      </c>
      <c r="Z49" s="169">
        <v>0</v>
      </c>
      <c r="AA49" s="170" t="s">
        <v>365</v>
      </c>
      <c r="AB49" s="170">
        <v>0</v>
      </c>
      <c r="AC49" s="169" t="s">
        <v>365</v>
      </c>
      <c r="AD49" s="169">
        <v>29459.9</v>
      </c>
      <c r="AE49" s="170">
        <v>0</v>
      </c>
      <c r="AF49" s="170">
        <v>0</v>
      </c>
      <c r="AG49" s="170">
        <v>891.80499999999995</v>
      </c>
      <c r="AH49" s="170">
        <v>0</v>
      </c>
      <c r="AI49" s="170">
        <v>558.00400000000002</v>
      </c>
      <c r="AJ49" s="170">
        <v>1046.6869999999999</v>
      </c>
      <c r="AK49" s="170">
        <v>0</v>
      </c>
      <c r="AL49" s="170">
        <v>748.94899999999996</v>
      </c>
      <c r="AM49" s="170">
        <v>4089.2440000000001</v>
      </c>
      <c r="AN49" s="170">
        <v>29.725000000000001</v>
      </c>
      <c r="AO49" s="170">
        <v>0</v>
      </c>
      <c r="AP49" s="170">
        <v>603.68299999999999</v>
      </c>
      <c r="AQ49" s="170">
        <v>4.8000000000000001E-2</v>
      </c>
      <c r="AR49" s="170">
        <v>2616.7759999999998</v>
      </c>
      <c r="AS49" s="170">
        <v>13253.299000000001</v>
      </c>
      <c r="AT49" s="170">
        <v>1963.8</v>
      </c>
      <c r="AU49" s="170">
        <v>145.27199999999999</v>
      </c>
      <c r="AV49" s="170">
        <v>394.065</v>
      </c>
      <c r="AW49" s="170">
        <v>1424.4259999999999</v>
      </c>
      <c r="AX49" s="170">
        <v>224.16200000000001</v>
      </c>
      <c r="AY49" s="170">
        <v>84.192999999999998</v>
      </c>
      <c r="AZ49" s="170">
        <v>1385.7619999999999</v>
      </c>
      <c r="BA49" s="169">
        <v>0</v>
      </c>
      <c r="BB49" s="169">
        <v>965.86</v>
      </c>
      <c r="BC49" s="170" t="s">
        <v>365</v>
      </c>
      <c r="BD49" s="170" t="s">
        <v>365</v>
      </c>
      <c r="BE49" s="170" t="s">
        <v>365</v>
      </c>
      <c r="BF49" s="398" t="s">
        <v>365</v>
      </c>
      <c r="BG49" s="170" t="s">
        <v>365</v>
      </c>
      <c r="BH49" s="170" t="s">
        <v>365</v>
      </c>
      <c r="BI49" s="170" t="s">
        <v>365</v>
      </c>
      <c r="BJ49" s="170">
        <v>0</v>
      </c>
      <c r="BK49" s="170">
        <v>0</v>
      </c>
      <c r="BL49" s="170" t="s">
        <v>365</v>
      </c>
      <c r="BM49" s="170" t="s">
        <v>365</v>
      </c>
      <c r="BN49" s="170">
        <v>169.2</v>
      </c>
      <c r="BO49" s="170" t="s">
        <v>365</v>
      </c>
      <c r="BP49" s="170">
        <v>796.66</v>
      </c>
      <c r="BQ49" s="170" t="s">
        <v>365</v>
      </c>
      <c r="BR49" s="170">
        <v>0</v>
      </c>
      <c r="BS49" s="170" t="s">
        <v>365</v>
      </c>
      <c r="BT49" s="170" t="s">
        <v>365</v>
      </c>
      <c r="BU49" s="169" t="s">
        <v>365</v>
      </c>
      <c r="BV49" s="170" t="s">
        <v>365</v>
      </c>
      <c r="BW49" s="170" t="s">
        <v>365</v>
      </c>
      <c r="BX49" s="169" t="s">
        <v>365</v>
      </c>
      <c r="BY49" s="286">
        <v>6828.0129999999999</v>
      </c>
      <c r="BZ49" s="169">
        <v>13589.23</v>
      </c>
      <c r="CA49" s="171">
        <v>54319.391000000003</v>
      </c>
      <c r="CB49" s="169">
        <v>2191.7869999999998</v>
      </c>
    </row>
    <row r="50" spans="1:80" ht="11.25" customHeight="1">
      <c r="A50" s="172" t="s">
        <v>362</v>
      </c>
      <c r="B50" s="173" t="s">
        <v>394</v>
      </c>
      <c r="C50" s="173"/>
      <c r="D50" s="173"/>
      <c r="E50" s="173"/>
      <c r="F50" s="173"/>
      <c r="G50" s="174"/>
      <c r="H50" s="175" t="s">
        <v>454</v>
      </c>
      <c r="I50" s="137">
        <v>20417.242999999999</v>
      </c>
      <c r="J50" s="137" t="s">
        <v>365</v>
      </c>
      <c r="K50" s="138" t="s">
        <v>365</v>
      </c>
      <c r="L50" s="138" t="s">
        <v>365</v>
      </c>
      <c r="M50" s="138" t="s">
        <v>365</v>
      </c>
      <c r="N50" s="138" t="s">
        <v>365</v>
      </c>
      <c r="O50" s="138" t="s">
        <v>365</v>
      </c>
      <c r="P50" s="138" t="s">
        <v>365</v>
      </c>
      <c r="Q50" s="138" t="s">
        <v>365</v>
      </c>
      <c r="R50" s="138" t="s">
        <v>365</v>
      </c>
      <c r="S50" s="138" t="s">
        <v>365</v>
      </c>
      <c r="T50" s="138" t="s">
        <v>365</v>
      </c>
      <c r="U50" s="137" t="s">
        <v>365</v>
      </c>
      <c r="V50" s="138" t="s">
        <v>365</v>
      </c>
      <c r="W50" s="138" t="s">
        <v>365</v>
      </c>
      <c r="X50" s="138" t="s">
        <v>365</v>
      </c>
      <c r="Y50" s="138" t="s">
        <v>365</v>
      </c>
      <c r="Z50" s="137" t="s">
        <v>365</v>
      </c>
      <c r="AA50" s="138" t="s">
        <v>365</v>
      </c>
      <c r="AB50" s="138" t="s">
        <v>365</v>
      </c>
      <c r="AC50" s="137" t="s">
        <v>365</v>
      </c>
      <c r="AD50" s="137" t="s">
        <v>365</v>
      </c>
      <c r="AE50" s="138" t="s">
        <v>365</v>
      </c>
      <c r="AF50" s="138" t="s">
        <v>365</v>
      </c>
      <c r="AG50" s="138" t="s">
        <v>365</v>
      </c>
      <c r="AH50" s="138" t="s">
        <v>365</v>
      </c>
      <c r="AI50" s="138" t="s">
        <v>365</v>
      </c>
      <c r="AJ50" s="138" t="s">
        <v>365</v>
      </c>
      <c r="AK50" s="138" t="s">
        <v>365</v>
      </c>
      <c r="AL50" s="138" t="s">
        <v>365</v>
      </c>
      <c r="AM50" s="138" t="s">
        <v>365</v>
      </c>
      <c r="AN50" s="138" t="s">
        <v>365</v>
      </c>
      <c r="AO50" s="138" t="s">
        <v>365</v>
      </c>
      <c r="AP50" s="138" t="s">
        <v>365</v>
      </c>
      <c r="AQ50" s="138" t="s">
        <v>365</v>
      </c>
      <c r="AR50" s="138" t="s">
        <v>365</v>
      </c>
      <c r="AS50" s="138" t="s">
        <v>365</v>
      </c>
      <c r="AT50" s="138" t="s">
        <v>365</v>
      </c>
      <c r="AU50" s="138" t="s">
        <v>365</v>
      </c>
      <c r="AV50" s="138" t="s">
        <v>365</v>
      </c>
      <c r="AW50" s="138" t="s">
        <v>365</v>
      </c>
      <c r="AX50" s="138" t="s">
        <v>365</v>
      </c>
      <c r="AY50" s="138" t="s">
        <v>365</v>
      </c>
      <c r="AZ50" s="138" t="s">
        <v>365</v>
      </c>
      <c r="BA50" s="137" t="s">
        <v>365</v>
      </c>
      <c r="BB50" s="137" t="s">
        <v>365</v>
      </c>
      <c r="BC50" s="138" t="s">
        <v>365</v>
      </c>
      <c r="BD50" s="138" t="s">
        <v>365</v>
      </c>
      <c r="BE50" s="138" t="s">
        <v>365</v>
      </c>
      <c r="BF50" s="396" t="s">
        <v>365</v>
      </c>
      <c r="BG50" s="138" t="s">
        <v>365</v>
      </c>
      <c r="BH50" s="138" t="s">
        <v>365</v>
      </c>
      <c r="BI50" s="138" t="s">
        <v>365</v>
      </c>
      <c r="BJ50" s="138" t="s">
        <v>365</v>
      </c>
      <c r="BK50" s="138" t="s">
        <v>365</v>
      </c>
      <c r="BL50" s="138" t="s">
        <v>365</v>
      </c>
      <c r="BM50" s="138" t="s">
        <v>365</v>
      </c>
      <c r="BN50" s="138" t="s">
        <v>365</v>
      </c>
      <c r="BO50" s="138" t="s">
        <v>365</v>
      </c>
      <c r="BP50" s="138" t="s">
        <v>365</v>
      </c>
      <c r="BQ50" s="138" t="s">
        <v>365</v>
      </c>
      <c r="BR50" s="138" t="s">
        <v>365</v>
      </c>
      <c r="BS50" s="138" t="s">
        <v>365</v>
      </c>
      <c r="BT50" s="138" t="s">
        <v>365</v>
      </c>
      <c r="BU50" s="137" t="s">
        <v>365</v>
      </c>
      <c r="BV50" s="138" t="s">
        <v>365</v>
      </c>
      <c r="BW50" s="138" t="s">
        <v>365</v>
      </c>
      <c r="BX50" s="137" t="s">
        <v>365</v>
      </c>
      <c r="BY50" s="283">
        <v>6828.0129999999999</v>
      </c>
      <c r="BZ50" s="137">
        <v>13589.23</v>
      </c>
      <c r="CA50" s="139">
        <v>17410.705999999998</v>
      </c>
      <c r="CB50" s="137">
        <v>1225.9269999999999</v>
      </c>
    </row>
    <row r="51" spans="1:80" ht="11.25" customHeight="1">
      <c r="A51" s="185"/>
      <c r="B51" s="149" t="s">
        <v>362</v>
      </c>
      <c r="C51" s="150" t="s">
        <v>396</v>
      </c>
      <c r="D51" s="150"/>
      <c r="E51" s="150"/>
      <c r="F51" s="150"/>
      <c r="G51" s="151"/>
      <c r="H51" s="186" t="s">
        <v>455</v>
      </c>
      <c r="I51" s="137">
        <v>1971.289</v>
      </c>
      <c r="J51" s="137" t="s">
        <v>365</v>
      </c>
      <c r="K51" s="153" t="s">
        <v>365</v>
      </c>
      <c r="L51" s="153" t="s">
        <v>365</v>
      </c>
      <c r="M51" s="153" t="s">
        <v>365</v>
      </c>
      <c r="N51" s="153" t="s">
        <v>365</v>
      </c>
      <c r="O51" s="153" t="s">
        <v>365</v>
      </c>
      <c r="P51" s="153" t="s">
        <v>365</v>
      </c>
      <c r="Q51" s="153" t="s">
        <v>365</v>
      </c>
      <c r="R51" s="153" t="s">
        <v>365</v>
      </c>
      <c r="S51" s="153" t="s">
        <v>365</v>
      </c>
      <c r="T51" s="153" t="s">
        <v>365</v>
      </c>
      <c r="U51" s="137" t="s">
        <v>365</v>
      </c>
      <c r="V51" s="153" t="s">
        <v>365</v>
      </c>
      <c r="W51" s="153" t="s">
        <v>365</v>
      </c>
      <c r="X51" s="153" t="s">
        <v>365</v>
      </c>
      <c r="Y51" s="153" t="s">
        <v>365</v>
      </c>
      <c r="Z51" s="137" t="s">
        <v>365</v>
      </c>
      <c r="AA51" s="153" t="s">
        <v>365</v>
      </c>
      <c r="AB51" s="153" t="s">
        <v>365</v>
      </c>
      <c r="AC51" s="154" t="s">
        <v>365</v>
      </c>
      <c r="AD51" s="137" t="s">
        <v>365</v>
      </c>
      <c r="AE51" s="153" t="s">
        <v>365</v>
      </c>
      <c r="AF51" s="153" t="s">
        <v>365</v>
      </c>
      <c r="AG51" s="153" t="s">
        <v>365</v>
      </c>
      <c r="AH51" s="153" t="s">
        <v>365</v>
      </c>
      <c r="AI51" s="153" t="s">
        <v>365</v>
      </c>
      <c r="AJ51" s="153" t="s">
        <v>365</v>
      </c>
      <c r="AK51" s="153" t="s">
        <v>365</v>
      </c>
      <c r="AL51" s="153" t="s">
        <v>365</v>
      </c>
      <c r="AM51" s="153" t="s">
        <v>365</v>
      </c>
      <c r="AN51" s="153" t="s">
        <v>365</v>
      </c>
      <c r="AO51" s="153" t="s">
        <v>365</v>
      </c>
      <c r="AP51" s="153" t="s">
        <v>365</v>
      </c>
      <c r="AQ51" s="153" t="s">
        <v>365</v>
      </c>
      <c r="AR51" s="153" t="s">
        <v>365</v>
      </c>
      <c r="AS51" s="153" t="s">
        <v>365</v>
      </c>
      <c r="AT51" s="153" t="s">
        <v>365</v>
      </c>
      <c r="AU51" s="153" t="s">
        <v>365</v>
      </c>
      <c r="AV51" s="153" t="s">
        <v>365</v>
      </c>
      <c r="AW51" s="153" t="s">
        <v>365</v>
      </c>
      <c r="AX51" s="153" t="s">
        <v>365</v>
      </c>
      <c r="AY51" s="153" t="s">
        <v>365</v>
      </c>
      <c r="AZ51" s="153" t="s">
        <v>365</v>
      </c>
      <c r="BA51" s="154" t="s">
        <v>365</v>
      </c>
      <c r="BB51" s="137" t="s">
        <v>365</v>
      </c>
      <c r="BC51" s="153" t="s">
        <v>365</v>
      </c>
      <c r="BD51" s="153" t="s">
        <v>365</v>
      </c>
      <c r="BE51" s="153" t="s">
        <v>365</v>
      </c>
      <c r="BF51" s="390" t="s">
        <v>365</v>
      </c>
      <c r="BG51" s="153" t="s">
        <v>365</v>
      </c>
      <c r="BH51" s="153" t="s">
        <v>365</v>
      </c>
      <c r="BI51" s="153" t="s">
        <v>365</v>
      </c>
      <c r="BJ51" s="153" t="s">
        <v>365</v>
      </c>
      <c r="BK51" s="153" t="s">
        <v>365</v>
      </c>
      <c r="BL51" s="153" t="s">
        <v>365</v>
      </c>
      <c r="BM51" s="153" t="s">
        <v>365</v>
      </c>
      <c r="BN51" s="153" t="s">
        <v>365</v>
      </c>
      <c r="BO51" s="153" t="s">
        <v>365</v>
      </c>
      <c r="BP51" s="153" t="s">
        <v>365</v>
      </c>
      <c r="BQ51" s="153" t="s">
        <v>365</v>
      </c>
      <c r="BR51" s="153" t="s">
        <v>365</v>
      </c>
      <c r="BS51" s="153" t="s">
        <v>365</v>
      </c>
      <c r="BT51" s="138" t="s">
        <v>365</v>
      </c>
      <c r="BU51" s="137" t="s">
        <v>365</v>
      </c>
      <c r="BV51" s="153" t="s">
        <v>365</v>
      </c>
      <c r="BW51" s="153" t="s">
        <v>365</v>
      </c>
      <c r="BX51" s="154" t="s">
        <v>365</v>
      </c>
      <c r="BY51" s="284" t="s">
        <v>365</v>
      </c>
      <c r="BZ51" s="154">
        <v>1971.289</v>
      </c>
      <c r="CA51" s="155">
        <v>1608.789</v>
      </c>
      <c r="CB51" s="154">
        <v>104.21599999999999</v>
      </c>
    </row>
    <row r="52" spans="1:80" ht="11.25" customHeight="1">
      <c r="A52" s="185"/>
      <c r="B52" s="149" t="s">
        <v>362</v>
      </c>
      <c r="C52" s="150" t="s">
        <v>398</v>
      </c>
      <c r="D52" s="150"/>
      <c r="E52" s="150"/>
      <c r="F52" s="150"/>
      <c r="G52" s="151"/>
      <c r="H52" s="186" t="s">
        <v>456</v>
      </c>
      <c r="I52" s="137">
        <v>13986.933999999999</v>
      </c>
      <c r="J52" s="137" t="s">
        <v>365</v>
      </c>
      <c r="K52" s="153" t="s">
        <v>365</v>
      </c>
      <c r="L52" s="153" t="s">
        <v>365</v>
      </c>
      <c r="M52" s="153" t="s">
        <v>365</v>
      </c>
      <c r="N52" s="153" t="s">
        <v>365</v>
      </c>
      <c r="O52" s="153" t="s">
        <v>365</v>
      </c>
      <c r="P52" s="153" t="s">
        <v>365</v>
      </c>
      <c r="Q52" s="153" t="s">
        <v>365</v>
      </c>
      <c r="R52" s="153" t="s">
        <v>365</v>
      </c>
      <c r="S52" s="153" t="s">
        <v>365</v>
      </c>
      <c r="T52" s="153" t="s">
        <v>365</v>
      </c>
      <c r="U52" s="137" t="s">
        <v>365</v>
      </c>
      <c r="V52" s="153" t="s">
        <v>365</v>
      </c>
      <c r="W52" s="153" t="s">
        <v>365</v>
      </c>
      <c r="X52" s="153" t="s">
        <v>365</v>
      </c>
      <c r="Y52" s="153" t="s">
        <v>365</v>
      </c>
      <c r="Z52" s="137" t="s">
        <v>365</v>
      </c>
      <c r="AA52" s="153" t="s">
        <v>365</v>
      </c>
      <c r="AB52" s="153" t="s">
        <v>365</v>
      </c>
      <c r="AC52" s="154" t="s">
        <v>365</v>
      </c>
      <c r="AD52" s="137" t="s">
        <v>365</v>
      </c>
      <c r="AE52" s="153" t="s">
        <v>365</v>
      </c>
      <c r="AF52" s="153" t="s">
        <v>365</v>
      </c>
      <c r="AG52" s="153" t="s">
        <v>365</v>
      </c>
      <c r="AH52" s="153" t="s">
        <v>365</v>
      </c>
      <c r="AI52" s="153" t="s">
        <v>365</v>
      </c>
      <c r="AJ52" s="153" t="s">
        <v>365</v>
      </c>
      <c r="AK52" s="153" t="s">
        <v>365</v>
      </c>
      <c r="AL52" s="153" t="s">
        <v>365</v>
      </c>
      <c r="AM52" s="153" t="s">
        <v>365</v>
      </c>
      <c r="AN52" s="153" t="s">
        <v>365</v>
      </c>
      <c r="AO52" s="153" t="s">
        <v>365</v>
      </c>
      <c r="AP52" s="153" t="s">
        <v>365</v>
      </c>
      <c r="AQ52" s="153" t="s">
        <v>365</v>
      </c>
      <c r="AR52" s="153" t="s">
        <v>365</v>
      </c>
      <c r="AS52" s="153" t="s">
        <v>365</v>
      </c>
      <c r="AT52" s="153" t="s">
        <v>365</v>
      </c>
      <c r="AU52" s="153" t="s">
        <v>365</v>
      </c>
      <c r="AV52" s="153" t="s">
        <v>365</v>
      </c>
      <c r="AW52" s="153" t="s">
        <v>365</v>
      </c>
      <c r="AX52" s="153" t="s">
        <v>365</v>
      </c>
      <c r="AY52" s="153" t="s">
        <v>365</v>
      </c>
      <c r="AZ52" s="153" t="s">
        <v>365</v>
      </c>
      <c r="BA52" s="154" t="s">
        <v>365</v>
      </c>
      <c r="BB52" s="137" t="s">
        <v>365</v>
      </c>
      <c r="BC52" s="153" t="s">
        <v>365</v>
      </c>
      <c r="BD52" s="153" t="s">
        <v>365</v>
      </c>
      <c r="BE52" s="153" t="s">
        <v>365</v>
      </c>
      <c r="BF52" s="390" t="s">
        <v>365</v>
      </c>
      <c r="BG52" s="153" t="s">
        <v>365</v>
      </c>
      <c r="BH52" s="153" t="s">
        <v>365</v>
      </c>
      <c r="BI52" s="153" t="s">
        <v>365</v>
      </c>
      <c r="BJ52" s="153" t="s">
        <v>365</v>
      </c>
      <c r="BK52" s="153" t="s">
        <v>365</v>
      </c>
      <c r="BL52" s="153" t="s">
        <v>365</v>
      </c>
      <c r="BM52" s="153" t="s">
        <v>365</v>
      </c>
      <c r="BN52" s="153" t="s">
        <v>365</v>
      </c>
      <c r="BO52" s="153" t="s">
        <v>365</v>
      </c>
      <c r="BP52" s="153" t="s">
        <v>365</v>
      </c>
      <c r="BQ52" s="153" t="s">
        <v>365</v>
      </c>
      <c r="BR52" s="153" t="s">
        <v>365</v>
      </c>
      <c r="BS52" s="153" t="s">
        <v>365</v>
      </c>
      <c r="BT52" s="138" t="s">
        <v>365</v>
      </c>
      <c r="BU52" s="137" t="s">
        <v>365</v>
      </c>
      <c r="BV52" s="153" t="s">
        <v>365</v>
      </c>
      <c r="BW52" s="153" t="s">
        <v>365</v>
      </c>
      <c r="BX52" s="154" t="s">
        <v>365</v>
      </c>
      <c r="BY52" s="284">
        <v>4055.5010000000002</v>
      </c>
      <c r="BZ52" s="154">
        <v>9931.4330000000009</v>
      </c>
      <c r="CA52" s="155">
        <v>11859.147000000001</v>
      </c>
      <c r="CB52" s="154">
        <v>826.47699999999998</v>
      </c>
    </row>
    <row r="53" spans="1:80" ht="11.25" customHeight="1">
      <c r="A53" s="185"/>
      <c r="B53" s="149" t="s">
        <v>362</v>
      </c>
      <c r="C53" s="150" t="s">
        <v>400</v>
      </c>
      <c r="D53" s="150"/>
      <c r="E53" s="150"/>
      <c r="F53" s="150"/>
      <c r="G53" s="151"/>
      <c r="H53" s="186" t="s">
        <v>457</v>
      </c>
      <c r="I53" s="137">
        <v>2243.3919999999998</v>
      </c>
      <c r="J53" s="137" t="s">
        <v>365</v>
      </c>
      <c r="K53" s="153" t="s">
        <v>365</v>
      </c>
      <c r="L53" s="153" t="s">
        <v>365</v>
      </c>
      <c r="M53" s="153" t="s">
        <v>365</v>
      </c>
      <c r="N53" s="153" t="s">
        <v>365</v>
      </c>
      <c r="O53" s="153" t="s">
        <v>365</v>
      </c>
      <c r="P53" s="153" t="s">
        <v>365</v>
      </c>
      <c r="Q53" s="153" t="s">
        <v>365</v>
      </c>
      <c r="R53" s="153" t="s">
        <v>365</v>
      </c>
      <c r="S53" s="153" t="s">
        <v>365</v>
      </c>
      <c r="T53" s="153" t="s">
        <v>365</v>
      </c>
      <c r="U53" s="137" t="s">
        <v>365</v>
      </c>
      <c r="V53" s="153" t="s">
        <v>365</v>
      </c>
      <c r="W53" s="153" t="s">
        <v>365</v>
      </c>
      <c r="X53" s="153" t="s">
        <v>365</v>
      </c>
      <c r="Y53" s="153" t="s">
        <v>365</v>
      </c>
      <c r="Z53" s="137" t="s">
        <v>365</v>
      </c>
      <c r="AA53" s="153" t="s">
        <v>365</v>
      </c>
      <c r="AB53" s="153" t="s">
        <v>365</v>
      </c>
      <c r="AC53" s="154" t="s">
        <v>365</v>
      </c>
      <c r="AD53" s="137" t="s">
        <v>365</v>
      </c>
      <c r="AE53" s="153" t="s">
        <v>365</v>
      </c>
      <c r="AF53" s="153" t="s">
        <v>365</v>
      </c>
      <c r="AG53" s="153" t="s">
        <v>365</v>
      </c>
      <c r="AH53" s="153" t="s">
        <v>365</v>
      </c>
      <c r="AI53" s="153" t="s">
        <v>365</v>
      </c>
      <c r="AJ53" s="153" t="s">
        <v>365</v>
      </c>
      <c r="AK53" s="153" t="s">
        <v>365</v>
      </c>
      <c r="AL53" s="153" t="s">
        <v>365</v>
      </c>
      <c r="AM53" s="153" t="s">
        <v>365</v>
      </c>
      <c r="AN53" s="153" t="s">
        <v>365</v>
      </c>
      <c r="AO53" s="153" t="s">
        <v>365</v>
      </c>
      <c r="AP53" s="153" t="s">
        <v>365</v>
      </c>
      <c r="AQ53" s="153" t="s">
        <v>365</v>
      </c>
      <c r="AR53" s="153" t="s">
        <v>365</v>
      </c>
      <c r="AS53" s="153" t="s">
        <v>365</v>
      </c>
      <c r="AT53" s="153" t="s">
        <v>365</v>
      </c>
      <c r="AU53" s="153" t="s">
        <v>365</v>
      </c>
      <c r="AV53" s="153" t="s">
        <v>365</v>
      </c>
      <c r="AW53" s="153" t="s">
        <v>365</v>
      </c>
      <c r="AX53" s="153" t="s">
        <v>365</v>
      </c>
      <c r="AY53" s="153" t="s">
        <v>365</v>
      </c>
      <c r="AZ53" s="153" t="s">
        <v>365</v>
      </c>
      <c r="BA53" s="154" t="s">
        <v>365</v>
      </c>
      <c r="BB53" s="137" t="s">
        <v>365</v>
      </c>
      <c r="BC53" s="153" t="s">
        <v>365</v>
      </c>
      <c r="BD53" s="153" t="s">
        <v>365</v>
      </c>
      <c r="BE53" s="153" t="s">
        <v>365</v>
      </c>
      <c r="BF53" s="390" t="s">
        <v>365</v>
      </c>
      <c r="BG53" s="153" t="s">
        <v>365</v>
      </c>
      <c r="BH53" s="153" t="s">
        <v>365</v>
      </c>
      <c r="BI53" s="153" t="s">
        <v>365</v>
      </c>
      <c r="BJ53" s="153" t="s">
        <v>365</v>
      </c>
      <c r="BK53" s="153" t="s">
        <v>365</v>
      </c>
      <c r="BL53" s="153" t="s">
        <v>365</v>
      </c>
      <c r="BM53" s="153" t="s">
        <v>365</v>
      </c>
      <c r="BN53" s="153" t="s">
        <v>365</v>
      </c>
      <c r="BO53" s="153" t="s">
        <v>365</v>
      </c>
      <c r="BP53" s="153" t="s">
        <v>365</v>
      </c>
      <c r="BQ53" s="153" t="s">
        <v>365</v>
      </c>
      <c r="BR53" s="153" t="s">
        <v>365</v>
      </c>
      <c r="BS53" s="153" t="s">
        <v>365</v>
      </c>
      <c r="BT53" s="138" t="s">
        <v>365</v>
      </c>
      <c r="BU53" s="137" t="s">
        <v>365</v>
      </c>
      <c r="BV53" s="153" t="s">
        <v>365</v>
      </c>
      <c r="BW53" s="153" t="s">
        <v>365</v>
      </c>
      <c r="BX53" s="154" t="s">
        <v>365</v>
      </c>
      <c r="BY53" s="284">
        <v>2243.3919999999998</v>
      </c>
      <c r="BZ53" s="154" t="s">
        <v>365</v>
      </c>
      <c r="CA53" s="155">
        <v>2076.6109999999999</v>
      </c>
      <c r="CB53" s="154">
        <v>166.745</v>
      </c>
    </row>
    <row r="54" spans="1:80" ht="11.25" customHeight="1">
      <c r="A54" s="185"/>
      <c r="B54" s="149" t="s">
        <v>362</v>
      </c>
      <c r="C54" s="150" t="s">
        <v>402</v>
      </c>
      <c r="D54" s="150"/>
      <c r="E54" s="150"/>
      <c r="F54" s="150"/>
      <c r="G54" s="151"/>
      <c r="H54" s="186" t="s">
        <v>458</v>
      </c>
      <c r="I54" s="137">
        <v>168.58799999999999</v>
      </c>
      <c r="J54" s="137" t="s">
        <v>365</v>
      </c>
      <c r="K54" s="153" t="s">
        <v>365</v>
      </c>
      <c r="L54" s="153" t="s">
        <v>365</v>
      </c>
      <c r="M54" s="153" t="s">
        <v>365</v>
      </c>
      <c r="N54" s="153" t="s">
        <v>365</v>
      </c>
      <c r="O54" s="153" t="s">
        <v>365</v>
      </c>
      <c r="P54" s="153" t="s">
        <v>365</v>
      </c>
      <c r="Q54" s="153" t="s">
        <v>365</v>
      </c>
      <c r="R54" s="153" t="s">
        <v>365</v>
      </c>
      <c r="S54" s="153" t="s">
        <v>365</v>
      </c>
      <c r="T54" s="153" t="s">
        <v>365</v>
      </c>
      <c r="U54" s="137" t="s">
        <v>365</v>
      </c>
      <c r="V54" s="153" t="s">
        <v>365</v>
      </c>
      <c r="W54" s="153" t="s">
        <v>365</v>
      </c>
      <c r="X54" s="153" t="s">
        <v>365</v>
      </c>
      <c r="Y54" s="153" t="s">
        <v>365</v>
      </c>
      <c r="Z54" s="137" t="s">
        <v>365</v>
      </c>
      <c r="AA54" s="153" t="s">
        <v>365</v>
      </c>
      <c r="AB54" s="153" t="s">
        <v>365</v>
      </c>
      <c r="AC54" s="154" t="s">
        <v>365</v>
      </c>
      <c r="AD54" s="137" t="s">
        <v>365</v>
      </c>
      <c r="AE54" s="153" t="s">
        <v>365</v>
      </c>
      <c r="AF54" s="153" t="s">
        <v>365</v>
      </c>
      <c r="AG54" s="153" t="s">
        <v>365</v>
      </c>
      <c r="AH54" s="153" t="s">
        <v>365</v>
      </c>
      <c r="AI54" s="153" t="s">
        <v>365</v>
      </c>
      <c r="AJ54" s="153" t="s">
        <v>365</v>
      </c>
      <c r="AK54" s="153" t="s">
        <v>365</v>
      </c>
      <c r="AL54" s="153" t="s">
        <v>365</v>
      </c>
      <c r="AM54" s="153" t="s">
        <v>365</v>
      </c>
      <c r="AN54" s="153" t="s">
        <v>365</v>
      </c>
      <c r="AO54" s="153" t="s">
        <v>365</v>
      </c>
      <c r="AP54" s="153" t="s">
        <v>365</v>
      </c>
      <c r="AQ54" s="153" t="s">
        <v>365</v>
      </c>
      <c r="AR54" s="153" t="s">
        <v>365</v>
      </c>
      <c r="AS54" s="153" t="s">
        <v>365</v>
      </c>
      <c r="AT54" s="153" t="s">
        <v>365</v>
      </c>
      <c r="AU54" s="153" t="s">
        <v>365</v>
      </c>
      <c r="AV54" s="153" t="s">
        <v>365</v>
      </c>
      <c r="AW54" s="153" t="s">
        <v>365</v>
      </c>
      <c r="AX54" s="153" t="s">
        <v>365</v>
      </c>
      <c r="AY54" s="153" t="s">
        <v>365</v>
      </c>
      <c r="AZ54" s="153" t="s">
        <v>365</v>
      </c>
      <c r="BA54" s="154" t="s">
        <v>365</v>
      </c>
      <c r="BB54" s="137" t="s">
        <v>365</v>
      </c>
      <c r="BC54" s="153" t="s">
        <v>365</v>
      </c>
      <c r="BD54" s="153" t="s">
        <v>365</v>
      </c>
      <c r="BE54" s="153" t="s">
        <v>365</v>
      </c>
      <c r="BF54" s="390" t="s">
        <v>365</v>
      </c>
      <c r="BG54" s="153" t="s">
        <v>365</v>
      </c>
      <c r="BH54" s="153" t="s">
        <v>365</v>
      </c>
      <c r="BI54" s="153" t="s">
        <v>365</v>
      </c>
      <c r="BJ54" s="153" t="s">
        <v>365</v>
      </c>
      <c r="BK54" s="153" t="s">
        <v>365</v>
      </c>
      <c r="BL54" s="153" t="s">
        <v>365</v>
      </c>
      <c r="BM54" s="153" t="s">
        <v>365</v>
      </c>
      <c r="BN54" s="153" t="s">
        <v>365</v>
      </c>
      <c r="BO54" s="153" t="s">
        <v>365</v>
      </c>
      <c r="BP54" s="153" t="s">
        <v>365</v>
      </c>
      <c r="BQ54" s="153" t="s">
        <v>365</v>
      </c>
      <c r="BR54" s="153" t="s">
        <v>365</v>
      </c>
      <c r="BS54" s="153" t="s">
        <v>365</v>
      </c>
      <c r="BT54" s="138" t="s">
        <v>365</v>
      </c>
      <c r="BU54" s="137" t="s">
        <v>365</v>
      </c>
      <c r="BV54" s="153" t="s">
        <v>365</v>
      </c>
      <c r="BW54" s="153" t="s">
        <v>365</v>
      </c>
      <c r="BX54" s="154" t="s">
        <v>365</v>
      </c>
      <c r="BY54" s="284" t="s">
        <v>365</v>
      </c>
      <c r="BZ54" s="154">
        <v>168.58799999999999</v>
      </c>
      <c r="CA54" s="155">
        <v>137.58600000000001</v>
      </c>
      <c r="CB54" s="154">
        <v>8.9130000000000003</v>
      </c>
    </row>
    <row r="55" spans="1:80" ht="11.25" customHeight="1">
      <c r="A55" s="185"/>
      <c r="B55" s="149" t="s">
        <v>362</v>
      </c>
      <c r="C55" s="150" t="s">
        <v>404</v>
      </c>
      <c r="D55" s="150"/>
      <c r="E55" s="150"/>
      <c r="F55" s="150"/>
      <c r="G55" s="151"/>
      <c r="H55" s="186" t="s">
        <v>459</v>
      </c>
      <c r="I55" s="137">
        <v>1835.7929999999999</v>
      </c>
      <c r="J55" s="137" t="s">
        <v>365</v>
      </c>
      <c r="K55" s="153" t="s">
        <v>365</v>
      </c>
      <c r="L55" s="153" t="s">
        <v>365</v>
      </c>
      <c r="M55" s="153" t="s">
        <v>365</v>
      </c>
      <c r="N55" s="153" t="s">
        <v>365</v>
      </c>
      <c r="O55" s="153" t="s">
        <v>365</v>
      </c>
      <c r="P55" s="153" t="s">
        <v>365</v>
      </c>
      <c r="Q55" s="153" t="s">
        <v>365</v>
      </c>
      <c r="R55" s="153" t="s">
        <v>365</v>
      </c>
      <c r="S55" s="153" t="s">
        <v>365</v>
      </c>
      <c r="T55" s="153" t="s">
        <v>365</v>
      </c>
      <c r="U55" s="137" t="s">
        <v>365</v>
      </c>
      <c r="V55" s="153" t="s">
        <v>365</v>
      </c>
      <c r="W55" s="153" t="s">
        <v>365</v>
      </c>
      <c r="X55" s="153" t="s">
        <v>365</v>
      </c>
      <c r="Y55" s="153" t="s">
        <v>365</v>
      </c>
      <c r="Z55" s="137" t="s">
        <v>365</v>
      </c>
      <c r="AA55" s="153" t="s">
        <v>365</v>
      </c>
      <c r="AB55" s="153" t="s">
        <v>365</v>
      </c>
      <c r="AC55" s="154" t="s">
        <v>365</v>
      </c>
      <c r="AD55" s="137" t="s">
        <v>365</v>
      </c>
      <c r="AE55" s="153" t="s">
        <v>365</v>
      </c>
      <c r="AF55" s="153" t="s">
        <v>365</v>
      </c>
      <c r="AG55" s="153" t="s">
        <v>365</v>
      </c>
      <c r="AH55" s="153" t="s">
        <v>365</v>
      </c>
      <c r="AI55" s="153" t="s">
        <v>365</v>
      </c>
      <c r="AJ55" s="153" t="s">
        <v>365</v>
      </c>
      <c r="AK55" s="153" t="s">
        <v>365</v>
      </c>
      <c r="AL55" s="153" t="s">
        <v>365</v>
      </c>
      <c r="AM55" s="153" t="s">
        <v>365</v>
      </c>
      <c r="AN55" s="153" t="s">
        <v>365</v>
      </c>
      <c r="AO55" s="153" t="s">
        <v>365</v>
      </c>
      <c r="AP55" s="153" t="s">
        <v>365</v>
      </c>
      <c r="AQ55" s="153" t="s">
        <v>365</v>
      </c>
      <c r="AR55" s="153" t="s">
        <v>365</v>
      </c>
      <c r="AS55" s="153" t="s">
        <v>365</v>
      </c>
      <c r="AT55" s="153" t="s">
        <v>365</v>
      </c>
      <c r="AU55" s="153" t="s">
        <v>365</v>
      </c>
      <c r="AV55" s="153" t="s">
        <v>365</v>
      </c>
      <c r="AW55" s="153" t="s">
        <v>365</v>
      </c>
      <c r="AX55" s="153" t="s">
        <v>365</v>
      </c>
      <c r="AY55" s="153" t="s">
        <v>365</v>
      </c>
      <c r="AZ55" s="153" t="s">
        <v>365</v>
      </c>
      <c r="BA55" s="154" t="s">
        <v>365</v>
      </c>
      <c r="BB55" s="137" t="s">
        <v>365</v>
      </c>
      <c r="BC55" s="153" t="s">
        <v>365</v>
      </c>
      <c r="BD55" s="153" t="s">
        <v>365</v>
      </c>
      <c r="BE55" s="153" t="s">
        <v>365</v>
      </c>
      <c r="BF55" s="390" t="s">
        <v>365</v>
      </c>
      <c r="BG55" s="153" t="s">
        <v>365</v>
      </c>
      <c r="BH55" s="153" t="s">
        <v>365</v>
      </c>
      <c r="BI55" s="153" t="s">
        <v>365</v>
      </c>
      <c r="BJ55" s="153" t="s">
        <v>365</v>
      </c>
      <c r="BK55" s="153" t="s">
        <v>365</v>
      </c>
      <c r="BL55" s="153" t="s">
        <v>365</v>
      </c>
      <c r="BM55" s="153" t="s">
        <v>365</v>
      </c>
      <c r="BN55" s="153" t="s">
        <v>365</v>
      </c>
      <c r="BO55" s="153" t="s">
        <v>365</v>
      </c>
      <c r="BP55" s="153" t="s">
        <v>365</v>
      </c>
      <c r="BQ55" s="153" t="s">
        <v>365</v>
      </c>
      <c r="BR55" s="153" t="s">
        <v>365</v>
      </c>
      <c r="BS55" s="153" t="s">
        <v>365</v>
      </c>
      <c r="BT55" s="138" t="s">
        <v>365</v>
      </c>
      <c r="BU55" s="137" t="s">
        <v>365</v>
      </c>
      <c r="BV55" s="153" t="s">
        <v>365</v>
      </c>
      <c r="BW55" s="153" t="s">
        <v>365</v>
      </c>
      <c r="BX55" s="154" t="s">
        <v>365</v>
      </c>
      <c r="BY55" s="284">
        <v>396.322</v>
      </c>
      <c r="BZ55" s="154">
        <v>1439.471</v>
      </c>
      <c r="CA55" s="155">
        <v>1541.625</v>
      </c>
      <c r="CB55" s="154">
        <v>105.55800000000001</v>
      </c>
    </row>
    <row r="56" spans="1:80" ht="11.25" customHeight="1">
      <c r="A56" s="185"/>
      <c r="B56" s="149" t="s">
        <v>362</v>
      </c>
      <c r="C56" s="150" t="s">
        <v>406</v>
      </c>
      <c r="D56" s="150"/>
      <c r="E56" s="150"/>
      <c r="F56" s="150"/>
      <c r="G56" s="151"/>
      <c r="H56" s="186" t="s">
        <v>460</v>
      </c>
      <c r="I56" s="137">
        <v>117.268</v>
      </c>
      <c r="J56" s="137" t="s">
        <v>365</v>
      </c>
      <c r="K56" s="153" t="s">
        <v>365</v>
      </c>
      <c r="L56" s="153" t="s">
        <v>365</v>
      </c>
      <c r="M56" s="153" t="s">
        <v>365</v>
      </c>
      <c r="N56" s="153" t="s">
        <v>365</v>
      </c>
      <c r="O56" s="153" t="s">
        <v>365</v>
      </c>
      <c r="P56" s="153" t="s">
        <v>365</v>
      </c>
      <c r="Q56" s="153" t="s">
        <v>365</v>
      </c>
      <c r="R56" s="153" t="s">
        <v>365</v>
      </c>
      <c r="S56" s="153" t="s">
        <v>365</v>
      </c>
      <c r="T56" s="153" t="s">
        <v>365</v>
      </c>
      <c r="U56" s="137" t="s">
        <v>365</v>
      </c>
      <c r="V56" s="153" t="s">
        <v>365</v>
      </c>
      <c r="W56" s="153" t="s">
        <v>365</v>
      </c>
      <c r="X56" s="153" t="s">
        <v>365</v>
      </c>
      <c r="Y56" s="153" t="s">
        <v>365</v>
      </c>
      <c r="Z56" s="137" t="s">
        <v>365</v>
      </c>
      <c r="AA56" s="153" t="s">
        <v>365</v>
      </c>
      <c r="AB56" s="153" t="s">
        <v>365</v>
      </c>
      <c r="AC56" s="154" t="s">
        <v>365</v>
      </c>
      <c r="AD56" s="137" t="s">
        <v>365</v>
      </c>
      <c r="AE56" s="153" t="s">
        <v>365</v>
      </c>
      <c r="AF56" s="153" t="s">
        <v>365</v>
      </c>
      <c r="AG56" s="153" t="s">
        <v>365</v>
      </c>
      <c r="AH56" s="153" t="s">
        <v>365</v>
      </c>
      <c r="AI56" s="153" t="s">
        <v>365</v>
      </c>
      <c r="AJ56" s="153" t="s">
        <v>365</v>
      </c>
      <c r="AK56" s="153" t="s">
        <v>365</v>
      </c>
      <c r="AL56" s="153" t="s">
        <v>365</v>
      </c>
      <c r="AM56" s="153" t="s">
        <v>365</v>
      </c>
      <c r="AN56" s="153" t="s">
        <v>365</v>
      </c>
      <c r="AO56" s="153" t="s">
        <v>365</v>
      </c>
      <c r="AP56" s="153" t="s">
        <v>365</v>
      </c>
      <c r="AQ56" s="153" t="s">
        <v>365</v>
      </c>
      <c r="AR56" s="153" t="s">
        <v>365</v>
      </c>
      <c r="AS56" s="153" t="s">
        <v>365</v>
      </c>
      <c r="AT56" s="153" t="s">
        <v>365</v>
      </c>
      <c r="AU56" s="153" t="s">
        <v>365</v>
      </c>
      <c r="AV56" s="153" t="s">
        <v>365</v>
      </c>
      <c r="AW56" s="153" t="s">
        <v>365</v>
      </c>
      <c r="AX56" s="153" t="s">
        <v>365</v>
      </c>
      <c r="AY56" s="153" t="s">
        <v>365</v>
      </c>
      <c r="AZ56" s="153" t="s">
        <v>365</v>
      </c>
      <c r="BA56" s="154" t="s">
        <v>365</v>
      </c>
      <c r="BB56" s="137" t="s">
        <v>365</v>
      </c>
      <c r="BC56" s="153" t="s">
        <v>365</v>
      </c>
      <c r="BD56" s="153" t="s">
        <v>365</v>
      </c>
      <c r="BE56" s="153" t="s">
        <v>365</v>
      </c>
      <c r="BF56" s="390" t="s">
        <v>365</v>
      </c>
      <c r="BG56" s="153" t="s">
        <v>365</v>
      </c>
      <c r="BH56" s="153" t="s">
        <v>365</v>
      </c>
      <c r="BI56" s="153" t="s">
        <v>365</v>
      </c>
      <c r="BJ56" s="153" t="s">
        <v>365</v>
      </c>
      <c r="BK56" s="153" t="s">
        <v>365</v>
      </c>
      <c r="BL56" s="153" t="s">
        <v>365</v>
      </c>
      <c r="BM56" s="153" t="s">
        <v>365</v>
      </c>
      <c r="BN56" s="153" t="s">
        <v>365</v>
      </c>
      <c r="BO56" s="153" t="s">
        <v>365</v>
      </c>
      <c r="BP56" s="153" t="s">
        <v>365</v>
      </c>
      <c r="BQ56" s="153" t="s">
        <v>365</v>
      </c>
      <c r="BR56" s="153" t="s">
        <v>365</v>
      </c>
      <c r="BS56" s="153" t="s">
        <v>365</v>
      </c>
      <c r="BT56" s="138" t="s">
        <v>365</v>
      </c>
      <c r="BU56" s="137" t="s">
        <v>365</v>
      </c>
      <c r="BV56" s="153" t="s">
        <v>365</v>
      </c>
      <c r="BW56" s="153" t="s">
        <v>365</v>
      </c>
      <c r="BX56" s="154" t="s">
        <v>365</v>
      </c>
      <c r="BY56" s="284">
        <v>117.268</v>
      </c>
      <c r="BZ56" s="154" t="s">
        <v>365</v>
      </c>
      <c r="CA56" s="155">
        <v>108.55</v>
      </c>
      <c r="CB56" s="154">
        <v>8.7159999999999993</v>
      </c>
    </row>
    <row r="57" spans="1:80" ht="11.25" customHeight="1">
      <c r="A57" s="185"/>
      <c r="B57" s="149" t="s">
        <v>362</v>
      </c>
      <c r="C57" s="150" t="s">
        <v>408</v>
      </c>
      <c r="D57" s="150"/>
      <c r="E57" s="150"/>
      <c r="F57" s="150"/>
      <c r="G57" s="151"/>
      <c r="H57" s="152" t="s">
        <v>461</v>
      </c>
      <c r="I57" s="137">
        <v>0.108</v>
      </c>
      <c r="J57" s="137" t="s">
        <v>365</v>
      </c>
      <c r="K57" s="153" t="s">
        <v>365</v>
      </c>
      <c r="L57" s="153" t="s">
        <v>365</v>
      </c>
      <c r="M57" s="153" t="s">
        <v>365</v>
      </c>
      <c r="N57" s="153" t="s">
        <v>365</v>
      </c>
      <c r="O57" s="153" t="s">
        <v>365</v>
      </c>
      <c r="P57" s="153" t="s">
        <v>365</v>
      </c>
      <c r="Q57" s="153" t="s">
        <v>365</v>
      </c>
      <c r="R57" s="153" t="s">
        <v>365</v>
      </c>
      <c r="S57" s="153" t="s">
        <v>365</v>
      </c>
      <c r="T57" s="153" t="s">
        <v>365</v>
      </c>
      <c r="U57" s="137" t="s">
        <v>365</v>
      </c>
      <c r="V57" s="153" t="s">
        <v>365</v>
      </c>
      <c r="W57" s="153" t="s">
        <v>365</v>
      </c>
      <c r="X57" s="153" t="s">
        <v>365</v>
      </c>
      <c r="Y57" s="153" t="s">
        <v>365</v>
      </c>
      <c r="Z57" s="137" t="s">
        <v>365</v>
      </c>
      <c r="AA57" s="153" t="s">
        <v>365</v>
      </c>
      <c r="AB57" s="153" t="s">
        <v>365</v>
      </c>
      <c r="AC57" s="154" t="s">
        <v>365</v>
      </c>
      <c r="AD57" s="137" t="s">
        <v>365</v>
      </c>
      <c r="AE57" s="153" t="s">
        <v>365</v>
      </c>
      <c r="AF57" s="153" t="s">
        <v>365</v>
      </c>
      <c r="AG57" s="153" t="s">
        <v>365</v>
      </c>
      <c r="AH57" s="153" t="s">
        <v>365</v>
      </c>
      <c r="AI57" s="153" t="s">
        <v>365</v>
      </c>
      <c r="AJ57" s="153" t="s">
        <v>365</v>
      </c>
      <c r="AK57" s="153" t="s">
        <v>365</v>
      </c>
      <c r="AL57" s="153" t="s">
        <v>365</v>
      </c>
      <c r="AM57" s="153" t="s">
        <v>365</v>
      </c>
      <c r="AN57" s="153" t="s">
        <v>365</v>
      </c>
      <c r="AO57" s="153" t="s">
        <v>365</v>
      </c>
      <c r="AP57" s="153" t="s">
        <v>365</v>
      </c>
      <c r="AQ57" s="153" t="s">
        <v>365</v>
      </c>
      <c r="AR57" s="153" t="s">
        <v>365</v>
      </c>
      <c r="AS57" s="153" t="s">
        <v>365</v>
      </c>
      <c r="AT57" s="153" t="s">
        <v>365</v>
      </c>
      <c r="AU57" s="153" t="s">
        <v>365</v>
      </c>
      <c r="AV57" s="153" t="s">
        <v>365</v>
      </c>
      <c r="AW57" s="153" t="s">
        <v>365</v>
      </c>
      <c r="AX57" s="153" t="s">
        <v>365</v>
      </c>
      <c r="AY57" s="153" t="s">
        <v>365</v>
      </c>
      <c r="AZ57" s="153" t="s">
        <v>365</v>
      </c>
      <c r="BA57" s="154" t="s">
        <v>365</v>
      </c>
      <c r="BB57" s="137" t="s">
        <v>365</v>
      </c>
      <c r="BC57" s="153" t="s">
        <v>365</v>
      </c>
      <c r="BD57" s="153" t="s">
        <v>365</v>
      </c>
      <c r="BE57" s="153" t="s">
        <v>365</v>
      </c>
      <c r="BF57" s="390" t="s">
        <v>365</v>
      </c>
      <c r="BG57" s="153" t="s">
        <v>365</v>
      </c>
      <c r="BH57" s="153" t="s">
        <v>365</v>
      </c>
      <c r="BI57" s="153" t="s">
        <v>365</v>
      </c>
      <c r="BJ57" s="153" t="s">
        <v>365</v>
      </c>
      <c r="BK57" s="153" t="s">
        <v>365</v>
      </c>
      <c r="BL57" s="153" t="s">
        <v>365</v>
      </c>
      <c r="BM57" s="153" t="s">
        <v>365</v>
      </c>
      <c r="BN57" s="153" t="s">
        <v>365</v>
      </c>
      <c r="BO57" s="153" t="s">
        <v>365</v>
      </c>
      <c r="BP57" s="153" t="s">
        <v>365</v>
      </c>
      <c r="BQ57" s="153" t="s">
        <v>365</v>
      </c>
      <c r="BR57" s="153" t="s">
        <v>365</v>
      </c>
      <c r="BS57" s="153" t="s">
        <v>365</v>
      </c>
      <c r="BT57" s="138" t="s">
        <v>365</v>
      </c>
      <c r="BU57" s="137" t="s">
        <v>365</v>
      </c>
      <c r="BV57" s="153" t="s">
        <v>365</v>
      </c>
      <c r="BW57" s="153" t="s">
        <v>365</v>
      </c>
      <c r="BX57" s="154" t="s">
        <v>365</v>
      </c>
      <c r="BY57" s="284">
        <v>0.108</v>
      </c>
      <c r="BZ57" s="154" t="s">
        <v>365</v>
      </c>
      <c r="CA57" s="155">
        <v>0.1</v>
      </c>
      <c r="CB57" s="154">
        <v>8.0000000000000002E-3</v>
      </c>
    </row>
    <row r="58" spans="1:80" ht="11.25" customHeight="1">
      <c r="A58" s="185"/>
      <c r="B58" s="149" t="s">
        <v>362</v>
      </c>
      <c r="C58" s="150" t="s">
        <v>410</v>
      </c>
      <c r="D58" s="150"/>
      <c r="E58" s="150"/>
      <c r="F58" s="150"/>
      <c r="G58" s="151"/>
      <c r="H58" s="152" t="s">
        <v>462</v>
      </c>
      <c r="I58" s="137">
        <v>0</v>
      </c>
      <c r="J58" s="137" t="s">
        <v>365</v>
      </c>
      <c r="K58" s="153" t="s">
        <v>365</v>
      </c>
      <c r="L58" s="153" t="s">
        <v>365</v>
      </c>
      <c r="M58" s="153" t="s">
        <v>365</v>
      </c>
      <c r="N58" s="153" t="s">
        <v>365</v>
      </c>
      <c r="O58" s="153" t="s">
        <v>365</v>
      </c>
      <c r="P58" s="153" t="s">
        <v>365</v>
      </c>
      <c r="Q58" s="153" t="s">
        <v>365</v>
      </c>
      <c r="R58" s="153" t="s">
        <v>365</v>
      </c>
      <c r="S58" s="153" t="s">
        <v>365</v>
      </c>
      <c r="T58" s="153" t="s">
        <v>365</v>
      </c>
      <c r="U58" s="137" t="s">
        <v>365</v>
      </c>
      <c r="V58" s="153" t="s">
        <v>365</v>
      </c>
      <c r="W58" s="153" t="s">
        <v>365</v>
      </c>
      <c r="X58" s="153" t="s">
        <v>365</v>
      </c>
      <c r="Y58" s="153" t="s">
        <v>365</v>
      </c>
      <c r="Z58" s="137" t="s">
        <v>365</v>
      </c>
      <c r="AA58" s="153" t="s">
        <v>365</v>
      </c>
      <c r="AB58" s="153" t="s">
        <v>365</v>
      </c>
      <c r="AC58" s="154" t="s">
        <v>365</v>
      </c>
      <c r="AD58" s="137" t="s">
        <v>365</v>
      </c>
      <c r="AE58" s="153" t="s">
        <v>365</v>
      </c>
      <c r="AF58" s="153" t="s">
        <v>365</v>
      </c>
      <c r="AG58" s="153" t="s">
        <v>365</v>
      </c>
      <c r="AH58" s="153" t="s">
        <v>365</v>
      </c>
      <c r="AI58" s="153" t="s">
        <v>365</v>
      </c>
      <c r="AJ58" s="153" t="s">
        <v>365</v>
      </c>
      <c r="AK58" s="153" t="s">
        <v>365</v>
      </c>
      <c r="AL58" s="153" t="s">
        <v>365</v>
      </c>
      <c r="AM58" s="153" t="s">
        <v>365</v>
      </c>
      <c r="AN58" s="153" t="s">
        <v>365</v>
      </c>
      <c r="AO58" s="153" t="s">
        <v>365</v>
      </c>
      <c r="AP58" s="153" t="s">
        <v>365</v>
      </c>
      <c r="AQ58" s="153" t="s">
        <v>365</v>
      </c>
      <c r="AR58" s="153" t="s">
        <v>365</v>
      </c>
      <c r="AS58" s="153" t="s">
        <v>365</v>
      </c>
      <c r="AT58" s="153" t="s">
        <v>365</v>
      </c>
      <c r="AU58" s="153" t="s">
        <v>365</v>
      </c>
      <c r="AV58" s="153" t="s">
        <v>365</v>
      </c>
      <c r="AW58" s="153" t="s">
        <v>365</v>
      </c>
      <c r="AX58" s="153" t="s">
        <v>365</v>
      </c>
      <c r="AY58" s="153" t="s">
        <v>365</v>
      </c>
      <c r="AZ58" s="153" t="s">
        <v>365</v>
      </c>
      <c r="BA58" s="154" t="s">
        <v>365</v>
      </c>
      <c r="BB58" s="137" t="s">
        <v>365</v>
      </c>
      <c r="BC58" s="153" t="s">
        <v>365</v>
      </c>
      <c r="BD58" s="153" t="s">
        <v>365</v>
      </c>
      <c r="BE58" s="153" t="s">
        <v>365</v>
      </c>
      <c r="BF58" s="390" t="s">
        <v>365</v>
      </c>
      <c r="BG58" s="153" t="s">
        <v>365</v>
      </c>
      <c r="BH58" s="153" t="s">
        <v>365</v>
      </c>
      <c r="BI58" s="153" t="s">
        <v>365</v>
      </c>
      <c r="BJ58" s="153" t="s">
        <v>365</v>
      </c>
      <c r="BK58" s="153" t="s">
        <v>365</v>
      </c>
      <c r="BL58" s="153" t="s">
        <v>365</v>
      </c>
      <c r="BM58" s="153" t="s">
        <v>365</v>
      </c>
      <c r="BN58" s="153" t="s">
        <v>365</v>
      </c>
      <c r="BO58" s="153" t="s">
        <v>365</v>
      </c>
      <c r="BP58" s="153" t="s">
        <v>365</v>
      </c>
      <c r="BQ58" s="153" t="s">
        <v>365</v>
      </c>
      <c r="BR58" s="153" t="s">
        <v>365</v>
      </c>
      <c r="BS58" s="153" t="s">
        <v>365</v>
      </c>
      <c r="BT58" s="138" t="s">
        <v>365</v>
      </c>
      <c r="BU58" s="137" t="s">
        <v>365</v>
      </c>
      <c r="BV58" s="153" t="s">
        <v>365</v>
      </c>
      <c r="BW58" s="153" t="s">
        <v>365</v>
      </c>
      <c r="BX58" s="154" t="s">
        <v>365</v>
      </c>
      <c r="BY58" s="284">
        <v>0</v>
      </c>
      <c r="BZ58" s="154" t="s">
        <v>365</v>
      </c>
      <c r="CA58" s="155">
        <v>0</v>
      </c>
      <c r="CB58" s="154">
        <v>0</v>
      </c>
    </row>
    <row r="59" spans="1:80" ht="11.25" customHeight="1">
      <c r="A59" s="185"/>
      <c r="B59" s="149" t="s">
        <v>362</v>
      </c>
      <c r="C59" s="150" t="s">
        <v>463</v>
      </c>
      <c r="D59" s="150"/>
      <c r="E59" s="150"/>
      <c r="F59" s="150"/>
      <c r="G59" s="151"/>
      <c r="H59" s="152" t="s">
        <v>464</v>
      </c>
      <c r="I59" s="137">
        <v>70.391000000000005</v>
      </c>
      <c r="J59" s="137" t="s">
        <v>365</v>
      </c>
      <c r="K59" s="153" t="s">
        <v>365</v>
      </c>
      <c r="L59" s="153" t="s">
        <v>365</v>
      </c>
      <c r="M59" s="153" t="s">
        <v>365</v>
      </c>
      <c r="N59" s="153" t="s">
        <v>365</v>
      </c>
      <c r="O59" s="153" t="s">
        <v>365</v>
      </c>
      <c r="P59" s="153" t="s">
        <v>365</v>
      </c>
      <c r="Q59" s="153" t="s">
        <v>365</v>
      </c>
      <c r="R59" s="153" t="s">
        <v>365</v>
      </c>
      <c r="S59" s="153" t="s">
        <v>365</v>
      </c>
      <c r="T59" s="153" t="s">
        <v>365</v>
      </c>
      <c r="U59" s="137" t="s">
        <v>365</v>
      </c>
      <c r="V59" s="153" t="s">
        <v>365</v>
      </c>
      <c r="W59" s="153" t="s">
        <v>365</v>
      </c>
      <c r="X59" s="153" t="s">
        <v>365</v>
      </c>
      <c r="Y59" s="153" t="s">
        <v>365</v>
      </c>
      <c r="Z59" s="137" t="s">
        <v>365</v>
      </c>
      <c r="AA59" s="153" t="s">
        <v>365</v>
      </c>
      <c r="AB59" s="153" t="s">
        <v>365</v>
      </c>
      <c r="AC59" s="154" t="s">
        <v>365</v>
      </c>
      <c r="AD59" s="137" t="s">
        <v>365</v>
      </c>
      <c r="AE59" s="153" t="s">
        <v>365</v>
      </c>
      <c r="AF59" s="153" t="s">
        <v>365</v>
      </c>
      <c r="AG59" s="153" t="s">
        <v>365</v>
      </c>
      <c r="AH59" s="153" t="s">
        <v>365</v>
      </c>
      <c r="AI59" s="153" t="s">
        <v>365</v>
      </c>
      <c r="AJ59" s="153" t="s">
        <v>365</v>
      </c>
      <c r="AK59" s="153" t="s">
        <v>365</v>
      </c>
      <c r="AL59" s="153" t="s">
        <v>365</v>
      </c>
      <c r="AM59" s="153" t="s">
        <v>365</v>
      </c>
      <c r="AN59" s="153" t="s">
        <v>365</v>
      </c>
      <c r="AO59" s="153" t="s">
        <v>365</v>
      </c>
      <c r="AP59" s="153" t="s">
        <v>365</v>
      </c>
      <c r="AQ59" s="153" t="s">
        <v>365</v>
      </c>
      <c r="AR59" s="153" t="s">
        <v>365</v>
      </c>
      <c r="AS59" s="153" t="s">
        <v>365</v>
      </c>
      <c r="AT59" s="153" t="s">
        <v>365</v>
      </c>
      <c r="AU59" s="153" t="s">
        <v>365</v>
      </c>
      <c r="AV59" s="153" t="s">
        <v>365</v>
      </c>
      <c r="AW59" s="153" t="s">
        <v>365</v>
      </c>
      <c r="AX59" s="153" t="s">
        <v>365</v>
      </c>
      <c r="AY59" s="153" t="s">
        <v>365</v>
      </c>
      <c r="AZ59" s="153" t="s">
        <v>365</v>
      </c>
      <c r="BA59" s="154" t="s">
        <v>365</v>
      </c>
      <c r="BB59" s="137" t="s">
        <v>365</v>
      </c>
      <c r="BC59" s="153" t="s">
        <v>365</v>
      </c>
      <c r="BD59" s="153" t="s">
        <v>365</v>
      </c>
      <c r="BE59" s="153" t="s">
        <v>365</v>
      </c>
      <c r="BF59" s="390" t="s">
        <v>365</v>
      </c>
      <c r="BG59" s="153" t="s">
        <v>365</v>
      </c>
      <c r="BH59" s="153" t="s">
        <v>365</v>
      </c>
      <c r="BI59" s="153" t="s">
        <v>365</v>
      </c>
      <c r="BJ59" s="153" t="s">
        <v>365</v>
      </c>
      <c r="BK59" s="153" t="s">
        <v>365</v>
      </c>
      <c r="BL59" s="153" t="s">
        <v>365</v>
      </c>
      <c r="BM59" s="153" t="s">
        <v>365</v>
      </c>
      <c r="BN59" s="153" t="s">
        <v>365</v>
      </c>
      <c r="BO59" s="153" t="s">
        <v>365</v>
      </c>
      <c r="BP59" s="153" t="s">
        <v>365</v>
      </c>
      <c r="BQ59" s="153" t="s">
        <v>365</v>
      </c>
      <c r="BR59" s="153" t="s">
        <v>365</v>
      </c>
      <c r="BS59" s="153" t="s">
        <v>365</v>
      </c>
      <c r="BT59" s="138" t="s">
        <v>365</v>
      </c>
      <c r="BU59" s="137" t="s">
        <v>365</v>
      </c>
      <c r="BV59" s="153" t="s">
        <v>365</v>
      </c>
      <c r="BW59" s="153" t="s">
        <v>365</v>
      </c>
      <c r="BX59" s="154" t="s">
        <v>365</v>
      </c>
      <c r="BY59" s="284" t="s">
        <v>365</v>
      </c>
      <c r="BZ59" s="154">
        <v>70.391000000000005</v>
      </c>
      <c r="CA59" s="155">
        <v>57.447000000000003</v>
      </c>
      <c r="CB59" s="154">
        <v>3.7210000000000001</v>
      </c>
    </row>
    <row r="60" spans="1:80" ht="11.25" customHeight="1">
      <c r="A60" s="185"/>
      <c r="B60" s="149" t="s">
        <v>362</v>
      </c>
      <c r="C60" s="150" t="s">
        <v>465</v>
      </c>
      <c r="D60" s="150"/>
      <c r="E60" s="150"/>
      <c r="F60" s="150"/>
      <c r="G60" s="151"/>
      <c r="H60" s="152" t="s">
        <v>466</v>
      </c>
      <c r="I60" s="137">
        <v>23.478999999999999</v>
      </c>
      <c r="J60" s="137" t="s">
        <v>365</v>
      </c>
      <c r="K60" s="153" t="s">
        <v>365</v>
      </c>
      <c r="L60" s="153" t="s">
        <v>365</v>
      </c>
      <c r="M60" s="153" t="s">
        <v>365</v>
      </c>
      <c r="N60" s="153" t="s">
        <v>365</v>
      </c>
      <c r="O60" s="153" t="s">
        <v>365</v>
      </c>
      <c r="P60" s="153" t="s">
        <v>365</v>
      </c>
      <c r="Q60" s="153" t="s">
        <v>365</v>
      </c>
      <c r="R60" s="153" t="s">
        <v>365</v>
      </c>
      <c r="S60" s="153" t="s">
        <v>365</v>
      </c>
      <c r="T60" s="153" t="s">
        <v>365</v>
      </c>
      <c r="U60" s="137" t="s">
        <v>365</v>
      </c>
      <c r="V60" s="153" t="s">
        <v>365</v>
      </c>
      <c r="W60" s="153" t="s">
        <v>365</v>
      </c>
      <c r="X60" s="153" t="s">
        <v>365</v>
      </c>
      <c r="Y60" s="153" t="s">
        <v>365</v>
      </c>
      <c r="Z60" s="137" t="s">
        <v>365</v>
      </c>
      <c r="AA60" s="153" t="s">
        <v>365</v>
      </c>
      <c r="AB60" s="153" t="s">
        <v>365</v>
      </c>
      <c r="AC60" s="154" t="s">
        <v>365</v>
      </c>
      <c r="AD60" s="137" t="s">
        <v>365</v>
      </c>
      <c r="AE60" s="153" t="s">
        <v>365</v>
      </c>
      <c r="AF60" s="153" t="s">
        <v>365</v>
      </c>
      <c r="AG60" s="153" t="s">
        <v>365</v>
      </c>
      <c r="AH60" s="153" t="s">
        <v>365</v>
      </c>
      <c r="AI60" s="153" t="s">
        <v>365</v>
      </c>
      <c r="AJ60" s="153" t="s">
        <v>365</v>
      </c>
      <c r="AK60" s="153" t="s">
        <v>365</v>
      </c>
      <c r="AL60" s="153" t="s">
        <v>365</v>
      </c>
      <c r="AM60" s="153" t="s">
        <v>365</v>
      </c>
      <c r="AN60" s="153" t="s">
        <v>365</v>
      </c>
      <c r="AO60" s="153" t="s">
        <v>365</v>
      </c>
      <c r="AP60" s="153" t="s">
        <v>365</v>
      </c>
      <c r="AQ60" s="153" t="s">
        <v>365</v>
      </c>
      <c r="AR60" s="153" t="s">
        <v>365</v>
      </c>
      <c r="AS60" s="153" t="s">
        <v>365</v>
      </c>
      <c r="AT60" s="153" t="s">
        <v>365</v>
      </c>
      <c r="AU60" s="153" t="s">
        <v>365</v>
      </c>
      <c r="AV60" s="153" t="s">
        <v>365</v>
      </c>
      <c r="AW60" s="153" t="s">
        <v>365</v>
      </c>
      <c r="AX60" s="153" t="s">
        <v>365</v>
      </c>
      <c r="AY60" s="153" t="s">
        <v>365</v>
      </c>
      <c r="AZ60" s="153" t="s">
        <v>365</v>
      </c>
      <c r="BA60" s="154" t="s">
        <v>365</v>
      </c>
      <c r="BB60" s="137" t="s">
        <v>365</v>
      </c>
      <c r="BC60" s="153" t="s">
        <v>365</v>
      </c>
      <c r="BD60" s="153" t="s">
        <v>365</v>
      </c>
      <c r="BE60" s="153" t="s">
        <v>365</v>
      </c>
      <c r="BF60" s="390" t="s">
        <v>365</v>
      </c>
      <c r="BG60" s="153" t="s">
        <v>365</v>
      </c>
      <c r="BH60" s="153" t="s">
        <v>365</v>
      </c>
      <c r="BI60" s="153" t="s">
        <v>365</v>
      </c>
      <c r="BJ60" s="153" t="s">
        <v>365</v>
      </c>
      <c r="BK60" s="153" t="s">
        <v>365</v>
      </c>
      <c r="BL60" s="153" t="s">
        <v>365</v>
      </c>
      <c r="BM60" s="153" t="s">
        <v>365</v>
      </c>
      <c r="BN60" s="153" t="s">
        <v>365</v>
      </c>
      <c r="BO60" s="153" t="s">
        <v>365</v>
      </c>
      <c r="BP60" s="153" t="s">
        <v>365</v>
      </c>
      <c r="BQ60" s="153" t="s">
        <v>365</v>
      </c>
      <c r="BR60" s="153" t="s">
        <v>365</v>
      </c>
      <c r="BS60" s="153" t="s">
        <v>365</v>
      </c>
      <c r="BT60" s="138" t="s">
        <v>365</v>
      </c>
      <c r="BU60" s="137" t="s">
        <v>365</v>
      </c>
      <c r="BV60" s="153" t="s">
        <v>365</v>
      </c>
      <c r="BW60" s="153" t="s">
        <v>365</v>
      </c>
      <c r="BX60" s="154" t="s">
        <v>365</v>
      </c>
      <c r="BY60" s="284">
        <v>15.422000000000001</v>
      </c>
      <c r="BZ60" s="154">
        <v>8.0570000000000004</v>
      </c>
      <c r="CA60" s="155">
        <v>20.850999999999999</v>
      </c>
      <c r="CB60" s="154">
        <v>1.5720000000000001</v>
      </c>
    </row>
    <row r="61" spans="1:80" ht="11.25" customHeight="1">
      <c r="A61" s="149" t="s">
        <v>362</v>
      </c>
      <c r="B61" s="150" t="s">
        <v>416</v>
      </c>
      <c r="C61" s="150"/>
      <c r="D61" s="150"/>
      <c r="E61" s="150"/>
      <c r="F61" s="150"/>
      <c r="G61" s="151"/>
      <c r="H61" s="152" t="s">
        <v>467</v>
      </c>
      <c r="I61" s="137">
        <v>6893.57</v>
      </c>
      <c r="J61" s="137">
        <v>5487.3090000000002</v>
      </c>
      <c r="K61" s="153" t="s">
        <v>365</v>
      </c>
      <c r="L61" s="153" t="s">
        <v>365</v>
      </c>
      <c r="M61" s="153" t="s">
        <v>365</v>
      </c>
      <c r="N61" s="153" t="s">
        <v>365</v>
      </c>
      <c r="O61" s="153" t="s">
        <v>365</v>
      </c>
      <c r="P61" s="153" t="s">
        <v>365</v>
      </c>
      <c r="Q61" s="153">
        <v>5205.1040000000003</v>
      </c>
      <c r="R61" s="153" t="s">
        <v>365</v>
      </c>
      <c r="S61" s="153">
        <v>282.20499999999998</v>
      </c>
      <c r="T61" s="153" t="s">
        <v>365</v>
      </c>
      <c r="U61" s="137">
        <v>1406.261</v>
      </c>
      <c r="V61" s="153" t="s">
        <v>365</v>
      </c>
      <c r="W61" s="153">
        <v>1406.261</v>
      </c>
      <c r="X61" s="153" t="s">
        <v>365</v>
      </c>
      <c r="Y61" s="153" t="s">
        <v>365</v>
      </c>
      <c r="Z61" s="137" t="s">
        <v>365</v>
      </c>
      <c r="AA61" s="153" t="s">
        <v>365</v>
      </c>
      <c r="AB61" s="153" t="s">
        <v>365</v>
      </c>
      <c r="AC61" s="154" t="s">
        <v>365</v>
      </c>
      <c r="AD61" s="137" t="s">
        <v>365</v>
      </c>
      <c r="AE61" s="153" t="s">
        <v>365</v>
      </c>
      <c r="AF61" s="153" t="s">
        <v>365</v>
      </c>
      <c r="AG61" s="153" t="s">
        <v>365</v>
      </c>
      <c r="AH61" s="153" t="s">
        <v>365</v>
      </c>
      <c r="AI61" s="153" t="s">
        <v>365</v>
      </c>
      <c r="AJ61" s="153" t="s">
        <v>365</v>
      </c>
      <c r="AK61" s="153" t="s">
        <v>365</v>
      </c>
      <c r="AL61" s="153" t="s">
        <v>365</v>
      </c>
      <c r="AM61" s="153" t="s">
        <v>365</v>
      </c>
      <c r="AN61" s="153" t="s">
        <v>365</v>
      </c>
      <c r="AO61" s="153" t="s">
        <v>365</v>
      </c>
      <c r="AP61" s="153" t="s">
        <v>365</v>
      </c>
      <c r="AQ61" s="153" t="s">
        <v>365</v>
      </c>
      <c r="AR61" s="153" t="s">
        <v>365</v>
      </c>
      <c r="AS61" s="153" t="s">
        <v>365</v>
      </c>
      <c r="AT61" s="153" t="s">
        <v>365</v>
      </c>
      <c r="AU61" s="153" t="s">
        <v>365</v>
      </c>
      <c r="AV61" s="153" t="s">
        <v>365</v>
      </c>
      <c r="AW61" s="153" t="s">
        <v>365</v>
      </c>
      <c r="AX61" s="153" t="s">
        <v>365</v>
      </c>
      <c r="AY61" s="153" t="s">
        <v>365</v>
      </c>
      <c r="AZ61" s="153" t="s">
        <v>365</v>
      </c>
      <c r="BA61" s="154" t="s">
        <v>365</v>
      </c>
      <c r="BB61" s="137" t="s">
        <v>365</v>
      </c>
      <c r="BC61" s="153" t="s">
        <v>365</v>
      </c>
      <c r="BD61" s="153" t="s">
        <v>365</v>
      </c>
      <c r="BE61" s="153" t="s">
        <v>365</v>
      </c>
      <c r="BF61" s="390" t="s">
        <v>365</v>
      </c>
      <c r="BG61" s="153" t="s">
        <v>365</v>
      </c>
      <c r="BH61" s="153" t="s">
        <v>365</v>
      </c>
      <c r="BI61" s="153" t="s">
        <v>365</v>
      </c>
      <c r="BJ61" s="153" t="s">
        <v>365</v>
      </c>
      <c r="BK61" s="153" t="s">
        <v>365</v>
      </c>
      <c r="BL61" s="153" t="s">
        <v>365</v>
      </c>
      <c r="BM61" s="153" t="s">
        <v>365</v>
      </c>
      <c r="BN61" s="153" t="s">
        <v>365</v>
      </c>
      <c r="BO61" s="153" t="s">
        <v>365</v>
      </c>
      <c r="BP61" s="153" t="s">
        <v>365</v>
      </c>
      <c r="BQ61" s="153" t="s">
        <v>365</v>
      </c>
      <c r="BR61" s="153" t="s">
        <v>365</v>
      </c>
      <c r="BS61" s="153" t="s">
        <v>365</v>
      </c>
      <c r="BT61" s="138" t="s">
        <v>365</v>
      </c>
      <c r="BU61" s="137" t="s">
        <v>365</v>
      </c>
      <c r="BV61" s="153" t="s">
        <v>365</v>
      </c>
      <c r="BW61" s="153" t="s">
        <v>365</v>
      </c>
      <c r="BX61" s="154" t="s">
        <v>365</v>
      </c>
      <c r="BY61" s="284" t="s">
        <v>365</v>
      </c>
      <c r="BZ61" s="154" t="s">
        <v>365</v>
      </c>
      <c r="CA61" s="155">
        <v>6893.57</v>
      </c>
      <c r="CB61" s="154">
        <v>0</v>
      </c>
    </row>
    <row r="62" spans="1:80" ht="11.25" customHeight="1">
      <c r="A62" s="149" t="s">
        <v>362</v>
      </c>
      <c r="B62" s="150" t="s">
        <v>418</v>
      </c>
      <c r="C62" s="150"/>
      <c r="D62" s="150"/>
      <c r="E62" s="150"/>
      <c r="F62" s="150"/>
      <c r="G62" s="151"/>
      <c r="H62" s="152" t="s">
        <v>468</v>
      </c>
      <c r="I62" s="137">
        <v>548.34799999999996</v>
      </c>
      <c r="J62" s="137">
        <v>0</v>
      </c>
      <c r="K62" s="153" t="s">
        <v>365</v>
      </c>
      <c r="L62" s="153" t="s">
        <v>365</v>
      </c>
      <c r="M62" s="153" t="s">
        <v>365</v>
      </c>
      <c r="N62" s="153" t="s">
        <v>365</v>
      </c>
      <c r="O62" s="153" t="s">
        <v>365</v>
      </c>
      <c r="P62" s="153" t="s">
        <v>365</v>
      </c>
      <c r="Q62" s="153" t="s">
        <v>365</v>
      </c>
      <c r="R62" s="153" t="s">
        <v>365</v>
      </c>
      <c r="S62" s="153" t="s">
        <v>365</v>
      </c>
      <c r="T62" s="153" t="s">
        <v>365</v>
      </c>
      <c r="U62" s="137">
        <v>548.34799999999996</v>
      </c>
      <c r="V62" s="153" t="s">
        <v>365</v>
      </c>
      <c r="W62" s="153" t="s">
        <v>365</v>
      </c>
      <c r="X62" s="153">
        <v>464.37900000000002</v>
      </c>
      <c r="Y62" s="153">
        <v>83.968999999999994</v>
      </c>
      <c r="Z62" s="137" t="s">
        <v>365</v>
      </c>
      <c r="AA62" s="153" t="s">
        <v>365</v>
      </c>
      <c r="AB62" s="153" t="s">
        <v>365</v>
      </c>
      <c r="AC62" s="154" t="s">
        <v>365</v>
      </c>
      <c r="AD62" s="137" t="s">
        <v>365</v>
      </c>
      <c r="AE62" s="153" t="s">
        <v>365</v>
      </c>
      <c r="AF62" s="153" t="s">
        <v>365</v>
      </c>
      <c r="AG62" s="153" t="s">
        <v>365</v>
      </c>
      <c r="AH62" s="153" t="s">
        <v>365</v>
      </c>
      <c r="AI62" s="153" t="s">
        <v>365</v>
      </c>
      <c r="AJ62" s="153" t="s">
        <v>365</v>
      </c>
      <c r="AK62" s="153" t="s">
        <v>365</v>
      </c>
      <c r="AL62" s="153" t="s">
        <v>365</v>
      </c>
      <c r="AM62" s="153" t="s">
        <v>365</v>
      </c>
      <c r="AN62" s="153" t="s">
        <v>365</v>
      </c>
      <c r="AO62" s="153" t="s">
        <v>365</v>
      </c>
      <c r="AP62" s="153" t="s">
        <v>365</v>
      </c>
      <c r="AQ62" s="153" t="s">
        <v>365</v>
      </c>
      <c r="AR62" s="153" t="s">
        <v>365</v>
      </c>
      <c r="AS62" s="153" t="s">
        <v>365</v>
      </c>
      <c r="AT62" s="153" t="s">
        <v>365</v>
      </c>
      <c r="AU62" s="153" t="s">
        <v>365</v>
      </c>
      <c r="AV62" s="153" t="s">
        <v>365</v>
      </c>
      <c r="AW62" s="153" t="s">
        <v>365</v>
      </c>
      <c r="AX62" s="153" t="s">
        <v>365</v>
      </c>
      <c r="AY62" s="153" t="s">
        <v>365</v>
      </c>
      <c r="AZ62" s="153" t="s">
        <v>365</v>
      </c>
      <c r="BA62" s="154" t="s">
        <v>365</v>
      </c>
      <c r="BB62" s="137" t="s">
        <v>365</v>
      </c>
      <c r="BC62" s="153" t="s">
        <v>365</v>
      </c>
      <c r="BD62" s="153" t="s">
        <v>365</v>
      </c>
      <c r="BE62" s="153" t="s">
        <v>365</v>
      </c>
      <c r="BF62" s="390" t="s">
        <v>365</v>
      </c>
      <c r="BG62" s="153" t="s">
        <v>365</v>
      </c>
      <c r="BH62" s="153" t="s">
        <v>365</v>
      </c>
      <c r="BI62" s="153" t="s">
        <v>365</v>
      </c>
      <c r="BJ62" s="153" t="s">
        <v>365</v>
      </c>
      <c r="BK62" s="153" t="s">
        <v>365</v>
      </c>
      <c r="BL62" s="153" t="s">
        <v>365</v>
      </c>
      <c r="BM62" s="153" t="s">
        <v>365</v>
      </c>
      <c r="BN62" s="153" t="s">
        <v>365</v>
      </c>
      <c r="BO62" s="153" t="s">
        <v>365</v>
      </c>
      <c r="BP62" s="153" t="s">
        <v>365</v>
      </c>
      <c r="BQ62" s="153" t="s">
        <v>365</v>
      </c>
      <c r="BR62" s="153" t="s">
        <v>365</v>
      </c>
      <c r="BS62" s="153" t="s">
        <v>365</v>
      </c>
      <c r="BT62" s="138" t="s">
        <v>365</v>
      </c>
      <c r="BU62" s="137" t="s">
        <v>365</v>
      </c>
      <c r="BV62" s="153" t="s">
        <v>365</v>
      </c>
      <c r="BW62" s="153" t="s">
        <v>365</v>
      </c>
      <c r="BX62" s="154" t="s">
        <v>365</v>
      </c>
      <c r="BY62" s="284" t="s">
        <v>365</v>
      </c>
      <c r="BZ62" s="154" t="s">
        <v>365</v>
      </c>
      <c r="CA62" s="155">
        <v>548.34799999999996</v>
      </c>
      <c r="CB62" s="154">
        <v>0</v>
      </c>
    </row>
    <row r="63" spans="1:80" ht="11.25" customHeight="1">
      <c r="A63" s="149" t="s">
        <v>362</v>
      </c>
      <c r="B63" s="150" t="s">
        <v>420</v>
      </c>
      <c r="C63" s="150"/>
      <c r="D63" s="150"/>
      <c r="E63" s="150"/>
      <c r="F63" s="150"/>
      <c r="G63" s="151"/>
      <c r="H63" s="152" t="s">
        <v>469</v>
      </c>
      <c r="I63" s="137">
        <v>0</v>
      </c>
      <c r="J63" s="137">
        <v>0</v>
      </c>
      <c r="K63" s="153" t="s">
        <v>365</v>
      </c>
      <c r="L63" s="153" t="s">
        <v>365</v>
      </c>
      <c r="M63" s="153" t="s">
        <v>365</v>
      </c>
      <c r="N63" s="153" t="s">
        <v>365</v>
      </c>
      <c r="O63" s="153" t="s">
        <v>365</v>
      </c>
      <c r="P63" s="153" t="s">
        <v>365</v>
      </c>
      <c r="Q63" s="153" t="s">
        <v>365</v>
      </c>
      <c r="R63" s="153">
        <v>0</v>
      </c>
      <c r="S63" s="153" t="s">
        <v>365</v>
      </c>
      <c r="T63" s="153" t="s">
        <v>365</v>
      </c>
      <c r="U63" s="137">
        <v>0</v>
      </c>
      <c r="V63" s="153">
        <v>0</v>
      </c>
      <c r="W63" s="153" t="s">
        <v>365</v>
      </c>
      <c r="X63" s="153" t="s">
        <v>365</v>
      </c>
      <c r="Y63" s="153" t="s">
        <v>365</v>
      </c>
      <c r="Z63" s="137" t="s">
        <v>365</v>
      </c>
      <c r="AA63" s="153" t="s">
        <v>365</v>
      </c>
      <c r="AB63" s="153" t="s">
        <v>365</v>
      </c>
      <c r="AC63" s="154" t="s">
        <v>365</v>
      </c>
      <c r="AD63" s="137" t="s">
        <v>365</v>
      </c>
      <c r="AE63" s="153" t="s">
        <v>365</v>
      </c>
      <c r="AF63" s="153" t="s">
        <v>365</v>
      </c>
      <c r="AG63" s="153" t="s">
        <v>365</v>
      </c>
      <c r="AH63" s="153" t="s">
        <v>365</v>
      </c>
      <c r="AI63" s="153" t="s">
        <v>365</v>
      </c>
      <c r="AJ63" s="153" t="s">
        <v>365</v>
      </c>
      <c r="AK63" s="153" t="s">
        <v>365</v>
      </c>
      <c r="AL63" s="153" t="s">
        <v>365</v>
      </c>
      <c r="AM63" s="153" t="s">
        <v>365</v>
      </c>
      <c r="AN63" s="153" t="s">
        <v>365</v>
      </c>
      <c r="AO63" s="153" t="s">
        <v>365</v>
      </c>
      <c r="AP63" s="153" t="s">
        <v>365</v>
      </c>
      <c r="AQ63" s="153" t="s">
        <v>365</v>
      </c>
      <c r="AR63" s="153" t="s">
        <v>365</v>
      </c>
      <c r="AS63" s="153" t="s">
        <v>365</v>
      </c>
      <c r="AT63" s="153" t="s">
        <v>365</v>
      </c>
      <c r="AU63" s="153" t="s">
        <v>365</v>
      </c>
      <c r="AV63" s="153" t="s">
        <v>365</v>
      </c>
      <c r="AW63" s="153" t="s">
        <v>365</v>
      </c>
      <c r="AX63" s="153" t="s">
        <v>365</v>
      </c>
      <c r="AY63" s="153" t="s">
        <v>365</v>
      </c>
      <c r="AZ63" s="153" t="s">
        <v>365</v>
      </c>
      <c r="BA63" s="154" t="s">
        <v>365</v>
      </c>
      <c r="BB63" s="137" t="s">
        <v>365</v>
      </c>
      <c r="BC63" s="153" t="s">
        <v>365</v>
      </c>
      <c r="BD63" s="153" t="s">
        <v>365</v>
      </c>
      <c r="BE63" s="153" t="s">
        <v>365</v>
      </c>
      <c r="BF63" s="390" t="s">
        <v>365</v>
      </c>
      <c r="BG63" s="153" t="s">
        <v>365</v>
      </c>
      <c r="BH63" s="153" t="s">
        <v>365</v>
      </c>
      <c r="BI63" s="153" t="s">
        <v>365</v>
      </c>
      <c r="BJ63" s="153" t="s">
        <v>365</v>
      </c>
      <c r="BK63" s="153" t="s">
        <v>365</v>
      </c>
      <c r="BL63" s="153" t="s">
        <v>365</v>
      </c>
      <c r="BM63" s="153" t="s">
        <v>365</v>
      </c>
      <c r="BN63" s="153" t="s">
        <v>365</v>
      </c>
      <c r="BO63" s="153" t="s">
        <v>365</v>
      </c>
      <c r="BP63" s="153" t="s">
        <v>365</v>
      </c>
      <c r="BQ63" s="153" t="s">
        <v>365</v>
      </c>
      <c r="BR63" s="153" t="s">
        <v>365</v>
      </c>
      <c r="BS63" s="153" t="s">
        <v>365</v>
      </c>
      <c r="BT63" s="138" t="s">
        <v>365</v>
      </c>
      <c r="BU63" s="137" t="s">
        <v>365</v>
      </c>
      <c r="BV63" s="153" t="s">
        <v>365</v>
      </c>
      <c r="BW63" s="153" t="s">
        <v>365</v>
      </c>
      <c r="BX63" s="154" t="s">
        <v>365</v>
      </c>
      <c r="BY63" s="284" t="s">
        <v>365</v>
      </c>
      <c r="BZ63" s="154" t="s">
        <v>365</v>
      </c>
      <c r="CA63" s="155">
        <v>0</v>
      </c>
      <c r="CB63" s="154">
        <v>0</v>
      </c>
    </row>
    <row r="64" spans="1:80" ht="11.25" customHeight="1">
      <c r="A64" s="149" t="s">
        <v>362</v>
      </c>
      <c r="B64" s="150" t="s">
        <v>422</v>
      </c>
      <c r="C64" s="150"/>
      <c r="D64" s="150"/>
      <c r="E64" s="150"/>
      <c r="F64" s="150"/>
      <c r="G64" s="151"/>
      <c r="H64" s="152" t="s">
        <v>470</v>
      </c>
      <c r="I64" s="137">
        <v>28901.896000000001</v>
      </c>
      <c r="J64" s="137" t="s">
        <v>365</v>
      </c>
      <c r="K64" s="153" t="s">
        <v>365</v>
      </c>
      <c r="L64" s="153" t="s">
        <v>365</v>
      </c>
      <c r="M64" s="153" t="s">
        <v>365</v>
      </c>
      <c r="N64" s="153" t="s">
        <v>365</v>
      </c>
      <c r="O64" s="153" t="s">
        <v>365</v>
      </c>
      <c r="P64" s="153" t="s">
        <v>365</v>
      </c>
      <c r="Q64" s="153" t="s">
        <v>365</v>
      </c>
      <c r="R64" s="153" t="s">
        <v>365</v>
      </c>
      <c r="S64" s="153" t="s">
        <v>365</v>
      </c>
      <c r="T64" s="153" t="s">
        <v>365</v>
      </c>
      <c r="U64" s="137" t="s">
        <v>365</v>
      </c>
      <c r="V64" s="153" t="s">
        <v>365</v>
      </c>
      <c r="W64" s="153" t="s">
        <v>365</v>
      </c>
      <c r="X64" s="153" t="s">
        <v>365</v>
      </c>
      <c r="Y64" s="153" t="s">
        <v>365</v>
      </c>
      <c r="Z64" s="137" t="s">
        <v>365</v>
      </c>
      <c r="AA64" s="153" t="s">
        <v>365</v>
      </c>
      <c r="AB64" s="153" t="s">
        <v>365</v>
      </c>
      <c r="AC64" s="154" t="s">
        <v>365</v>
      </c>
      <c r="AD64" s="137">
        <v>28901.896000000001</v>
      </c>
      <c r="AE64" s="153">
        <v>0</v>
      </c>
      <c r="AF64" s="153">
        <v>0</v>
      </c>
      <c r="AG64" s="153">
        <v>891.80499999999995</v>
      </c>
      <c r="AH64" s="153">
        <v>0</v>
      </c>
      <c r="AI64" s="153">
        <v>0</v>
      </c>
      <c r="AJ64" s="153">
        <v>1046.6869999999999</v>
      </c>
      <c r="AK64" s="153">
        <v>0</v>
      </c>
      <c r="AL64" s="153">
        <v>748.94899999999996</v>
      </c>
      <c r="AM64" s="153">
        <v>4089.2440000000001</v>
      </c>
      <c r="AN64" s="153">
        <v>29.725000000000001</v>
      </c>
      <c r="AO64" s="153">
        <v>0</v>
      </c>
      <c r="AP64" s="153">
        <v>603.68299999999999</v>
      </c>
      <c r="AQ64" s="153">
        <v>4.8000000000000001E-2</v>
      </c>
      <c r="AR64" s="153">
        <v>2616.7759999999998</v>
      </c>
      <c r="AS64" s="153">
        <v>13253.299000000001</v>
      </c>
      <c r="AT64" s="153">
        <v>1963.8</v>
      </c>
      <c r="AU64" s="153">
        <v>145.27199999999999</v>
      </c>
      <c r="AV64" s="153">
        <v>394.065</v>
      </c>
      <c r="AW64" s="153">
        <v>1424.4259999999999</v>
      </c>
      <c r="AX64" s="153">
        <v>224.16200000000001</v>
      </c>
      <c r="AY64" s="153">
        <v>84.192999999999998</v>
      </c>
      <c r="AZ64" s="153">
        <v>1385.7619999999999</v>
      </c>
      <c r="BA64" s="154" t="s">
        <v>365</v>
      </c>
      <c r="BB64" s="137">
        <v>0</v>
      </c>
      <c r="BC64" s="153" t="s">
        <v>365</v>
      </c>
      <c r="BD64" s="153" t="s">
        <v>365</v>
      </c>
      <c r="BE64" s="153" t="s">
        <v>365</v>
      </c>
      <c r="BF64" s="390" t="s">
        <v>365</v>
      </c>
      <c r="BG64" s="153" t="s">
        <v>365</v>
      </c>
      <c r="BH64" s="153" t="s">
        <v>365</v>
      </c>
      <c r="BI64" s="153" t="s">
        <v>365</v>
      </c>
      <c r="BJ64" s="153" t="s">
        <v>365</v>
      </c>
      <c r="BK64" s="153" t="s">
        <v>365</v>
      </c>
      <c r="BL64" s="153" t="s">
        <v>365</v>
      </c>
      <c r="BM64" s="153" t="s">
        <v>365</v>
      </c>
      <c r="BN64" s="153">
        <v>0</v>
      </c>
      <c r="BO64" s="153" t="s">
        <v>365</v>
      </c>
      <c r="BP64" s="153">
        <v>0</v>
      </c>
      <c r="BQ64" s="153" t="s">
        <v>365</v>
      </c>
      <c r="BR64" s="153">
        <v>0</v>
      </c>
      <c r="BS64" s="153" t="s">
        <v>365</v>
      </c>
      <c r="BT64" s="138" t="s">
        <v>365</v>
      </c>
      <c r="BU64" s="137" t="s">
        <v>365</v>
      </c>
      <c r="BV64" s="153" t="s">
        <v>365</v>
      </c>
      <c r="BW64" s="153" t="s">
        <v>365</v>
      </c>
      <c r="BX64" s="154" t="s">
        <v>365</v>
      </c>
      <c r="BY64" s="284" t="s">
        <v>365</v>
      </c>
      <c r="BZ64" s="154" t="s">
        <v>365</v>
      </c>
      <c r="CA64" s="155">
        <v>28901.896000000001</v>
      </c>
      <c r="CB64" s="154">
        <v>0</v>
      </c>
    </row>
    <row r="65" spans="1:80" ht="11.25" customHeight="1">
      <c r="A65" s="149"/>
      <c r="B65" s="149" t="s">
        <v>362</v>
      </c>
      <c r="C65" s="150" t="s">
        <v>471</v>
      </c>
      <c r="D65" s="150"/>
      <c r="E65" s="150"/>
      <c r="F65" s="150"/>
      <c r="G65" s="151"/>
      <c r="H65" s="152" t="s">
        <v>472</v>
      </c>
      <c r="I65" s="137">
        <v>27311.674999999999</v>
      </c>
      <c r="J65" s="137" t="s">
        <v>365</v>
      </c>
      <c r="K65" s="153" t="s">
        <v>365</v>
      </c>
      <c r="L65" s="153" t="s">
        <v>365</v>
      </c>
      <c r="M65" s="153" t="s">
        <v>365</v>
      </c>
      <c r="N65" s="153" t="s">
        <v>365</v>
      </c>
      <c r="O65" s="153" t="s">
        <v>365</v>
      </c>
      <c r="P65" s="153" t="s">
        <v>365</v>
      </c>
      <c r="Q65" s="153" t="s">
        <v>365</v>
      </c>
      <c r="R65" s="153" t="s">
        <v>365</v>
      </c>
      <c r="S65" s="153" t="s">
        <v>365</v>
      </c>
      <c r="T65" s="153" t="s">
        <v>365</v>
      </c>
      <c r="U65" s="137" t="s">
        <v>365</v>
      </c>
      <c r="V65" s="153" t="s">
        <v>365</v>
      </c>
      <c r="W65" s="153" t="s">
        <v>365</v>
      </c>
      <c r="X65" s="153" t="s">
        <v>365</v>
      </c>
      <c r="Y65" s="153" t="s">
        <v>365</v>
      </c>
      <c r="Z65" s="137" t="s">
        <v>365</v>
      </c>
      <c r="AA65" s="153" t="s">
        <v>365</v>
      </c>
      <c r="AB65" s="153" t="s">
        <v>365</v>
      </c>
      <c r="AC65" s="154" t="s">
        <v>365</v>
      </c>
      <c r="AD65" s="137">
        <v>27311.674999999999</v>
      </c>
      <c r="AE65" s="153" t="s">
        <v>365</v>
      </c>
      <c r="AF65" s="153" t="s">
        <v>365</v>
      </c>
      <c r="AG65" s="153" t="s">
        <v>365</v>
      </c>
      <c r="AH65" s="153" t="s">
        <v>365</v>
      </c>
      <c r="AI65" s="153" t="s">
        <v>365</v>
      </c>
      <c r="AJ65" s="153">
        <v>919.04499999999996</v>
      </c>
      <c r="AK65" s="153">
        <v>0</v>
      </c>
      <c r="AL65" s="153">
        <v>721.56299999999999</v>
      </c>
      <c r="AM65" s="153">
        <v>4089.2440000000001</v>
      </c>
      <c r="AN65" s="153">
        <v>29.725000000000001</v>
      </c>
      <c r="AO65" s="153">
        <v>0</v>
      </c>
      <c r="AP65" s="153">
        <v>603.68299999999999</v>
      </c>
      <c r="AQ65" s="153">
        <v>4.8000000000000001E-2</v>
      </c>
      <c r="AR65" s="153">
        <v>2246.9749999999999</v>
      </c>
      <c r="AS65" s="153">
        <v>13241.96</v>
      </c>
      <c r="AT65" s="153">
        <v>1963.8</v>
      </c>
      <c r="AU65" s="153">
        <v>145.27199999999999</v>
      </c>
      <c r="AV65" s="153">
        <v>394.065</v>
      </c>
      <c r="AW65" s="153">
        <v>1424.4259999999999</v>
      </c>
      <c r="AX65" s="153">
        <v>224.16200000000001</v>
      </c>
      <c r="AY65" s="153">
        <v>84.192999999999998</v>
      </c>
      <c r="AZ65" s="153">
        <v>1223.5129999999999</v>
      </c>
      <c r="BA65" s="154" t="s">
        <v>365</v>
      </c>
      <c r="BB65" s="137" t="s">
        <v>365</v>
      </c>
      <c r="BC65" s="153" t="s">
        <v>365</v>
      </c>
      <c r="BD65" s="153" t="s">
        <v>365</v>
      </c>
      <c r="BE65" s="153" t="s">
        <v>365</v>
      </c>
      <c r="BF65" s="390" t="s">
        <v>365</v>
      </c>
      <c r="BG65" s="153" t="s">
        <v>365</v>
      </c>
      <c r="BH65" s="153" t="s">
        <v>365</v>
      </c>
      <c r="BI65" s="153" t="s">
        <v>365</v>
      </c>
      <c r="BJ65" s="153" t="s">
        <v>365</v>
      </c>
      <c r="BK65" s="153" t="s">
        <v>365</v>
      </c>
      <c r="BL65" s="153" t="s">
        <v>365</v>
      </c>
      <c r="BM65" s="153" t="s">
        <v>365</v>
      </c>
      <c r="BN65" s="153" t="s">
        <v>365</v>
      </c>
      <c r="BO65" s="153" t="s">
        <v>365</v>
      </c>
      <c r="BP65" s="153" t="s">
        <v>365</v>
      </c>
      <c r="BQ65" s="153" t="s">
        <v>365</v>
      </c>
      <c r="BR65" s="153" t="s">
        <v>365</v>
      </c>
      <c r="BS65" s="153" t="s">
        <v>365</v>
      </c>
      <c r="BT65" s="138" t="s">
        <v>365</v>
      </c>
      <c r="BU65" s="137" t="s">
        <v>365</v>
      </c>
      <c r="BV65" s="153" t="s">
        <v>365</v>
      </c>
      <c r="BW65" s="153" t="s">
        <v>365</v>
      </c>
      <c r="BX65" s="154" t="s">
        <v>365</v>
      </c>
      <c r="BY65" s="284" t="s">
        <v>365</v>
      </c>
      <c r="BZ65" s="154" t="s">
        <v>365</v>
      </c>
      <c r="CA65" s="155">
        <v>27311.674999999999</v>
      </c>
      <c r="CB65" s="154">
        <v>0</v>
      </c>
    </row>
    <row r="66" spans="1:80" ht="11.25" customHeight="1">
      <c r="A66" s="149"/>
      <c r="B66" s="149" t="s">
        <v>362</v>
      </c>
      <c r="C66" s="150" t="s">
        <v>473</v>
      </c>
      <c r="D66" s="150"/>
      <c r="E66" s="150"/>
      <c r="F66" s="150"/>
      <c r="G66" s="151"/>
      <c r="H66" s="152" t="s">
        <v>474</v>
      </c>
      <c r="I66" s="137">
        <v>716.34100000000001</v>
      </c>
      <c r="J66" s="137" t="s">
        <v>365</v>
      </c>
      <c r="K66" s="153" t="s">
        <v>365</v>
      </c>
      <c r="L66" s="153" t="s">
        <v>365</v>
      </c>
      <c r="M66" s="153" t="s">
        <v>365</v>
      </c>
      <c r="N66" s="153" t="s">
        <v>365</v>
      </c>
      <c r="O66" s="153" t="s">
        <v>365</v>
      </c>
      <c r="P66" s="153" t="s">
        <v>365</v>
      </c>
      <c r="Q66" s="153" t="s">
        <v>365</v>
      </c>
      <c r="R66" s="153" t="s">
        <v>365</v>
      </c>
      <c r="S66" s="153" t="s">
        <v>365</v>
      </c>
      <c r="T66" s="153" t="s">
        <v>365</v>
      </c>
      <c r="U66" s="137" t="s">
        <v>365</v>
      </c>
      <c r="V66" s="153" t="s">
        <v>365</v>
      </c>
      <c r="W66" s="153" t="s">
        <v>365</v>
      </c>
      <c r="X66" s="153" t="s">
        <v>365</v>
      </c>
      <c r="Y66" s="153" t="s">
        <v>365</v>
      </c>
      <c r="Z66" s="137" t="s">
        <v>365</v>
      </c>
      <c r="AA66" s="153" t="s">
        <v>365</v>
      </c>
      <c r="AB66" s="153" t="s">
        <v>365</v>
      </c>
      <c r="AC66" s="154" t="s">
        <v>365</v>
      </c>
      <c r="AD66" s="137">
        <v>716.34100000000001</v>
      </c>
      <c r="AE66" s="153" t="s">
        <v>365</v>
      </c>
      <c r="AF66" s="153" t="s">
        <v>365</v>
      </c>
      <c r="AG66" s="153">
        <v>716.34100000000001</v>
      </c>
      <c r="AH66" s="153" t="s">
        <v>365</v>
      </c>
      <c r="AI66" s="153" t="s">
        <v>365</v>
      </c>
      <c r="AJ66" s="153" t="s">
        <v>365</v>
      </c>
      <c r="AK66" s="153" t="s">
        <v>365</v>
      </c>
      <c r="AL66" s="153" t="s">
        <v>365</v>
      </c>
      <c r="AM66" s="153" t="s">
        <v>365</v>
      </c>
      <c r="AN66" s="153" t="s">
        <v>365</v>
      </c>
      <c r="AO66" s="153" t="s">
        <v>365</v>
      </c>
      <c r="AP66" s="153" t="s">
        <v>365</v>
      </c>
      <c r="AQ66" s="153" t="s">
        <v>365</v>
      </c>
      <c r="AR66" s="153" t="s">
        <v>365</v>
      </c>
      <c r="AS66" s="153" t="s">
        <v>365</v>
      </c>
      <c r="AT66" s="153" t="s">
        <v>365</v>
      </c>
      <c r="AU66" s="153" t="s">
        <v>365</v>
      </c>
      <c r="AV66" s="153" t="s">
        <v>365</v>
      </c>
      <c r="AW66" s="153" t="s">
        <v>365</v>
      </c>
      <c r="AX66" s="153" t="s">
        <v>365</v>
      </c>
      <c r="AY66" s="153" t="s">
        <v>365</v>
      </c>
      <c r="AZ66" s="153" t="s">
        <v>365</v>
      </c>
      <c r="BA66" s="154" t="s">
        <v>365</v>
      </c>
      <c r="BB66" s="137" t="s">
        <v>365</v>
      </c>
      <c r="BC66" s="153" t="s">
        <v>365</v>
      </c>
      <c r="BD66" s="153" t="s">
        <v>365</v>
      </c>
      <c r="BE66" s="153" t="s">
        <v>365</v>
      </c>
      <c r="BF66" s="390" t="s">
        <v>365</v>
      </c>
      <c r="BG66" s="153" t="s">
        <v>365</v>
      </c>
      <c r="BH66" s="153" t="s">
        <v>365</v>
      </c>
      <c r="BI66" s="153" t="s">
        <v>365</v>
      </c>
      <c r="BJ66" s="153" t="s">
        <v>365</v>
      </c>
      <c r="BK66" s="153" t="s">
        <v>365</v>
      </c>
      <c r="BL66" s="153" t="s">
        <v>365</v>
      </c>
      <c r="BM66" s="153" t="s">
        <v>365</v>
      </c>
      <c r="BN66" s="153" t="s">
        <v>365</v>
      </c>
      <c r="BO66" s="153" t="s">
        <v>365</v>
      </c>
      <c r="BP66" s="153" t="s">
        <v>365</v>
      </c>
      <c r="BQ66" s="153" t="s">
        <v>365</v>
      </c>
      <c r="BR66" s="153" t="s">
        <v>365</v>
      </c>
      <c r="BS66" s="153" t="s">
        <v>365</v>
      </c>
      <c r="BT66" s="138" t="s">
        <v>365</v>
      </c>
      <c r="BU66" s="137" t="s">
        <v>365</v>
      </c>
      <c r="BV66" s="153" t="s">
        <v>365</v>
      </c>
      <c r="BW66" s="153" t="s">
        <v>365</v>
      </c>
      <c r="BX66" s="154" t="s">
        <v>365</v>
      </c>
      <c r="BY66" s="284" t="s">
        <v>365</v>
      </c>
      <c r="BZ66" s="154" t="s">
        <v>365</v>
      </c>
      <c r="CA66" s="155">
        <v>716.34100000000001</v>
      </c>
      <c r="CB66" s="154">
        <v>0</v>
      </c>
    </row>
    <row r="67" spans="1:80" ht="11.25" customHeight="1">
      <c r="A67" s="149"/>
      <c r="B67" s="149" t="s">
        <v>362</v>
      </c>
      <c r="C67" s="150" t="s">
        <v>428</v>
      </c>
      <c r="D67" s="150"/>
      <c r="E67" s="150"/>
      <c r="F67" s="150"/>
      <c r="G67" s="151"/>
      <c r="H67" s="152" t="s">
        <v>475</v>
      </c>
      <c r="I67" s="137">
        <v>175.46299999999999</v>
      </c>
      <c r="J67" s="137" t="s">
        <v>365</v>
      </c>
      <c r="K67" s="153" t="s">
        <v>365</v>
      </c>
      <c r="L67" s="153" t="s">
        <v>365</v>
      </c>
      <c r="M67" s="153" t="s">
        <v>365</v>
      </c>
      <c r="N67" s="153" t="s">
        <v>365</v>
      </c>
      <c r="O67" s="153" t="s">
        <v>365</v>
      </c>
      <c r="P67" s="153" t="s">
        <v>365</v>
      </c>
      <c r="Q67" s="153" t="s">
        <v>365</v>
      </c>
      <c r="R67" s="153" t="s">
        <v>365</v>
      </c>
      <c r="S67" s="153" t="s">
        <v>365</v>
      </c>
      <c r="T67" s="153" t="s">
        <v>365</v>
      </c>
      <c r="U67" s="137" t="s">
        <v>365</v>
      </c>
      <c r="V67" s="153" t="s">
        <v>365</v>
      </c>
      <c r="W67" s="153" t="s">
        <v>365</v>
      </c>
      <c r="X67" s="153" t="s">
        <v>365</v>
      </c>
      <c r="Y67" s="153" t="s">
        <v>365</v>
      </c>
      <c r="Z67" s="137" t="s">
        <v>365</v>
      </c>
      <c r="AA67" s="153" t="s">
        <v>365</v>
      </c>
      <c r="AB67" s="153" t="s">
        <v>365</v>
      </c>
      <c r="AC67" s="154" t="s">
        <v>365</v>
      </c>
      <c r="AD67" s="137">
        <v>175.46299999999999</v>
      </c>
      <c r="AE67" s="153" t="s">
        <v>365</v>
      </c>
      <c r="AF67" s="153" t="s">
        <v>365</v>
      </c>
      <c r="AG67" s="153">
        <v>175.46299999999999</v>
      </c>
      <c r="AH67" s="153" t="s">
        <v>365</v>
      </c>
      <c r="AI67" s="153" t="s">
        <v>365</v>
      </c>
      <c r="AJ67" s="153" t="s">
        <v>365</v>
      </c>
      <c r="AK67" s="153" t="s">
        <v>365</v>
      </c>
      <c r="AL67" s="153" t="s">
        <v>365</v>
      </c>
      <c r="AM67" s="153" t="s">
        <v>365</v>
      </c>
      <c r="AN67" s="153" t="s">
        <v>365</v>
      </c>
      <c r="AO67" s="153" t="s">
        <v>365</v>
      </c>
      <c r="AP67" s="153" t="s">
        <v>365</v>
      </c>
      <c r="AQ67" s="153" t="s">
        <v>365</v>
      </c>
      <c r="AR67" s="153" t="s">
        <v>365</v>
      </c>
      <c r="AS67" s="153" t="s">
        <v>365</v>
      </c>
      <c r="AT67" s="153" t="s">
        <v>365</v>
      </c>
      <c r="AU67" s="153" t="s">
        <v>365</v>
      </c>
      <c r="AV67" s="153" t="s">
        <v>365</v>
      </c>
      <c r="AW67" s="153" t="s">
        <v>365</v>
      </c>
      <c r="AX67" s="153" t="s">
        <v>365</v>
      </c>
      <c r="AY67" s="153" t="s">
        <v>365</v>
      </c>
      <c r="AZ67" s="153" t="s">
        <v>365</v>
      </c>
      <c r="BA67" s="154" t="s">
        <v>365</v>
      </c>
      <c r="BB67" s="137" t="s">
        <v>365</v>
      </c>
      <c r="BC67" s="153" t="s">
        <v>365</v>
      </c>
      <c r="BD67" s="153" t="s">
        <v>365</v>
      </c>
      <c r="BE67" s="153" t="s">
        <v>365</v>
      </c>
      <c r="BF67" s="390" t="s">
        <v>365</v>
      </c>
      <c r="BG67" s="153" t="s">
        <v>365</v>
      </c>
      <c r="BH67" s="153" t="s">
        <v>365</v>
      </c>
      <c r="BI67" s="153" t="s">
        <v>365</v>
      </c>
      <c r="BJ67" s="153" t="s">
        <v>365</v>
      </c>
      <c r="BK67" s="153" t="s">
        <v>365</v>
      </c>
      <c r="BL67" s="153" t="s">
        <v>365</v>
      </c>
      <c r="BM67" s="153" t="s">
        <v>365</v>
      </c>
      <c r="BN67" s="153" t="s">
        <v>365</v>
      </c>
      <c r="BO67" s="153" t="s">
        <v>365</v>
      </c>
      <c r="BP67" s="153" t="s">
        <v>365</v>
      </c>
      <c r="BQ67" s="153" t="s">
        <v>365</v>
      </c>
      <c r="BR67" s="153" t="s">
        <v>365</v>
      </c>
      <c r="BS67" s="153" t="s">
        <v>365</v>
      </c>
      <c r="BT67" s="138" t="s">
        <v>365</v>
      </c>
      <c r="BU67" s="137" t="s">
        <v>365</v>
      </c>
      <c r="BV67" s="153" t="s">
        <v>365</v>
      </c>
      <c r="BW67" s="153" t="s">
        <v>365</v>
      </c>
      <c r="BX67" s="154" t="s">
        <v>365</v>
      </c>
      <c r="BY67" s="284" t="s">
        <v>365</v>
      </c>
      <c r="BZ67" s="154" t="s">
        <v>365</v>
      </c>
      <c r="CA67" s="155">
        <v>175.46299999999999</v>
      </c>
      <c r="CB67" s="154">
        <v>0</v>
      </c>
    </row>
    <row r="68" spans="1:80" ht="11.25" customHeight="1">
      <c r="A68" s="185"/>
      <c r="B68" s="149" t="s">
        <v>362</v>
      </c>
      <c r="C68" s="150" t="s">
        <v>430</v>
      </c>
      <c r="D68" s="150"/>
      <c r="E68" s="150"/>
      <c r="F68" s="150"/>
      <c r="G68" s="151"/>
      <c r="H68" s="152" t="s">
        <v>476</v>
      </c>
      <c r="I68" s="137">
        <v>0</v>
      </c>
      <c r="J68" s="137" t="s">
        <v>365</v>
      </c>
      <c r="K68" s="153" t="s">
        <v>365</v>
      </c>
      <c r="L68" s="153" t="s">
        <v>365</v>
      </c>
      <c r="M68" s="153" t="s">
        <v>365</v>
      </c>
      <c r="N68" s="153" t="s">
        <v>365</v>
      </c>
      <c r="O68" s="153" t="s">
        <v>365</v>
      </c>
      <c r="P68" s="153" t="s">
        <v>365</v>
      </c>
      <c r="Q68" s="153" t="s">
        <v>365</v>
      </c>
      <c r="R68" s="153" t="s">
        <v>365</v>
      </c>
      <c r="S68" s="153" t="s">
        <v>365</v>
      </c>
      <c r="T68" s="153" t="s">
        <v>365</v>
      </c>
      <c r="U68" s="137" t="s">
        <v>365</v>
      </c>
      <c r="V68" s="153" t="s">
        <v>365</v>
      </c>
      <c r="W68" s="153" t="s">
        <v>365</v>
      </c>
      <c r="X68" s="153" t="s">
        <v>365</v>
      </c>
      <c r="Y68" s="153" t="s">
        <v>365</v>
      </c>
      <c r="Z68" s="137" t="s">
        <v>365</v>
      </c>
      <c r="AA68" s="153" t="s">
        <v>365</v>
      </c>
      <c r="AB68" s="153" t="s">
        <v>365</v>
      </c>
      <c r="AC68" s="154" t="s">
        <v>365</v>
      </c>
      <c r="AD68" s="137">
        <v>0</v>
      </c>
      <c r="AE68" s="153">
        <v>0</v>
      </c>
      <c r="AF68" s="153">
        <v>0</v>
      </c>
      <c r="AG68" s="153" t="s">
        <v>365</v>
      </c>
      <c r="AH68" s="153" t="s">
        <v>365</v>
      </c>
      <c r="AI68" s="153" t="s">
        <v>365</v>
      </c>
      <c r="AJ68" s="153">
        <v>0</v>
      </c>
      <c r="AK68" s="153">
        <v>0</v>
      </c>
      <c r="AL68" s="153">
        <v>0</v>
      </c>
      <c r="AM68" s="153">
        <v>0</v>
      </c>
      <c r="AN68" s="153">
        <v>0</v>
      </c>
      <c r="AO68" s="153">
        <v>0</v>
      </c>
      <c r="AP68" s="153">
        <v>0</v>
      </c>
      <c r="AQ68" s="153">
        <v>0</v>
      </c>
      <c r="AR68" s="153">
        <v>0</v>
      </c>
      <c r="AS68" s="153">
        <v>0</v>
      </c>
      <c r="AT68" s="153">
        <v>0</v>
      </c>
      <c r="AU68" s="153">
        <v>0</v>
      </c>
      <c r="AV68" s="153">
        <v>0</v>
      </c>
      <c r="AW68" s="153">
        <v>0</v>
      </c>
      <c r="AX68" s="153">
        <v>0</v>
      </c>
      <c r="AY68" s="153">
        <v>0</v>
      </c>
      <c r="AZ68" s="153">
        <v>0</v>
      </c>
      <c r="BA68" s="154" t="s">
        <v>365</v>
      </c>
      <c r="BB68" s="137">
        <v>0</v>
      </c>
      <c r="BC68" s="153" t="s">
        <v>365</v>
      </c>
      <c r="BD68" s="153" t="s">
        <v>365</v>
      </c>
      <c r="BE68" s="153" t="s">
        <v>365</v>
      </c>
      <c r="BF68" s="390" t="s">
        <v>365</v>
      </c>
      <c r="BG68" s="153" t="s">
        <v>365</v>
      </c>
      <c r="BH68" s="153" t="s">
        <v>365</v>
      </c>
      <c r="BI68" s="153" t="s">
        <v>365</v>
      </c>
      <c r="BJ68" s="153" t="s">
        <v>365</v>
      </c>
      <c r="BK68" s="153" t="s">
        <v>365</v>
      </c>
      <c r="BL68" s="153" t="s">
        <v>365</v>
      </c>
      <c r="BM68" s="153" t="s">
        <v>365</v>
      </c>
      <c r="BN68" s="153">
        <v>0</v>
      </c>
      <c r="BO68" s="153" t="s">
        <v>365</v>
      </c>
      <c r="BP68" s="153">
        <v>0</v>
      </c>
      <c r="BQ68" s="153" t="s">
        <v>365</v>
      </c>
      <c r="BR68" s="153">
        <v>0</v>
      </c>
      <c r="BS68" s="153" t="s">
        <v>365</v>
      </c>
      <c r="BT68" s="138" t="s">
        <v>365</v>
      </c>
      <c r="BU68" s="137" t="s">
        <v>365</v>
      </c>
      <c r="BV68" s="153" t="s">
        <v>365</v>
      </c>
      <c r="BW68" s="153" t="s">
        <v>365</v>
      </c>
      <c r="BX68" s="154" t="s">
        <v>365</v>
      </c>
      <c r="BY68" s="284" t="s">
        <v>365</v>
      </c>
      <c r="BZ68" s="154" t="s">
        <v>365</v>
      </c>
      <c r="CA68" s="155">
        <v>0</v>
      </c>
      <c r="CB68" s="154">
        <v>0</v>
      </c>
    </row>
    <row r="69" spans="1:80" ht="11.25" customHeight="1">
      <c r="A69" s="185"/>
      <c r="B69" s="149" t="s">
        <v>362</v>
      </c>
      <c r="C69" s="150" t="s">
        <v>477</v>
      </c>
      <c r="D69" s="150"/>
      <c r="E69" s="150"/>
      <c r="F69" s="150"/>
      <c r="G69" s="151"/>
      <c r="H69" s="152" t="s">
        <v>478</v>
      </c>
      <c r="I69" s="137">
        <v>0</v>
      </c>
      <c r="J69" s="137" t="s">
        <v>365</v>
      </c>
      <c r="K69" s="153" t="s">
        <v>365</v>
      </c>
      <c r="L69" s="153" t="s">
        <v>365</v>
      </c>
      <c r="M69" s="153" t="s">
        <v>365</v>
      </c>
      <c r="N69" s="153" t="s">
        <v>365</v>
      </c>
      <c r="O69" s="153" t="s">
        <v>365</v>
      </c>
      <c r="P69" s="153" t="s">
        <v>365</v>
      </c>
      <c r="Q69" s="153" t="s">
        <v>365</v>
      </c>
      <c r="R69" s="153" t="s">
        <v>365</v>
      </c>
      <c r="S69" s="153" t="s">
        <v>365</v>
      </c>
      <c r="T69" s="153" t="s">
        <v>365</v>
      </c>
      <c r="U69" s="137" t="s">
        <v>365</v>
      </c>
      <c r="V69" s="153" t="s">
        <v>365</v>
      </c>
      <c r="W69" s="153" t="s">
        <v>365</v>
      </c>
      <c r="X69" s="153" t="s">
        <v>365</v>
      </c>
      <c r="Y69" s="153" t="s">
        <v>365</v>
      </c>
      <c r="Z69" s="137" t="s">
        <v>365</v>
      </c>
      <c r="AA69" s="153" t="s">
        <v>365</v>
      </c>
      <c r="AB69" s="153" t="s">
        <v>365</v>
      </c>
      <c r="AC69" s="154" t="s">
        <v>365</v>
      </c>
      <c r="AD69" s="137">
        <v>0</v>
      </c>
      <c r="AE69" s="153">
        <v>0</v>
      </c>
      <c r="AF69" s="153">
        <v>0</v>
      </c>
      <c r="AG69" s="153" t="s">
        <v>365</v>
      </c>
      <c r="AH69" s="153" t="s">
        <v>365</v>
      </c>
      <c r="AI69" s="153" t="s">
        <v>365</v>
      </c>
      <c r="AJ69" s="153">
        <v>0</v>
      </c>
      <c r="AK69" s="153">
        <v>0</v>
      </c>
      <c r="AL69" s="153">
        <v>0</v>
      </c>
      <c r="AM69" s="153">
        <v>0</v>
      </c>
      <c r="AN69" s="153">
        <v>0</v>
      </c>
      <c r="AO69" s="153">
        <v>0</v>
      </c>
      <c r="AP69" s="153">
        <v>0</v>
      </c>
      <c r="AQ69" s="153">
        <v>0</v>
      </c>
      <c r="AR69" s="153">
        <v>0</v>
      </c>
      <c r="AS69" s="153">
        <v>0</v>
      </c>
      <c r="AT69" s="153">
        <v>0</v>
      </c>
      <c r="AU69" s="153">
        <v>0</v>
      </c>
      <c r="AV69" s="153">
        <v>0</v>
      </c>
      <c r="AW69" s="153">
        <v>0</v>
      </c>
      <c r="AX69" s="153">
        <v>0</v>
      </c>
      <c r="AY69" s="153">
        <v>0</v>
      </c>
      <c r="AZ69" s="153">
        <v>0</v>
      </c>
      <c r="BA69" s="154" t="s">
        <v>365</v>
      </c>
      <c r="BB69" s="137" t="s">
        <v>365</v>
      </c>
      <c r="BC69" s="153" t="s">
        <v>365</v>
      </c>
      <c r="BD69" s="153" t="s">
        <v>365</v>
      </c>
      <c r="BE69" s="153" t="s">
        <v>365</v>
      </c>
      <c r="BF69" s="390" t="s">
        <v>365</v>
      </c>
      <c r="BG69" s="153" t="s">
        <v>365</v>
      </c>
      <c r="BH69" s="153" t="s">
        <v>365</v>
      </c>
      <c r="BI69" s="153" t="s">
        <v>365</v>
      </c>
      <c r="BJ69" s="153" t="s">
        <v>365</v>
      </c>
      <c r="BK69" s="153" t="s">
        <v>365</v>
      </c>
      <c r="BL69" s="153" t="s">
        <v>365</v>
      </c>
      <c r="BM69" s="153" t="s">
        <v>365</v>
      </c>
      <c r="BN69" s="153" t="s">
        <v>365</v>
      </c>
      <c r="BO69" s="153" t="s">
        <v>365</v>
      </c>
      <c r="BP69" s="153" t="s">
        <v>365</v>
      </c>
      <c r="BQ69" s="153" t="s">
        <v>365</v>
      </c>
      <c r="BR69" s="153" t="s">
        <v>365</v>
      </c>
      <c r="BS69" s="153" t="s">
        <v>365</v>
      </c>
      <c r="BT69" s="138" t="s">
        <v>365</v>
      </c>
      <c r="BU69" s="137" t="s">
        <v>365</v>
      </c>
      <c r="BV69" s="153" t="s">
        <v>365</v>
      </c>
      <c r="BW69" s="153" t="s">
        <v>365</v>
      </c>
      <c r="BX69" s="154" t="s">
        <v>365</v>
      </c>
      <c r="BY69" s="284" t="s">
        <v>365</v>
      </c>
      <c r="BZ69" s="154" t="s">
        <v>365</v>
      </c>
      <c r="CA69" s="155">
        <v>0</v>
      </c>
      <c r="CB69" s="154">
        <v>0</v>
      </c>
    </row>
    <row r="70" spans="1:80" ht="11.25" customHeight="1">
      <c r="A70" s="185"/>
      <c r="B70" s="149" t="s">
        <v>362</v>
      </c>
      <c r="C70" s="150" t="s">
        <v>479</v>
      </c>
      <c r="D70" s="150"/>
      <c r="E70" s="150"/>
      <c r="F70" s="150"/>
      <c r="G70" s="151"/>
      <c r="H70" s="152" t="s">
        <v>480</v>
      </c>
      <c r="I70" s="137">
        <v>698.41600000000005</v>
      </c>
      <c r="J70" s="137" t="s">
        <v>365</v>
      </c>
      <c r="K70" s="153" t="s">
        <v>365</v>
      </c>
      <c r="L70" s="153" t="s">
        <v>365</v>
      </c>
      <c r="M70" s="153" t="s">
        <v>365</v>
      </c>
      <c r="N70" s="153" t="s">
        <v>365</v>
      </c>
      <c r="O70" s="153" t="s">
        <v>365</v>
      </c>
      <c r="P70" s="153" t="s">
        <v>365</v>
      </c>
      <c r="Q70" s="153" t="s">
        <v>365</v>
      </c>
      <c r="R70" s="153" t="s">
        <v>365</v>
      </c>
      <c r="S70" s="153" t="s">
        <v>365</v>
      </c>
      <c r="T70" s="153" t="s">
        <v>365</v>
      </c>
      <c r="U70" s="137" t="s">
        <v>365</v>
      </c>
      <c r="V70" s="153" t="s">
        <v>365</v>
      </c>
      <c r="W70" s="153" t="s">
        <v>365</v>
      </c>
      <c r="X70" s="153" t="s">
        <v>365</v>
      </c>
      <c r="Y70" s="153" t="s">
        <v>365</v>
      </c>
      <c r="Z70" s="137" t="s">
        <v>365</v>
      </c>
      <c r="AA70" s="153" t="s">
        <v>365</v>
      </c>
      <c r="AB70" s="153" t="s">
        <v>365</v>
      </c>
      <c r="AC70" s="154" t="s">
        <v>365</v>
      </c>
      <c r="AD70" s="137">
        <v>698.41600000000005</v>
      </c>
      <c r="AE70" s="153" t="s">
        <v>365</v>
      </c>
      <c r="AF70" s="153" t="s">
        <v>365</v>
      </c>
      <c r="AG70" s="153" t="s">
        <v>365</v>
      </c>
      <c r="AH70" s="153" t="s">
        <v>365</v>
      </c>
      <c r="AI70" s="153" t="s">
        <v>365</v>
      </c>
      <c r="AJ70" s="153">
        <v>127.642</v>
      </c>
      <c r="AK70" s="153">
        <v>0</v>
      </c>
      <c r="AL70" s="153">
        <v>27.385999999999999</v>
      </c>
      <c r="AM70" s="153">
        <v>0</v>
      </c>
      <c r="AN70" s="153">
        <v>0</v>
      </c>
      <c r="AO70" s="153">
        <v>0</v>
      </c>
      <c r="AP70" s="153">
        <v>0</v>
      </c>
      <c r="AQ70" s="153">
        <v>0</v>
      </c>
      <c r="AR70" s="153">
        <v>369.80099999999999</v>
      </c>
      <c r="AS70" s="153">
        <v>11.337999999999999</v>
      </c>
      <c r="AT70" s="153">
        <v>0</v>
      </c>
      <c r="AU70" s="153">
        <v>0</v>
      </c>
      <c r="AV70" s="153">
        <v>0</v>
      </c>
      <c r="AW70" s="153">
        <v>0</v>
      </c>
      <c r="AX70" s="153">
        <v>0</v>
      </c>
      <c r="AY70" s="153">
        <v>0</v>
      </c>
      <c r="AZ70" s="153">
        <v>162.249</v>
      </c>
      <c r="BA70" s="154" t="s">
        <v>365</v>
      </c>
      <c r="BB70" s="137">
        <v>0</v>
      </c>
      <c r="BC70" s="153" t="s">
        <v>365</v>
      </c>
      <c r="BD70" s="153" t="s">
        <v>365</v>
      </c>
      <c r="BE70" s="153" t="s">
        <v>365</v>
      </c>
      <c r="BF70" s="390" t="s">
        <v>365</v>
      </c>
      <c r="BG70" s="153" t="s">
        <v>365</v>
      </c>
      <c r="BH70" s="153" t="s">
        <v>365</v>
      </c>
      <c r="BI70" s="153" t="s">
        <v>365</v>
      </c>
      <c r="BJ70" s="153" t="s">
        <v>365</v>
      </c>
      <c r="BK70" s="153" t="s">
        <v>365</v>
      </c>
      <c r="BL70" s="153" t="s">
        <v>365</v>
      </c>
      <c r="BM70" s="153" t="s">
        <v>365</v>
      </c>
      <c r="BN70" s="153">
        <v>0</v>
      </c>
      <c r="BO70" s="153" t="s">
        <v>365</v>
      </c>
      <c r="BP70" s="153">
        <v>0</v>
      </c>
      <c r="BQ70" s="153" t="s">
        <v>365</v>
      </c>
      <c r="BR70" s="153">
        <v>0</v>
      </c>
      <c r="BS70" s="153" t="s">
        <v>365</v>
      </c>
      <c r="BT70" s="138" t="s">
        <v>365</v>
      </c>
      <c r="BU70" s="137" t="s">
        <v>365</v>
      </c>
      <c r="BV70" s="153" t="s">
        <v>365</v>
      </c>
      <c r="BW70" s="153" t="s">
        <v>365</v>
      </c>
      <c r="BX70" s="154" t="s">
        <v>365</v>
      </c>
      <c r="BY70" s="284" t="s">
        <v>365</v>
      </c>
      <c r="BZ70" s="154" t="s">
        <v>365</v>
      </c>
      <c r="CA70" s="155">
        <v>698.41600000000005</v>
      </c>
      <c r="CB70" s="154">
        <v>0</v>
      </c>
    </row>
    <row r="71" spans="1:80" ht="11.25" customHeight="1">
      <c r="A71" s="149" t="s">
        <v>362</v>
      </c>
      <c r="B71" s="150" t="s">
        <v>436</v>
      </c>
      <c r="C71" s="150"/>
      <c r="D71" s="150"/>
      <c r="E71" s="150"/>
      <c r="F71" s="150"/>
      <c r="G71" s="151"/>
      <c r="H71" s="152" t="s">
        <v>481</v>
      </c>
      <c r="I71" s="137">
        <v>6.8659999999999997</v>
      </c>
      <c r="J71" s="137">
        <v>6.8659999999999997</v>
      </c>
      <c r="K71" s="153" t="s">
        <v>365</v>
      </c>
      <c r="L71" s="153" t="s">
        <v>365</v>
      </c>
      <c r="M71" s="153" t="s">
        <v>365</v>
      </c>
      <c r="N71" s="153" t="s">
        <v>365</v>
      </c>
      <c r="O71" s="153" t="s">
        <v>365</v>
      </c>
      <c r="P71" s="153">
        <v>6.8659999999999997</v>
      </c>
      <c r="Q71" s="153" t="s">
        <v>365</v>
      </c>
      <c r="R71" s="153" t="s">
        <v>365</v>
      </c>
      <c r="S71" s="153" t="s">
        <v>365</v>
      </c>
      <c r="T71" s="153" t="s">
        <v>365</v>
      </c>
      <c r="U71" s="137" t="s">
        <v>365</v>
      </c>
      <c r="V71" s="153" t="s">
        <v>365</v>
      </c>
      <c r="W71" s="153" t="s">
        <v>365</v>
      </c>
      <c r="X71" s="153" t="s">
        <v>365</v>
      </c>
      <c r="Y71" s="153" t="s">
        <v>365</v>
      </c>
      <c r="Z71" s="137" t="s">
        <v>365</v>
      </c>
      <c r="AA71" s="153" t="s">
        <v>365</v>
      </c>
      <c r="AB71" s="153" t="s">
        <v>365</v>
      </c>
      <c r="AC71" s="154" t="s">
        <v>365</v>
      </c>
      <c r="AD71" s="137" t="s">
        <v>365</v>
      </c>
      <c r="AE71" s="153" t="s">
        <v>365</v>
      </c>
      <c r="AF71" s="153" t="s">
        <v>365</v>
      </c>
      <c r="AG71" s="153" t="s">
        <v>365</v>
      </c>
      <c r="AH71" s="153" t="s">
        <v>365</v>
      </c>
      <c r="AI71" s="153" t="s">
        <v>365</v>
      </c>
      <c r="AJ71" s="153" t="s">
        <v>365</v>
      </c>
      <c r="AK71" s="153" t="s">
        <v>365</v>
      </c>
      <c r="AL71" s="153" t="s">
        <v>365</v>
      </c>
      <c r="AM71" s="153" t="s">
        <v>365</v>
      </c>
      <c r="AN71" s="153" t="s">
        <v>365</v>
      </c>
      <c r="AO71" s="153" t="s">
        <v>365</v>
      </c>
      <c r="AP71" s="153" t="s">
        <v>365</v>
      </c>
      <c r="AQ71" s="153" t="s">
        <v>365</v>
      </c>
      <c r="AR71" s="153" t="s">
        <v>365</v>
      </c>
      <c r="AS71" s="153" t="s">
        <v>365</v>
      </c>
      <c r="AT71" s="153" t="s">
        <v>365</v>
      </c>
      <c r="AU71" s="153" t="s">
        <v>365</v>
      </c>
      <c r="AV71" s="153" t="s">
        <v>365</v>
      </c>
      <c r="AW71" s="153" t="s">
        <v>365</v>
      </c>
      <c r="AX71" s="153" t="s">
        <v>365</v>
      </c>
      <c r="AY71" s="153" t="s">
        <v>365</v>
      </c>
      <c r="AZ71" s="153" t="s">
        <v>365</v>
      </c>
      <c r="BA71" s="154" t="s">
        <v>365</v>
      </c>
      <c r="BB71" s="137" t="s">
        <v>365</v>
      </c>
      <c r="BC71" s="153" t="s">
        <v>365</v>
      </c>
      <c r="BD71" s="153" t="s">
        <v>365</v>
      </c>
      <c r="BE71" s="153" t="s">
        <v>365</v>
      </c>
      <c r="BF71" s="390" t="s">
        <v>365</v>
      </c>
      <c r="BG71" s="153" t="s">
        <v>365</v>
      </c>
      <c r="BH71" s="153" t="s">
        <v>365</v>
      </c>
      <c r="BI71" s="153" t="s">
        <v>365</v>
      </c>
      <c r="BJ71" s="153" t="s">
        <v>365</v>
      </c>
      <c r="BK71" s="153" t="s">
        <v>365</v>
      </c>
      <c r="BL71" s="153" t="s">
        <v>365</v>
      </c>
      <c r="BM71" s="153" t="s">
        <v>365</v>
      </c>
      <c r="BN71" s="153" t="s">
        <v>365</v>
      </c>
      <c r="BO71" s="153" t="s">
        <v>365</v>
      </c>
      <c r="BP71" s="153" t="s">
        <v>365</v>
      </c>
      <c r="BQ71" s="153" t="s">
        <v>365</v>
      </c>
      <c r="BR71" s="153" t="s">
        <v>365</v>
      </c>
      <c r="BS71" s="153" t="s">
        <v>365</v>
      </c>
      <c r="BT71" s="138" t="s">
        <v>365</v>
      </c>
      <c r="BU71" s="137" t="s">
        <v>365</v>
      </c>
      <c r="BV71" s="153" t="s">
        <v>365</v>
      </c>
      <c r="BW71" s="153" t="s">
        <v>365</v>
      </c>
      <c r="BX71" s="154" t="s">
        <v>365</v>
      </c>
      <c r="BY71" s="284" t="s">
        <v>365</v>
      </c>
      <c r="BZ71" s="154" t="s">
        <v>365</v>
      </c>
      <c r="CA71" s="155">
        <v>6.8659999999999997</v>
      </c>
      <c r="CB71" s="154">
        <v>0</v>
      </c>
    </row>
    <row r="72" spans="1:80" ht="11.25" customHeight="1">
      <c r="A72" s="149" t="s">
        <v>362</v>
      </c>
      <c r="B72" s="150" t="s">
        <v>438</v>
      </c>
      <c r="C72" s="150"/>
      <c r="D72" s="150"/>
      <c r="E72" s="150"/>
      <c r="F72" s="150"/>
      <c r="G72" s="151"/>
      <c r="H72" s="152" t="s">
        <v>482</v>
      </c>
      <c r="I72" s="137">
        <v>0</v>
      </c>
      <c r="J72" s="137">
        <v>0</v>
      </c>
      <c r="K72" s="153" t="s">
        <v>365</v>
      </c>
      <c r="L72" s="153" t="s">
        <v>365</v>
      </c>
      <c r="M72" s="153" t="s">
        <v>365</v>
      </c>
      <c r="N72" s="153" t="s">
        <v>365</v>
      </c>
      <c r="O72" s="153" t="s">
        <v>365</v>
      </c>
      <c r="P72" s="153" t="s">
        <v>365</v>
      </c>
      <c r="Q72" s="153" t="s">
        <v>365</v>
      </c>
      <c r="R72" s="153" t="s">
        <v>365</v>
      </c>
      <c r="S72" s="153" t="s">
        <v>365</v>
      </c>
      <c r="T72" s="153">
        <v>0</v>
      </c>
      <c r="U72" s="137" t="s">
        <v>365</v>
      </c>
      <c r="V72" s="153" t="s">
        <v>365</v>
      </c>
      <c r="W72" s="153" t="s">
        <v>365</v>
      </c>
      <c r="X72" s="153" t="s">
        <v>365</v>
      </c>
      <c r="Y72" s="153" t="s">
        <v>365</v>
      </c>
      <c r="Z72" s="137">
        <v>0</v>
      </c>
      <c r="AA72" s="153" t="s">
        <v>365</v>
      </c>
      <c r="AB72" s="153">
        <v>0</v>
      </c>
      <c r="AC72" s="154" t="s">
        <v>365</v>
      </c>
      <c r="AD72" s="137" t="s">
        <v>365</v>
      </c>
      <c r="AE72" s="153" t="s">
        <v>365</v>
      </c>
      <c r="AF72" s="153" t="s">
        <v>365</v>
      </c>
      <c r="AG72" s="153" t="s">
        <v>365</v>
      </c>
      <c r="AH72" s="153" t="s">
        <v>365</v>
      </c>
      <c r="AI72" s="153" t="s">
        <v>365</v>
      </c>
      <c r="AJ72" s="153" t="s">
        <v>365</v>
      </c>
      <c r="AK72" s="153" t="s">
        <v>365</v>
      </c>
      <c r="AL72" s="153" t="s">
        <v>365</v>
      </c>
      <c r="AM72" s="153" t="s">
        <v>365</v>
      </c>
      <c r="AN72" s="153" t="s">
        <v>365</v>
      </c>
      <c r="AO72" s="153" t="s">
        <v>365</v>
      </c>
      <c r="AP72" s="153" t="s">
        <v>365</v>
      </c>
      <c r="AQ72" s="153" t="s">
        <v>365</v>
      </c>
      <c r="AR72" s="153" t="s">
        <v>365</v>
      </c>
      <c r="AS72" s="153" t="s">
        <v>365</v>
      </c>
      <c r="AT72" s="153" t="s">
        <v>365</v>
      </c>
      <c r="AU72" s="153" t="s">
        <v>365</v>
      </c>
      <c r="AV72" s="153" t="s">
        <v>365</v>
      </c>
      <c r="AW72" s="153" t="s">
        <v>365</v>
      </c>
      <c r="AX72" s="153" t="s">
        <v>365</v>
      </c>
      <c r="AY72" s="153" t="s">
        <v>365</v>
      </c>
      <c r="AZ72" s="153" t="s">
        <v>365</v>
      </c>
      <c r="BA72" s="154" t="s">
        <v>365</v>
      </c>
      <c r="BB72" s="137" t="s">
        <v>365</v>
      </c>
      <c r="BC72" s="153" t="s">
        <v>365</v>
      </c>
      <c r="BD72" s="153" t="s">
        <v>365</v>
      </c>
      <c r="BE72" s="153" t="s">
        <v>365</v>
      </c>
      <c r="BF72" s="390" t="s">
        <v>365</v>
      </c>
      <c r="BG72" s="153" t="s">
        <v>365</v>
      </c>
      <c r="BH72" s="153" t="s">
        <v>365</v>
      </c>
      <c r="BI72" s="153" t="s">
        <v>365</v>
      </c>
      <c r="BJ72" s="153" t="s">
        <v>365</v>
      </c>
      <c r="BK72" s="153" t="s">
        <v>365</v>
      </c>
      <c r="BL72" s="153" t="s">
        <v>365</v>
      </c>
      <c r="BM72" s="153" t="s">
        <v>365</v>
      </c>
      <c r="BN72" s="153" t="s">
        <v>365</v>
      </c>
      <c r="BO72" s="153" t="s">
        <v>365</v>
      </c>
      <c r="BP72" s="153" t="s">
        <v>365</v>
      </c>
      <c r="BQ72" s="153" t="s">
        <v>365</v>
      </c>
      <c r="BR72" s="153" t="s">
        <v>365</v>
      </c>
      <c r="BS72" s="153" t="s">
        <v>365</v>
      </c>
      <c r="BT72" s="138" t="s">
        <v>365</v>
      </c>
      <c r="BU72" s="137" t="s">
        <v>365</v>
      </c>
      <c r="BV72" s="153" t="s">
        <v>365</v>
      </c>
      <c r="BW72" s="153" t="s">
        <v>365</v>
      </c>
      <c r="BX72" s="154" t="s">
        <v>365</v>
      </c>
      <c r="BY72" s="284" t="s">
        <v>365</v>
      </c>
      <c r="BZ72" s="154" t="s">
        <v>365</v>
      </c>
      <c r="CA72" s="155">
        <v>0</v>
      </c>
      <c r="CB72" s="154">
        <v>0</v>
      </c>
    </row>
    <row r="73" spans="1:80" ht="11.25" customHeight="1">
      <c r="A73" s="149" t="s">
        <v>362</v>
      </c>
      <c r="B73" s="150" t="s">
        <v>440</v>
      </c>
      <c r="C73" s="150"/>
      <c r="D73" s="150"/>
      <c r="E73" s="150"/>
      <c r="F73" s="150"/>
      <c r="G73" s="151"/>
      <c r="H73" s="152" t="s">
        <v>483</v>
      </c>
      <c r="I73" s="137">
        <v>0</v>
      </c>
      <c r="J73" s="137" t="s">
        <v>365</v>
      </c>
      <c r="K73" s="153" t="s">
        <v>365</v>
      </c>
      <c r="L73" s="153" t="s">
        <v>365</v>
      </c>
      <c r="M73" s="153" t="s">
        <v>365</v>
      </c>
      <c r="N73" s="153" t="s">
        <v>365</v>
      </c>
      <c r="O73" s="153" t="s">
        <v>365</v>
      </c>
      <c r="P73" s="153" t="s">
        <v>365</v>
      </c>
      <c r="Q73" s="153" t="s">
        <v>365</v>
      </c>
      <c r="R73" s="153" t="s">
        <v>365</v>
      </c>
      <c r="S73" s="153" t="s">
        <v>365</v>
      </c>
      <c r="T73" s="153" t="s">
        <v>365</v>
      </c>
      <c r="U73" s="137" t="s">
        <v>365</v>
      </c>
      <c r="V73" s="153" t="s">
        <v>365</v>
      </c>
      <c r="W73" s="153" t="s">
        <v>365</v>
      </c>
      <c r="X73" s="153" t="s">
        <v>365</v>
      </c>
      <c r="Y73" s="153" t="s">
        <v>365</v>
      </c>
      <c r="Z73" s="137" t="s">
        <v>365</v>
      </c>
      <c r="AA73" s="153" t="s">
        <v>365</v>
      </c>
      <c r="AB73" s="153" t="s">
        <v>365</v>
      </c>
      <c r="AC73" s="154" t="s">
        <v>365</v>
      </c>
      <c r="AD73" s="137">
        <v>0</v>
      </c>
      <c r="AE73" s="153" t="s">
        <v>365</v>
      </c>
      <c r="AF73" s="153" t="s">
        <v>365</v>
      </c>
      <c r="AG73" s="153" t="s">
        <v>365</v>
      </c>
      <c r="AH73" s="153">
        <v>0</v>
      </c>
      <c r="AI73" s="153">
        <v>0</v>
      </c>
      <c r="AJ73" s="153" t="s">
        <v>365</v>
      </c>
      <c r="AK73" s="153" t="s">
        <v>365</v>
      </c>
      <c r="AL73" s="153" t="s">
        <v>365</v>
      </c>
      <c r="AM73" s="153" t="s">
        <v>365</v>
      </c>
      <c r="AN73" s="153" t="s">
        <v>365</v>
      </c>
      <c r="AO73" s="153" t="s">
        <v>365</v>
      </c>
      <c r="AP73" s="153" t="s">
        <v>365</v>
      </c>
      <c r="AQ73" s="153" t="s">
        <v>365</v>
      </c>
      <c r="AR73" s="153" t="s">
        <v>365</v>
      </c>
      <c r="AS73" s="153" t="s">
        <v>365</v>
      </c>
      <c r="AT73" s="153" t="s">
        <v>365</v>
      </c>
      <c r="AU73" s="153" t="s">
        <v>365</v>
      </c>
      <c r="AV73" s="153" t="s">
        <v>365</v>
      </c>
      <c r="AW73" s="153" t="s">
        <v>365</v>
      </c>
      <c r="AX73" s="153" t="s">
        <v>365</v>
      </c>
      <c r="AY73" s="153" t="s">
        <v>365</v>
      </c>
      <c r="AZ73" s="153" t="s">
        <v>365</v>
      </c>
      <c r="BA73" s="154" t="s">
        <v>365</v>
      </c>
      <c r="BB73" s="137" t="s">
        <v>365</v>
      </c>
      <c r="BC73" s="153" t="s">
        <v>365</v>
      </c>
      <c r="BD73" s="153" t="s">
        <v>365</v>
      </c>
      <c r="BE73" s="153" t="s">
        <v>365</v>
      </c>
      <c r="BF73" s="390" t="s">
        <v>365</v>
      </c>
      <c r="BG73" s="153" t="s">
        <v>365</v>
      </c>
      <c r="BH73" s="153" t="s">
        <v>365</v>
      </c>
      <c r="BI73" s="153" t="s">
        <v>365</v>
      </c>
      <c r="BJ73" s="153" t="s">
        <v>365</v>
      </c>
      <c r="BK73" s="153" t="s">
        <v>365</v>
      </c>
      <c r="BL73" s="153" t="s">
        <v>365</v>
      </c>
      <c r="BM73" s="153" t="s">
        <v>365</v>
      </c>
      <c r="BN73" s="153" t="s">
        <v>365</v>
      </c>
      <c r="BO73" s="153" t="s">
        <v>365</v>
      </c>
      <c r="BP73" s="153" t="s">
        <v>365</v>
      </c>
      <c r="BQ73" s="153" t="s">
        <v>365</v>
      </c>
      <c r="BR73" s="153" t="s">
        <v>365</v>
      </c>
      <c r="BS73" s="153" t="s">
        <v>365</v>
      </c>
      <c r="BT73" s="138" t="s">
        <v>365</v>
      </c>
      <c r="BU73" s="137" t="s">
        <v>365</v>
      </c>
      <c r="BV73" s="153" t="s">
        <v>365</v>
      </c>
      <c r="BW73" s="153" t="s">
        <v>365</v>
      </c>
      <c r="BX73" s="154" t="s">
        <v>365</v>
      </c>
      <c r="BY73" s="284" t="s">
        <v>365</v>
      </c>
      <c r="BZ73" s="154" t="s">
        <v>365</v>
      </c>
      <c r="CA73" s="155">
        <v>0</v>
      </c>
      <c r="CB73" s="154">
        <v>0</v>
      </c>
    </row>
    <row r="74" spans="1:80" ht="11.25" customHeight="1">
      <c r="A74" s="149" t="s">
        <v>362</v>
      </c>
      <c r="B74" s="150" t="s">
        <v>484</v>
      </c>
      <c r="C74" s="150"/>
      <c r="D74" s="150"/>
      <c r="E74" s="150"/>
      <c r="F74" s="150"/>
      <c r="G74" s="151"/>
      <c r="H74" s="152" t="s">
        <v>485</v>
      </c>
      <c r="I74" s="137">
        <v>0</v>
      </c>
      <c r="J74" s="137" t="s">
        <v>365</v>
      </c>
      <c r="K74" s="153" t="s">
        <v>365</v>
      </c>
      <c r="L74" s="153" t="s">
        <v>365</v>
      </c>
      <c r="M74" s="153" t="s">
        <v>365</v>
      </c>
      <c r="N74" s="153" t="s">
        <v>365</v>
      </c>
      <c r="O74" s="153" t="s">
        <v>365</v>
      </c>
      <c r="P74" s="153" t="s">
        <v>365</v>
      </c>
      <c r="Q74" s="153" t="s">
        <v>365</v>
      </c>
      <c r="R74" s="153" t="s">
        <v>365</v>
      </c>
      <c r="S74" s="153" t="s">
        <v>365</v>
      </c>
      <c r="T74" s="153" t="s">
        <v>365</v>
      </c>
      <c r="U74" s="137" t="s">
        <v>365</v>
      </c>
      <c r="V74" s="153" t="s">
        <v>365</v>
      </c>
      <c r="W74" s="153" t="s">
        <v>365</v>
      </c>
      <c r="X74" s="153" t="s">
        <v>365</v>
      </c>
      <c r="Y74" s="153" t="s">
        <v>365</v>
      </c>
      <c r="Z74" s="137" t="s">
        <v>365</v>
      </c>
      <c r="AA74" s="153" t="s">
        <v>365</v>
      </c>
      <c r="AB74" s="153" t="s">
        <v>365</v>
      </c>
      <c r="AC74" s="154" t="s">
        <v>365</v>
      </c>
      <c r="AD74" s="137" t="s">
        <v>365</v>
      </c>
      <c r="AE74" s="153" t="s">
        <v>365</v>
      </c>
      <c r="AF74" s="153" t="s">
        <v>365</v>
      </c>
      <c r="AG74" s="153" t="s">
        <v>365</v>
      </c>
      <c r="AH74" s="153" t="s">
        <v>365</v>
      </c>
      <c r="AI74" s="153" t="s">
        <v>365</v>
      </c>
      <c r="AJ74" s="153" t="s">
        <v>365</v>
      </c>
      <c r="AK74" s="153" t="s">
        <v>365</v>
      </c>
      <c r="AL74" s="153" t="s">
        <v>365</v>
      </c>
      <c r="AM74" s="153" t="s">
        <v>365</v>
      </c>
      <c r="AN74" s="153" t="s">
        <v>365</v>
      </c>
      <c r="AO74" s="153" t="s">
        <v>365</v>
      </c>
      <c r="AP74" s="153" t="s">
        <v>365</v>
      </c>
      <c r="AQ74" s="153" t="s">
        <v>365</v>
      </c>
      <c r="AR74" s="153" t="s">
        <v>365</v>
      </c>
      <c r="AS74" s="153" t="s">
        <v>365</v>
      </c>
      <c r="AT74" s="153" t="s">
        <v>365</v>
      </c>
      <c r="AU74" s="153" t="s">
        <v>365</v>
      </c>
      <c r="AV74" s="153" t="s">
        <v>365</v>
      </c>
      <c r="AW74" s="153" t="s">
        <v>365</v>
      </c>
      <c r="AX74" s="153" t="s">
        <v>365</v>
      </c>
      <c r="AY74" s="153" t="s">
        <v>365</v>
      </c>
      <c r="AZ74" s="153" t="s">
        <v>365</v>
      </c>
      <c r="BA74" s="154">
        <v>0</v>
      </c>
      <c r="BB74" s="137" t="s">
        <v>365</v>
      </c>
      <c r="BC74" s="153" t="s">
        <v>365</v>
      </c>
      <c r="BD74" s="153" t="s">
        <v>365</v>
      </c>
      <c r="BE74" s="153" t="s">
        <v>365</v>
      </c>
      <c r="BF74" s="390" t="s">
        <v>365</v>
      </c>
      <c r="BG74" s="153" t="s">
        <v>365</v>
      </c>
      <c r="BH74" s="153" t="s">
        <v>365</v>
      </c>
      <c r="BI74" s="153" t="s">
        <v>365</v>
      </c>
      <c r="BJ74" s="153" t="s">
        <v>365</v>
      </c>
      <c r="BK74" s="153" t="s">
        <v>365</v>
      </c>
      <c r="BL74" s="153" t="s">
        <v>365</v>
      </c>
      <c r="BM74" s="153" t="s">
        <v>365</v>
      </c>
      <c r="BN74" s="153" t="s">
        <v>365</v>
      </c>
      <c r="BO74" s="153" t="s">
        <v>365</v>
      </c>
      <c r="BP74" s="153" t="s">
        <v>365</v>
      </c>
      <c r="BQ74" s="153" t="s">
        <v>365</v>
      </c>
      <c r="BR74" s="153" t="s">
        <v>365</v>
      </c>
      <c r="BS74" s="153" t="s">
        <v>365</v>
      </c>
      <c r="BT74" s="138" t="s">
        <v>365</v>
      </c>
      <c r="BU74" s="137" t="s">
        <v>365</v>
      </c>
      <c r="BV74" s="153" t="s">
        <v>365</v>
      </c>
      <c r="BW74" s="153" t="s">
        <v>365</v>
      </c>
      <c r="BX74" s="154" t="s">
        <v>365</v>
      </c>
      <c r="BY74" s="284" t="s">
        <v>365</v>
      </c>
      <c r="BZ74" s="154" t="s">
        <v>365</v>
      </c>
      <c r="CA74" s="155">
        <v>0</v>
      </c>
      <c r="CB74" s="154">
        <v>0</v>
      </c>
    </row>
    <row r="75" spans="1:80" ht="11.25" customHeight="1">
      <c r="A75" s="149" t="s">
        <v>362</v>
      </c>
      <c r="B75" s="150" t="s">
        <v>444</v>
      </c>
      <c r="C75" s="150"/>
      <c r="D75" s="150"/>
      <c r="E75" s="150"/>
      <c r="F75" s="150"/>
      <c r="G75" s="151"/>
      <c r="H75" s="152" t="s">
        <v>486</v>
      </c>
      <c r="I75" s="137">
        <v>965.86</v>
      </c>
      <c r="J75" s="137" t="s">
        <v>365</v>
      </c>
      <c r="K75" s="153" t="s">
        <v>365</v>
      </c>
      <c r="L75" s="153" t="s">
        <v>365</v>
      </c>
      <c r="M75" s="153" t="s">
        <v>365</v>
      </c>
      <c r="N75" s="153" t="s">
        <v>365</v>
      </c>
      <c r="O75" s="153" t="s">
        <v>365</v>
      </c>
      <c r="P75" s="153" t="s">
        <v>365</v>
      </c>
      <c r="Q75" s="153" t="s">
        <v>365</v>
      </c>
      <c r="R75" s="153" t="s">
        <v>365</v>
      </c>
      <c r="S75" s="153" t="s">
        <v>365</v>
      </c>
      <c r="T75" s="153" t="s">
        <v>365</v>
      </c>
      <c r="U75" s="137" t="s">
        <v>365</v>
      </c>
      <c r="V75" s="153" t="s">
        <v>365</v>
      </c>
      <c r="W75" s="153" t="s">
        <v>365</v>
      </c>
      <c r="X75" s="153" t="s">
        <v>365</v>
      </c>
      <c r="Y75" s="153" t="s">
        <v>365</v>
      </c>
      <c r="Z75" s="137" t="s">
        <v>365</v>
      </c>
      <c r="AA75" s="153" t="s">
        <v>365</v>
      </c>
      <c r="AB75" s="153" t="s">
        <v>365</v>
      </c>
      <c r="AC75" s="154" t="s">
        <v>365</v>
      </c>
      <c r="AD75" s="137" t="s">
        <v>365</v>
      </c>
      <c r="AE75" s="153" t="s">
        <v>365</v>
      </c>
      <c r="AF75" s="153" t="s">
        <v>365</v>
      </c>
      <c r="AG75" s="153" t="s">
        <v>365</v>
      </c>
      <c r="AH75" s="153" t="s">
        <v>365</v>
      </c>
      <c r="AI75" s="153" t="s">
        <v>365</v>
      </c>
      <c r="AJ75" s="153" t="s">
        <v>365</v>
      </c>
      <c r="AK75" s="153" t="s">
        <v>365</v>
      </c>
      <c r="AL75" s="153" t="s">
        <v>365</v>
      </c>
      <c r="AM75" s="153" t="s">
        <v>365</v>
      </c>
      <c r="AN75" s="153" t="s">
        <v>365</v>
      </c>
      <c r="AO75" s="153" t="s">
        <v>365</v>
      </c>
      <c r="AP75" s="153" t="s">
        <v>365</v>
      </c>
      <c r="AQ75" s="153" t="s">
        <v>365</v>
      </c>
      <c r="AR75" s="153" t="s">
        <v>365</v>
      </c>
      <c r="AS75" s="153" t="s">
        <v>365</v>
      </c>
      <c r="AT75" s="153" t="s">
        <v>365</v>
      </c>
      <c r="AU75" s="153" t="s">
        <v>365</v>
      </c>
      <c r="AV75" s="153" t="s">
        <v>365</v>
      </c>
      <c r="AW75" s="153" t="s">
        <v>365</v>
      </c>
      <c r="AX75" s="153" t="s">
        <v>365</v>
      </c>
      <c r="AY75" s="153" t="s">
        <v>365</v>
      </c>
      <c r="AZ75" s="153" t="s">
        <v>365</v>
      </c>
      <c r="BA75" s="154" t="s">
        <v>365</v>
      </c>
      <c r="BB75" s="137">
        <v>965.86</v>
      </c>
      <c r="BC75" s="153" t="s">
        <v>365</v>
      </c>
      <c r="BD75" s="153" t="s">
        <v>365</v>
      </c>
      <c r="BE75" s="153" t="s">
        <v>365</v>
      </c>
      <c r="BF75" s="390" t="s">
        <v>365</v>
      </c>
      <c r="BG75" s="153" t="s">
        <v>365</v>
      </c>
      <c r="BH75" s="153" t="s">
        <v>365</v>
      </c>
      <c r="BI75" s="153" t="s">
        <v>365</v>
      </c>
      <c r="BJ75" s="153" t="s">
        <v>365</v>
      </c>
      <c r="BK75" s="153" t="s">
        <v>365</v>
      </c>
      <c r="BL75" s="153" t="s">
        <v>365</v>
      </c>
      <c r="BM75" s="153" t="s">
        <v>365</v>
      </c>
      <c r="BN75" s="153">
        <v>169.2</v>
      </c>
      <c r="BO75" s="153" t="s">
        <v>365</v>
      </c>
      <c r="BP75" s="153">
        <v>796.66</v>
      </c>
      <c r="BQ75" s="153" t="s">
        <v>365</v>
      </c>
      <c r="BR75" s="153">
        <v>0</v>
      </c>
      <c r="BS75" s="153" t="s">
        <v>365</v>
      </c>
      <c r="BT75" s="138" t="s">
        <v>365</v>
      </c>
      <c r="BU75" s="137" t="s">
        <v>365</v>
      </c>
      <c r="BV75" s="153" t="s">
        <v>365</v>
      </c>
      <c r="BW75" s="153" t="s">
        <v>365</v>
      </c>
      <c r="BX75" s="154" t="s">
        <v>365</v>
      </c>
      <c r="BY75" s="284" t="s">
        <v>365</v>
      </c>
      <c r="BZ75" s="154" t="s">
        <v>365</v>
      </c>
      <c r="CA75" s="155">
        <v>0</v>
      </c>
      <c r="CB75" s="154">
        <v>965.86</v>
      </c>
    </row>
    <row r="76" spans="1:80" ht="11.25" customHeight="1">
      <c r="A76" s="149" t="s">
        <v>362</v>
      </c>
      <c r="B76" s="150" t="s">
        <v>446</v>
      </c>
      <c r="C76" s="150"/>
      <c r="D76" s="150"/>
      <c r="E76" s="150"/>
      <c r="F76" s="150"/>
      <c r="G76" s="151"/>
      <c r="H76" s="186" t="s">
        <v>487</v>
      </c>
      <c r="I76" s="137">
        <v>0</v>
      </c>
      <c r="J76" s="137" t="s">
        <v>365</v>
      </c>
      <c r="K76" s="153" t="s">
        <v>365</v>
      </c>
      <c r="L76" s="153" t="s">
        <v>365</v>
      </c>
      <c r="M76" s="153" t="s">
        <v>365</v>
      </c>
      <c r="N76" s="153" t="s">
        <v>365</v>
      </c>
      <c r="O76" s="153" t="s">
        <v>365</v>
      </c>
      <c r="P76" s="153" t="s">
        <v>365</v>
      </c>
      <c r="Q76" s="153" t="s">
        <v>365</v>
      </c>
      <c r="R76" s="153" t="s">
        <v>365</v>
      </c>
      <c r="S76" s="153" t="s">
        <v>365</v>
      </c>
      <c r="T76" s="153" t="s">
        <v>365</v>
      </c>
      <c r="U76" s="137" t="s">
        <v>365</v>
      </c>
      <c r="V76" s="153" t="s">
        <v>365</v>
      </c>
      <c r="W76" s="153" t="s">
        <v>365</v>
      </c>
      <c r="X76" s="153" t="s">
        <v>365</v>
      </c>
      <c r="Y76" s="153" t="s">
        <v>365</v>
      </c>
      <c r="Z76" s="137" t="s">
        <v>365</v>
      </c>
      <c r="AA76" s="153" t="s">
        <v>365</v>
      </c>
      <c r="AB76" s="153" t="s">
        <v>365</v>
      </c>
      <c r="AC76" s="154" t="s">
        <v>365</v>
      </c>
      <c r="AD76" s="137" t="s">
        <v>365</v>
      </c>
      <c r="AE76" s="153" t="s">
        <v>365</v>
      </c>
      <c r="AF76" s="153" t="s">
        <v>365</v>
      </c>
      <c r="AG76" s="153" t="s">
        <v>365</v>
      </c>
      <c r="AH76" s="153" t="s">
        <v>365</v>
      </c>
      <c r="AI76" s="153" t="s">
        <v>365</v>
      </c>
      <c r="AJ76" s="153" t="s">
        <v>365</v>
      </c>
      <c r="AK76" s="153" t="s">
        <v>365</v>
      </c>
      <c r="AL76" s="153" t="s">
        <v>365</v>
      </c>
      <c r="AM76" s="153" t="s">
        <v>365</v>
      </c>
      <c r="AN76" s="153" t="s">
        <v>365</v>
      </c>
      <c r="AO76" s="153" t="s">
        <v>365</v>
      </c>
      <c r="AP76" s="153" t="s">
        <v>365</v>
      </c>
      <c r="AQ76" s="153" t="s">
        <v>365</v>
      </c>
      <c r="AR76" s="153" t="s">
        <v>365</v>
      </c>
      <c r="AS76" s="153" t="s">
        <v>365</v>
      </c>
      <c r="AT76" s="153" t="s">
        <v>365</v>
      </c>
      <c r="AU76" s="153" t="s">
        <v>365</v>
      </c>
      <c r="AV76" s="153" t="s">
        <v>365</v>
      </c>
      <c r="AW76" s="153" t="s">
        <v>365</v>
      </c>
      <c r="AX76" s="153" t="s">
        <v>365</v>
      </c>
      <c r="AY76" s="153" t="s">
        <v>365</v>
      </c>
      <c r="AZ76" s="153" t="s">
        <v>365</v>
      </c>
      <c r="BA76" s="154" t="s">
        <v>365</v>
      </c>
      <c r="BB76" s="137">
        <v>0</v>
      </c>
      <c r="BC76" s="153" t="s">
        <v>365</v>
      </c>
      <c r="BD76" s="153" t="s">
        <v>365</v>
      </c>
      <c r="BE76" s="153" t="s">
        <v>365</v>
      </c>
      <c r="BF76" s="390" t="s">
        <v>365</v>
      </c>
      <c r="BG76" s="153" t="s">
        <v>365</v>
      </c>
      <c r="BH76" s="153" t="s">
        <v>365</v>
      </c>
      <c r="BI76" s="153" t="s">
        <v>365</v>
      </c>
      <c r="BJ76" s="153">
        <v>0</v>
      </c>
      <c r="BK76" s="153" t="s">
        <v>365</v>
      </c>
      <c r="BL76" s="153" t="s">
        <v>365</v>
      </c>
      <c r="BM76" s="153" t="s">
        <v>365</v>
      </c>
      <c r="BN76" s="153" t="s">
        <v>365</v>
      </c>
      <c r="BO76" s="153" t="s">
        <v>365</v>
      </c>
      <c r="BP76" s="153" t="s">
        <v>365</v>
      </c>
      <c r="BQ76" s="153" t="s">
        <v>365</v>
      </c>
      <c r="BR76" s="153" t="s">
        <v>365</v>
      </c>
      <c r="BS76" s="153" t="s">
        <v>365</v>
      </c>
      <c r="BT76" s="138" t="s">
        <v>365</v>
      </c>
      <c r="BU76" s="137" t="s">
        <v>365</v>
      </c>
      <c r="BV76" s="153" t="s">
        <v>365</v>
      </c>
      <c r="BW76" s="153" t="s">
        <v>365</v>
      </c>
      <c r="BX76" s="154" t="s">
        <v>365</v>
      </c>
      <c r="BY76" s="284" t="s">
        <v>365</v>
      </c>
      <c r="BZ76" s="154" t="s">
        <v>365</v>
      </c>
      <c r="CA76" s="155">
        <v>0</v>
      </c>
      <c r="CB76" s="154">
        <v>0</v>
      </c>
    </row>
    <row r="77" spans="1:80" ht="11.25" customHeight="1">
      <c r="A77" s="149" t="s">
        <v>362</v>
      </c>
      <c r="B77" s="150" t="s">
        <v>448</v>
      </c>
      <c r="C77" s="150"/>
      <c r="D77" s="150"/>
      <c r="E77" s="150"/>
      <c r="F77" s="150"/>
      <c r="G77" s="151"/>
      <c r="H77" s="152" t="s">
        <v>488</v>
      </c>
      <c r="I77" s="137">
        <v>558.00400000000002</v>
      </c>
      <c r="J77" s="137" t="s">
        <v>365</v>
      </c>
      <c r="K77" s="153" t="s">
        <v>365</v>
      </c>
      <c r="L77" s="153" t="s">
        <v>365</v>
      </c>
      <c r="M77" s="153" t="s">
        <v>365</v>
      </c>
      <c r="N77" s="153" t="s">
        <v>365</v>
      </c>
      <c r="O77" s="153" t="s">
        <v>365</v>
      </c>
      <c r="P77" s="153" t="s">
        <v>365</v>
      </c>
      <c r="Q77" s="153" t="s">
        <v>365</v>
      </c>
      <c r="R77" s="153" t="s">
        <v>365</v>
      </c>
      <c r="S77" s="153" t="s">
        <v>365</v>
      </c>
      <c r="T77" s="153" t="s">
        <v>365</v>
      </c>
      <c r="U77" s="137" t="s">
        <v>365</v>
      </c>
      <c r="V77" s="153" t="s">
        <v>365</v>
      </c>
      <c r="W77" s="153" t="s">
        <v>365</v>
      </c>
      <c r="X77" s="153" t="s">
        <v>365</v>
      </c>
      <c r="Y77" s="153" t="s">
        <v>365</v>
      </c>
      <c r="Z77" s="137" t="s">
        <v>365</v>
      </c>
      <c r="AA77" s="153" t="s">
        <v>365</v>
      </c>
      <c r="AB77" s="153" t="s">
        <v>365</v>
      </c>
      <c r="AC77" s="154" t="s">
        <v>365</v>
      </c>
      <c r="AD77" s="137">
        <v>558.00400000000002</v>
      </c>
      <c r="AE77" s="153" t="s">
        <v>365</v>
      </c>
      <c r="AF77" s="153" t="s">
        <v>365</v>
      </c>
      <c r="AG77" s="153" t="s">
        <v>365</v>
      </c>
      <c r="AH77" s="153">
        <v>0</v>
      </c>
      <c r="AI77" s="153">
        <v>558.00400000000002</v>
      </c>
      <c r="AJ77" s="153" t="s">
        <v>365</v>
      </c>
      <c r="AK77" s="153" t="s">
        <v>365</v>
      </c>
      <c r="AL77" s="153" t="s">
        <v>365</v>
      </c>
      <c r="AM77" s="153" t="s">
        <v>365</v>
      </c>
      <c r="AN77" s="153" t="s">
        <v>365</v>
      </c>
      <c r="AO77" s="153" t="s">
        <v>365</v>
      </c>
      <c r="AP77" s="153" t="s">
        <v>365</v>
      </c>
      <c r="AQ77" s="153" t="s">
        <v>365</v>
      </c>
      <c r="AR77" s="153" t="s">
        <v>365</v>
      </c>
      <c r="AS77" s="153" t="s">
        <v>365</v>
      </c>
      <c r="AT77" s="153" t="s">
        <v>365</v>
      </c>
      <c r="AU77" s="153" t="s">
        <v>365</v>
      </c>
      <c r="AV77" s="153" t="s">
        <v>365</v>
      </c>
      <c r="AW77" s="153" t="s">
        <v>365</v>
      </c>
      <c r="AX77" s="153" t="s">
        <v>365</v>
      </c>
      <c r="AY77" s="153" t="s">
        <v>365</v>
      </c>
      <c r="AZ77" s="153" t="s">
        <v>365</v>
      </c>
      <c r="BA77" s="154" t="s">
        <v>365</v>
      </c>
      <c r="BB77" s="137" t="s">
        <v>365</v>
      </c>
      <c r="BC77" s="153" t="s">
        <v>365</v>
      </c>
      <c r="BD77" s="153" t="s">
        <v>365</v>
      </c>
      <c r="BE77" s="153" t="s">
        <v>365</v>
      </c>
      <c r="BF77" s="390" t="s">
        <v>365</v>
      </c>
      <c r="BG77" s="153" t="s">
        <v>365</v>
      </c>
      <c r="BH77" s="153" t="s">
        <v>365</v>
      </c>
      <c r="BI77" s="153" t="s">
        <v>365</v>
      </c>
      <c r="BJ77" s="153" t="s">
        <v>365</v>
      </c>
      <c r="BK77" s="153" t="s">
        <v>365</v>
      </c>
      <c r="BL77" s="153" t="s">
        <v>365</v>
      </c>
      <c r="BM77" s="153" t="s">
        <v>365</v>
      </c>
      <c r="BN77" s="153" t="s">
        <v>365</v>
      </c>
      <c r="BO77" s="153" t="s">
        <v>365</v>
      </c>
      <c r="BP77" s="153" t="s">
        <v>365</v>
      </c>
      <c r="BQ77" s="153" t="s">
        <v>365</v>
      </c>
      <c r="BR77" s="153" t="s">
        <v>365</v>
      </c>
      <c r="BS77" s="153" t="s">
        <v>365</v>
      </c>
      <c r="BT77" s="138" t="s">
        <v>365</v>
      </c>
      <c r="BU77" s="137" t="s">
        <v>365</v>
      </c>
      <c r="BV77" s="153" t="s">
        <v>365</v>
      </c>
      <c r="BW77" s="153" t="s">
        <v>365</v>
      </c>
      <c r="BX77" s="154" t="s">
        <v>365</v>
      </c>
      <c r="BY77" s="284" t="s">
        <v>365</v>
      </c>
      <c r="BZ77" s="154" t="s">
        <v>365</v>
      </c>
      <c r="CA77" s="155">
        <v>558.00400000000002</v>
      </c>
      <c r="CB77" s="154">
        <v>0</v>
      </c>
    </row>
    <row r="78" spans="1:80" ht="11.25" customHeight="1">
      <c r="A78" s="156" t="s">
        <v>362</v>
      </c>
      <c r="B78" s="157" t="s">
        <v>450</v>
      </c>
      <c r="C78" s="157"/>
      <c r="D78" s="157"/>
      <c r="E78" s="157"/>
      <c r="F78" s="157"/>
      <c r="G78" s="158"/>
      <c r="H78" s="159" t="s">
        <v>489</v>
      </c>
      <c r="I78" s="160">
        <v>0</v>
      </c>
      <c r="J78" s="160">
        <v>0</v>
      </c>
      <c r="K78" s="161" t="s">
        <v>365</v>
      </c>
      <c r="L78" s="161" t="s">
        <v>365</v>
      </c>
      <c r="M78" s="161" t="s">
        <v>365</v>
      </c>
      <c r="N78" s="161" t="s">
        <v>365</v>
      </c>
      <c r="O78" s="161" t="s">
        <v>365</v>
      </c>
      <c r="P78" s="161">
        <v>0</v>
      </c>
      <c r="Q78" s="161">
        <v>0</v>
      </c>
      <c r="R78" s="161">
        <v>0</v>
      </c>
      <c r="S78" s="161">
        <v>0</v>
      </c>
      <c r="T78" s="161">
        <v>0</v>
      </c>
      <c r="U78" s="160">
        <v>0</v>
      </c>
      <c r="V78" s="161">
        <v>0</v>
      </c>
      <c r="W78" s="161">
        <v>0</v>
      </c>
      <c r="X78" s="161">
        <v>0</v>
      </c>
      <c r="Y78" s="161">
        <v>0</v>
      </c>
      <c r="Z78" s="160">
        <v>0</v>
      </c>
      <c r="AA78" s="161" t="s">
        <v>365</v>
      </c>
      <c r="AB78" s="161">
        <v>0</v>
      </c>
      <c r="AC78" s="162" t="s">
        <v>365</v>
      </c>
      <c r="AD78" s="160">
        <v>0</v>
      </c>
      <c r="AE78" s="161" t="s">
        <v>365</v>
      </c>
      <c r="AF78" s="161" t="s">
        <v>365</v>
      </c>
      <c r="AG78" s="161" t="s">
        <v>365</v>
      </c>
      <c r="AH78" s="161">
        <v>0</v>
      </c>
      <c r="AI78" s="161">
        <v>0</v>
      </c>
      <c r="AJ78" s="161" t="s">
        <v>365</v>
      </c>
      <c r="AK78" s="161" t="s">
        <v>365</v>
      </c>
      <c r="AL78" s="161" t="s">
        <v>365</v>
      </c>
      <c r="AM78" s="161" t="s">
        <v>365</v>
      </c>
      <c r="AN78" s="161" t="s">
        <v>365</v>
      </c>
      <c r="AO78" s="161" t="s">
        <v>365</v>
      </c>
      <c r="AP78" s="161" t="s">
        <v>365</v>
      </c>
      <c r="AQ78" s="161" t="s">
        <v>365</v>
      </c>
      <c r="AR78" s="161" t="s">
        <v>365</v>
      </c>
      <c r="AS78" s="161" t="s">
        <v>365</v>
      </c>
      <c r="AT78" s="161" t="s">
        <v>365</v>
      </c>
      <c r="AU78" s="161" t="s">
        <v>365</v>
      </c>
      <c r="AV78" s="161" t="s">
        <v>365</v>
      </c>
      <c r="AW78" s="161" t="s">
        <v>365</v>
      </c>
      <c r="AX78" s="161" t="s">
        <v>365</v>
      </c>
      <c r="AY78" s="161" t="s">
        <v>365</v>
      </c>
      <c r="AZ78" s="161" t="s">
        <v>365</v>
      </c>
      <c r="BA78" s="162" t="s">
        <v>365</v>
      </c>
      <c r="BB78" s="160" t="s">
        <v>365</v>
      </c>
      <c r="BC78" s="161" t="s">
        <v>365</v>
      </c>
      <c r="BD78" s="161" t="s">
        <v>365</v>
      </c>
      <c r="BE78" s="161" t="s">
        <v>365</v>
      </c>
      <c r="BF78" s="397" t="s">
        <v>365</v>
      </c>
      <c r="BG78" s="161" t="s">
        <v>365</v>
      </c>
      <c r="BH78" s="161" t="s">
        <v>365</v>
      </c>
      <c r="BI78" s="161" t="s">
        <v>365</v>
      </c>
      <c r="BJ78" s="161" t="s">
        <v>365</v>
      </c>
      <c r="BK78" s="161" t="s">
        <v>365</v>
      </c>
      <c r="BL78" s="161" t="s">
        <v>365</v>
      </c>
      <c r="BM78" s="161" t="s">
        <v>365</v>
      </c>
      <c r="BN78" s="161" t="s">
        <v>365</v>
      </c>
      <c r="BO78" s="161" t="s">
        <v>365</v>
      </c>
      <c r="BP78" s="161" t="s">
        <v>365</v>
      </c>
      <c r="BQ78" s="161" t="s">
        <v>365</v>
      </c>
      <c r="BR78" s="161" t="s">
        <v>365</v>
      </c>
      <c r="BS78" s="161" t="s">
        <v>365</v>
      </c>
      <c r="BT78" s="177" t="s">
        <v>365</v>
      </c>
      <c r="BU78" s="160" t="s">
        <v>365</v>
      </c>
      <c r="BV78" s="161" t="s">
        <v>365</v>
      </c>
      <c r="BW78" s="161" t="s">
        <v>365</v>
      </c>
      <c r="BX78" s="162" t="s">
        <v>365</v>
      </c>
      <c r="BY78" s="285" t="s">
        <v>365</v>
      </c>
      <c r="BZ78" s="162" t="s">
        <v>365</v>
      </c>
      <c r="CA78" s="163">
        <v>0</v>
      </c>
      <c r="CB78" s="162">
        <v>0</v>
      </c>
    </row>
    <row r="79" spans="1:80" ht="11.25" customHeight="1">
      <c r="A79" s="165" t="s">
        <v>490</v>
      </c>
      <c r="B79" s="165"/>
      <c r="C79" s="165"/>
      <c r="D79" s="165"/>
      <c r="E79" s="165"/>
      <c r="F79" s="165"/>
      <c r="G79" s="167"/>
      <c r="H79" s="168" t="s">
        <v>491</v>
      </c>
      <c r="I79" s="169">
        <v>5827.7079999999996</v>
      </c>
      <c r="J79" s="169">
        <v>88.358999999999995</v>
      </c>
      <c r="K79" s="170">
        <v>0</v>
      </c>
      <c r="L79" s="170">
        <v>58.804000000000002</v>
      </c>
      <c r="M79" s="170">
        <v>28.529</v>
      </c>
      <c r="N79" s="170">
        <v>0</v>
      </c>
      <c r="O79" s="170">
        <v>1.006</v>
      </c>
      <c r="P79" s="170">
        <v>0</v>
      </c>
      <c r="Q79" s="170">
        <v>0.02</v>
      </c>
      <c r="R79" s="170">
        <v>0</v>
      </c>
      <c r="S79" s="170">
        <v>0</v>
      </c>
      <c r="T79" s="170">
        <v>0</v>
      </c>
      <c r="U79" s="169">
        <v>833.81799999999998</v>
      </c>
      <c r="V79" s="170">
        <v>0</v>
      </c>
      <c r="W79" s="170">
        <v>833.81799999999998</v>
      </c>
      <c r="X79" s="170">
        <v>0</v>
      </c>
      <c r="Y79" s="170">
        <v>0</v>
      </c>
      <c r="Z79" s="169">
        <v>0</v>
      </c>
      <c r="AA79" s="170">
        <v>0</v>
      </c>
      <c r="AB79" s="170">
        <v>0</v>
      </c>
      <c r="AC79" s="169">
        <v>0</v>
      </c>
      <c r="AD79" s="169">
        <v>821.07500000000005</v>
      </c>
      <c r="AE79" s="170">
        <v>0</v>
      </c>
      <c r="AF79" s="170">
        <v>0</v>
      </c>
      <c r="AG79" s="170">
        <v>0</v>
      </c>
      <c r="AH79" s="170">
        <v>0</v>
      </c>
      <c r="AI79" s="170">
        <v>0</v>
      </c>
      <c r="AJ79" s="170">
        <v>362.56700000000001</v>
      </c>
      <c r="AK79" s="170">
        <v>0</v>
      </c>
      <c r="AL79" s="170">
        <v>8.93</v>
      </c>
      <c r="AM79" s="170">
        <v>0.35</v>
      </c>
      <c r="AN79" s="170">
        <v>0</v>
      </c>
      <c r="AO79" s="170">
        <v>0</v>
      </c>
      <c r="AP79" s="170">
        <v>0</v>
      </c>
      <c r="AQ79" s="170">
        <v>5.0000000000000001E-3</v>
      </c>
      <c r="AR79" s="170">
        <v>0</v>
      </c>
      <c r="AS79" s="170">
        <v>27.298999999999999</v>
      </c>
      <c r="AT79" s="170">
        <v>390.70499999999998</v>
      </c>
      <c r="AU79" s="170">
        <v>0</v>
      </c>
      <c r="AV79" s="170">
        <v>0</v>
      </c>
      <c r="AW79" s="170">
        <v>0</v>
      </c>
      <c r="AX79" s="170">
        <v>0</v>
      </c>
      <c r="AY79" s="170">
        <v>0</v>
      </c>
      <c r="AZ79" s="170">
        <v>31.219000000000001</v>
      </c>
      <c r="BA79" s="169">
        <v>1518.297</v>
      </c>
      <c r="BB79" s="169">
        <v>0.629</v>
      </c>
      <c r="BC79" s="170" t="s">
        <v>365</v>
      </c>
      <c r="BD79" s="170" t="s">
        <v>365</v>
      </c>
      <c r="BE79" s="170" t="s">
        <v>365</v>
      </c>
      <c r="BF79" s="398" t="s">
        <v>365</v>
      </c>
      <c r="BG79" s="170">
        <v>0</v>
      </c>
      <c r="BH79" s="170">
        <v>0</v>
      </c>
      <c r="BI79" s="170">
        <v>0.629</v>
      </c>
      <c r="BJ79" s="170">
        <v>0</v>
      </c>
      <c r="BK79" s="170">
        <v>0</v>
      </c>
      <c r="BL79" s="170">
        <v>0</v>
      </c>
      <c r="BM79" s="170">
        <v>0</v>
      </c>
      <c r="BN79" s="170">
        <v>0</v>
      </c>
      <c r="BO79" s="170">
        <v>0</v>
      </c>
      <c r="BP79" s="170">
        <v>0</v>
      </c>
      <c r="BQ79" s="170">
        <v>0</v>
      </c>
      <c r="BR79" s="170">
        <v>0</v>
      </c>
      <c r="BS79" s="170">
        <v>0</v>
      </c>
      <c r="BT79" s="170" t="s">
        <v>365</v>
      </c>
      <c r="BU79" s="169">
        <v>2.3E-2</v>
      </c>
      <c r="BV79" s="170">
        <v>2.3E-2</v>
      </c>
      <c r="BW79" s="170">
        <v>0</v>
      </c>
      <c r="BX79" s="169" t="s">
        <v>365</v>
      </c>
      <c r="BY79" s="286">
        <v>604.04600000000005</v>
      </c>
      <c r="BZ79" s="169">
        <v>1961.4590000000001</v>
      </c>
      <c r="CA79" s="171">
        <v>5421.48</v>
      </c>
      <c r="CB79" s="169">
        <v>149.22300000000001</v>
      </c>
    </row>
    <row r="80" spans="1:80" ht="11.25" customHeight="1">
      <c r="A80" s="172" t="s">
        <v>362</v>
      </c>
      <c r="B80" s="173" t="s">
        <v>492</v>
      </c>
      <c r="C80" s="173"/>
      <c r="D80" s="173"/>
      <c r="E80" s="173"/>
      <c r="F80" s="173"/>
      <c r="G80" s="174"/>
      <c r="H80" s="175" t="s">
        <v>493</v>
      </c>
      <c r="I80" s="137">
        <v>1170.472</v>
      </c>
      <c r="J80" s="137">
        <v>0.82899999999999996</v>
      </c>
      <c r="K80" s="138">
        <v>0</v>
      </c>
      <c r="L80" s="138">
        <v>0</v>
      </c>
      <c r="M80" s="138">
        <v>0.73799999999999999</v>
      </c>
      <c r="N80" s="138">
        <v>0</v>
      </c>
      <c r="O80" s="138">
        <v>8.5000000000000006E-2</v>
      </c>
      <c r="P80" s="138">
        <v>0</v>
      </c>
      <c r="Q80" s="138">
        <v>6.0000000000000001E-3</v>
      </c>
      <c r="R80" s="138">
        <v>0</v>
      </c>
      <c r="S80" s="138">
        <v>0</v>
      </c>
      <c r="T80" s="138">
        <v>0</v>
      </c>
      <c r="U80" s="137">
        <v>1.2999999999999999E-2</v>
      </c>
      <c r="V80" s="138">
        <v>0</v>
      </c>
      <c r="W80" s="138">
        <v>1.2999999999999999E-2</v>
      </c>
      <c r="X80" s="138">
        <v>0</v>
      </c>
      <c r="Y80" s="138">
        <v>0</v>
      </c>
      <c r="Z80" s="137">
        <v>0</v>
      </c>
      <c r="AA80" s="138">
        <v>0</v>
      </c>
      <c r="AB80" s="138">
        <v>0</v>
      </c>
      <c r="AC80" s="137">
        <v>0</v>
      </c>
      <c r="AD80" s="137">
        <v>8.0399999999999991</v>
      </c>
      <c r="AE80" s="138">
        <v>0</v>
      </c>
      <c r="AF80" s="138">
        <v>0</v>
      </c>
      <c r="AG80" s="138" t="s">
        <v>365</v>
      </c>
      <c r="AH80" s="138" t="s">
        <v>365</v>
      </c>
      <c r="AI80" s="138" t="s">
        <v>365</v>
      </c>
      <c r="AJ80" s="138">
        <v>0</v>
      </c>
      <c r="AK80" s="138">
        <v>0</v>
      </c>
      <c r="AL80" s="138">
        <v>2.5999999999999999E-2</v>
      </c>
      <c r="AM80" s="138">
        <v>0.318</v>
      </c>
      <c r="AN80" s="138">
        <v>0</v>
      </c>
      <c r="AO80" s="138">
        <v>0</v>
      </c>
      <c r="AP80" s="138">
        <v>0</v>
      </c>
      <c r="AQ80" s="138">
        <v>2E-3</v>
      </c>
      <c r="AR80" s="138">
        <v>0</v>
      </c>
      <c r="AS80" s="138">
        <v>4.24</v>
      </c>
      <c r="AT80" s="138">
        <v>3.452</v>
      </c>
      <c r="AU80" s="138">
        <v>0</v>
      </c>
      <c r="AV80" s="138">
        <v>0</v>
      </c>
      <c r="AW80" s="138">
        <v>0</v>
      </c>
      <c r="AX80" s="138">
        <v>0</v>
      </c>
      <c r="AY80" s="138">
        <v>0</v>
      </c>
      <c r="AZ80" s="138">
        <v>2E-3</v>
      </c>
      <c r="BA80" s="137">
        <v>0.89400000000000002</v>
      </c>
      <c r="BB80" s="137">
        <v>4.4999999999999998E-2</v>
      </c>
      <c r="BC80" s="138" t="s">
        <v>365</v>
      </c>
      <c r="BD80" s="138" t="s">
        <v>365</v>
      </c>
      <c r="BE80" s="138" t="s">
        <v>365</v>
      </c>
      <c r="BF80" s="396" t="s">
        <v>365</v>
      </c>
      <c r="BG80" s="138">
        <v>0</v>
      </c>
      <c r="BH80" s="138">
        <v>0</v>
      </c>
      <c r="BI80" s="138">
        <v>4.4999999999999998E-2</v>
      </c>
      <c r="BJ80" s="138">
        <v>0</v>
      </c>
      <c r="BK80" s="138">
        <v>0</v>
      </c>
      <c r="BL80" s="138">
        <v>0</v>
      </c>
      <c r="BM80" s="138">
        <v>0</v>
      </c>
      <c r="BN80" s="138">
        <v>0</v>
      </c>
      <c r="BO80" s="138">
        <v>0</v>
      </c>
      <c r="BP80" s="138">
        <v>0</v>
      </c>
      <c r="BQ80" s="138">
        <v>0</v>
      </c>
      <c r="BR80" s="138">
        <v>0</v>
      </c>
      <c r="BS80" s="138">
        <v>0</v>
      </c>
      <c r="BT80" s="138" t="s">
        <v>365</v>
      </c>
      <c r="BU80" s="137">
        <v>0.01</v>
      </c>
      <c r="BV80" s="138">
        <v>0.01</v>
      </c>
      <c r="BW80" s="138">
        <v>0</v>
      </c>
      <c r="BX80" s="137" t="s">
        <v>365</v>
      </c>
      <c r="BY80" s="283">
        <v>138.095</v>
      </c>
      <c r="BZ80" s="137">
        <v>1022.544</v>
      </c>
      <c r="CA80" s="139">
        <v>972.125</v>
      </c>
      <c r="CB80" s="137">
        <v>64.367999999999995</v>
      </c>
    </row>
    <row r="81" spans="1:80" ht="11.25" customHeight="1">
      <c r="A81" s="149" t="s">
        <v>362</v>
      </c>
      <c r="B81" s="150" t="s">
        <v>494</v>
      </c>
      <c r="C81" s="150"/>
      <c r="D81" s="150"/>
      <c r="E81" s="150"/>
      <c r="F81" s="150"/>
      <c r="G81" s="151"/>
      <c r="H81" s="186" t="s">
        <v>495</v>
      </c>
      <c r="I81" s="137">
        <v>517.48</v>
      </c>
      <c r="J81" s="137">
        <v>15.861000000000001</v>
      </c>
      <c r="K81" s="153">
        <v>0</v>
      </c>
      <c r="L81" s="153">
        <v>0</v>
      </c>
      <c r="M81" s="153">
        <v>14.926</v>
      </c>
      <c r="N81" s="153">
        <v>0</v>
      </c>
      <c r="O81" s="153">
        <v>0.92100000000000004</v>
      </c>
      <c r="P81" s="153">
        <v>0</v>
      </c>
      <c r="Q81" s="153">
        <v>1.4E-2</v>
      </c>
      <c r="R81" s="153">
        <v>0</v>
      </c>
      <c r="S81" s="153">
        <v>0</v>
      </c>
      <c r="T81" s="153">
        <v>0</v>
      </c>
      <c r="U81" s="137">
        <v>0</v>
      </c>
      <c r="V81" s="153">
        <v>0</v>
      </c>
      <c r="W81" s="153">
        <v>0</v>
      </c>
      <c r="X81" s="153">
        <v>0</v>
      </c>
      <c r="Y81" s="153">
        <v>0</v>
      </c>
      <c r="Z81" s="137">
        <v>0</v>
      </c>
      <c r="AA81" s="153">
        <v>0</v>
      </c>
      <c r="AB81" s="153">
        <v>0</v>
      </c>
      <c r="AC81" s="154">
        <v>0</v>
      </c>
      <c r="AD81" s="137">
        <v>20.858000000000001</v>
      </c>
      <c r="AE81" s="153">
        <v>0</v>
      </c>
      <c r="AF81" s="153">
        <v>0</v>
      </c>
      <c r="AG81" s="153" t="s">
        <v>365</v>
      </c>
      <c r="AH81" s="153" t="s">
        <v>365</v>
      </c>
      <c r="AI81" s="153" t="s">
        <v>365</v>
      </c>
      <c r="AJ81" s="153">
        <v>0</v>
      </c>
      <c r="AK81" s="153">
        <v>0</v>
      </c>
      <c r="AL81" s="153">
        <v>1.4999999999999999E-2</v>
      </c>
      <c r="AM81" s="153">
        <v>3.2000000000000001E-2</v>
      </c>
      <c r="AN81" s="153">
        <v>0</v>
      </c>
      <c r="AO81" s="153">
        <v>0</v>
      </c>
      <c r="AP81" s="153">
        <v>0</v>
      </c>
      <c r="AQ81" s="153">
        <v>3.0000000000000001E-3</v>
      </c>
      <c r="AR81" s="153">
        <v>0</v>
      </c>
      <c r="AS81" s="153">
        <v>20.562000000000001</v>
      </c>
      <c r="AT81" s="153">
        <v>0</v>
      </c>
      <c r="AU81" s="153">
        <v>0</v>
      </c>
      <c r="AV81" s="153">
        <v>0</v>
      </c>
      <c r="AW81" s="153">
        <v>0</v>
      </c>
      <c r="AX81" s="153">
        <v>0</v>
      </c>
      <c r="AY81" s="153">
        <v>0</v>
      </c>
      <c r="AZ81" s="153">
        <v>0.245</v>
      </c>
      <c r="BA81" s="154">
        <v>2.7440000000000002</v>
      </c>
      <c r="BB81" s="137">
        <v>0.58499999999999996</v>
      </c>
      <c r="BC81" s="153" t="s">
        <v>365</v>
      </c>
      <c r="BD81" s="153" t="s">
        <v>365</v>
      </c>
      <c r="BE81" s="153" t="s">
        <v>365</v>
      </c>
      <c r="BF81" s="390" t="s">
        <v>365</v>
      </c>
      <c r="BG81" s="153">
        <v>0</v>
      </c>
      <c r="BH81" s="153">
        <v>0</v>
      </c>
      <c r="BI81" s="153">
        <v>0.58499999999999996</v>
      </c>
      <c r="BJ81" s="153">
        <v>0</v>
      </c>
      <c r="BK81" s="153">
        <v>0</v>
      </c>
      <c r="BL81" s="153">
        <v>0</v>
      </c>
      <c r="BM81" s="153">
        <v>0</v>
      </c>
      <c r="BN81" s="153">
        <v>0</v>
      </c>
      <c r="BO81" s="153">
        <v>0</v>
      </c>
      <c r="BP81" s="153">
        <v>0</v>
      </c>
      <c r="BQ81" s="153">
        <v>0</v>
      </c>
      <c r="BR81" s="153">
        <v>0</v>
      </c>
      <c r="BS81" s="153">
        <v>0</v>
      </c>
      <c r="BT81" s="138" t="s">
        <v>365</v>
      </c>
      <c r="BU81" s="137">
        <v>1.2999999999999999E-2</v>
      </c>
      <c r="BV81" s="153">
        <v>1.2999999999999999E-2</v>
      </c>
      <c r="BW81" s="153">
        <v>0</v>
      </c>
      <c r="BX81" s="154" t="s">
        <v>365</v>
      </c>
      <c r="BY81" s="284">
        <v>71.063000000000002</v>
      </c>
      <c r="BZ81" s="154">
        <v>406.35599999999999</v>
      </c>
      <c r="CA81" s="155">
        <v>436.88799999999998</v>
      </c>
      <c r="CB81" s="154">
        <v>27.349</v>
      </c>
    </row>
    <row r="82" spans="1:80" ht="11.25" customHeight="1">
      <c r="A82" s="149" t="s">
        <v>362</v>
      </c>
      <c r="B82" s="150" t="s">
        <v>496</v>
      </c>
      <c r="C82" s="150"/>
      <c r="D82" s="150"/>
      <c r="E82" s="150"/>
      <c r="F82" s="150"/>
      <c r="G82" s="151"/>
      <c r="H82" s="152" t="s">
        <v>497</v>
      </c>
      <c r="I82" s="137">
        <v>499.37799999999999</v>
      </c>
      <c r="J82" s="137" t="s">
        <v>365</v>
      </c>
      <c r="K82" s="153" t="s">
        <v>365</v>
      </c>
      <c r="L82" s="153" t="s">
        <v>365</v>
      </c>
      <c r="M82" s="153" t="s">
        <v>365</v>
      </c>
      <c r="N82" s="153" t="s">
        <v>365</v>
      </c>
      <c r="O82" s="153" t="s">
        <v>365</v>
      </c>
      <c r="P82" s="153" t="s">
        <v>365</v>
      </c>
      <c r="Q82" s="153" t="s">
        <v>365</v>
      </c>
      <c r="R82" s="153" t="s">
        <v>365</v>
      </c>
      <c r="S82" s="153" t="s">
        <v>365</v>
      </c>
      <c r="T82" s="153" t="s">
        <v>365</v>
      </c>
      <c r="U82" s="137" t="s">
        <v>365</v>
      </c>
      <c r="V82" s="153" t="s">
        <v>365</v>
      </c>
      <c r="W82" s="153" t="s">
        <v>365</v>
      </c>
      <c r="X82" s="153" t="s">
        <v>365</v>
      </c>
      <c r="Y82" s="153" t="s">
        <v>365</v>
      </c>
      <c r="Z82" s="137" t="s">
        <v>365</v>
      </c>
      <c r="AA82" s="153" t="s">
        <v>365</v>
      </c>
      <c r="AB82" s="153" t="s">
        <v>365</v>
      </c>
      <c r="AC82" s="154" t="s">
        <v>365</v>
      </c>
      <c r="AD82" s="137">
        <v>2.089</v>
      </c>
      <c r="AE82" s="153">
        <v>0</v>
      </c>
      <c r="AF82" s="153">
        <v>0</v>
      </c>
      <c r="AG82" s="153" t="s">
        <v>365</v>
      </c>
      <c r="AH82" s="153" t="s">
        <v>365</v>
      </c>
      <c r="AI82" s="153" t="s">
        <v>365</v>
      </c>
      <c r="AJ82" s="153">
        <v>0</v>
      </c>
      <c r="AK82" s="153">
        <v>0</v>
      </c>
      <c r="AL82" s="153">
        <v>0</v>
      </c>
      <c r="AM82" s="153">
        <v>0</v>
      </c>
      <c r="AN82" s="153">
        <v>0</v>
      </c>
      <c r="AO82" s="153">
        <v>0</v>
      </c>
      <c r="AP82" s="153">
        <v>0</v>
      </c>
      <c r="AQ82" s="153">
        <v>0</v>
      </c>
      <c r="AR82" s="153">
        <v>0</v>
      </c>
      <c r="AS82" s="153">
        <v>2.089</v>
      </c>
      <c r="AT82" s="153">
        <v>0</v>
      </c>
      <c r="AU82" s="153">
        <v>0</v>
      </c>
      <c r="AV82" s="153">
        <v>0</v>
      </c>
      <c r="AW82" s="153">
        <v>0</v>
      </c>
      <c r="AX82" s="153">
        <v>0</v>
      </c>
      <c r="AY82" s="153">
        <v>0</v>
      </c>
      <c r="AZ82" s="153">
        <v>0</v>
      </c>
      <c r="BA82" s="154">
        <v>466.67599999999999</v>
      </c>
      <c r="BB82" s="137">
        <v>0</v>
      </c>
      <c r="BC82" s="153" t="s">
        <v>365</v>
      </c>
      <c r="BD82" s="153" t="s">
        <v>365</v>
      </c>
      <c r="BE82" s="153" t="s">
        <v>365</v>
      </c>
      <c r="BF82" s="390" t="s">
        <v>365</v>
      </c>
      <c r="BG82" s="153" t="s">
        <v>365</v>
      </c>
      <c r="BH82" s="153" t="s">
        <v>365</v>
      </c>
      <c r="BI82" s="153" t="s">
        <v>365</v>
      </c>
      <c r="BJ82" s="153" t="s">
        <v>365</v>
      </c>
      <c r="BK82" s="153" t="s">
        <v>365</v>
      </c>
      <c r="BL82" s="153" t="s">
        <v>365</v>
      </c>
      <c r="BM82" s="153" t="s">
        <v>365</v>
      </c>
      <c r="BN82" s="153">
        <v>0</v>
      </c>
      <c r="BO82" s="153" t="s">
        <v>365</v>
      </c>
      <c r="BP82" s="153">
        <v>0</v>
      </c>
      <c r="BQ82" s="153" t="s">
        <v>365</v>
      </c>
      <c r="BR82" s="153">
        <v>0</v>
      </c>
      <c r="BS82" s="153" t="s">
        <v>365</v>
      </c>
      <c r="BT82" s="138" t="s">
        <v>365</v>
      </c>
      <c r="BU82" s="137" t="s">
        <v>365</v>
      </c>
      <c r="BV82" s="153" t="s">
        <v>365</v>
      </c>
      <c r="BW82" s="153" t="s">
        <v>365</v>
      </c>
      <c r="BX82" s="154" t="s">
        <v>365</v>
      </c>
      <c r="BY82" s="284">
        <v>0.55200000000000005</v>
      </c>
      <c r="BZ82" s="154">
        <v>30.061</v>
      </c>
      <c r="CA82" s="155">
        <v>493.80900000000003</v>
      </c>
      <c r="CB82" s="154">
        <v>1.63</v>
      </c>
    </row>
    <row r="83" spans="1:80" ht="11.25" customHeight="1">
      <c r="A83" s="149" t="s">
        <v>362</v>
      </c>
      <c r="B83" s="150" t="s">
        <v>436</v>
      </c>
      <c r="C83" s="150"/>
      <c r="D83" s="150"/>
      <c r="E83" s="150"/>
      <c r="F83" s="150"/>
      <c r="G83" s="151"/>
      <c r="H83" s="152" t="s">
        <v>498</v>
      </c>
      <c r="I83" s="137">
        <v>7.9000000000000001E-2</v>
      </c>
      <c r="J83" s="137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  <c r="R83" s="153">
        <v>0</v>
      </c>
      <c r="S83" s="153">
        <v>0</v>
      </c>
      <c r="T83" s="153">
        <v>0</v>
      </c>
      <c r="U83" s="137">
        <v>0</v>
      </c>
      <c r="V83" s="153">
        <v>0</v>
      </c>
      <c r="W83" s="153">
        <v>0</v>
      </c>
      <c r="X83" s="153">
        <v>0</v>
      </c>
      <c r="Y83" s="153">
        <v>0</v>
      </c>
      <c r="Z83" s="137">
        <v>0</v>
      </c>
      <c r="AA83" s="153">
        <v>0</v>
      </c>
      <c r="AB83" s="153">
        <v>0</v>
      </c>
      <c r="AC83" s="154">
        <v>0</v>
      </c>
      <c r="AD83" s="137" t="s">
        <v>365</v>
      </c>
      <c r="AE83" s="153" t="s">
        <v>365</v>
      </c>
      <c r="AF83" s="153" t="s">
        <v>365</v>
      </c>
      <c r="AG83" s="153" t="s">
        <v>365</v>
      </c>
      <c r="AH83" s="153" t="s">
        <v>365</v>
      </c>
      <c r="AI83" s="153" t="s">
        <v>365</v>
      </c>
      <c r="AJ83" s="153" t="s">
        <v>365</v>
      </c>
      <c r="AK83" s="153" t="s">
        <v>365</v>
      </c>
      <c r="AL83" s="153" t="s">
        <v>365</v>
      </c>
      <c r="AM83" s="153" t="s">
        <v>365</v>
      </c>
      <c r="AN83" s="153" t="s">
        <v>365</v>
      </c>
      <c r="AO83" s="153" t="s">
        <v>365</v>
      </c>
      <c r="AP83" s="153" t="s">
        <v>365</v>
      </c>
      <c r="AQ83" s="153" t="s">
        <v>365</v>
      </c>
      <c r="AR83" s="153" t="s">
        <v>365</v>
      </c>
      <c r="AS83" s="153" t="s">
        <v>365</v>
      </c>
      <c r="AT83" s="153" t="s">
        <v>365</v>
      </c>
      <c r="AU83" s="153" t="s">
        <v>365</v>
      </c>
      <c r="AV83" s="153" t="s">
        <v>365</v>
      </c>
      <c r="AW83" s="153" t="s">
        <v>365</v>
      </c>
      <c r="AX83" s="153" t="s">
        <v>365</v>
      </c>
      <c r="AY83" s="153" t="s">
        <v>365</v>
      </c>
      <c r="AZ83" s="153" t="s">
        <v>365</v>
      </c>
      <c r="BA83" s="154" t="s">
        <v>365</v>
      </c>
      <c r="BB83" s="137">
        <v>0</v>
      </c>
      <c r="BC83" s="153" t="s">
        <v>365</v>
      </c>
      <c r="BD83" s="153" t="s">
        <v>365</v>
      </c>
      <c r="BE83" s="153" t="s">
        <v>365</v>
      </c>
      <c r="BF83" s="390" t="s">
        <v>365</v>
      </c>
      <c r="BG83" s="153">
        <v>0</v>
      </c>
      <c r="BH83" s="153">
        <v>0</v>
      </c>
      <c r="BI83" s="153">
        <v>0</v>
      </c>
      <c r="BJ83" s="153">
        <v>0</v>
      </c>
      <c r="BK83" s="153">
        <v>0</v>
      </c>
      <c r="BL83" s="153">
        <v>0</v>
      </c>
      <c r="BM83" s="153">
        <v>0</v>
      </c>
      <c r="BN83" s="153" t="s">
        <v>365</v>
      </c>
      <c r="BO83" s="153">
        <v>0</v>
      </c>
      <c r="BP83" s="153" t="s">
        <v>365</v>
      </c>
      <c r="BQ83" s="153">
        <v>0</v>
      </c>
      <c r="BR83" s="153" t="s">
        <v>365</v>
      </c>
      <c r="BS83" s="153">
        <v>0</v>
      </c>
      <c r="BT83" s="138" t="s">
        <v>365</v>
      </c>
      <c r="BU83" s="137">
        <v>0</v>
      </c>
      <c r="BV83" s="153">
        <v>0</v>
      </c>
      <c r="BW83" s="153">
        <v>0</v>
      </c>
      <c r="BX83" s="154" t="s">
        <v>365</v>
      </c>
      <c r="BY83" s="284">
        <v>0</v>
      </c>
      <c r="BZ83" s="154">
        <v>7.9000000000000001E-2</v>
      </c>
      <c r="CA83" s="155">
        <v>6.5000000000000002E-2</v>
      </c>
      <c r="CB83" s="154">
        <v>4.0000000000000001E-3</v>
      </c>
    </row>
    <row r="84" spans="1:80" ht="11.25" customHeight="1">
      <c r="A84" s="149" t="s">
        <v>362</v>
      </c>
      <c r="B84" s="150" t="s">
        <v>416</v>
      </c>
      <c r="C84" s="150"/>
      <c r="D84" s="150"/>
      <c r="E84" s="150"/>
      <c r="F84" s="150"/>
      <c r="G84" s="151"/>
      <c r="H84" s="152" t="s">
        <v>499</v>
      </c>
      <c r="I84" s="137">
        <v>968.39300000000003</v>
      </c>
      <c r="J84" s="137">
        <v>58.804000000000002</v>
      </c>
      <c r="K84" s="153">
        <v>0</v>
      </c>
      <c r="L84" s="153">
        <v>58.804000000000002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  <c r="R84" s="153">
        <v>0</v>
      </c>
      <c r="S84" s="153">
        <v>0</v>
      </c>
      <c r="T84" s="153">
        <v>0</v>
      </c>
      <c r="U84" s="137">
        <v>833.80499999999995</v>
      </c>
      <c r="V84" s="153">
        <v>0</v>
      </c>
      <c r="W84" s="153">
        <v>833.80499999999995</v>
      </c>
      <c r="X84" s="153">
        <v>0</v>
      </c>
      <c r="Y84" s="153">
        <v>0</v>
      </c>
      <c r="Z84" s="137">
        <v>0</v>
      </c>
      <c r="AA84" s="153">
        <v>0</v>
      </c>
      <c r="AB84" s="153">
        <v>0</v>
      </c>
      <c r="AC84" s="154">
        <v>0</v>
      </c>
      <c r="AD84" s="137">
        <v>0</v>
      </c>
      <c r="AE84" s="153">
        <v>0</v>
      </c>
      <c r="AF84" s="153">
        <v>0</v>
      </c>
      <c r="AG84" s="153" t="s">
        <v>365</v>
      </c>
      <c r="AH84" s="153" t="s">
        <v>365</v>
      </c>
      <c r="AI84" s="153" t="s">
        <v>365</v>
      </c>
      <c r="AJ84" s="153">
        <v>0</v>
      </c>
      <c r="AK84" s="153">
        <v>0</v>
      </c>
      <c r="AL84" s="153">
        <v>0</v>
      </c>
      <c r="AM84" s="153">
        <v>0</v>
      </c>
      <c r="AN84" s="153">
        <v>0</v>
      </c>
      <c r="AO84" s="153">
        <v>0</v>
      </c>
      <c r="AP84" s="153">
        <v>0</v>
      </c>
      <c r="AQ84" s="153">
        <v>0</v>
      </c>
      <c r="AR84" s="153">
        <v>0</v>
      </c>
      <c r="AS84" s="153">
        <v>0</v>
      </c>
      <c r="AT84" s="153">
        <v>0</v>
      </c>
      <c r="AU84" s="153">
        <v>0</v>
      </c>
      <c r="AV84" s="153">
        <v>0</v>
      </c>
      <c r="AW84" s="153">
        <v>0</v>
      </c>
      <c r="AX84" s="153">
        <v>0</v>
      </c>
      <c r="AY84" s="153">
        <v>0</v>
      </c>
      <c r="AZ84" s="153">
        <v>0</v>
      </c>
      <c r="BA84" s="154">
        <v>0.25900000000000001</v>
      </c>
      <c r="BB84" s="137">
        <v>0</v>
      </c>
      <c r="BC84" s="153" t="s">
        <v>365</v>
      </c>
      <c r="BD84" s="153" t="s">
        <v>365</v>
      </c>
      <c r="BE84" s="153" t="s">
        <v>365</v>
      </c>
      <c r="BF84" s="390" t="s">
        <v>365</v>
      </c>
      <c r="BG84" s="153">
        <v>0</v>
      </c>
      <c r="BH84" s="153">
        <v>0</v>
      </c>
      <c r="BI84" s="153">
        <v>0</v>
      </c>
      <c r="BJ84" s="153">
        <v>0</v>
      </c>
      <c r="BK84" s="153">
        <v>0</v>
      </c>
      <c r="BL84" s="153">
        <v>0</v>
      </c>
      <c r="BM84" s="153">
        <v>0</v>
      </c>
      <c r="BN84" s="153">
        <v>0</v>
      </c>
      <c r="BO84" s="153">
        <v>0</v>
      </c>
      <c r="BP84" s="153">
        <v>0</v>
      </c>
      <c r="BQ84" s="153">
        <v>0</v>
      </c>
      <c r="BR84" s="153">
        <v>0</v>
      </c>
      <c r="BS84" s="153">
        <v>0</v>
      </c>
      <c r="BT84" s="138" t="s">
        <v>365</v>
      </c>
      <c r="BU84" s="137">
        <v>0</v>
      </c>
      <c r="BV84" s="153">
        <v>0</v>
      </c>
      <c r="BW84" s="153">
        <v>0</v>
      </c>
      <c r="BX84" s="154" t="s">
        <v>365</v>
      </c>
      <c r="BY84" s="284">
        <v>18.992000000000001</v>
      </c>
      <c r="BZ84" s="154">
        <v>56.533000000000001</v>
      </c>
      <c r="CA84" s="155">
        <v>956.58500000000004</v>
      </c>
      <c r="CB84" s="154">
        <v>4.4000000000000004</v>
      </c>
    </row>
    <row r="85" spans="1:80" ht="11.25" customHeight="1">
      <c r="A85" s="149" t="s">
        <v>362</v>
      </c>
      <c r="B85" s="150" t="s">
        <v>438</v>
      </c>
      <c r="C85" s="150"/>
      <c r="D85" s="150"/>
      <c r="E85" s="150"/>
      <c r="F85" s="150"/>
      <c r="G85" s="151"/>
      <c r="H85" s="152" t="s">
        <v>500</v>
      </c>
      <c r="I85" s="137">
        <v>0</v>
      </c>
      <c r="J85" s="137">
        <v>0</v>
      </c>
      <c r="K85" s="153">
        <v>0</v>
      </c>
      <c r="L85" s="153">
        <v>0</v>
      </c>
      <c r="M85" s="153">
        <v>0</v>
      </c>
      <c r="N85" s="153">
        <v>0</v>
      </c>
      <c r="O85" s="153">
        <v>0</v>
      </c>
      <c r="P85" s="153">
        <v>0</v>
      </c>
      <c r="Q85" s="153">
        <v>0</v>
      </c>
      <c r="R85" s="153">
        <v>0</v>
      </c>
      <c r="S85" s="153">
        <v>0</v>
      </c>
      <c r="T85" s="153">
        <v>0</v>
      </c>
      <c r="U85" s="137">
        <v>0</v>
      </c>
      <c r="V85" s="153">
        <v>0</v>
      </c>
      <c r="W85" s="153">
        <v>0</v>
      </c>
      <c r="X85" s="153">
        <v>0</v>
      </c>
      <c r="Y85" s="153">
        <v>0</v>
      </c>
      <c r="Z85" s="137">
        <v>0</v>
      </c>
      <c r="AA85" s="153">
        <v>0</v>
      </c>
      <c r="AB85" s="153">
        <v>0</v>
      </c>
      <c r="AC85" s="154">
        <v>0</v>
      </c>
      <c r="AD85" s="137" t="s">
        <v>365</v>
      </c>
      <c r="AE85" s="153" t="s">
        <v>365</v>
      </c>
      <c r="AF85" s="153" t="s">
        <v>365</v>
      </c>
      <c r="AG85" s="153" t="s">
        <v>365</v>
      </c>
      <c r="AH85" s="153" t="s">
        <v>365</v>
      </c>
      <c r="AI85" s="153" t="s">
        <v>365</v>
      </c>
      <c r="AJ85" s="153" t="s">
        <v>365</v>
      </c>
      <c r="AK85" s="153" t="s">
        <v>365</v>
      </c>
      <c r="AL85" s="153" t="s">
        <v>365</v>
      </c>
      <c r="AM85" s="153" t="s">
        <v>365</v>
      </c>
      <c r="AN85" s="153" t="s">
        <v>365</v>
      </c>
      <c r="AO85" s="153" t="s">
        <v>365</v>
      </c>
      <c r="AP85" s="153" t="s">
        <v>365</v>
      </c>
      <c r="AQ85" s="153" t="s">
        <v>365</v>
      </c>
      <c r="AR85" s="153" t="s">
        <v>365</v>
      </c>
      <c r="AS85" s="153" t="s">
        <v>365</v>
      </c>
      <c r="AT85" s="153" t="s">
        <v>365</v>
      </c>
      <c r="AU85" s="153" t="s">
        <v>365</v>
      </c>
      <c r="AV85" s="153" t="s">
        <v>365</v>
      </c>
      <c r="AW85" s="153" t="s">
        <v>365</v>
      </c>
      <c r="AX85" s="153" t="s">
        <v>365</v>
      </c>
      <c r="AY85" s="153" t="s">
        <v>365</v>
      </c>
      <c r="AZ85" s="153" t="s">
        <v>365</v>
      </c>
      <c r="BA85" s="154" t="s">
        <v>365</v>
      </c>
      <c r="BB85" s="137">
        <v>0</v>
      </c>
      <c r="BC85" s="153" t="s">
        <v>365</v>
      </c>
      <c r="BD85" s="153" t="s">
        <v>365</v>
      </c>
      <c r="BE85" s="153" t="s">
        <v>365</v>
      </c>
      <c r="BF85" s="390" t="s">
        <v>365</v>
      </c>
      <c r="BG85" s="153">
        <v>0</v>
      </c>
      <c r="BH85" s="153">
        <v>0</v>
      </c>
      <c r="BI85" s="153">
        <v>0</v>
      </c>
      <c r="BJ85" s="153">
        <v>0</v>
      </c>
      <c r="BK85" s="153">
        <v>0</v>
      </c>
      <c r="BL85" s="153">
        <v>0</v>
      </c>
      <c r="BM85" s="153">
        <v>0</v>
      </c>
      <c r="BN85" s="153" t="s">
        <v>365</v>
      </c>
      <c r="BO85" s="153">
        <v>0</v>
      </c>
      <c r="BP85" s="153" t="s">
        <v>365</v>
      </c>
      <c r="BQ85" s="153">
        <v>0</v>
      </c>
      <c r="BR85" s="153" t="s">
        <v>365</v>
      </c>
      <c r="BS85" s="153">
        <v>0</v>
      </c>
      <c r="BT85" s="138" t="s">
        <v>365</v>
      </c>
      <c r="BU85" s="137">
        <v>0</v>
      </c>
      <c r="BV85" s="153">
        <v>0</v>
      </c>
      <c r="BW85" s="153">
        <v>0</v>
      </c>
      <c r="BX85" s="154" t="s">
        <v>365</v>
      </c>
      <c r="BY85" s="284">
        <v>0</v>
      </c>
      <c r="BZ85" s="154">
        <v>0</v>
      </c>
      <c r="CA85" s="155">
        <v>0</v>
      </c>
      <c r="CB85" s="154">
        <v>0</v>
      </c>
    </row>
    <row r="86" spans="1:80" ht="11.25" customHeight="1">
      <c r="A86" s="149" t="s">
        <v>362</v>
      </c>
      <c r="B86" s="150" t="s">
        <v>420</v>
      </c>
      <c r="C86" s="150"/>
      <c r="D86" s="150"/>
      <c r="E86" s="150"/>
      <c r="F86" s="150"/>
      <c r="G86" s="151"/>
      <c r="H86" s="152" t="s">
        <v>501</v>
      </c>
      <c r="I86" s="137">
        <v>11.651999999999999</v>
      </c>
      <c r="J86" s="137">
        <v>0</v>
      </c>
      <c r="K86" s="153">
        <v>0</v>
      </c>
      <c r="L86" s="153">
        <v>0</v>
      </c>
      <c r="M86" s="153">
        <v>0</v>
      </c>
      <c r="N86" s="153">
        <v>0</v>
      </c>
      <c r="O86" s="153">
        <v>0</v>
      </c>
      <c r="P86" s="153">
        <v>0</v>
      </c>
      <c r="Q86" s="153">
        <v>0</v>
      </c>
      <c r="R86" s="153">
        <v>0</v>
      </c>
      <c r="S86" s="153">
        <v>0</v>
      </c>
      <c r="T86" s="153">
        <v>0</v>
      </c>
      <c r="U86" s="137">
        <v>0</v>
      </c>
      <c r="V86" s="153">
        <v>0</v>
      </c>
      <c r="W86" s="153">
        <v>0</v>
      </c>
      <c r="X86" s="153">
        <v>0</v>
      </c>
      <c r="Y86" s="153">
        <v>0</v>
      </c>
      <c r="Z86" s="137">
        <v>0</v>
      </c>
      <c r="AA86" s="153">
        <v>0</v>
      </c>
      <c r="AB86" s="153">
        <v>0</v>
      </c>
      <c r="AC86" s="154">
        <v>0</v>
      </c>
      <c r="AD86" s="137">
        <v>0</v>
      </c>
      <c r="AE86" s="153">
        <v>0</v>
      </c>
      <c r="AF86" s="153">
        <v>0</v>
      </c>
      <c r="AG86" s="153" t="s">
        <v>365</v>
      </c>
      <c r="AH86" s="153" t="s">
        <v>365</v>
      </c>
      <c r="AI86" s="153" t="s">
        <v>365</v>
      </c>
      <c r="AJ86" s="153">
        <v>0</v>
      </c>
      <c r="AK86" s="153">
        <v>0</v>
      </c>
      <c r="AL86" s="153">
        <v>0</v>
      </c>
      <c r="AM86" s="153">
        <v>0</v>
      </c>
      <c r="AN86" s="153">
        <v>0</v>
      </c>
      <c r="AO86" s="153">
        <v>0</v>
      </c>
      <c r="AP86" s="153">
        <v>0</v>
      </c>
      <c r="AQ86" s="153">
        <v>0</v>
      </c>
      <c r="AR86" s="153">
        <v>0</v>
      </c>
      <c r="AS86" s="153">
        <v>0</v>
      </c>
      <c r="AT86" s="153">
        <v>0</v>
      </c>
      <c r="AU86" s="153">
        <v>0</v>
      </c>
      <c r="AV86" s="153">
        <v>0</v>
      </c>
      <c r="AW86" s="153">
        <v>0</v>
      </c>
      <c r="AX86" s="153">
        <v>0</v>
      </c>
      <c r="AY86" s="153">
        <v>0</v>
      </c>
      <c r="AZ86" s="153">
        <v>0</v>
      </c>
      <c r="BA86" s="154">
        <v>0</v>
      </c>
      <c r="BB86" s="137">
        <v>0</v>
      </c>
      <c r="BC86" s="153" t="s">
        <v>365</v>
      </c>
      <c r="BD86" s="153" t="s">
        <v>365</v>
      </c>
      <c r="BE86" s="153" t="s">
        <v>365</v>
      </c>
      <c r="BF86" s="390" t="s">
        <v>365</v>
      </c>
      <c r="BG86" s="153">
        <v>0</v>
      </c>
      <c r="BH86" s="153">
        <v>0</v>
      </c>
      <c r="BI86" s="153">
        <v>0</v>
      </c>
      <c r="BJ86" s="153">
        <v>0</v>
      </c>
      <c r="BK86" s="153">
        <v>0</v>
      </c>
      <c r="BL86" s="153">
        <v>0</v>
      </c>
      <c r="BM86" s="153">
        <v>0</v>
      </c>
      <c r="BN86" s="153">
        <v>0</v>
      </c>
      <c r="BO86" s="153">
        <v>0</v>
      </c>
      <c r="BP86" s="153">
        <v>0</v>
      </c>
      <c r="BQ86" s="153">
        <v>0</v>
      </c>
      <c r="BR86" s="153">
        <v>0</v>
      </c>
      <c r="BS86" s="153">
        <v>0</v>
      </c>
      <c r="BT86" s="138" t="s">
        <v>365</v>
      </c>
      <c r="BU86" s="137">
        <v>0</v>
      </c>
      <c r="BV86" s="153">
        <v>0</v>
      </c>
      <c r="BW86" s="153">
        <v>0</v>
      </c>
      <c r="BX86" s="154" t="s">
        <v>365</v>
      </c>
      <c r="BY86" s="284">
        <v>0.32700000000000001</v>
      </c>
      <c r="BZ86" s="154">
        <v>11.324999999999999</v>
      </c>
      <c r="CA86" s="155">
        <v>9.5449999999999999</v>
      </c>
      <c r="CB86" s="154">
        <v>0.623</v>
      </c>
    </row>
    <row r="87" spans="1:80" ht="11.25" customHeight="1">
      <c r="A87" s="149" t="s">
        <v>362</v>
      </c>
      <c r="B87" s="150" t="s">
        <v>418</v>
      </c>
      <c r="C87" s="150"/>
      <c r="D87" s="150"/>
      <c r="E87" s="150"/>
      <c r="F87" s="150"/>
      <c r="G87" s="151"/>
      <c r="H87" s="152" t="s">
        <v>502</v>
      </c>
      <c r="I87" s="137">
        <v>0</v>
      </c>
      <c r="J87" s="137">
        <v>0</v>
      </c>
      <c r="K87" s="153">
        <v>0</v>
      </c>
      <c r="L87" s="153">
        <v>0</v>
      </c>
      <c r="M87" s="153">
        <v>0</v>
      </c>
      <c r="N87" s="153">
        <v>0</v>
      </c>
      <c r="O87" s="153">
        <v>0</v>
      </c>
      <c r="P87" s="153">
        <v>0</v>
      </c>
      <c r="Q87" s="153">
        <v>0</v>
      </c>
      <c r="R87" s="153">
        <v>0</v>
      </c>
      <c r="S87" s="153">
        <v>0</v>
      </c>
      <c r="T87" s="153">
        <v>0</v>
      </c>
      <c r="U87" s="137">
        <v>0</v>
      </c>
      <c r="V87" s="153">
        <v>0</v>
      </c>
      <c r="W87" s="153">
        <v>0</v>
      </c>
      <c r="X87" s="153">
        <v>0</v>
      </c>
      <c r="Y87" s="153">
        <v>0</v>
      </c>
      <c r="Z87" s="137">
        <v>0</v>
      </c>
      <c r="AA87" s="153">
        <v>0</v>
      </c>
      <c r="AB87" s="153">
        <v>0</v>
      </c>
      <c r="AC87" s="154">
        <v>0</v>
      </c>
      <c r="AD87" s="137">
        <v>0</v>
      </c>
      <c r="AE87" s="153">
        <v>0</v>
      </c>
      <c r="AF87" s="153">
        <v>0</v>
      </c>
      <c r="AG87" s="153" t="s">
        <v>365</v>
      </c>
      <c r="AH87" s="153" t="s">
        <v>365</v>
      </c>
      <c r="AI87" s="153" t="s">
        <v>365</v>
      </c>
      <c r="AJ87" s="153">
        <v>0</v>
      </c>
      <c r="AK87" s="153">
        <v>0</v>
      </c>
      <c r="AL87" s="153">
        <v>0</v>
      </c>
      <c r="AM87" s="153">
        <v>0</v>
      </c>
      <c r="AN87" s="153">
        <v>0</v>
      </c>
      <c r="AO87" s="153">
        <v>0</v>
      </c>
      <c r="AP87" s="153">
        <v>0</v>
      </c>
      <c r="AQ87" s="153">
        <v>0</v>
      </c>
      <c r="AR87" s="153">
        <v>0</v>
      </c>
      <c r="AS87" s="153">
        <v>0</v>
      </c>
      <c r="AT87" s="153">
        <v>0</v>
      </c>
      <c r="AU87" s="153">
        <v>0</v>
      </c>
      <c r="AV87" s="153">
        <v>0</v>
      </c>
      <c r="AW87" s="153">
        <v>0</v>
      </c>
      <c r="AX87" s="153">
        <v>0</v>
      </c>
      <c r="AY87" s="153">
        <v>0</v>
      </c>
      <c r="AZ87" s="153">
        <v>0</v>
      </c>
      <c r="BA87" s="154">
        <v>0</v>
      </c>
      <c r="BB87" s="137">
        <v>0</v>
      </c>
      <c r="BC87" s="153" t="s">
        <v>365</v>
      </c>
      <c r="BD87" s="153" t="s">
        <v>365</v>
      </c>
      <c r="BE87" s="153" t="s">
        <v>365</v>
      </c>
      <c r="BF87" s="390" t="s">
        <v>365</v>
      </c>
      <c r="BG87" s="153">
        <v>0</v>
      </c>
      <c r="BH87" s="153">
        <v>0</v>
      </c>
      <c r="BI87" s="153">
        <v>0</v>
      </c>
      <c r="BJ87" s="153">
        <v>0</v>
      </c>
      <c r="BK87" s="153">
        <v>0</v>
      </c>
      <c r="BL87" s="153">
        <v>0</v>
      </c>
      <c r="BM87" s="153">
        <v>0</v>
      </c>
      <c r="BN87" s="153">
        <v>0</v>
      </c>
      <c r="BO87" s="153">
        <v>0</v>
      </c>
      <c r="BP87" s="153">
        <v>0</v>
      </c>
      <c r="BQ87" s="153">
        <v>0</v>
      </c>
      <c r="BR87" s="153">
        <v>0</v>
      </c>
      <c r="BS87" s="153">
        <v>0</v>
      </c>
      <c r="BT87" s="138" t="s">
        <v>365</v>
      </c>
      <c r="BU87" s="137">
        <v>0</v>
      </c>
      <c r="BV87" s="153">
        <v>0</v>
      </c>
      <c r="BW87" s="153">
        <v>0</v>
      </c>
      <c r="BX87" s="154" t="s">
        <v>365</v>
      </c>
      <c r="BY87" s="284">
        <v>0</v>
      </c>
      <c r="BZ87" s="154">
        <v>0</v>
      </c>
      <c r="CA87" s="155">
        <v>0</v>
      </c>
      <c r="CB87" s="154">
        <v>0</v>
      </c>
    </row>
    <row r="88" spans="1:80" ht="11.25" customHeight="1">
      <c r="A88" s="149" t="s">
        <v>362</v>
      </c>
      <c r="B88" s="150" t="s">
        <v>503</v>
      </c>
      <c r="C88" s="150"/>
      <c r="D88" s="150"/>
      <c r="E88" s="150"/>
      <c r="F88" s="150"/>
      <c r="G88" s="151"/>
      <c r="H88" s="152" t="s">
        <v>504</v>
      </c>
      <c r="I88" s="137">
        <v>1938.1479999999999</v>
      </c>
      <c r="J88" s="137">
        <v>12.865</v>
      </c>
      <c r="K88" s="153">
        <v>0</v>
      </c>
      <c r="L88" s="153">
        <v>0</v>
      </c>
      <c r="M88" s="153">
        <v>12.865</v>
      </c>
      <c r="N88" s="153">
        <v>0</v>
      </c>
      <c r="O88" s="153">
        <v>0</v>
      </c>
      <c r="P88" s="153">
        <v>0</v>
      </c>
      <c r="Q88" s="153">
        <v>0</v>
      </c>
      <c r="R88" s="153">
        <v>0</v>
      </c>
      <c r="S88" s="153">
        <v>0</v>
      </c>
      <c r="T88" s="153">
        <v>0</v>
      </c>
      <c r="U88" s="137">
        <v>0</v>
      </c>
      <c r="V88" s="153">
        <v>0</v>
      </c>
      <c r="W88" s="153">
        <v>0</v>
      </c>
      <c r="X88" s="153">
        <v>0</v>
      </c>
      <c r="Y88" s="153">
        <v>0</v>
      </c>
      <c r="Z88" s="137">
        <v>0</v>
      </c>
      <c r="AA88" s="153">
        <v>0</v>
      </c>
      <c r="AB88" s="153">
        <v>0</v>
      </c>
      <c r="AC88" s="154">
        <v>0</v>
      </c>
      <c r="AD88" s="137">
        <v>790.08799999999997</v>
      </c>
      <c r="AE88" s="153" t="s">
        <v>365</v>
      </c>
      <c r="AF88" s="153" t="s">
        <v>365</v>
      </c>
      <c r="AG88" s="153" t="s">
        <v>365</v>
      </c>
      <c r="AH88" s="153" t="s">
        <v>365</v>
      </c>
      <c r="AI88" s="153" t="s">
        <v>365</v>
      </c>
      <c r="AJ88" s="153">
        <v>362.56700000000001</v>
      </c>
      <c r="AK88" s="153">
        <v>0</v>
      </c>
      <c r="AL88" s="153">
        <v>8.8879999999999999</v>
      </c>
      <c r="AM88" s="153">
        <v>0</v>
      </c>
      <c r="AN88" s="153">
        <v>0</v>
      </c>
      <c r="AO88" s="153">
        <v>0</v>
      </c>
      <c r="AP88" s="153">
        <v>0</v>
      </c>
      <c r="AQ88" s="153">
        <v>0</v>
      </c>
      <c r="AR88" s="153">
        <v>0</v>
      </c>
      <c r="AS88" s="153">
        <v>0.40799999999999997</v>
      </c>
      <c r="AT88" s="153">
        <v>387.25299999999999</v>
      </c>
      <c r="AU88" s="153">
        <v>0</v>
      </c>
      <c r="AV88" s="153">
        <v>0</v>
      </c>
      <c r="AW88" s="153">
        <v>0</v>
      </c>
      <c r="AX88" s="153">
        <v>0</v>
      </c>
      <c r="AY88" s="153">
        <v>0</v>
      </c>
      <c r="AZ88" s="153">
        <v>30.971</v>
      </c>
      <c r="BA88" s="154">
        <v>981.32299999999998</v>
      </c>
      <c r="BB88" s="137">
        <v>0</v>
      </c>
      <c r="BC88" s="153" t="s">
        <v>365</v>
      </c>
      <c r="BD88" s="153" t="s">
        <v>365</v>
      </c>
      <c r="BE88" s="153" t="s">
        <v>365</v>
      </c>
      <c r="BF88" s="390" t="s">
        <v>365</v>
      </c>
      <c r="BG88" s="153">
        <v>0</v>
      </c>
      <c r="BH88" s="153">
        <v>0</v>
      </c>
      <c r="BI88" s="153">
        <v>0</v>
      </c>
      <c r="BJ88" s="153">
        <v>0</v>
      </c>
      <c r="BK88" s="153">
        <v>0</v>
      </c>
      <c r="BL88" s="153">
        <v>0</v>
      </c>
      <c r="BM88" s="153">
        <v>0</v>
      </c>
      <c r="BN88" s="153">
        <v>0</v>
      </c>
      <c r="BO88" s="153">
        <v>0</v>
      </c>
      <c r="BP88" s="153">
        <v>0</v>
      </c>
      <c r="BQ88" s="153">
        <v>0</v>
      </c>
      <c r="BR88" s="153">
        <v>0</v>
      </c>
      <c r="BS88" s="153">
        <v>0</v>
      </c>
      <c r="BT88" s="138" t="s">
        <v>365</v>
      </c>
      <c r="BU88" s="137">
        <v>0</v>
      </c>
      <c r="BV88" s="153">
        <v>0</v>
      </c>
      <c r="BW88" s="153">
        <v>0</v>
      </c>
      <c r="BX88" s="154" t="s">
        <v>365</v>
      </c>
      <c r="BY88" s="284">
        <v>7.5910000000000002</v>
      </c>
      <c r="BZ88" s="154">
        <v>146.28100000000001</v>
      </c>
      <c r="CA88" s="155">
        <v>1910.684</v>
      </c>
      <c r="CB88" s="154">
        <v>8.298</v>
      </c>
    </row>
    <row r="89" spans="1:80" ht="11.25" customHeight="1">
      <c r="A89" s="149" t="s">
        <v>362</v>
      </c>
      <c r="B89" s="150" t="s">
        <v>505</v>
      </c>
      <c r="C89" s="150"/>
      <c r="D89" s="150"/>
      <c r="E89" s="150"/>
      <c r="F89" s="150"/>
      <c r="G89" s="151"/>
      <c r="H89" s="152" t="s">
        <v>506</v>
      </c>
      <c r="I89" s="137">
        <v>0</v>
      </c>
      <c r="J89" s="137" t="s">
        <v>365</v>
      </c>
      <c r="K89" s="153" t="s">
        <v>365</v>
      </c>
      <c r="L89" s="153" t="s">
        <v>365</v>
      </c>
      <c r="M89" s="153" t="s">
        <v>365</v>
      </c>
      <c r="N89" s="153" t="s">
        <v>365</v>
      </c>
      <c r="O89" s="153" t="s">
        <v>365</v>
      </c>
      <c r="P89" s="153" t="s">
        <v>365</v>
      </c>
      <c r="Q89" s="153" t="s">
        <v>365</v>
      </c>
      <c r="R89" s="153" t="s">
        <v>365</v>
      </c>
      <c r="S89" s="153" t="s">
        <v>365</v>
      </c>
      <c r="T89" s="153" t="s">
        <v>365</v>
      </c>
      <c r="U89" s="137" t="s">
        <v>365</v>
      </c>
      <c r="V89" s="153" t="s">
        <v>365</v>
      </c>
      <c r="W89" s="153" t="s">
        <v>365</v>
      </c>
      <c r="X89" s="153" t="s">
        <v>365</v>
      </c>
      <c r="Y89" s="153" t="s">
        <v>365</v>
      </c>
      <c r="Z89" s="137" t="s">
        <v>365</v>
      </c>
      <c r="AA89" s="153" t="s">
        <v>365</v>
      </c>
      <c r="AB89" s="153" t="s">
        <v>365</v>
      </c>
      <c r="AC89" s="154" t="s">
        <v>365</v>
      </c>
      <c r="AD89" s="137" t="s">
        <v>365</v>
      </c>
      <c r="AE89" s="153" t="s">
        <v>365</v>
      </c>
      <c r="AF89" s="153" t="s">
        <v>365</v>
      </c>
      <c r="AG89" s="153" t="s">
        <v>365</v>
      </c>
      <c r="AH89" s="153" t="s">
        <v>365</v>
      </c>
      <c r="AI89" s="153" t="s">
        <v>365</v>
      </c>
      <c r="AJ89" s="153" t="s">
        <v>365</v>
      </c>
      <c r="AK89" s="153" t="s">
        <v>365</v>
      </c>
      <c r="AL89" s="153" t="s">
        <v>365</v>
      </c>
      <c r="AM89" s="153" t="s">
        <v>365</v>
      </c>
      <c r="AN89" s="153" t="s">
        <v>365</v>
      </c>
      <c r="AO89" s="153" t="s">
        <v>365</v>
      </c>
      <c r="AP89" s="153" t="s">
        <v>365</v>
      </c>
      <c r="AQ89" s="153" t="s">
        <v>365</v>
      </c>
      <c r="AR89" s="153" t="s">
        <v>365</v>
      </c>
      <c r="AS89" s="153" t="s">
        <v>365</v>
      </c>
      <c r="AT89" s="153" t="s">
        <v>365</v>
      </c>
      <c r="AU89" s="153" t="s">
        <v>365</v>
      </c>
      <c r="AV89" s="153" t="s">
        <v>365</v>
      </c>
      <c r="AW89" s="153" t="s">
        <v>365</v>
      </c>
      <c r="AX89" s="153" t="s">
        <v>365</v>
      </c>
      <c r="AY89" s="153" t="s">
        <v>365</v>
      </c>
      <c r="AZ89" s="153" t="s">
        <v>365</v>
      </c>
      <c r="BA89" s="154" t="s">
        <v>365</v>
      </c>
      <c r="BB89" s="137" t="s">
        <v>365</v>
      </c>
      <c r="BC89" s="153" t="s">
        <v>365</v>
      </c>
      <c r="BD89" s="153" t="s">
        <v>365</v>
      </c>
      <c r="BE89" s="153" t="s">
        <v>365</v>
      </c>
      <c r="BF89" s="390" t="s">
        <v>365</v>
      </c>
      <c r="BG89" s="153" t="s">
        <v>365</v>
      </c>
      <c r="BH89" s="153" t="s">
        <v>365</v>
      </c>
      <c r="BI89" s="153" t="s">
        <v>365</v>
      </c>
      <c r="BJ89" s="153" t="s">
        <v>365</v>
      </c>
      <c r="BK89" s="153" t="s">
        <v>365</v>
      </c>
      <c r="BL89" s="153" t="s">
        <v>365</v>
      </c>
      <c r="BM89" s="153" t="s">
        <v>365</v>
      </c>
      <c r="BN89" s="153" t="s">
        <v>365</v>
      </c>
      <c r="BO89" s="153" t="s">
        <v>365</v>
      </c>
      <c r="BP89" s="153" t="s">
        <v>365</v>
      </c>
      <c r="BQ89" s="153" t="s">
        <v>365</v>
      </c>
      <c r="BR89" s="153" t="s">
        <v>365</v>
      </c>
      <c r="BS89" s="153" t="s">
        <v>365</v>
      </c>
      <c r="BT89" s="138" t="s">
        <v>365</v>
      </c>
      <c r="BU89" s="137" t="s">
        <v>365</v>
      </c>
      <c r="BV89" s="153" t="s">
        <v>365</v>
      </c>
      <c r="BW89" s="153" t="s">
        <v>365</v>
      </c>
      <c r="BX89" s="154" t="s">
        <v>365</v>
      </c>
      <c r="BY89" s="284">
        <v>0</v>
      </c>
      <c r="BZ89" s="154">
        <v>0</v>
      </c>
      <c r="CA89" s="155">
        <v>0</v>
      </c>
      <c r="CB89" s="154">
        <v>0</v>
      </c>
    </row>
    <row r="90" spans="1:80" ht="11.25" customHeight="1">
      <c r="A90" s="149" t="s">
        <v>362</v>
      </c>
      <c r="B90" s="150" t="s">
        <v>440</v>
      </c>
      <c r="C90" s="150"/>
      <c r="D90" s="150"/>
      <c r="E90" s="150"/>
      <c r="F90" s="150"/>
      <c r="G90" s="151"/>
      <c r="H90" s="152" t="s">
        <v>507</v>
      </c>
      <c r="I90" s="137">
        <v>0</v>
      </c>
      <c r="J90" s="137">
        <v>0</v>
      </c>
      <c r="K90" s="153">
        <v>0</v>
      </c>
      <c r="L90" s="153">
        <v>0</v>
      </c>
      <c r="M90" s="153">
        <v>0</v>
      </c>
      <c r="N90" s="153">
        <v>0</v>
      </c>
      <c r="O90" s="153">
        <v>0</v>
      </c>
      <c r="P90" s="153">
        <v>0</v>
      </c>
      <c r="Q90" s="153">
        <v>0</v>
      </c>
      <c r="R90" s="153">
        <v>0</v>
      </c>
      <c r="S90" s="153">
        <v>0</v>
      </c>
      <c r="T90" s="153">
        <v>0</v>
      </c>
      <c r="U90" s="137">
        <v>0</v>
      </c>
      <c r="V90" s="153">
        <v>0</v>
      </c>
      <c r="W90" s="153">
        <v>0</v>
      </c>
      <c r="X90" s="153">
        <v>0</v>
      </c>
      <c r="Y90" s="153">
        <v>0</v>
      </c>
      <c r="Z90" s="137">
        <v>0</v>
      </c>
      <c r="AA90" s="153">
        <v>0</v>
      </c>
      <c r="AB90" s="153">
        <v>0</v>
      </c>
      <c r="AC90" s="154">
        <v>0</v>
      </c>
      <c r="AD90" s="137" t="s">
        <v>365</v>
      </c>
      <c r="AE90" s="153" t="s">
        <v>365</v>
      </c>
      <c r="AF90" s="153" t="s">
        <v>365</v>
      </c>
      <c r="AG90" s="153" t="s">
        <v>365</v>
      </c>
      <c r="AH90" s="153" t="s">
        <v>365</v>
      </c>
      <c r="AI90" s="153" t="s">
        <v>365</v>
      </c>
      <c r="AJ90" s="153" t="s">
        <v>365</v>
      </c>
      <c r="AK90" s="153" t="s">
        <v>365</v>
      </c>
      <c r="AL90" s="153" t="s">
        <v>365</v>
      </c>
      <c r="AM90" s="153" t="s">
        <v>365</v>
      </c>
      <c r="AN90" s="153" t="s">
        <v>365</v>
      </c>
      <c r="AO90" s="153" t="s">
        <v>365</v>
      </c>
      <c r="AP90" s="153" t="s">
        <v>365</v>
      </c>
      <c r="AQ90" s="153" t="s">
        <v>365</v>
      </c>
      <c r="AR90" s="153" t="s">
        <v>365</v>
      </c>
      <c r="AS90" s="153" t="s">
        <v>365</v>
      </c>
      <c r="AT90" s="153" t="s">
        <v>365</v>
      </c>
      <c r="AU90" s="153" t="s">
        <v>365</v>
      </c>
      <c r="AV90" s="153" t="s">
        <v>365</v>
      </c>
      <c r="AW90" s="153" t="s">
        <v>365</v>
      </c>
      <c r="AX90" s="153" t="s">
        <v>365</v>
      </c>
      <c r="AY90" s="153" t="s">
        <v>365</v>
      </c>
      <c r="AZ90" s="153" t="s">
        <v>365</v>
      </c>
      <c r="BA90" s="154" t="s">
        <v>365</v>
      </c>
      <c r="BB90" s="137" t="s">
        <v>365</v>
      </c>
      <c r="BC90" s="153" t="s">
        <v>365</v>
      </c>
      <c r="BD90" s="153" t="s">
        <v>365</v>
      </c>
      <c r="BE90" s="153" t="s">
        <v>365</v>
      </c>
      <c r="BF90" s="390" t="s">
        <v>365</v>
      </c>
      <c r="BG90" s="153" t="s">
        <v>365</v>
      </c>
      <c r="BH90" s="153" t="s">
        <v>365</v>
      </c>
      <c r="BI90" s="153" t="s">
        <v>365</v>
      </c>
      <c r="BJ90" s="153" t="s">
        <v>365</v>
      </c>
      <c r="BK90" s="153" t="s">
        <v>365</v>
      </c>
      <c r="BL90" s="153" t="s">
        <v>365</v>
      </c>
      <c r="BM90" s="153" t="s">
        <v>365</v>
      </c>
      <c r="BN90" s="153" t="s">
        <v>365</v>
      </c>
      <c r="BO90" s="153" t="s">
        <v>365</v>
      </c>
      <c r="BP90" s="153" t="s">
        <v>365</v>
      </c>
      <c r="BQ90" s="153" t="s">
        <v>365</v>
      </c>
      <c r="BR90" s="153" t="s">
        <v>365</v>
      </c>
      <c r="BS90" s="153" t="s">
        <v>365</v>
      </c>
      <c r="BT90" s="138" t="s">
        <v>365</v>
      </c>
      <c r="BU90" s="137" t="s">
        <v>365</v>
      </c>
      <c r="BV90" s="153" t="s">
        <v>365</v>
      </c>
      <c r="BW90" s="153" t="s">
        <v>365</v>
      </c>
      <c r="BX90" s="154" t="s">
        <v>365</v>
      </c>
      <c r="BY90" s="284">
        <v>0</v>
      </c>
      <c r="BZ90" s="154">
        <v>0</v>
      </c>
      <c r="CA90" s="155">
        <v>0</v>
      </c>
      <c r="CB90" s="154">
        <v>0</v>
      </c>
    </row>
    <row r="91" spans="1:80" ht="11.25" customHeight="1">
      <c r="A91" s="149" t="s">
        <v>362</v>
      </c>
      <c r="B91" s="150" t="s">
        <v>508</v>
      </c>
      <c r="C91" s="150"/>
      <c r="D91" s="150"/>
      <c r="E91" s="150"/>
      <c r="F91" s="150"/>
      <c r="G91" s="151"/>
      <c r="H91" s="152" t="s">
        <v>509</v>
      </c>
      <c r="I91" s="137">
        <v>43.345999999999997</v>
      </c>
      <c r="J91" s="137" t="s">
        <v>365</v>
      </c>
      <c r="K91" s="153" t="s">
        <v>365</v>
      </c>
      <c r="L91" s="153" t="s">
        <v>365</v>
      </c>
      <c r="M91" s="153" t="s">
        <v>365</v>
      </c>
      <c r="N91" s="153" t="s">
        <v>365</v>
      </c>
      <c r="O91" s="153" t="s">
        <v>365</v>
      </c>
      <c r="P91" s="153" t="s">
        <v>365</v>
      </c>
      <c r="Q91" s="153" t="s">
        <v>365</v>
      </c>
      <c r="R91" s="153" t="s">
        <v>365</v>
      </c>
      <c r="S91" s="153" t="s">
        <v>365</v>
      </c>
      <c r="T91" s="153" t="s">
        <v>365</v>
      </c>
      <c r="U91" s="137" t="s">
        <v>365</v>
      </c>
      <c r="V91" s="153" t="s">
        <v>365</v>
      </c>
      <c r="W91" s="153" t="s">
        <v>365</v>
      </c>
      <c r="X91" s="153" t="s">
        <v>365</v>
      </c>
      <c r="Y91" s="153" t="s">
        <v>365</v>
      </c>
      <c r="Z91" s="137" t="s">
        <v>365</v>
      </c>
      <c r="AA91" s="153" t="s">
        <v>365</v>
      </c>
      <c r="AB91" s="153" t="s">
        <v>365</v>
      </c>
      <c r="AC91" s="154" t="s">
        <v>365</v>
      </c>
      <c r="AD91" s="137" t="s">
        <v>365</v>
      </c>
      <c r="AE91" s="153" t="s">
        <v>365</v>
      </c>
      <c r="AF91" s="153" t="s">
        <v>365</v>
      </c>
      <c r="AG91" s="153" t="s">
        <v>365</v>
      </c>
      <c r="AH91" s="153" t="s">
        <v>365</v>
      </c>
      <c r="AI91" s="153" t="s">
        <v>365</v>
      </c>
      <c r="AJ91" s="153" t="s">
        <v>365</v>
      </c>
      <c r="AK91" s="153" t="s">
        <v>365</v>
      </c>
      <c r="AL91" s="153" t="s">
        <v>365</v>
      </c>
      <c r="AM91" s="153" t="s">
        <v>365</v>
      </c>
      <c r="AN91" s="153" t="s">
        <v>365</v>
      </c>
      <c r="AO91" s="153" t="s">
        <v>365</v>
      </c>
      <c r="AP91" s="153" t="s">
        <v>365</v>
      </c>
      <c r="AQ91" s="153" t="s">
        <v>365</v>
      </c>
      <c r="AR91" s="153" t="s">
        <v>365</v>
      </c>
      <c r="AS91" s="153" t="s">
        <v>365</v>
      </c>
      <c r="AT91" s="153" t="s">
        <v>365</v>
      </c>
      <c r="AU91" s="153" t="s">
        <v>365</v>
      </c>
      <c r="AV91" s="153" t="s">
        <v>365</v>
      </c>
      <c r="AW91" s="153" t="s">
        <v>365</v>
      </c>
      <c r="AX91" s="153" t="s">
        <v>365</v>
      </c>
      <c r="AY91" s="153" t="s">
        <v>365</v>
      </c>
      <c r="AZ91" s="153" t="s">
        <v>365</v>
      </c>
      <c r="BA91" s="154">
        <v>39.893999999999998</v>
      </c>
      <c r="BB91" s="137" t="s">
        <v>365</v>
      </c>
      <c r="BC91" s="153" t="s">
        <v>365</v>
      </c>
      <c r="BD91" s="153" t="s">
        <v>365</v>
      </c>
      <c r="BE91" s="153" t="s">
        <v>365</v>
      </c>
      <c r="BF91" s="390" t="s">
        <v>365</v>
      </c>
      <c r="BG91" s="153" t="s">
        <v>365</v>
      </c>
      <c r="BH91" s="153" t="s">
        <v>365</v>
      </c>
      <c r="BI91" s="153" t="s">
        <v>365</v>
      </c>
      <c r="BJ91" s="153" t="s">
        <v>365</v>
      </c>
      <c r="BK91" s="153" t="s">
        <v>365</v>
      </c>
      <c r="BL91" s="153" t="s">
        <v>365</v>
      </c>
      <c r="BM91" s="153" t="s">
        <v>365</v>
      </c>
      <c r="BN91" s="153" t="s">
        <v>365</v>
      </c>
      <c r="BO91" s="153" t="s">
        <v>365</v>
      </c>
      <c r="BP91" s="153" t="s">
        <v>365</v>
      </c>
      <c r="BQ91" s="153" t="s">
        <v>365</v>
      </c>
      <c r="BR91" s="153" t="s">
        <v>365</v>
      </c>
      <c r="BS91" s="153" t="s">
        <v>365</v>
      </c>
      <c r="BT91" s="138" t="s">
        <v>365</v>
      </c>
      <c r="BU91" s="137" t="s">
        <v>365</v>
      </c>
      <c r="BV91" s="153" t="s">
        <v>365</v>
      </c>
      <c r="BW91" s="153" t="s">
        <v>365</v>
      </c>
      <c r="BX91" s="154" t="s">
        <v>365</v>
      </c>
      <c r="BY91" s="284">
        <v>0</v>
      </c>
      <c r="BZ91" s="154">
        <v>3.452</v>
      </c>
      <c r="CA91" s="155">
        <v>42.710999999999999</v>
      </c>
      <c r="CB91" s="154">
        <v>0.182</v>
      </c>
    </row>
    <row r="92" spans="1:80" ht="11.25" customHeight="1">
      <c r="A92" s="149" t="s">
        <v>362</v>
      </c>
      <c r="B92" s="150" t="s">
        <v>510</v>
      </c>
      <c r="C92" s="150"/>
      <c r="D92" s="150"/>
      <c r="E92" s="150"/>
      <c r="F92" s="150"/>
      <c r="G92" s="151"/>
      <c r="H92" s="152" t="s">
        <v>511</v>
      </c>
      <c r="I92" s="137">
        <v>0</v>
      </c>
      <c r="J92" s="137" t="s">
        <v>365</v>
      </c>
      <c r="K92" s="153" t="s">
        <v>365</v>
      </c>
      <c r="L92" s="153" t="s">
        <v>365</v>
      </c>
      <c r="M92" s="153" t="s">
        <v>365</v>
      </c>
      <c r="N92" s="153" t="s">
        <v>365</v>
      </c>
      <c r="O92" s="153" t="s">
        <v>365</v>
      </c>
      <c r="P92" s="153" t="s">
        <v>365</v>
      </c>
      <c r="Q92" s="153" t="s">
        <v>365</v>
      </c>
      <c r="R92" s="153" t="s">
        <v>365</v>
      </c>
      <c r="S92" s="153" t="s">
        <v>365</v>
      </c>
      <c r="T92" s="153" t="s">
        <v>365</v>
      </c>
      <c r="U92" s="137" t="s">
        <v>365</v>
      </c>
      <c r="V92" s="153" t="s">
        <v>365</v>
      </c>
      <c r="W92" s="153" t="s">
        <v>365</v>
      </c>
      <c r="X92" s="153" t="s">
        <v>365</v>
      </c>
      <c r="Y92" s="153" t="s">
        <v>365</v>
      </c>
      <c r="Z92" s="137" t="s">
        <v>365</v>
      </c>
      <c r="AA92" s="153" t="s">
        <v>365</v>
      </c>
      <c r="AB92" s="153" t="s">
        <v>365</v>
      </c>
      <c r="AC92" s="154" t="s">
        <v>365</v>
      </c>
      <c r="AD92" s="137" t="s">
        <v>365</v>
      </c>
      <c r="AE92" s="153" t="s">
        <v>365</v>
      </c>
      <c r="AF92" s="153" t="s">
        <v>365</v>
      </c>
      <c r="AG92" s="153" t="s">
        <v>365</v>
      </c>
      <c r="AH92" s="153" t="s">
        <v>365</v>
      </c>
      <c r="AI92" s="153" t="s">
        <v>365</v>
      </c>
      <c r="AJ92" s="153" t="s">
        <v>365</v>
      </c>
      <c r="AK92" s="153" t="s">
        <v>365</v>
      </c>
      <c r="AL92" s="153" t="s">
        <v>365</v>
      </c>
      <c r="AM92" s="153" t="s">
        <v>365</v>
      </c>
      <c r="AN92" s="153" t="s">
        <v>365</v>
      </c>
      <c r="AO92" s="153" t="s">
        <v>365</v>
      </c>
      <c r="AP92" s="153" t="s">
        <v>365</v>
      </c>
      <c r="AQ92" s="153" t="s">
        <v>365</v>
      </c>
      <c r="AR92" s="153" t="s">
        <v>365</v>
      </c>
      <c r="AS92" s="153" t="s">
        <v>365</v>
      </c>
      <c r="AT92" s="153" t="s">
        <v>365</v>
      </c>
      <c r="AU92" s="153" t="s">
        <v>365</v>
      </c>
      <c r="AV92" s="153" t="s">
        <v>365</v>
      </c>
      <c r="AW92" s="153" t="s">
        <v>365</v>
      </c>
      <c r="AX92" s="153" t="s">
        <v>365</v>
      </c>
      <c r="AY92" s="153" t="s">
        <v>365</v>
      </c>
      <c r="AZ92" s="153" t="s">
        <v>365</v>
      </c>
      <c r="BA92" s="154" t="s">
        <v>365</v>
      </c>
      <c r="BB92" s="137">
        <v>0</v>
      </c>
      <c r="BC92" s="153" t="s">
        <v>365</v>
      </c>
      <c r="BD92" s="153" t="s">
        <v>365</v>
      </c>
      <c r="BE92" s="153" t="s">
        <v>365</v>
      </c>
      <c r="BF92" s="390" t="s">
        <v>365</v>
      </c>
      <c r="BG92" s="153">
        <v>0</v>
      </c>
      <c r="BH92" s="153">
        <v>0</v>
      </c>
      <c r="BI92" s="153">
        <v>0</v>
      </c>
      <c r="BJ92" s="153">
        <v>0</v>
      </c>
      <c r="BK92" s="153">
        <v>0</v>
      </c>
      <c r="BL92" s="153">
        <v>0</v>
      </c>
      <c r="BM92" s="153">
        <v>0</v>
      </c>
      <c r="BN92" s="153" t="s">
        <v>365</v>
      </c>
      <c r="BO92" s="153">
        <v>0</v>
      </c>
      <c r="BP92" s="153" t="s">
        <v>365</v>
      </c>
      <c r="BQ92" s="153">
        <v>0</v>
      </c>
      <c r="BR92" s="153" t="s">
        <v>365</v>
      </c>
      <c r="BS92" s="153">
        <v>0</v>
      </c>
      <c r="BT92" s="138" t="s">
        <v>365</v>
      </c>
      <c r="BU92" s="137">
        <v>0</v>
      </c>
      <c r="BV92" s="153">
        <v>0</v>
      </c>
      <c r="BW92" s="153">
        <v>0</v>
      </c>
      <c r="BX92" s="154" t="s">
        <v>365</v>
      </c>
      <c r="BY92" s="284">
        <v>0</v>
      </c>
      <c r="BZ92" s="154">
        <v>0</v>
      </c>
      <c r="CA92" s="155">
        <v>0</v>
      </c>
      <c r="CB92" s="154">
        <v>0</v>
      </c>
    </row>
    <row r="93" spans="1:80" ht="11.25" customHeight="1">
      <c r="A93" s="149" t="s">
        <v>362</v>
      </c>
      <c r="B93" s="150" t="s">
        <v>512</v>
      </c>
      <c r="C93" s="150"/>
      <c r="D93" s="150"/>
      <c r="E93" s="150"/>
      <c r="F93" s="150"/>
      <c r="G93" s="151"/>
      <c r="H93" s="152" t="s">
        <v>513</v>
      </c>
      <c r="I93" s="137">
        <v>0</v>
      </c>
      <c r="J93" s="137" t="s">
        <v>365</v>
      </c>
      <c r="K93" s="153" t="s">
        <v>365</v>
      </c>
      <c r="L93" s="153" t="s">
        <v>365</v>
      </c>
      <c r="M93" s="153" t="s">
        <v>365</v>
      </c>
      <c r="N93" s="153" t="s">
        <v>365</v>
      </c>
      <c r="O93" s="153" t="s">
        <v>365</v>
      </c>
      <c r="P93" s="153" t="s">
        <v>365</v>
      </c>
      <c r="Q93" s="153" t="s">
        <v>365</v>
      </c>
      <c r="R93" s="153" t="s">
        <v>365</v>
      </c>
      <c r="S93" s="153" t="s">
        <v>365</v>
      </c>
      <c r="T93" s="153" t="s">
        <v>365</v>
      </c>
      <c r="U93" s="137" t="s">
        <v>365</v>
      </c>
      <c r="V93" s="153" t="s">
        <v>365</v>
      </c>
      <c r="W93" s="153" t="s">
        <v>365</v>
      </c>
      <c r="X93" s="153" t="s">
        <v>365</v>
      </c>
      <c r="Y93" s="153" t="s">
        <v>365</v>
      </c>
      <c r="Z93" s="137" t="s">
        <v>365</v>
      </c>
      <c r="AA93" s="153" t="s">
        <v>365</v>
      </c>
      <c r="AB93" s="153" t="s">
        <v>365</v>
      </c>
      <c r="AC93" s="154" t="s">
        <v>365</v>
      </c>
      <c r="AD93" s="137" t="s">
        <v>365</v>
      </c>
      <c r="AE93" s="153" t="s">
        <v>365</v>
      </c>
      <c r="AF93" s="153" t="s">
        <v>365</v>
      </c>
      <c r="AG93" s="153" t="s">
        <v>365</v>
      </c>
      <c r="AH93" s="153" t="s">
        <v>365</v>
      </c>
      <c r="AI93" s="153" t="s">
        <v>365</v>
      </c>
      <c r="AJ93" s="153" t="s">
        <v>365</v>
      </c>
      <c r="AK93" s="153" t="s">
        <v>365</v>
      </c>
      <c r="AL93" s="153" t="s">
        <v>365</v>
      </c>
      <c r="AM93" s="153" t="s">
        <v>365</v>
      </c>
      <c r="AN93" s="153" t="s">
        <v>365</v>
      </c>
      <c r="AO93" s="153" t="s">
        <v>365</v>
      </c>
      <c r="AP93" s="153" t="s">
        <v>365</v>
      </c>
      <c r="AQ93" s="153" t="s">
        <v>365</v>
      </c>
      <c r="AR93" s="153" t="s">
        <v>365</v>
      </c>
      <c r="AS93" s="153" t="s">
        <v>365</v>
      </c>
      <c r="AT93" s="153" t="s">
        <v>365</v>
      </c>
      <c r="AU93" s="153" t="s">
        <v>365</v>
      </c>
      <c r="AV93" s="153" t="s">
        <v>365</v>
      </c>
      <c r="AW93" s="153" t="s">
        <v>365</v>
      </c>
      <c r="AX93" s="153" t="s">
        <v>365</v>
      </c>
      <c r="AY93" s="153" t="s">
        <v>365</v>
      </c>
      <c r="AZ93" s="153" t="s">
        <v>365</v>
      </c>
      <c r="BA93" s="154">
        <v>0</v>
      </c>
      <c r="BB93" s="137" t="s">
        <v>365</v>
      </c>
      <c r="BC93" s="153" t="s">
        <v>365</v>
      </c>
      <c r="BD93" s="153" t="s">
        <v>365</v>
      </c>
      <c r="BE93" s="153" t="s">
        <v>365</v>
      </c>
      <c r="BF93" s="390" t="s">
        <v>365</v>
      </c>
      <c r="BG93" s="153" t="s">
        <v>365</v>
      </c>
      <c r="BH93" s="153" t="s">
        <v>365</v>
      </c>
      <c r="BI93" s="153" t="s">
        <v>365</v>
      </c>
      <c r="BJ93" s="153" t="s">
        <v>365</v>
      </c>
      <c r="BK93" s="153" t="s">
        <v>365</v>
      </c>
      <c r="BL93" s="153" t="s">
        <v>365</v>
      </c>
      <c r="BM93" s="153" t="s">
        <v>365</v>
      </c>
      <c r="BN93" s="153" t="s">
        <v>365</v>
      </c>
      <c r="BO93" s="153" t="s">
        <v>365</v>
      </c>
      <c r="BP93" s="153" t="s">
        <v>365</v>
      </c>
      <c r="BQ93" s="153" t="s">
        <v>365</v>
      </c>
      <c r="BR93" s="153" t="s">
        <v>365</v>
      </c>
      <c r="BS93" s="153" t="s">
        <v>365</v>
      </c>
      <c r="BT93" s="138" t="s">
        <v>365</v>
      </c>
      <c r="BU93" s="137" t="s">
        <v>365</v>
      </c>
      <c r="BV93" s="153" t="s">
        <v>365</v>
      </c>
      <c r="BW93" s="153" t="s">
        <v>365</v>
      </c>
      <c r="BX93" s="154" t="s">
        <v>365</v>
      </c>
      <c r="BY93" s="284">
        <v>0</v>
      </c>
      <c r="BZ93" s="154">
        <v>0</v>
      </c>
      <c r="CA93" s="155">
        <v>0</v>
      </c>
      <c r="CB93" s="154">
        <v>0</v>
      </c>
    </row>
    <row r="94" spans="1:80" ht="11.25" customHeight="1">
      <c r="A94" s="149" t="s">
        <v>362</v>
      </c>
      <c r="B94" s="150" t="s">
        <v>446</v>
      </c>
      <c r="C94" s="150"/>
      <c r="D94" s="150"/>
      <c r="E94" s="150"/>
      <c r="F94" s="150"/>
      <c r="G94" s="151"/>
      <c r="H94" s="152" t="s">
        <v>514</v>
      </c>
      <c r="I94" s="137">
        <v>0</v>
      </c>
      <c r="J94" s="137" t="s">
        <v>365</v>
      </c>
      <c r="K94" s="153" t="s">
        <v>365</v>
      </c>
      <c r="L94" s="153" t="s">
        <v>365</v>
      </c>
      <c r="M94" s="153" t="s">
        <v>365</v>
      </c>
      <c r="N94" s="153" t="s">
        <v>365</v>
      </c>
      <c r="O94" s="153" t="s">
        <v>365</v>
      </c>
      <c r="P94" s="153" t="s">
        <v>365</v>
      </c>
      <c r="Q94" s="153" t="s">
        <v>365</v>
      </c>
      <c r="R94" s="153" t="s">
        <v>365</v>
      </c>
      <c r="S94" s="153" t="s">
        <v>365</v>
      </c>
      <c r="T94" s="153" t="s">
        <v>365</v>
      </c>
      <c r="U94" s="137" t="s">
        <v>365</v>
      </c>
      <c r="V94" s="153" t="s">
        <v>365</v>
      </c>
      <c r="W94" s="153" t="s">
        <v>365</v>
      </c>
      <c r="X94" s="153" t="s">
        <v>365</v>
      </c>
      <c r="Y94" s="153" t="s">
        <v>365</v>
      </c>
      <c r="Z94" s="137" t="s">
        <v>365</v>
      </c>
      <c r="AA94" s="153" t="s">
        <v>365</v>
      </c>
      <c r="AB94" s="153" t="s">
        <v>365</v>
      </c>
      <c r="AC94" s="154" t="s">
        <v>365</v>
      </c>
      <c r="AD94" s="137" t="s">
        <v>365</v>
      </c>
      <c r="AE94" s="153" t="s">
        <v>365</v>
      </c>
      <c r="AF94" s="153" t="s">
        <v>365</v>
      </c>
      <c r="AG94" s="153" t="s">
        <v>365</v>
      </c>
      <c r="AH94" s="153" t="s">
        <v>365</v>
      </c>
      <c r="AI94" s="153" t="s">
        <v>365</v>
      </c>
      <c r="AJ94" s="153" t="s">
        <v>365</v>
      </c>
      <c r="AK94" s="153" t="s">
        <v>365</v>
      </c>
      <c r="AL94" s="153" t="s">
        <v>365</v>
      </c>
      <c r="AM94" s="153" t="s">
        <v>365</v>
      </c>
      <c r="AN94" s="153" t="s">
        <v>365</v>
      </c>
      <c r="AO94" s="153" t="s">
        <v>365</v>
      </c>
      <c r="AP94" s="153" t="s">
        <v>365</v>
      </c>
      <c r="AQ94" s="153" t="s">
        <v>365</v>
      </c>
      <c r="AR94" s="153" t="s">
        <v>365</v>
      </c>
      <c r="AS94" s="153" t="s">
        <v>365</v>
      </c>
      <c r="AT94" s="153" t="s">
        <v>365</v>
      </c>
      <c r="AU94" s="153" t="s">
        <v>365</v>
      </c>
      <c r="AV94" s="153" t="s">
        <v>365</v>
      </c>
      <c r="AW94" s="153" t="s">
        <v>365</v>
      </c>
      <c r="AX94" s="153" t="s">
        <v>365</v>
      </c>
      <c r="AY94" s="153" t="s">
        <v>365</v>
      </c>
      <c r="AZ94" s="153" t="s">
        <v>365</v>
      </c>
      <c r="BA94" s="154" t="s">
        <v>365</v>
      </c>
      <c r="BB94" s="137">
        <v>0</v>
      </c>
      <c r="BC94" s="153" t="s">
        <v>365</v>
      </c>
      <c r="BD94" s="153" t="s">
        <v>365</v>
      </c>
      <c r="BE94" s="153" t="s">
        <v>365</v>
      </c>
      <c r="BF94" s="390" t="s">
        <v>365</v>
      </c>
      <c r="BG94" s="153">
        <v>0</v>
      </c>
      <c r="BH94" s="153">
        <v>0</v>
      </c>
      <c r="BI94" s="153">
        <v>0</v>
      </c>
      <c r="BJ94" s="153">
        <v>0</v>
      </c>
      <c r="BK94" s="153">
        <v>0</v>
      </c>
      <c r="BL94" s="153">
        <v>0</v>
      </c>
      <c r="BM94" s="153">
        <v>0</v>
      </c>
      <c r="BN94" s="153" t="s">
        <v>365</v>
      </c>
      <c r="BO94" s="153">
        <v>0</v>
      </c>
      <c r="BP94" s="153" t="s">
        <v>365</v>
      </c>
      <c r="BQ94" s="153">
        <v>0</v>
      </c>
      <c r="BR94" s="153" t="s">
        <v>365</v>
      </c>
      <c r="BS94" s="153">
        <v>0</v>
      </c>
      <c r="BT94" s="138" t="s">
        <v>365</v>
      </c>
      <c r="BU94" s="137">
        <v>0</v>
      </c>
      <c r="BV94" s="153">
        <v>0</v>
      </c>
      <c r="BW94" s="153">
        <v>0</v>
      </c>
      <c r="BX94" s="154" t="s">
        <v>365</v>
      </c>
      <c r="BY94" s="284">
        <v>0</v>
      </c>
      <c r="BZ94" s="154">
        <v>0</v>
      </c>
      <c r="CA94" s="155">
        <v>0</v>
      </c>
      <c r="CB94" s="154">
        <v>0</v>
      </c>
    </row>
    <row r="95" spans="1:80" ht="11.25" customHeight="1">
      <c r="A95" s="156" t="s">
        <v>362</v>
      </c>
      <c r="B95" s="157" t="s">
        <v>515</v>
      </c>
      <c r="C95" s="157"/>
      <c r="D95" s="157"/>
      <c r="E95" s="157"/>
      <c r="F95" s="157"/>
      <c r="G95" s="158"/>
      <c r="H95" s="159" t="s">
        <v>516</v>
      </c>
      <c r="I95" s="188">
        <v>678.76099999999997</v>
      </c>
      <c r="J95" s="188">
        <v>0</v>
      </c>
      <c r="K95" s="161">
        <v>0</v>
      </c>
      <c r="L95" s="161">
        <v>0</v>
      </c>
      <c r="M95" s="161">
        <v>0</v>
      </c>
      <c r="N95" s="161">
        <v>0</v>
      </c>
      <c r="O95" s="161">
        <v>0</v>
      </c>
      <c r="P95" s="161">
        <v>0</v>
      </c>
      <c r="Q95" s="161">
        <v>0</v>
      </c>
      <c r="R95" s="161">
        <v>0</v>
      </c>
      <c r="S95" s="161">
        <v>0</v>
      </c>
      <c r="T95" s="161">
        <v>0</v>
      </c>
      <c r="U95" s="160">
        <v>0</v>
      </c>
      <c r="V95" s="161">
        <v>0</v>
      </c>
      <c r="W95" s="161">
        <v>0</v>
      </c>
      <c r="X95" s="161">
        <v>0</v>
      </c>
      <c r="Y95" s="161">
        <v>0</v>
      </c>
      <c r="Z95" s="160">
        <v>0</v>
      </c>
      <c r="AA95" s="161">
        <v>0</v>
      </c>
      <c r="AB95" s="161">
        <v>0</v>
      </c>
      <c r="AC95" s="162">
        <v>0</v>
      </c>
      <c r="AD95" s="160">
        <v>0</v>
      </c>
      <c r="AE95" s="161">
        <v>0</v>
      </c>
      <c r="AF95" s="161">
        <v>0</v>
      </c>
      <c r="AG95" s="161" t="s">
        <v>365</v>
      </c>
      <c r="AH95" s="161" t="s">
        <v>365</v>
      </c>
      <c r="AI95" s="161" t="s">
        <v>365</v>
      </c>
      <c r="AJ95" s="161">
        <v>0</v>
      </c>
      <c r="AK95" s="161">
        <v>0</v>
      </c>
      <c r="AL95" s="161">
        <v>0</v>
      </c>
      <c r="AM95" s="161">
        <v>0</v>
      </c>
      <c r="AN95" s="161">
        <v>0</v>
      </c>
      <c r="AO95" s="161">
        <v>0</v>
      </c>
      <c r="AP95" s="161">
        <v>0</v>
      </c>
      <c r="AQ95" s="161">
        <v>0</v>
      </c>
      <c r="AR95" s="161">
        <v>0</v>
      </c>
      <c r="AS95" s="161">
        <v>0</v>
      </c>
      <c r="AT95" s="161">
        <v>0</v>
      </c>
      <c r="AU95" s="161">
        <v>0</v>
      </c>
      <c r="AV95" s="161">
        <v>0</v>
      </c>
      <c r="AW95" s="161">
        <v>0</v>
      </c>
      <c r="AX95" s="161">
        <v>0</v>
      </c>
      <c r="AY95" s="161">
        <v>0</v>
      </c>
      <c r="AZ95" s="161">
        <v>0</v>
      </c>
      <c r="BA95" s="162">
        <v>26.507999999999999</v>
      </c>
      <c r="BB95" s="160">
        <v>0</v>
      </c>
      <c r="BC95" s="161" t="s">
        <v>365</v>
      </c>
      <c r="BD95" s="161" t="s">
        <v>365</v>
      </c>
      <c r="BE95" s="161" t="s">
        <v>365</v>
      </c>
      <c r="BF95" s="397" t="s">
        <v>365</v>
      </c>
      <c r="BG95" s="161">
        <v>0</v>
      </c>
      <c r="BH95" s="161">
        <v>0</v>
      </c>
      <c r="BI95" s="161">
        <v>0</v>
      </c>
      <c r="BJ95" s="161">
        <v>0</v>
      </c>
      <c r="BK95" s="161">
        <v>0</v>
      </c>
      <c r="BL95" s="161">
        <v>0</v>
      </c>
      <c r="BM95" s="161">
        <v>0</v>
      </c>
      <c r="BN95" s="161">
        <v>0</v>
      </c>
      <c r="BO95" s="161">
        <v>0</v>
      </c>
      <c r="BP95" s="161">
        <v>0</v>
      </c>
      <c r="BQ95" s="161">
        <v>0</v>
      </c>
      <c r="BR95" s="161">
        <v>0</v>
      </c>
      <c r="BS95" s="161">
        <v>0</v>
      </c>
      <c r="BT95" s="177" t="s">
        <v>365</v>
      </c>
      <c r="BU95" s="160">
        <v>0</v>
      </c>
      <c r="BV95" s="161">
        <v>0</v>
      </c>
      <c r="BW95" s="161">
        <v>0</v>
      </c>
      <c r="BX95" s="162" t="s">
        <v>365</v>
      </c>
      <c r="BY95" s="285">
        <v>367.42500000000001</v>
      </c>
      <c r="BZ95" s="162">
        <v>284.82799999999997</v>
      </c>
      <c r="CA95" s="163">
        <v>599.06799999999998</v>
      </c>
      <c r="CB95" s="162">
        <v>42.368000000000002</v>
      </c>
    </row>
    <row r="96" spans="1:80" ht="11.25" customHeight="1">
      <c r="A96" s="189" t="s">
        <v>517</v>
      </c>
      <c r="B96" s="189"/>
      <c r="C96" s="189"/>
      <c r="D96" s="189"/>
      <c r="E96" s="189"/>
      <c r="F96" s="189"/>
      <c r="G96" s="190"/>
      <c r="H96" s="191" t="s">
        <v>518</v>
      </c>
      <c r="I96" s="192">
        <v>1475.3879999999999</v>
      </c>
      <c r="J96" s="192">
        <v>0</v>
      </c>
      <c r="K96" s="193">
        <v>0</v>
      </c>
      <c r="L96" s="193">
        <v>0</v>
      </c>
      <c r="M96" s="193">
        <v>0</v>
      </c>
      <c r="N96" s="193">
        <v>0</v>
      </c>
      <c r="O96" s="193">
        <v>0</v>
      </c>
      <c r="P96" s="193">
        <v>0</v>
      </c>
      <c r="Q96" s="193">
        <v>0</v>
      </c>
      <c r="R96" s="193">
        <v>0</v>
      </c>
      <c r="S96" s="193">
        <v>0</v>
      </c>
      <c r="T96" s="193">
        <v>0</v>
      </c>
      <c r="U96" s="194">
        <v>0</v>
      </c>
      <c r="V96" s="193">
        <v>0</v>
      </c>
      <c r="W96" s="193">
        <v>0</v>
      </c>
      <c r="X96" s="193">
        <v>0</v>
      </c>
      <c r="Y96" s="193">
        <v>0</v>
      </c>
      <c r="Z96" s="194">
        <v>0</v>
      </c>
      <c r="AA96" s="193">
        <v>0</v>
      </c>
      <c r="AB96" s="193">
        <v>0</v>
      </c>
      <c r="AC96" s="194">
        <v>0</v>
      </c>
      <c r="AD96" s="194">
        <v>0</v>
      </c>
      <c r="AE96" s="193">
        <v>0</v>
      </c>
      <c r="AF96" s="193">
        <v>0</v>
      </c>
      <c r="AG96" s="193" t="s">
        <v>365</v>
      </c>
      <c r="AH96" s="193" t="s">
        <v>365</v>
      </c>
      <c r="AI96" s="193" t="s">
        <v>365</v>
      </c>
      <c r="AJ96" s="193">
        <v>0</v>
      </c>
      <c r="AK96" s="193">
        <v>0</v>
      </c>
      <c r="AL96" s="193">
        <v>0</v>
      </c>
      <c r="AM96" s="193">
        <v>0</v>
      </c>
      <c r="AN96" s="193">
        <v>0</v>
      </c>
      <c r="AO96" s="193">
        <v>0</v>
      </c>
      <c r="AP96" s="193">
        <v>0</v>
      </c>
      <c r="AQ96" s="193">
        <v>0</v>
      </c>
      <c r="AR96" s="193">
        <v>0</v>
      </c>
      <c r="AS96" s="193">
        <v>0</v>
      </c>
      <c r="AT96" s="193">
        <v>0</v>
      </c>
      <c r="AU96" s="193">
        <v>0</v>
      </c>
      <c r="AV96" s="193">
        <v>0</v>
      </c>
      <c r="AW96" s="193">
        <v>0</v>
      </c>
      <c r="AX96" s="193">
        <v>0</v>
      </c>
      <c r="AY96" s="193">
        <v>0</v>
      </c>
      <c r="AZ96" s="193">
        <v>0</v>
      </c>
      <c r="BA96" s="194">
        <v>9.8719999999999999</v>
      </c>
      <c r="BB96" s="194">
        <v>0</v>
      </c>
      <c r="BC96" s="193" t="s">
        <v>365</v>
      </c>
      <c r="BD96" s="193" t="s">
        <v>365</v>
      </c>
      <c r="BE96" s="193" t="s">
        <v>365</v>
      </c>
      <c r="BF96" s="399" t="s">
        <v>365</v>
      </c>
      <c r="BG96" s="193">
        <v>0</v>
      </c>
      <c r="BH96" s="193">
        <v>0</v>
      </c>
      <c r="BI96" s="193">
        <v>0</v>
      </c>
      <c r="BJ96" s="193">
        <v>0</v>
      </c>
      <c r="BK96" s="193">
        <v>0</v>
      </c>
      <c r="BL96" s="193">
        <v>0</v>
      </c>
      <c r="BM96" s="193">
        <v>0</v>
      </c>
      <c r="BN96" s="193">
        <v>0</v>
      </c>
      <c r="BO96" s="193">
        <v>0</v>
      </c>
      <c r="BP96" s="193">
        <v>0</v>
      </c>
      <c r="BQ96" s="193">
        <v>0</v>
      </c>
      <c r="BR96" s="193">
        <v>0</v>
      </c>
      <c r="BS96" s="193">
        <v>0</v>
      </c>
      <c r="BT96" s="193" t="s">
        <v>365</v>
      </c>
      <c r="BU96" s="194">
        <v>0</v>
      </c>
      <c r="BV96" s="193">
        <v>0</v>
      </c>
      <c r="BW96" s="193">
        <v>0</v>
      </c>
      <c r="BX96" s="194" t="s">
        <v>365</v>
      </c>
      <c r="BY96" s="288">
        <v>606.101</v>
      </c>
      <c r="BZ96" s="194">
        <v>859.41499999999996</v>
      </c>
      <c r="CA96" s="195">
        <v>1272.2909999999999</v>
      </c>
      <c r="CB96" s="194">
        <v>90.483999999999995</v>
      </c>
    </row>
    <row r="97" spans="1:80" ht="11.25" customHeight="1">
      <c r="A97" s="165" t="s">
        <v>519</v>
      </c>
      <c r="B97" s="165"/>
      <c r="C97" s="165"/>
      <c r="D97" s="165"/>
      <c r="E97" s="165"/>
      <c r="F97" s="165"/>
      <c r="G97" s="179"/>
      <c r="H97" s="168" t="s">
        <v>520</v>
      </c>
      <c r="I97" s="169">
        <v>77134.148000000001</v>
      </c>
      <c r="J97" s="169">
        <v>9415.0470000000005</v>
      </c>
      <c r="K97" s="170">
        <v>179.05699999999999</v>
      </c>
      <c r="L97" s="170">
        <v>360.05500000000001</v>
      </c>
      <c r="M97" s="170">
        <v>8656.0910000000003</v>
      </c>
      <c r="N97" s="170">
        <v>0</v>
      </c>
      <c r="O97" s="170">
        <v>141.65299999999999</v>
      </c>
      <c r="P97" s="170">
        <v>1.087</v>
      </c>
      <c r="Q97" s="170">
        <v>60.308999999999997</v>
      </c>
      <c r="R97" s="170">
        <v>0</v>
      </c>
      <c r="S97" s="170">
        <v>14.337999999999999</v>
      </c>
      <c r="T97" s="170">
        <v>2.456</v>
      </c>
      <c r="U97" s="169">
        <v>392.97</v>
      </c>
      <c r="V97" s="170">
        <v>0</v>
      </c>
      <c r="W97" s="170">
        <v>158.06399999999999</v>
      </c>
      <c r="X97" s="170">
        <v>191.43700000000001</v>
      </c>
      <c r="Y97" s="170">
        <v>43.468000000000004</v>
      </c>
      <c r="Z97" s="169">
        <v>0</v>
      </c>
      <c r="AA97" s="170">
        <v>0</v>
      </c>
      <c r="AB97" s="170">
        <v>0</v>
      </c>
      <c r="AC97" s="169">
        <v>0</v>
      </c>
      <c r="AD97" s="169">
        <v>27824.584999999999</v>
      </c>
      <c r="AE97" s="170">
        <v>-176.25</v>
      </c>
      <c r="AF97" s="170">
        <v>0</v>
      </c>
      <c r="AG97" s="170">
        <v>-3.4350000000000001</v>
      </c>
      <c r="AH97" s="170">
        <v>10.013999999999999</v>
      </c>
      <c r="AI97" s="170">
        <v>0</v>
      </c>
      <c r="AJ97" s="170">
        <v>413.15</v>
      </c>
      <c r="AK97" s="170">
        <v>0</v>
      </c>
      <c r="AL97" s="170">
        <v>2622.096</v>
      </c>
      <c r="AM97" s="170">
        <v>4229.3999999999996</v>
      </c>
      <c r="AN97" s="170">
        <v>3.7829999999999999</v>
      </c>
      <c r="AO97" s="170">
        <v>0</v>
      </c>
      <c r="AP97" s="170">
        <v>14.843999999999999</v>
      </c>
      <c r="AQ97" s="170">
        <v>0.35799999999999998</v>
      </c>
      <c r="AR97" s="170">
        <v>1214.336</v>
      </c>
      <c r="AS97" s="170">
        <v>16990.580999999998</v>
      </c>
      <c r="AT97" s="170">
        <v>81.018000000000001</v>
      </c>
      <c r="AU97" s="170">
        <v>102.447</v>
      </c>
      <c r="AV97" s="170">
        <v>264.02100000000002</v>
      </c>
      <c r="AW97" s="170">
        <v>1096.481</v>
      </c>
      <c r="AX97" s="170">
        <v>36.101999999999997</v>
      </c>
      <c r="AY97" s="170">
        <v>159.33699999999999</v>
      </c>
      <c r="AZ97" s="170">
        <v>766.303</v>
      </c>
      <c r="BA97" s="169">
        <v>12219.35</v>
      </c>
      <c r="BB97" s="169">
        <v>9040.9339999999993</v>
      </c>
      <c r="BC97" s="170">
        <v>0</v>
      </c>
      <c r="BD97" s="170">
        <v>0</v>
      </c>
      <c r="BE97" s="170">
        <v>0</v>
      </c>
      <c r="BF97" s="398">
        <v>0</v>
      </c>
      <c r="BG97" s="170">
        <v>80.144000000000005</v>
      </c>
      <c r="BH97" s="170">
        <v>25.64</v>
      </c>
      <c r="BI97" s="170">
        <v>7446.576</v>
      </c>
      <c r="BJ97" s="170">
        <v>0</v>
      </c>
      <c r="BK97" s="170">
        <v>91.941999999999993</v>
      </c>
      <c r="BL97" s="170">
        <v>58.097000000000001</v>
      </c>
      <c r="BM97" s="170">
        <v>0</v>
      </c>
      <c r="BN97" s="170">
        <v>183.01599999999999</v>
      </c>
      <c r="BO97" s="170">
        <v>19.385000000000002</v>
      </c>
      <c r="BP97" s="170">
        <v>837.13099999999997</v>
      </c>
      <c r="BQ97" s="170">
        <v>0</v>
      </c>
      <c r="BR97" s="170">
        <v>0</v>
      </c>
      <c r="BS97" s="170">
        <v>1.002</v>
      </c>
      <c r="BT97" s="170">
        <v>298.00299999999999</v>
      </c>
      <c r="BU97" s="169">
        <v>831.29100000000005</v>
      </c>
      <c r="BV97" s="170">
        <v>630.34500000000003</v>
      </c>
      <c r="BW97" s="170">
        <v>200.946</v>
      </c>
      <c r="BX97" s="169">
        <v>0</v>
      </c>
      <c r="BY97" s="286">
        <v>5602.4440000000004</v>
      </c>
      <c r="BZ97" s="169">
        <v>11807.526</v>
      </c>
      <c r="CA97" s="171">
        <v>65480.807000000001</v>
      </c>
      <c r="CB97" s="169">
        <v>9675.8109999999997</v>
      </c>
    </row>
    <row r="98" spans="1:80" ht="11.25" customHeight="1">
      <c r="A98" s="196" t="s">
        <v>521</v>
      </c>
      <c r="B98" s="196"/>
      <c r="C98" s="196"/>
      <c r="D98" s="196"/>
      <c r="E98" s="196"/>
      <c r="F98" s="196"/>
      <c r="G98" s="197"/>
      <c r="H98" s="198" t="s">
        <v>522</v>
      </c>
      <c r="I98" s="192">
        <v>5794.8329999999996</v>
      </c>
      <c r="J98" s="192">
        <v>107.721</v>
      </c>
      <c r="K98" s="199">
        <v>6.29</v>
      </c>
      <c r="L98" s="199">
        <v>0</v>
      </c>
      <c r="M98" s="199">
        <v>54.213000000000001</v>
      </c>
      <c r="N98" s="199">
        <v>0</v>
      </c>
      <c r="O98" s="199">
        <v>0</v>
      </c>
      <c r="P98" s="199">
        <v>0</v>
      </c>
      <c r="Q98" s="199">
        <v>32.881</v>
      </c>
      <c r="R98" s="199">
        <v>0</v>
      </c>
      <c r="S98" s="199">
        <v>14.337</v>
      </c>
      <c r="T98" s="199">
        <v>0</v>
      </c>
      <c r="U98" s="192">
        <v>0</v>
      </c>
      <c r="V98" s="199">
        <v>0</v>
      </c>
      <c r="W98" s="199">
        <v>0</v>
      </c>
      <c r="X98" s="199">
        <v>0</v>
      </c>
      <c r="Y98" s="199">
        <v>0</v>
      </c>
      <c r="Z98" s="192">
        <v>0</v>
      </c>
      <c r="AA98" s="199">
        <v>0</v>
      </c>
      <c r="AB98" s="199">
        <v>0</v>
      </c>
      <c r="AC98" s="192">
        <v>0</v>
      </c>
      <c r="AD98" s="192">
        <v>3635.3980000000001</v>
      </c>
      <c r="AE98" s="199">
        <v>0</v>
      </c>
      <c r="AF98" s="199">
        <v>0</v>
      </c>
      <c r="AG98" s="199" t="s">
        <v>365</v>
      </c>
      <c r="AH98" s="199" t="s">
        <v>365</v>
      </c>
      <c r="AI98" s="199" t="s">
        <v>365</v>
      </c>
      <c r="AJ98" s="199">
        <v>0</v>
      </c>
      <c r="AK98" s="199">
        <v>0</v>
      </c>
      <c r="AL98" s="199">
        <v>88.644999999999996</v>
      </c>
      <c r="AM98" s="199">
        <v>0</v>
      </c>
      <c r="AN98" s="199">
        <v>0</v>
      </c>
      <c r="AO98" s="199">
        <v>0</v>
      </c>
      <c r="AP98" s="199">
        <v>0</v>
      </c>
      <c r="AQ98" s="199">
        <v>1.0999999999999999E-2</v>
      </c>
      <c r="AR98" s="199">
        <v>1196.9659999999999</v>
      </c>
      <c r="AS98" s="199">
        <v>0</v>
      </c>
      <c r="AT98" s="199">
        <v>0</v>
      </c>
      <c r="AU98" s="199">
        <v>102.447</v>
      </c>
      <c r="AV98" s="199">
        <v>239.58199999999999</v>
      </c>
      <c r="AW98" s="199">
        <v>1096.481</v>
      </c>
      <c r="AX98" s="199">
        <v>0</v>
      </c>
      <c r="AY98" s="199">
        <v>159.33699999999999</v>
      </c>
      <c r="AZ98" s="199">
        <v>751.93</v>
      </c>
      <c r="BA98" s="192">
        <v>2051.7139999999999</v>
      </c>
      <c r="BB98" s="192">
        <v>0</v>
      </c>
      <c r="BC98" s="199" t="s">
        <v>365</v>
      </c>
      <c r="BD98" s="199" t="s">
        <v>365</v>
      </c>
      <c r="BE98" s="199" t="s">
        <v>365</v>
      </c>
      <c r="BF98" s="400" t="s">
        <v>365</v>
      </c>
      <c r="BG98" s="199" t="s">
        <v>365</v>
      </c>
      <c r="BH98" s="199" t="s">
        <v>365</v>
      </c>
      <c r="BI98" s="199" t="s">
        <v>365</v>
      </c>
      <c r="BJ98" s="199" t="s">
        <v>365</v>
      </c>
      <c r="BK98" s="199" t="s">
        <v>365</v>
      </c>
      <c r="BL98" s="199" t="s">
        <v>365</v>
      </c>
      <c r="BM98" s="199" t="s">
        <v>365</v>
      </c>
      <c r="BN98" s="199">
        <v>0</v>
      </c>
      <c r="BO98" s="199" t="s">
        <v>365</v>
      </c>
      <c r="BP98" s="199">
        <v>0</v>
      </c>
      <c r="BQ98" s="199" t="s">
        <v>365</v>
      </c>
      <c r="BR98" s="199">
        <v>0</v>
      </c>
      <c r="BS98" s="199" t="s">
        <v>365</v>
      </c>
      <c r="BT98" s="199" t="s">
        <v>365</v>
      </c>
      <c r="BU98" s="192" t="s">
        <v>365</v>
      </c>
      <c r="BV98" s="199" t="s">
        <v>365</v>
      </c>
      <c r="BW98" s="199" t="s">
        <v>365</v>
      </c>
      <c r="BX98" s="192" t="s">
        <v>365</v>
      </c>
      <c r="BY98" s="289" t="s">
        <v>365</v>
      </c>
      <c r="BZ98" s="192" t="s">
        <v>365</v>
      </c>
      <c r="CA98" s="200">
        <v>5794.8329999999996</v>
      </c>
      <c r="CB98" s="192">
        <v>0</v>
      </c>
    </row>
    <row r="99" spans="1:80" s="201" customFormat="1" ht="11.25" customHeight="1">
      <c r="A99" s="172" t="s">
        <v>362</v>
      </c>
      <c r="B99" s="173" t="s">
        <v>523</v>
      </c>
      <c r="C99" s="173"/>
      <c r="D99" s="173"/>
      <c r="E99" s="173"/>
      <c r="F99" s="173"/>
      <c r="G99" s="174"/>
      <c r="H99" s="175" t="s">
        <v>524</v>
      </c>
      <c r="I99" s="137">
        <v>5362.2370000000001</v>
      </c>
      <c r="J99" s="137">
        <v>104.818</v>
      </c>
      <c r="K99" s="138">
        <v>6.29</v>
      </c>
      <c r="L99" s="138">
        <v>0</v>
      </c>
      <c r="M99" s="138">
        <v>54.213000000000001</v>
      </c>
      <c r="N99" s="138">
        <v>0</v>
      </c>
      <c r="O99" s="138">
        <v>0</v>
      </c>
      <c r="P99" s="138">
        <v>0</v>
      </c>
      <c r="Q99" s="138">
        <v>32.881</v>
      </c>
      <c r="R99" s="138">
        <v>0</v>
      </c>
      <c r="S99" s="138">
        <v>11.435</v>
      </c>
      <c r="T99" s="138">
        <v>0</v>
      </c>
      <c r="U99" s="137">
        <v>0</v>
      </c>
      <c r="V99" s="138">
        <v>0</v>
      </c>
      <c r="W99" s="138">
        <v>0</v>
      </c>
      <c r="X99" s="138">
        <v>0</v>
      </c>
      <c r="Y99" s="138">
        <v>0</v>
      </c>
      <c r="Z99" s="137">
        <v>0</v>
      </c>
      <c r="AA99" s="138">
        <v>0</v>
      </c>
      <c r="AB99" s="138">
        <v>0</v>
      </c>
      <c r="AC99" s="137">
        <v>0</v>
      </c>
      <c r="AD99" s="137">
        <v>3205.7049999999999</v>
      </c>
      <c r="AE99" s="138">
        <v>0</v>
      </c>
      <c r="AF99" s="138">
        <v>0</v>
      </c>
      <c r="AG99" s="138" t="s">
        <v>365</v>
      </c>
      <c r="AH99" s="138" t="s">
        <v>365</v>
      </c>
      <c r="AI99" s="138" t="s">
        <v>365</v>
      </c>
      <c r="AJ99" s="138">
        <v>0</v>
      </c>
      <c r="AK99" s="138">
        <v>0</v>
      </c>
      <c r="AL99" s="138">
        <v>88.644999999999996</v>
      </c>
      <c r="AM99" s="138">
        <v>0</v>
      </c>
      <c r="AN99" s="138">
        <v>0</v>
      </c>
      <c r="AO99" s="138">
        <v>0</v>
      </c>
      <c r="AP99" s="138">
        <v>0</v>
      </c>
      <c r="AQ99" s="138">
        <v>0.01</v>
      </c>
      <c r="AR99" s="138">
        <v>1196.9659999999999</v>
      </c>
      <c r="AS99" s="138">
        <v>0</v>
      </c>
      <c r="AT99" s="138">
        <v>0</v>
      </c>
      <c r="AU99" s="138">
        <v>9.2460000000000004</v>
      </c>
      <c r="AV99" s="138">
        <v>21.53</v>
      </c>
      <c r="AW99" s="138">
        <v>1096.393</v>
      </c>
      <c r="AX99" s="138">
        <v>0</v>
      </c>
      <c r="AY99" s="138">
        <v>40.984999999999999</v>
      </c>
      <c r="AZ99" s="138">
        <v>751.93</v>
      </c>
      <c r="BA99" s="137">
        <v>2051.7139999999999</v>
      </c>
      <c r="BB99" s="137">
        <v>0</v>
      </c>
      <c r="BC99" s="138" t="s">
        <v>365</v>
      </c>
      <c r="BD99" s="138" t="s">
        <v>365</v>
      </c>
      <c r="BE99" s="138" t="s">
        <v>365</v>
      </c>
      <c r="BF99" s="396" t="s">
        <v>365</v>
      </c>
      <c r="BG99" s="138" t="s">
        <v>365</v>
      </c>
      <c r="BH99" s="138" t="s">
        <v>365</v>
      </c>
      <c r="BI99" s="138" t="s">
        <v>365</v>
      </c>
      <c r="BJ99" s="138" t="s">
        <v>365</v>
      </c>
      <c r="BK99" s="138" t="s">
        <v>365</v>
      </c>
      <c r="BL99" s="138" t="s">
        <v>365</v>
      </c>
      <c r="BM99" s="138" t="s">
        <v>365</v>
      </c>
      <c r="BN99" s="138">
        <v>0</v>
      </c>
      <c r="BO99" s="138" t="s">
        <v>365</v>
      </c>
      <c r="BP99" s="138">
        <v>0</v>
      </c>
      <c r="BQ99" s="138" t="s">
        <v>365</v>
      </c>
      <c r="BR99" s="138">
        <v>0</v>
      </c>
      <c r="BS99" s="138" t="s">
        <v>365</v>
      </c>
      <c r="BT99" s="138" t="s">
        <v>365</v>
      </c>
      <c r="BU99" s="137" t="s">
        <v>365</v>
      </c>
      <c r="BV99" s="138" t="s">
        <v>365</v>
      </c>
      <c r="BW99" s="138" t="s">
        <v>365</v>
      </c>
      <c r="BX99" s="137" t="s">
        <v>365</v>
      </c>
      <c r="BY99" s="283" t="s">
        <v>365</v>
      </c>
      <c r="BZ99" s="137" t="s">
        <v>365</v>
      </c>
      <c r="CA99" s="139">
        <v>5362.2370000000001</v>
      </c>
      <c r="CB99" s="137">
        <v>0</v>
      </c>
    </row>
    <row r="100" spans="1:80" ht="11.25" customHeight="1">
      <c r="A100" s="149"/>
      <c r="B100" s="149" t="s">
        <v>362</v>
      </c>
      <c r="C100" s="150" t="s">
        <v>525</v>
      </c>
      <c r="D100" s="150"/>
      <c r="E100" s="150"/>
      <c r="F100" s="150"/>
      <c r="G100" s="151"/>
      <c r="H100" s="152" t="s">
        <v>526</v>
      </c>
      <c r="I100" s="137">
        <v>0</v>
      </c>
      <c r="J100" s="137" t="s">
        <v>365</v>
      </c>
      <c r="K100" s="153" t="s">
        <v>365</v>
      </c>
      <c r="L100" s="153" t="s">
        <v>365</v>
      </c>
      <c r="M100" s="153" t="s">
        <v>365</v>
      </c>
      <c r="N100" s="153" t="s">
        <v>365</v>
      </c>
      <c r="O100" s="153" t="s">
        <v>365</v>
      </c>
      <c r="P100" s="153" t="s">
        <v>365</v>
      </c>
      <c r="Q100" s="153" t="s">
        <v>365</v>
      </c>
      <c r="R100" s="153" t="s">
        <v>365</v>
      </c>
      <c r="S100" s="153" t="s">
        <v>365</v>
      </c>
      <c r="T100" s="153" t="s">
        <v>365</v>
      </c>
      <c r="U100" s="137" t="s">
        <v>365</v>
      </c>
      <c r="V100" s="153" t="s">
        <v>365</v>
      </c>
      <c r="W100" s="153" t="s">
        <v>365</v>
      </c>
      <c r="X100" s="153" t="s">
        <v>365</v>
      </c>
      <c r="Y100" s="153" t="s">
        <v>365</v>
      </c>
      <c r="Z100" s="137" t="s">
        <v>365</v>
      </c>
      <c r="AA100" s="153" t="s">
        <v>365</v>
      </c>
      <c r="AB100" s="153" t="s">
        <v>365</v>
      </c>
      <c r="AC100" s="154" t="s">
        <v>365</v>
      </c>
      <c r="AD100" s="137">
        <v>0</v>
      </c>
      <c r="AE100" s="153">
        <v>0</v>
      </c>
      <c r="AF100" s="153">
        <v>0</v>
      </c>
      <c r="AG100" s="153" t="s">
        <v>365</v>
      </c>
      <c r="AH100" s="153" t="s">
        <v>365</v>
      </c>
      <c r="AI100" s="153" t="s">
        <v>365</v>
      </c>
      <c r="AJ100" s="153">
        <v>0</v>
      </c>
      <c r="AK100" s="153">
        <v>0</v>
      </c>
      <c r="AL100" s="153">
        <v>0</v>
      </c>
      <c r="AM100" s="153">
        <v>0</v>
      </c>
      <c r="AN100" s="153">
        <v>0</v>
      </c>
      <c r="AO100" s="153">
        <v>0</v>
      </c>
      <c r="AP100" s="153">
        <v>0</v>
      </c>
      <c r="AQ100" s="153">
        <v>0</v>
      </c>
      <c r="AR100" s="153">
        <v>0</v>
      </c>
      <c r="AS100" s="153">
        <v>0</v>
      </c>
      <c r="AT100" s="153">
        <v>0</v>
      </c>
      <c r="AU100" s="153">
        <v>0</v>
      </c>
      <c r="AV100" s="153">
        <v>0</v>
      </c>
      <c r="AW100" s="153">
        <v>0</v>
      </c>
      <c r="AX100" s="153">
        <v>0</v>
      </c>
      <c r="AY100" s="153">
        <v>0</v>
      </c>
      <c r="AZ100" s="153">
        <v>0</v>
      </c>
      <c r="BA100" s="154" t="s">
        <v>365</v>
      </c>
      <c r="BB100" s="137">
        <v>0</v>
      </c>
      <c r="BC100" s="153" t="s">
        <v>365</v>
      </c>
      <c r="BD100" s="153" t="s">
        <v>365</v>
      </c>
      <c r="BE100" s="153" t="s">
        <v>365</v>
      </c>
      <c r="BF100" s="390" t="s">
        <v>365</v>
      </c>
      <c r="BG100" s="153" t="s">
        <v>365</v>
      </c>
      <c r="BH100" s="153" t="s">
        <v>365</v>
      </c>
      <c r="BI100" s="153" t="s">
        <v>365</v>
      </c>
      <c r="BJ100" s="153" t="s">
        <v>365</v>
      </c>
      <c r="BK100" s="153" t="s">
        <v>365</v>
      </c>
      <c r="BL100" s="153" t="s">
        <v>365</v>
      </c>
      <c r="BM100" s="153" t="s">
        <v>365</v>
      </c>
      <c r="BN100" s="153">
        <v>0</v>
      </c>
      <c r="BO100" s="153" t="s">
        <v>365</v>
      </c>
      <c r="BP100" s="153">
        <v>0</v>
      </c>
      <c r="BQ100" s="153" t="s">
        <v>365</v>
      </c>
      <c r="BR100" s="153">
        <v>0</v>
      </c>
      <c r="BS100" s="153" t="s">
        <v>365</v>
      </c>
      <c r="BT100" s="138" t="s">
        <v>365</v>
      </c>
      <c r="BU100" s="137" t="s">
        <v>365</v>
      </c>
      <c r="BV100" s="153" t="s">
        <v>365</v>
      </c>
      <c r="BW100" s="153" t="s">
        <v>365</v>
      </c>
      <c r="BX100" s="154" t="s">
        <v>365</v>
      </c>
      <c r="BY100" s="284" t="s">
        <v>365</v>
      </c>
      <c r="BZ100" s="154" t="s">
        <v>365</v>
      </c>
      <c r="CA100" s="155">
        <v>0</v>
      </c>
      <c r="CB100" s="154">
        <v>0</v>
      </c>
    </row>
    <row r="101" spans="1:80" ht="11.25" customHeight="1">
      <c r="A101" s="149"/>
      <c r="B101" s="149" t="s">
        <v>362</v>
      </c>
      <c r="C101" s="150" t="s">
        <v>527</v>
      </c>
      <c r="D101" s="150"/>
      <c r="E101" s="150"/>
      <c r="F101" s="150"/>
      <c r="G101" s="151"/>
      <c r="H101" s="152" t="s">
        <v>528</v>
      </c>
      <c r="I101" s="137">
        <v>4.6900000000000004</v>
      </c>
      <c r="J101" s="137" t="s">
        <v>365</v>
      </c>
      <c r="K101" s="153" t="s">
        <v>365</v>
      </c>
      <c r="L101" s="153" t="s">
        <v>365</v>
      </c>
      <c r="M101" s="153" t="s">
        <v>365</v>
      </c>
      <c r="N101" s="153" t="s">
        <v>365</v>
      </c>
      <c r="O101" s="153" t="s">
        <v>365</v>
      </c>
      <c r="P101" s="153" t="s">
        <v>365</v>
      </c>
      <c r="Q101" s="153" t="s">
        <v>365</v>
      </c>
      <c r="R101" s="153" t="s">
        <v>365</v>
      </c>
      <c r="S101" s="153" t="s">
        <v>365</v>
      </c>
      <c r="T101" s="153" t="s">
        <v>365</v>
      </c>
      <c r="U101" s="137" t="s">
        <v>365</v>
      </c>
      <c r="V101" s="153" t="s">
        <v>365</v>
      </c>
      <c r="W101" s="153" t="s">
        <v>365</v>
      </c>
      <c r="X101" s="153" t="s">
        <v>365</v>
      </c>
      <c r="Y101" s="153" t="s">
        <v>365</v>
      </c>
      <c r="Z101" s="137" t="s">
        <v>365</v>
      </c>
      <c r="AA101" s="153" t="s">
        <v>365</v>
      </c>
      <c r="AB101" s="153" t="s">
        <v>365</v>
      </c>
      <c r="AC101" s="154" t="s">
        <v>365</v>
      </c>
      <c r="AD101" s="137">
        <v>4.6900000000000004</v>
      </c>
      <c r="AE101" s="153">
        <v>0</v>
      </c>
      <c r="AF101" s="153">
        <v>0</v>
      </c>
      <c r="AG101" s="153" t="s">
        <v>365</v>
      </c>
      <c r="AH101" s="153" t="s">
        <v>365</v>
      </c>
      <c r="AI101" s="153" t="s">
        <v>365</v>
      </c>
      <c r="AJ101" s="153">
        <v>0</v>
      </c>
      <c r="AK101" s="153">
        <v>0</v>
      </c>
      <c r="AL101" s="153">
        <v>0</v>
      </c>
      <c r="AM101" s="153">
        <v>0</v>
      </c>
      <c r="AN101" s="153">
        <v>0</v>
      </c>
      <c r="AO101" s="153">
        <v>0</v>
      </c>
      <c r="AP101" s="153">
        <v>0</v>
      </c>
      <c r="AQ101" s="153">
        <v>0</v>
      </c>
      <c r="AR101" s="153">
        <v>0</v>
      </c>
      <c r="AS101" s="153">
        <v>0</v>
      </c>
      <c r="AT101" s="153">
        <v>0</v>
      </c>
      <c r="AU101" s="153">
        <v>2.4E-2</v>
      </c>
      <c r="AV101" s="153">
        <v>4.6500000000000004</v>
      </c>
      <c r="AW101" s="153">
        <v>0</v>
      </c>
      <c r="AX101" s="153">
        <v>0</v>
      </c>
      <c r="AY101" s="153">
        <v>1.6E-2</v>
      </c>
      <c r="AZ101" s="153">
        <v>0</v>
      </c>
      <c r="BA101" s="154" t="s">
        <v>365</v>
      </c>
      <c r="BB101" s="137">
        <v>0</v>
      </c>
      <c r="BC101" s="153" t="s">
        <v>365</v>
      </c>
      <c r="BD101" s="153" t="s">
        <v>365</v>
      </c>
      <c r="BE101" s="153" t="s">
        <v>365</v>
      </c>
      <c r="BF101" s="390" t="s">
        <v>365</v>
      </c>
      <c r="BG101" s="153" t="s">
        <v>365</v>
      </c>
      <c r="BH101" s="153" t="s">
        <v>365</v>
      </c>
      <c r="BI101" s="153" t="s">
        <v>365</v>
      </c>
      <c r="BJ101" s="153" t="s">
        <v>365</v>
      </c>
      <c r="BK101" s="153" t="s">
        <v>365</v>
      </c>
      <c r="BL101" s="153" t="s">
        <v>365</v>
      </c>
      <c r="BM101" s="153" t="s">
        <v>365</v>
      </c>
      <c r="BN101" s="153">
        <v>0</v>
      </c>
      <c r="BO101" s="153" t="s">
        <v>365</v>
      </c>
      <c r="BP101" s="153">
        <v>0</v>
      </c>
      <c r="BQ101" s="153" t="s">
        <v>365</v>
      </c>
      <c r="BR101" s="153">
        <v>0</v>
      </c>
      <c r="BS101" s="153" t="s">
        <v>365</v>
      </c>
      <c r="BT101" s="138" t="s">
        <v>365</v>
      </c>
      <c r="BU101" s="137" t="s">
        <v>365</v>
      </c>
      <c r="BV101" s="153" t="s">
        <v>365</v>
      </c>
      <c r="BW101" s="153" t="s">
        <v>365</v>
      </c>
      <c r="BX101" s="154" t="s">
        <v>365</v>
      </c>
      <c r="BY101" s="284" t="s">
        <v>365</v>
      </c>
      <c r="BZ101" s="154" t="s">
        <v>365</v>
      </c>
      <c r="CA101" s="155">
        <v>4.6900000000000004</v>
      </c>
      <c r="CB101" s="154">
        <v>0</v>
      </c>
    </row>
    <row r="102" spans="1:80" s="202" customFormat="1" ht="11.25" customHeight="1">
      <c r="A102" s="149"/>
      <c r="B102" s="149" t="s">
        <v>362</v>
      </c>
      <c r="C102" s="150" t="s">
        <v>529</v>
      </c>
      <c r="D102" s="150"/>
      <c r="E102" s="150"/>
      <c r="F102" s="150"/>
      <c r="G102" s="151"/>
      <c r="H102" s="152" t="s">
        <v>530</v>
      </c>
      <c r="I102" s="137">
        <v>5252.7290000000003</v>
      </c>
      <c r="J102" s="137" t="s">
        <v>365</v>
      </c>
      <c r="K102" s="153" t="s">
        <v>365</v>
      </c>
      <c r="L102" s="153" t="s">
        <v>365</v>
      </c>
      <c r="M102" s="153" t="s">
        <v>365</v>
      </c>
      <c r="N102" s="153" t="s">
        <v>365</v>
      </c>
      <c r="O102" s="153" t="s">
        <v>365</v>
      </c>
      <c r="P102" s="153" t="s">
        <v>365</v>
      </c>
      <c r="Q102" s="153" t="s">
        <v>365</v>
      </c>
      <c r="R102" s="153" t="s">
        <v>365</v>
      </c>
      <c r="S102" s="153" t="s">
        <v>365</v>
      </c>
      <c r="T102" s="153" t="s">
        <v>365</v>
      </c>
      <c r="U102" s="137" t="s">
        <v>365</v>
      </c>
      <c r="V102" s="153" t="s">
        <v>365</v>
      </c>
      <c r="W102" s="153" t="s">
        <v>365</v>
      </c>
      <c r="X102" s="153" t="s">
        <v>365</v>
      </c>
      <c r="Y102" s="153" t="s">
        <v>365</v>
      </c>
      <c r="Z102" s="137" t="s">
        <v>365</v>
      </c>
      <c r="AA102" s="153" t="s">
        <v>365</v>
      </c>
      <c r="AB102" s="153" t="s">
        <v>365</v>
      </c>
      <c r="AC102" s="154" t="s">
        <v>365</v>
      </c>
      <c r="AD102" s="137">
        <v>3201.0149999999999</v>
      </c>
      <c r="AE102" s="153">
        <v>0</v>
      </c>
      <c r="AF102" s="153">
        <v>0</v>
      </c>
      <c r="AG102" s="153" t="s">
        <v>365</v>
      </c>
      <c r="AH102" s="153" t="s">
        <v>365</v>
      </c>
      <c r="AI102" s="153" t="s">
        <v>365</v>
      </c>
      <c r="AJ102" s="153">
        <v>0</v>
      </c>
      <c r="AK102" s="153">
        <v>0</v>
      </c>
      <c r="AL102" s="153">
        <v>88.644999999999996</v>
      </c>
      <c r="AM102" s="153">
        <v>0</v>
      </c>
      <c r="AN102" s="153">
        <v>0</v>
      </c>
      <c r="AO102" s="153">
        <v>0</v>
      </c>
      <c r="AP102" s="153">
        <v>0</v>
      </c>
      <c r="AQ102" s="153">
        <v>0.01</v>
      </c>
      <c r="AR102" s="153">
        <v>1196.9659999999999</v>
      </c>
      <c r="AS102" s="153">
        <v>0</v>
      </c>
      <c r="AT102" s="153">
        <v>0</v>
      </c>
      <c r="AU102" s="153">
        <v>9.2219999999999995</v>
      </c>
      <c r="AV102" s="153">
        <v>16.88</v>
      </c>
      <c r="AW102" s="153">
        <v>1096.393</v>
      </c>
      <c r="AX102" s="153">
        <v>0</v>
      </c>
      <c r="AY102" s="153">
        <v>40.969000000000001</v>
      </c>
      <c r="AZ102" s="153">
        <v>751.93</v>
      </c>
      <c r="BA102" s="154">
        <v>2051.7139999999999</v>
      </c>
      <c r="BB102" s="137">
        <v>0</v>
      </c>
      <c r="BC102" s="153" t="s">
        <v>365</v>
      </c>
      <c r="BD102" s="153" t="s">
        <v>365</v>
      </c>
      <c r="BE102" s="153" t="s">
        <v>365</v>
      </c>
      <c r="BF102" s="390" t="s">
        <v>365</v>
      </c>
      <c r="BG102" s="153" t="s">
        <v>365</v>
      </c>
      <c r="BH102" s="153" t="s">
        <v>365</v>
      </c>
      <c r="BI102" s="153" t="s">
        <v>365</v>
      </c>
      <c r="BJ102" s="153" t="s">
        <v>365</v>
      </c>
      <c r="BK102" s="153" t="s">
        <v>365</v>
      </c>
      <c r="BL102" s="153" t="s">
        <v>365</v>
      </c>
      <c r="BM102" s="153" t="s">
        <v>365</v>
      </c>
      <c r="BN102" s="153">
        <v>0</v>
      </c>
      <c r="BO102" s="153" t="s">
        <v>365</v>
      </c>
      <c r="BP102" s="153">
        <v>0</v>
      </c>
      <c r="BQ102" s="153" t="s">
        <v>365</v>
      </c>
      <c r="BR102" s="153">
        <v>0</v>
      </c>
      <c r="BS102" s="153" t="s">
        <v>365</v>
      </c>
      <c r="BT102" s="138" t="s">
        <v>365</v>
      </c>
      <c r="BU102" s="137" t="s">
        <v>365</v>
      </c>
      <c r="BV102" s="153" t="s">
        <v>365</v>
      </c>
      <c r="BW102" s="153" t="s">
        <v>365</v>
      </c>
      <c r="BX102" s="154" t="s">
        <v>365</v>
      </c>
      <c r="BY102" s="284" t="s">
        <v>365</v>
      </c>
      <c r="BZ102" s="154" t="s">
        <v>365</v>
      </c>
      <c r="CA102" s="155">
        <v>5252.7290000000003</v>
      </c>
      <c r="CB102" s="154">
        <v>0</v>
      </c>
    </row>
    <row r="103" spans="1:80" ht="11.25" customHeight="1">
      <c r="A103" s="149" t="s">
        <v>362</v>
      </c>
      <c r="B103" s="150" t="s">
        <v>531</v>
      </c>
      <c r="C103" s="150"/>
      <c r="D103" s="150"/>
      <c r="E103" s="150"/>
      <c r="F103" s="150"/>
      <c r="G103" s="151"/>
      <c r="H103" s="152" t="s">
        <v>532</v>
      </c>
      <c r="I103" s="137">
        <v>122.06399999999999</v>
      </c>
      <c r="J103" s="137">
        <v>0</v>
      </c>
      <c r="K103" s="153">
        <v>0</v>
      </c>
      <c r="L103" s="153">
        <v>0</v>
      </c>
      <c r="M103" s="153">
        <v>0</v>
      </c>
      <c r="N103" s="153">
        <v>0</v>
      </c>
      <c r="O103" s="153">
        <v>0</v>
      </c>
      <c r="P103" s="153">
        <v>0</v>
      </c>
      <c r="Q103" s="153">
        <v>0</v>
      </c>
      <c r="R103" s="153">
        <v>0</v>
      </c>
      <c r="S103" s="153">
        <v>0</v>
      </c>
      <c r="T103" s="153">
        <v>0</v>
      </c>
      <c r="U103" s="137">
        <v>0</v>
      </c>
      <c r="V103" s="153">
        <v>0</v>
      </c>
      <c r="W103" s="153">
        <v>0</v>
      </c>
      <c r="X103" s="153">
        <v>0</v>
      </c>
      <c r="Y103" s="153">
        <v>0</v>
      </c>
      <c r="Z103" s="137">
        <v>0</v>
      </c>
      <c r="AA103" s="153">
        <v>0</v>
      </c>
      <c r="AB103" s="153">
        <v>0</v>
      </c>
      <c r="AC103" s="154">
        <v>0</v>
      </c>
      <c r="AD103" s="137">
        <v>122.06399999999999</v>
      </c>
      <c r="AE103" s="153">
        <v>0</v>
      </c>
      <c r="AF103" s="153">
        <v>0</v>
      </c>
      <c r="AG103" s="153" t="s">
        <v>365</v>
      </c>
      <c r="AH103" s="153" t="s">
        <v>365</v>
      </c>
      <c r="AI103" s="153" t="s">
        <v>365</v>
      </c>
      <c r="AJ103" s="153">
        <v>0</v>
      </c>
      <c r="AK103" s="153">
        <v>0</v>
      </c>
      <c r="AL103" s="153">
        <v>0</v>
      </c>
      <c r="AM103" s="153">
        <v>0</v>
      </c>
      <c r="AN103" s="153">
        <v>0</v>
      </c>
      <c r="AO103" s="153">
        <v>0</v>
      </c>
      <c r="AP103" s="153">
        <v>0</v>
      </c>
      <c r="AQ103" s="153">
        <v>0</v>
      </c>
      <c r="AR103" s="153">
        <v>0</v>
      </c>
      <c r="AS103" s="153">
        <v>0</v>
      </c>
      <c r="AT103" s="153">
        <v>0</v>
      </c>
      <c r="AU103" s="153">
        <v>0</v>
      </c>
      <c r="AV103" s="153">
        <v>122.06399999999999</v>
      </c>
      <c r="AW103" s="153">
        <v>0</v>
      </c>
      <c r="AX103" s="153">
        <v>0</v>
      </c>
      <c r="AY103" s="153">
        <v>0</v>
      </c>
      <c r="AZ103" s="153">
        <v>0</v>
      </c>
      <c r="BA103" s="154">
        <v>0</v>
      </c>
      <c r="BB103" s="137">
        <v>0</v>
      </c>
      <c r="BC103" s="153" t="s">
        <v>365</v>
      </c>
      <c r="BD103" s="153" t="s">
        <v>365</v>
      </c>
      <c r="BE103" s="153" t="s">
        <v>365</v>
      </c>
      <c r="BF103" s="390" t="s">
        <v>365</v>
      </c>
      <c r="BG103" s="153" t="s">
        <v>365</v>
      </c>
      <c r="BH103" s="153" t="s">
        <v>365</v>
      </c>
      <c r="BI103" s="153" t="s">
        <v>365</v>
      </c>
      <c r="BJ103" s="153" t="s">
        <v>365</v>
      </c>
      <c r="BK103" s="153" t="s">
        <v>365</v>
      </c>
      <c r="BL103" s="153" t="s">
        <v>365</v>
      </c>
      <c r="BM103" s="153" t="s">
        <v>365</v>
      </c>
      <c r="BN103" s="153">
        <v>0</v>
      </c>
      <c r="BO103" s="153" t="s">
        <v>365</v>
      </c>
      <c r="BP103" s="153">
        <v>0</v>
      </c>
      <c r="BQ103" s="153" t="s">
        <v>365</v>
      </c>
      <c r="BR103" s="153">
        <v>0</v>
      </c>
      <c r="BS103" s="153" t="s">
        <v>365</v>
      </c>
      <c r="BT103" s="138" t="s">
        <v>365</v>
      </c>
      <c r="BU103" s="137" t="s">
        <v>365</v>
      </c>
      <c r="BV103" s="153" t="s">
        <v>365</v>
      </c>
      <c r="BW103" s="153" t="s">
        <v>365</v>
      </c>
      <c r="BX103" s="154" t="s">
        <v>365</v>
      </c>
      <c r="BY103" s="284" t="s">
        <v>365</v>
      </c>
      <c r="BZ103" s="154" t="s">
        <v>365</v>
      </c>
      <c r="CA103" s="155">
        <v>122.06399999999999</v>
      </c>
      <c r="CB103" s="154">
        <v>0</v>
      </c>
    </row>
    <row r="104" spans="1:80" ht="11.25" customHeight="1">
      <c r="A104" s="156" t="s">
        <v>362</v>
      </c>
      <c r="B104" s="157" t="s">
        <v>533</v>
      </c>
      <c r="C104" s="157"/>
      <c r="D104" s="157"/>
      <c r="E104" s="157"/>
      <c r="F104" s="157"/>
      <c r="G104" s="158"/>
      <c r="H104" s="159" t="s">
        <v>534</v>
      </c>
      <c r="I104" s="160">
        <v>310.53199999999998</v>
      </c>
      <c r="J104" s="160">
        <v>2.903</v>
      </c>
      <c r="K104" s="161">
        <v>0</v>
      </c>
      <c r="L104" s="161">
        <v>0</v>
      </c>
      <c r="M104" s="161">
        <v>0</v>
      </c>
      <c r="N104" s="161">
        <v>0</v>
      </c>
      <c r="O104" s="161">
        <v>0</v>
      </c>
      <c r="P104" s="161">
        <v>0</v>
      </c>
      <c r="Q104" s="161">
        <v>0</v>
      </c>
      <c r="R104" s="161">
        <v>0</v>
      </c>
      <c r="S104" s="161">
        <v>2.903</v>
      </c>
      <c r="T104" s="161">
        <v>0</v>
      </c>
      <c r="U104" s="160">
        <v>0</v>
      </c>
      <c r="V104" s="161">
        <v>0</v>
      </c>
      <c r="W104" s="161">
        <v>0</v>
      </c>
      <c r="X104" s="161">
        <v>0</v>
      </c>
      <c r="Y104" s="161">
        <v>0</v>
      </c>
      <c r="Z104" s="160">
        <v>0</v>
      </c>
      <c r="AA104" s="161">
        <v>0</v>
      </c>
      <c r="AB104" s="161">
        <v>0</v>
      </c>
      <c r="AC104" s="162">
        <v>0</v>
      </c>
      <c r="AD104" s="160">
        <v>307.63</v>
      </c>
      <c r="AE104" s="161">
        <v>0</v>
      </c>
      <c r="AF104" s="161">
        <v>0</v>
      </c>
      <c r="AG104" s="161" t="s">
        <v>365</v>
      </c>
      <c r="AH104" s="161" t="s">
        <v>365</v>
      </c>
      <c r="AI104" s="161" t="s">
        <v>365</v>
      </c>
      <c r="AJ104" s="161">
        <v>0</v>
      </c>
      <c r="AK104" s="161">
        <v>0</v>
      </c>
      <c r="AL104" s="161">
        <v>0</v>
      </c>
      <c r="AM104" s="161">
        <v>0</v>
      </c>
      <c r="AN104" s="161">
        <v>0</v>
      </c>
      <c r="AO104" s="161">
        <v>0</v>
      </c>
      <c r="AP104" s="161">
        <v>0</v>
      </c>
      <c r="AQ104" s="161">
        <v>1E-3</v>
      </c>
      <c r="AR104" s="161">
        <v>0</v>
      </c>
      <c r="AS104" s="161">
        <v>0</v>
      </c>
      <c r="AT104" s="161">
        <v>0</v>
      </c>
      <c r="AU104" s="161">
        <v>93.2</v>
      </c>
      <c r="AV104" s="161">
        <v>95.989000000000004</v>
      </c>
      <c r="AW104" s="161">
        <v>8.7999999999999995E-2</v>
      </c>
      <c r="AX104" s="161">
        <v>0</v>
      </c>
      <c r="AY104" s="161">
        <v>118.352</v>
      </c>
      <c r="AZ104" s="161">
        <v>0</v>
      </c>
      <c r="BA104" s="162">
        <v>0</v>
      </c>
      <c r="BB104" s="160">
        <v>0</v>
      </c>
      <c r="BC104" s="161" t="s">
        <v>365</v>
      </c>
      <c r="BD104" s="161" t="s">
        <v>365</v>
      </c>
      <c r="BE104" s="161" t="s">
        <v>365</v>
      </c>
      <c r="BF104" s="397" t="s">
        <v>365</v>
      </c>
      <c r="BG104" s="161" t="s">
        <v>365</v>
      </c>
      <c r="BH104" s="161" t="s">
        <v>365</v>
      </c>
      <c r="BI104" s="161" t="s">
        <v>365</v>
      </c>
      <c r="BJ104" s="161" t="s">
        <v>365</v>
      </c>
      <c r="BK104" s="161" t="s">
        <v>365</v>
      </c>
      <c r="BL104" s="161" t="s">
        <v>365</v>
      </c>
      <c r="BM104" s="161" t="s">
        <v>365</v>
      </c>
      <c r="BN104" s="161">
        <v>0</v>
      </c>
      <c r="BO104" s="161" t="s">
        <v>365</v>
      </c>
      <c r="BP104" s="161">
        <v>0</v>
      </c>
      <c r="BQ104" s="161" t="s">
        <v>365</v>
      </c>
      <c r="BR104" s="161">
        <v>0</v>
      </c>
      <c r="BS104" s="161" t="s">
        <v>365</v>
      </c>
      <c r="BT104" s="177" t="s">
        <v>365</v>
      </c>
      <c r="BU104" s="160" t="s">
        <v>365</v>
      </c>
      <c r="BV104" s="161" t="s">
        <v>365</v>
      </c>
      <c r="BW104" s="161" t="s">
        <v>365</v>
      </c>
      <c r="BX104" s="162" t="s">
        <v>365</v>
      </c>
      <c r="BY104" s="285" t="s">
        <v>365</v>
      </c>
      <c r="BZ104" s="162" t="s">
        <v>365</v>
      </c>
      <c r="CA104" s="163">
        <v>310.53199999999998</v>
      </c>
      <c r="CB104" s="162">
        <v>0</v>
      </c>
    </row>
    <row r="105" spans="1:80" ht="11.25" customHeight="1">
      <c r="A105" s="165" t="s">
        <v>535</v>
      </c>
      <c r="B105" s="165"/>
      <c r="C105" s="165"/>
      <c r="D105" s="165"/>
      <c r="E105" s="165"/>
      <c r="F105" s="165"/>
      <c r="G105" s="167"/>
      <c r="H105" s="168" t="s">
        <v>536</v>
      </c>
      <c r="I105" s="203">
        <v>70250.646999999997</v>
      </c>
      <c r="J105" s="203">
        <v>8955.3670000000002</v>
      </c>
      <c r="K105" s="204">
        <v>83.025000000000006</v>
      </c>
      <c r="L105" s="204">
        <v>6.4249999999999998</v>
      </c>
      <c r="M105" s="204">
        <v>8602.0949999999993</v>
      </c>
      <c r="N105" s="204">
        <v>0</v>
      </c>
      <c r="O105" s="204">
        <v>53.753</v>
      </c>
      <c r="P105" s="204">
        <v>0.124</v>
      </c>
      <c r="Q105" s="204">
        <v>207.489</v>
      </c>
      <c r="R105" s="204">
        <v>0</v>
      </c>
      <c r="S105" s="204">
        <v>0</v>
      </c>
      <c r="T105" s="204">
        <v>2.456</v>
      </c>
      <c r="U105" s="203">
        <v>392.97</v>
      </c>
      <c r="V105" s="204">
        <v>0</v>
      </c>
      <c r="W105" s="204">
        <v>158.06399999999999</v>
      </c>
      <c r="X105" s="204">
        <v>191.43700000000001</v>
      </c>
      <c r="Y105" s="204">
        <v>43.468000000000004</v>
      </c>
      <c r="Z105" s="203">
        <v>0</v>
      </c>
      <c r="AA105" s="204">
        <v>0</v>
      </c>
      <c r="AB105" s="204">
        <v>0</v>
      </c>
      <c r="AC105" s="203">
        <v>0</v>
      </c>
      <c r="AD105" s="203">
        <v>24384.457999999999</v>
      </c>
      <c r="AE105" s="204">
        <v>0</v>
      </c>
      <c r="AF105" s="204">
        <v>0</v>
      </c>
      <c r="AG105" s="204" t="s">
        <v>365</v>
      </c>
      <c r="AH105" s="204" t="s">
        <v>365</v>
      </c>
      <c r="AI105" s="204" t="s">
        <v>365</v>
      </c>
      <c r="AJ105" s="204">
        <v>413.15</v>
      </c>
      <c r="AK105" s="204">
        <v>0</v>
      </c>
      <c r="AL105" s="204">
        <v>2659.2260000000001</v>
      </c>
      <c r="AM105" s="204">
        <v>4229.3999999999996</v>
      </c>
      <c r="AN105" s="204">
        <v>3.7829999999999999</v>
      </c>
      <c r="AO105" s="204">
        <v>0</v>
      </c>
      <c r="AP105" s="204">
        <v>14.843999999999999</v>
      </c>
      <c r="AQ105" s="204">
        <v>0.34699999999999998</v>
      </c>
      <c r="AR105" s="204">
        <v>0</v>
      </c>
      <c r="AS105" s="204">
        <v>16959.362000000001</v>
      </c>
      <c r="AT105" s="204">
        <v>68.015000000000001</v>
      </c>
      <c r="AU105" s="204">
        <v>0</v>
      </c>
      <c r="AV105" s="204">
        <v>0</v>
      </c>
      <c r="AW105" s="204">
        <v>0</v>
      </c>
      <c r="AX105" s="204">
        <v>35.853000000000002</v>
      </c>
      <c r="AY105" s="204">
        <v>0</v>
      </c>
      <c r="AZ105" s="204">
        <v>0.47799999999999998</v>
      </c>
      <c r="BA105" s="203">
        <v>9235.6560000000009</v>
      </c>
      <c r="BB105" s="203">
        <v>9040.9339999999993</v>
      </c>
      <c r="BC105" s="204" t="s">
        <v>365</v>
      </c>
      <c r="BD105" s="204" t="s">
        <v>365</v>
      </c>
      <c r="BE105" s="204" t="s">
        <v>365</v>
      </c>
      <c r="BF105" s="401" t="s">
        <v>365</v>
      </c>
      <c r="BG105" s="204">
        <v>80.144000000000005</v>
      </c>
      <c r="BH105" s="204">
        <v>25.64</v>
      </c>
      <c r="BI105" s="204">
        <v>7446.576</v>
      </c>
      <c r="BJ105" s="204">
        <v>0</v>
      </c>
      <c r="BK105" s="204">
        <v>91.941999999999993</v>
      </c>
      <c r="BL105" s="204">
        <v>58.097000000000001</v>
      </c>
      <c r="BM105" s="204">
        <v>0</v>
      </c>
      <c r="BN105" s="204">
        <v>183.01599999999999</v>
      </c>
      <c r="BO105" s="204">
        <v>19.385000000000002</v>
      </c>
      <c r="BP105" s="204">
        <v>837.13099999999997</v>
      </c>
      <c r="BQ105" s="204">
        <v>0</v>
      </c>
      <c r="BR105" s="204">
        <v>0</v>
      </c>
      <c r="BS105" s="204">
        <v>1.002</v>
      </c>
      <c r="BT105" s="205">
        <v>298.00299999999999</v>
      </c>
      <c r="BU105" s="203">
        <v>831.29100000000005</v>
      </c>
      <c r="BV105" s="204">
        <v>630.34500000000003</v>
      </c>
      <c r="BW105" s="204">
        <v>200.946</v>
      </c>
      <c r="BX105" s="203" t="s">
        <v>365</v>
      </c>
      <c r="BY105" s="290">
        <v>5602.4440000000004</v>
      </c>
      <c r="BZ105" s="203">
        <v>11807.526</v>
      </c>
      <c r="CA105" s="206">
        <v>58621.925999999999</v>
      </c>
      <c r="CB105" s="203">
        <v>9677.7880000000005</v>
      </c>
    </row>
    <row r="106" spans="1:80" ht="11.25" customHeight="1">
      <c r="A106" s="172" t="s">
        <v>362</v>
      </c>
      <c r="B106" s="173" t="s">
        <v>537</v>
      </c>
      <c r="C106" s="173"/>
      <c r="D106" s="173"/>
      <c r="E106" s="173"/>
      <c r="F106" s="173"/>
      <c r="G106" s="174"/>
      <c r="H106" s="175" t="s">
        <v>538</v>
      </c>
      <c r="I106" s="137">
        <v>15921.165000000001</v>
      </c>
      <c r="J106" s="137">
        <v>2492.9969999999998</v>
      </c>
      <c r="K106" s="138">
        <v>83.025000000000006</v>
      </c>
      <c r="L106" s="138">
        <v>6.4219999999999997</v>
      </c>
      <c r="M106" s="138">
        <v>2201.3780000000002</v>
      </c>
      <c r="N106" s="138">
        <v>0</v>
      </c>
      <c r="O106" s="138">
        <v>30.244</v>
      </c>
      <c r="P106" s="138">
        <v>0.08</v>
      </c>
      <c r="Q106" s="138">
        <v>170.81100000000001</v>
      </c>
      <c r="R106" s="138">
        <v>0</v>
      </c>
      <c r="S106" s="138">
        <v>0</v>
      </c>
      <c r="T106" s="138">
        <v>1.036</v>
      </c>
      <c r="U106" s="137">
        <v>379.04599999999999</v>
      </c>
      <c r="V106" s="138">
        <v>0</v>
      </c>
      <c r="W106" s="138">
        <v>144.14099999999999</v>
      </c>
      <c r="X106" s="138">
        <v>191.43700000000001</v>
      </c>
      <c r="Y106" s="138">
        <v>43.468000000000004</v>
      </c>
      <c r="Z106" s="137">
        <v>0</v>
      </c>
      <c r="AA106" s="138">
        <v>0</v>
      </c>
      <c r="AB106" s="138">
        <v>0</v>
      </c>
      <c r="AC106" s="137">
        <v>0</v>
      </c>
      <c r="AD106" s="137">
        <v>858.16200000000003</v>
      </c>
      <c r="AE106" s="138">
        <v>0</v>
      </c>
      <c r="AF106" s="138">
        <v>0</v>
      </c>
      <c r="AG106" s="138" t="s">
        <v>365</v>
      </c>
      <c r="AH106" s="138" t="s">
        <v>365</v>
      </c>
      <c r="AI106" s="138" t="s">
        <v>365</v>
      </c>
      <c r="AJ106" s="138">
        <v>413.15</v>
      </c>
      <c r="AK106" s="138">
        <v>0</v>
      </c>
      <c r="AL106" s="138">
        <v>80.597999999999999</v>
      </c>
      <c r="AM106" s="138">
        <v>1.3819999999999999</v>
      </c>
      <c r="AN106" s="138">
        <v>0</v>
      </c>
      <c r="AO106" s="138">
        <v>0</v>
      </c>
      <c r="AP106" s="138">
        <v>0.39100000000000001</v>
      </c>
      <c r="AQ106" s="138">
        <v>9.7000000000000003E-2</v>
      </c>
      <c r="AR106" s="138">
        <v>0</v>
      </c>
      <c r="AS106" s="138">
        <v>267.96499999999997</v>
      </c>
      <c r="AT106" s="138">
        <v>58.247999999999998</v>
      </c>
      <c r="AU106" s="138">
        <v>0</v>
      </c>
      <c r="AV106" s="138">
        <v>0</v>
      </c>
      <c r="AW106" s="138">
        <v>0</v>
      </c>
      <c r="AX106" s="138">
        <v>35.853000000000002</v>
      </c>
      <c r="AY106" s="138">
        <v>0</v>
      </c>
      <c r="AZ106" s="138">
        <v>0.47799999999999998</v>
      </c>
      <c r="BA106" s="137">
        <v>3857.24</v>
      </c>
      <c r="BB106" s="137">
        <v>2010.7149999999999</v>
      </c>
      <c r="BC106" s="138" t="s">
        <v>365</v>
      </c>
      <c r="BD106" s="138" t="s">
        <v>365</v>
      </c>
      <c r="BE106" s="138" t="s">
        <v>365</v>
      </c>
      <c r="BF106" s="396" t="s">
        <v>365</v>
      </c>
      <c r="BG106" s="138">
        <v>0</v>
      </c>
      <c r="BH106" s="138">
        <v>0</v>
      </c>
      <c r="BI106" s="138">
        <v>1935.2639999999999</v>
      </c>
      <c r="BJ106" s="138">
        <v>0</v>
      </c>
      <c r="BK106" s="138">
        <v>17.603000000000002</v>
      </c>
      <c r="BL106" s="138">
        <v>57.844999999999999</v>
      </c>
      <c r="BM106" s="138">
        <v>0</v>
      </c>
      <c r="BN106" s="138">
        <v>0</v>
      </c>
      <c r="BO106" s="138">
        <v>0</v>
      </c>
      <c r="BP106" s="138">
        <v>0</v>
      </c>
      <c r="BQ106" s="138">
        <v>0</v>
      </c>
      <c r="BR106" s="138">
        <v>0</v>
      </c>
      <c r="BS106" s="138">
        <v>3.0000000000000001E-3</v>
      </c>
      <c r="BT106" s="207">
        <v>0</v>
      </c>
      <c r="BU106" s="138">
        <v>798.06</v>
      </c>
      <c r="BV106" s="138">
        <v>626.26900000000001</v>
      </c>
      <c r="BW106" s="138">
        <v>171.791</v>
      </c>
      <c r="BX106" s="137" t="s">
        <v>365</v>
      </c>
      <c r="BY106" s="283">
        <v>855.42100000000005</v>
      </c>
      <c r="BZ106" s="137">
        <v>4669.5240000000003</v>
      </c>
      <c r="CA106" s="139">
        <v>12988.178</v>
      </c>
      <c r="CB106" s="137">
        <v>2321.1579999999999</v>
      </c>
    </row>
    <row r="107" spans="1:80" ht="11.25" customHeight="1">
      <c r="A107" s="185"/>
      <c r="B107" s="149" t="s">
        <v>362</v>
      </c>
      <c r="C107" s="150" t="s">
        <v>539</v>
      </c>
      <c r="D107" s="150"/>
      <c r="E107" s="150"/>
      <c r="F107" s="150"/>
      <c r="G107" s="151"/>
      <c r="H107" s="152" t="s">
        <v>540</v>
      </c>
      <c r="I107" s="137">
        <v>1417.835</v>
      </c>
      <c r="J107" s="137">
        <v>53.066000000000003</v>
      </c>
      <c r="K107" s="153">
        <v>22.501999999999999</v>
      </c>
      <c r="L107" s="153">
        <v>4.0199999999999996</v>
      </c>
      <c r="M107" s="153">
        <v>13.17</v>
      </c>
      <c r="N107" s="153">
        <v>0</v>
      </c>
      <c r="O107" s="153">
        <v>0</v>
      </c>
      <c r="P107" s="153">
        <v>0</v>
      </c>
      <c r="Q107" s="153">
        <v>13.374000000000001</v>
      </c>
      <c r="R107" s="153">
        <v>0</v>
      </c>
      <c r="S107" s="153">
        <v>0</v>
      </c>
      <c r="T107" s="153">
        <v>0</v>
      </c>
      <c r="U107" s="137">
        <v>300.70400000000001</v>
      </c>
      <c r="V107" s="153">
        <v>0</v>
      </c>
      <c r="W107" s="153">
        <v>96.923000000000002</v>
      </c>
      <c r="X107" s="153">
        <v>191.43700000000001</v>
      </c>
      <c r="Y107" s="153">
        <v>12.343999999999999</v>
      </c>
      <c r="Z107" s="137">
        <v>0</v>
      </c>
      <c r="AA107" s="153">
        <v>0</v>
      </c>
      <c r="AB107" s="153">
        <v>0</v>
      </c>
      <c r="AC107" s="154">
        <v>0</v>
      </c>
      <c r="AD107" s="137">
        <v>4.2759999999999998</v>
      </c>
      <c r="AE107" s="153">
        <v>0</v>
      </c>
      <c r="AF107" s="153">
        <v>0</v>
      </c>
      <c r="AG107" s="153" t="s">
        <v>365</v>
      </c>
      <c r="AH107" s="153" t="s">
        <v>365</v>
      </c>
      <c r="AI107" s="153" t="s">
        <v>365</v>
      </c>
      <c r="AJ107" s="153">
        <v>0</v>
      </c>
      <c r="AK107" s="153">
        <v>0</v>
      </c>
      <c r="AL107" s="153">
        <v>0.97099999999999997</v>
      </c>
      <c r="AM107" s="153">
        <v>1.0999999999999999E-2</v>
      </c>
      <c r="AN107" s="153">
        <v>0</v>
      </c>
      <c r="AO107" s="153">
        <v>0</v>
      </c>
      <c r="AP107" s="153">
        <v>0</v>
      </c>
      <c r="AQ107" s="153">
        <v>0</v>
      </c>
      <c r="AR107" s="153">
        <v>0</v>
      </c>
      <c r="AS107" s="153">
        <v>2.2909999999999999</v>
      </c>
      <c r="AT107" s="153">
        <v>0</v>
      </c>
      <c r="AU107" s="153">
        <v>0</v>
      </c>
      <c r="AV107" s="153">
        <v>0</v>
      </c>
      <c r="AW107" s="153">
        <v>0</v>
      </c>
      <c r="AX107" s="153">
        <v>0.99099999999999999</v>
      </c>
      <c r="AY107" s="153">
        <v>0</v>
      </c>
      <c r="AZ107" s="153">
        <v>1.2E-2</v>
      </c>
      <c r="BA107" s="154">
        <v>510.69799999999998</v>
      </c>
      <c r="BB107" s="137">
        <v>0</v>
      </c>
      <c r="BC107" s="153" t="s">
        <v>365</v>
      </c>
      <c r="BD107" s="153" t="s">
        <v>365</v>
      </c>
      <c r="BE107" s="153" t="s">
        <v>365</v>
      </c>
      <c r="BF107" s="390" t="s">
        <v>365</v>
      </c>
      <c r="BG107" s="153">
        <v>0</v>
      </c>
      <c r="BH107" s="153">
        <v>0</v>
      </c>
      <c r="BI107" s="153">
        <v>0</v>
      </c>
      <c r="BJ107" s="153">
        <v>0</v>
      </c>
      <c r="BK107" s="153">
        <v>0</v>
      </c>
      <c r="BL107" s="153">
        <v>0</v>
      </c>
      <c r="BM107" s="153">
        <v>0</v>
      </c>
      <c r="BN107" s="153">
        <v>0</v>
      </c>
      <c r="BO107" s="153">
        <v>0</v>
      </c>
      <c r="BP107" s="153">
        <v>0</v>
      </c>
      <c r="BQ107" s="153">
        <v>0</v>
      </c>
      <c r="BR107" s="153">
        <v>0</v>
      </c>
      <c r="BS107" s="153">
        <v>0</v>
      </c>
      <c r="BT107" s="208" t="s">
        <v>365</v>
      </c>
      <c r="BU107" s="138">
        <v>1E-3</v>
      </c>
      <c r="BV107" s="153">
        <v>1E-3</v>
      </c>
      <c r="BW107" s="153">
        <v>0</v>
      </c>
      <c r="BX107" s="154" t="s">
        <v>365</v>
      </c>
      <c r="BY107" s="284">
        <v>69.957999999999998</v>
      </c>
      <c r="BZ107" s="154">
        <v>479.13200000000001</v>
      </c>
      <c r="CA107" s="155">
        <v>1324.5260000000001</v>
      </c>
      <c r="CB107" s="154">
        <v>30.53</v>
      </c>
    </row>
    <row r="108" spans="1:80" ht="11.25" customHeight="1">
      <c r="A108" s="185"/>
      <c r="B108" s="149" t="s">
        <v>362</v>
      </c>
      <c r="C108" s="150" t="s">
        <v>541</v>
      </c>
      <c r="D108" s="150"/>
      <c r="E108" s="150"/>
      <c r="F108" s="150"/>
      <c r="G108" s="151"/>
      <c r="H108" s="152" t="s">
        <v>542</v>
      </c>
      <c r="I108" s="137">
        <v>3148.8209999999999</v>
      </c>
      <c r="J108" s="137">
        <v>1112.27</v>
      </c>
      <c r="K108" s="153">
        <v>11.984</v>
      </c>
      <c r="L108" s="153">
        <v>0</v>
      </c>
      <c r="M108" s="153">
        <v>1033.498</v>
      </c>
      <c r="N108" s="153">
        <v>0</v>
      </c>
      <c r="O108" s="153">
        <v>0</v>
      </c>
      <c r="P108" s="153">
        <v>0</v>
      </c>
      <c r="Q108" s="153">
        <v>66.787999999999997</v>
      </c>
      <c r="R108" s="153">
        <v>0</v>
      </c>
      <c r="S108" s="153">
        <v>0</v>
      </c>
      <c r="T108" s="153">
        <v>0</v>
      </c>
      <c r="U108" s="137">
        <v>6.1180000000000003</v>
      </c>
      <c r="V108" s="153">
        <v>0</v>
      </c>
      <c r="W108" s="153">
        <v>6.1180000000000003</v>
      </c>
      <c r="X108" s="153">
        <v>0</v>
      </c>
      <c r="Y108" s="153">
        <v>0</v>
      </c>
      <c r="Z108" s="137">
        <v>0</v>
      </c>
      <c r="AA108" s="153">
        <v>0</v>
      </c>
      <c r="AB108" s="153">
        <v>0</v>
      </c>
      <c r="AC108" s="154">
        <v>0</v>
      </c>
      <c r="AD108" s="137">
        <v>468.96100000000001</v>
      </c>
      <c r="AE108" s="153">
        <v>0</v>
      </c>
      <c r="AF108" s="153">
        <v>0</v>
      </c>
      <c r="AG108" s="153" t="s">
        <v>365</v>
      </c>
      <c r="AH108" s="153" t="s">
        <v>365</v>
      </c>
      <c r="AI108" s="153" t="s">
        <v>365</v>
      </c>
      <c r="AJ108" s="153">
        <v>413.15</v>
      </c>
      <c r="AK108" s="153">
        <v>0</v>
      </c>
      <c r="AL108" s="153">
        <v>6.4859999999999998</v>
      </c>
      <c r="AM108" s="153">
        <v>3.4000000000000002E-2</v>
      </c>
      <c r="AN108" s="153">
        <v>0</v>
      </c>
      <c r="AO108" s="153">
        <v>0</v>
      </c>
      <c r="AP108" s="153">
        <v>0</v>
      </c>
      <c r="AQ108" s="153">
        <v>1.2999999999999999E-2</v>
      </c>
      <c r="AR108" s="153">
        <v>0</v>
      </c>
      <c r="AS108" s="153">
        <v>44.351999999999997</v>
      </c>
      <c r="AT108" s="153">
        <v>4.8789999999999996</v>
      </c>
      <c r="AU108" s="153">
        <v>0</v>
      </c>
      <c r="AV108" s="153">
        <v>0</v>
      </c>
      <c r="AW108" s="153">
        <v>0</v>
      </c>
      <c r="AX108" s="153">
        <v>0</v>
      </c>
      <c r="AY108" s="153">
        <v>0</v>
      </c>
      <c r="AZ108" s="153">
        <v>4.7E-2</v>
      </c>
      <c r="BA108" s="154">
        <v>406.85899999999998</v>
      </c>
      <c r="BB108" s="137">
        <v>8.4260000000000002</v>
      </c>
      <c r="BC108" s="153" t="s">
        <v>365</v>
      </c>
      <c r="BD108" s="153" t="s">
        <v>365</v>
      </c>
      <c r="BE108" s="153" t="s">
        <v>365</v>
      </c>
      <c r="BF108" s="390" t="s">
        <v>365</v>
      </c>
      <c r="BG108" s="153">
        <v>0</v>
      </c>
      <c r="BH108" s="153">
        <v>0</v>
      </c>
      <c r="BI108" s="153">
        <v>8.3970000000000002</v>
      </c>
      <c r="BJ108" s="153">
        <v>0</v>
      </c>
      <c r="BK108" s="153">
        <v>2.7E-2</v>
      </c>
      <c r="BL108" s="153">
        <v>0</v>
      </c>
      <c r="BM108" s="153">
        <v>0</v>
      </c>
      <c r="BN108" s="153">
        <v>0</v>
      </c>
      <c r="BO108" s="153">
        <v>0</v>
      </c>
      <c r="BP108" s="153">
        <v>0</v>
      </c>
      <c r="BQ108" s="153">
        <v>0</v>
      </c>
      <c r="BR108" s="153">
        <v>0</v>
      </c>
      <c r="BS108" s="153">
        <v>3.0000000000000001E-3</v>
      </c>
      <c r="BT108" s="138" t="s">
        <v>365</v>
      </c>
      <c r="BU108" s="137">
        <v>7.8840000000000003</v>
      </c>
      <c r="BV108" s="153">
        <v>7.8840000000000003</v>
      </c>
      <c r="BW108" s="153">
        <v>0</v>
      </c>
      <c r="BX108" s="154" t="s">
        <v>365</v>
      </c>
      <c r="BY108" s="284">
        <v>348.928</v>
      </c>
      <c r="BZ108" s="154">
        <v>789.375</v>
      </c>
      <c r="CA108" s="155">
        <v>2969.297</v>
      </c>
      <c r="CB108" s="154">
        <v>76.093000000000004</v>
      </c>
    </row>
    <row r="109" spans="1:80" ht="11.25" customHeight="1">
      <c r="A109" s="185"/>
      <c r="B109" s="149" t="s">
        <v>362</v>
      </c>
      <c r="C109" s="150" t="s">
        <v>543</v>
      </c>
      <c r="D109" s="150"/>
      <c r="E109" s="150"/>
      <c r="F109" s="150"/>
      <c r="G109" s="151"/>
      <c r="H109" s="152" t="s">
        <v>544</v>
      </c>
      <c r="I109" s="137">
        <v>470.10300000000001</v>
      </c>
      <c r="J109" s="137">
        <v>24.056000000000001</v>
      </c>
      <c r="K109" s="153">
        <v>1.879</v>
      </c>
      <c r="L109" s="153">
        <v>0</v>
      </c>
      <c r="M109" s="153">
        <v>8.5869999999999997</v>
      </c>
      <c r="N109" s="153">
        <v>0</v>
      </c>
      <c r="O109" s="153">
        <v>0</v>
      </c>
      <c r="P109" s="153">
        <v>0</v>
      </c>
      <c r="Q109" s="153">
        <v>13.59</v>
      </c>
      <c r="R109" s="153">
        <v>0</v>
      </c>
      <c r="S109" s="153">
        <v>0</v>
      </c>
      <c r="T109" s="153">
        <v>0</v>
      </c>
      <c r="U109" s="137">
        <v>32.911000000000001</v>
      </c>
      <c r="V109" s="153">
        <v>0</v>
      </c>
      <c r="W109" s="153">
        <v>1.7869999999999999</v>
      </c>
      <c r="X109" s="153">
        <v>0</v>
      </c>
      <c r="Y109" s="153">
        <v>31.123999999999999</v>
      </c>
      <c r="Z109" s="137">
        <v>0</v>
      </c>
      <c r="AA109" s="153">
        <v>0</v>
      </c>
      <c r="AB109" s="153">
        <v>0</v>
      </c>
      <c r="AC109" s="154">
        <v>0</v>
      </c>
      <c r="AD109" s="137">
        <v>11.183999999999999</v>
      </c>
      <c r="AE109" s="153">
        <v>0</v>
      </c>
      <c r="AF109" s="153">
        <v>0</v>
      </c>
      <c r="AG109" s="153" t="s">
        <v>365</v>
      </c>
      <c r="AH109" s="153" t="s">
        <v>365</v>
      </c>
      <c r="AI109" s="153" t="s">
        <v>365</v>
      </c>
      <c r="AJ109" s="153">
        <v>0</v>
      </c>
      <c r="AK109" s="153">
        <v>0</v>
      </c>
      <c r="AL109" s="153">
        <v>0.59199999999999997</v>
      </c>
      <c r="AM109" s="153">
        <v>1E-3</v>
      </c>
      <c r="AN109" s="153">
        <v>0</v>
      </c>
      <c r="AO109" s="153">
        <v>0</v>
      </c>
      <c r="AP109" s="153">
        <v>0</v>
      </c>
      <c r="AQ109" s="153">
        <v>6.0000000000000001E-3</v>
      </c>
      <c r="AR109" s="153">
        <v>0</v>
      </c>
      <c r="AS109" s="153">
        <v>2.52</v>
      </c>
      <c r="AT109" s="153">
        <v>8.0570000000000004</v>
      </c>
      <c r="AU109" s="153">
        <v>0</v>
      </c>
      <c r="AV109" s="153">
        <v>0</v>
      </c>
      <c r="AW109" s="153">
        <v>0</v>
      </c>
      <c r="AX109" s="153">
        <v>7.0000000000000001E-3</v>
      </c>
      <c r="AY109" s="153">
        <v>0</v>
      </c>
      <c r="AZ109" s="153">
        <v>0</v>
      </c>
      <c r="BA109" s="154">
        <v>183.03200000000001</v>
      </c>
      <c r="BB109" s="137">
        <v>0</v>
      </c>
      <c r="BC109" s="153" t="s">
        <v>365</v>
      </c>
      <c r="BD109" s="153" t="s">
        <v>365</v>
      </c>
      <c r="BE109" s="153" t="s">
        <v>365</v>
      </c>
      <c r="BF109" s="390" t="s">
        <v>365</v>
      </c>
      <c r="BG109" s="153">
        <v>0</v>
      </c>
      <c r="BH109" s="153">
        <v>0</v>
      </c>
      <c r="BI109" s="153">
        <v>0</v>
      </c>
      <c r="BJ109" s="153">
        <v>0</v>
      </c>
      <c r="BK109" s="153">
        <v>0</v>
      </c>
      <c r="BL109" s="153">
        <v>0</v>
      </c>
      <c r="BM109" s="153">
        <v>0</v>
      </c>
      <c r="BN109" s="153">
        <v>0</v>
      </c>
      <c r="BO109" s="153">
        <v>0</v>
      </c>
      <c r="BP109" s="153">
        <v>0</v>
      </c>
      <c r="BQ109" s="153">
        <v>0</v>
      </c>
      <c r="BR109" s="153">
        <v>0</v>
      </c>
      <c r="BS109" s="153">
        <v>0</v>
      </c>
      <c r="BT109" s="138" t="s">
        <v>365</v>
      </c>
      <c r="BU109" s="137">
        <v>0</v>
      </c>
      <c r="BV109" s="153">
        <v>0</v>
      </c>
      <c r="BW109" s="153">
        <v>0</v>
      </c>
      <c r="BX109" s="154" t="s">
        <v>365</v>
      </c>
      <c r="BY109" s="284">
        <v>22.484000000000002</v>
      </c>
      <c r="BZ109" s="154">
        <v>196.43700000000001</v>
      </c>
      <c r="CA109" s="155">
        <v>432.30900000000003</v>
      </c>
      <c r="CB109" s="154">
        <v>12.055999999999999</v>
      </c>
    </row>
    <row r="110" spans="1:80" ht="11.25" customHeight="1">
      <c r="A110" s="185"/>
      <c r="B110" s="149" t="s">
        <v>362</v>
      </c>
      <c r="C110" s="150" t="s">
        <v>545</v>
      </c>
      <c r="D110" s="150"/>
      <c r="E110" s="150"/>
      <c r="F110" s="150"/>
      <c r="G110" s="151"/>
      <c r="H110" s="152" t="s">
        <v>546</v>
      </c>
      <c r="I110" s="137">
        <v>2988.837</v>
      </c>
      <c r="J110" s="137">
        <v>477.47500000000002</v>
      </c>
      <c r="K110" s="153">
        <v>46.661000000000001</v>
      </c>
      <c r="L110" s="153">
        <v>0</v>
      </c>
      <c r="M110" s="153">
        <v>358.51299999999998</v>
      </c>
      <c r="N110" s="153">
        <v>0</v>
      </c>
      <c r="O110" s="153">
        <v>14.28</v>
      </c>
      <c r="P110" s="153">
        <v>2.3E-2</v>
      </c>
      <c r="Q110" s="153">
        <v>57.999000000000002</v>
      </c>
      <c r="R110" s="153">
        <v>0</v>
      </c>
      <c r="S110" s="153">
        <v>0</v>
      </c>
      <c r="T110" s="153">
        <v>0</v>
      </c>
      <c r="U110" s="137">
        <v>39.268000000000001</v>
      </c>
      <c r="V110" s="153">
        <v>0</v>
      </c>
      <c r="W110" s="153">
        <v>39.268000000000001</v>
      </c>
      <c r="X110" s="153">
        <v>0</v>
      </c>
      <c r="Y110" s="153">
        <v>0</v>
      </c>
      <c r="Z110" s="137">
        <v>0</v>
      </c>
      <c r="AA110" s="153">
        <v>0</v>
      </c>
      <c r="AB110" s="153">
        <v>0</v>
      </c>
      <c r="AC110" s="154">
        <v>0</v>
      </c>
      <c r="AD110" s="137">
        <v>67.67</v>
      </c>
      <c r="AE110" s="153">
        <v>0</v>
      </c>
      <c r="AF110" s="153">
        <v>0</v>
      </c>
      <c r="AG110" s="153" t="s">
        <v>365</v>
      </c>
      <c r="AH110" s="153" t="s">
        <v>365</v>
      </c>
      <c r="AI110" s="153" t="s">
        <v>365</v>
      </c>
      <c r="AJ110" s="153">
        <v>0</v>
      </c>
      <c r="AK110" s="153">
        <v>0</v>
      </c>
      <c r="AL110" s="153">
        <v>6.09</v>
      </c>
      <c r="AM110" s="153">
        <v>0.108</v>
      </c>
      <c r="AN110" s="153">
        <v>0</v>
      </c>
      <c r="AO110" s="153">
        <v>0</v>
      </c>
      <c r="AP110" s="153">
        <v>0</v>
      </c>
      <c r="AQ110" s="153">
        <v>7.0000000000000001E-3</v>
      </c>
      <c r="AR110" s="153">
        <v>0</v>
      </c>
      <c r="AS110" s="153">
        <v>22.555</v>
      </c>
      <c r="AT110" s="153">
        <v>4.0549999999999997</v>
      </c>
      <c r="AU110" s="153">
        <v>0</v>
      </c>
      <c r="AV110" s="153">
        <v>0</v>
      </c>
      <c r="AW110" s="153">
        <v>0</v>
      </c>
      <c r="AX110" s="153">
        <v>34.854999999999997</v>
      </c>
      <c r="AY110" s="153">
        <v>0</v>
      </c>
      <c r="AZ110" s="153">
        <v>0</v>
      </c>
      <c r="BA110" s="154">
        <v>1059.4949999999999</v>
      </c>
      <c r="BB110" s="137">
        <v>64.882000000000005</v>
      </c>
      <c r="BC110" s="153" t="s">
        <v>365</v>
      </c>
      <c r="BD110" s="153" t="s">
        <v>365</v>
      </c>
      <c r="BE110" s="153" t="s">
        <v>365</v>
      </c>
      <c r="BF110" s="390" t="s">
        <v>365</v>
      </c>
      <c r="BG110" s="153">
        <v>0</v>
      </c>
      <c r="BH110" s="153">
        <v>0</v>
      </c>
      <c r="BI110" s="153">
        <v>7.0369999999999999</v>
      </c>
      <c r="BJ110" s="153">
        <v>0</v>
      </c>
      <c r="BK110" s="153">
        <v>0</v>
      </c>
      <c r="BL110" s="153">
        <v>57.844999999999999</v>
      </c>
      <c r="BM110" s="153">
        <v>0</v>
      </c>
      <c r="BN110" s="153">
        <v>0</v>
      </c>
      <c r="BO110" s="153">
        <v>0</v>
      </c>
      <c r="BP110" s="153">
        <v>0</v>
      </c>
      <c r="BQ110" s="153">
        <v>0</v>
      </c>
      <c r="BR110" s="153">
        <v>0</v>
      </c>
      <c r="BS110" s="153">
        <v>0</v>
      </c>
      <c r="BT110" s="138" t="s">
        <v>365</v>
      </c>
      <c r="BU110" s="137">
        <v>776.45799999999997</v>
      </c>
      <c r="BV110" s="153">
        <v>604.66700000000003</v>
      </c>
      <c r="BW110" s="153">
        <v>171.791</v>
      </c>
      <c r="BX110" s="154" t="s">
        <v>365</v>
      </c>
      <c r="BY110" s="284">
        <v>25.420999999999999</v>
      </c>
      <c r="BZ110" s="154">
        <v>478.16699999999997</v>
      </c>
      <c r="CA110" s="155">
        <v>2834.1350000000002</v>
      </c>
      <c r="CB110" s="154">
        <v>92.051000000000002</v>
      </c>
    </row>
    <row r="111" spans="1:80" ht="11.25" customHeight="1">
      <c r="A111" s="185"/>
      <c r="B111" s="149" t="s">
        <v>362</v>
      </c>
      <c r="C111" s="150" t="s">
        <v>547</v>
      </c>
      <c r="D111" s="150"/>
      <c r="E111" s="150"/>
      <c r="F111" s="150"/>
      <c r="G111" s="151"/>
      <c r="H111" s="152" t="s">
        <v>548</v>
      </c>
      <c r="I111" s="137">
        <v>449.49700000000001</v>
      </c>
      <c r="J111" s="137">
        <v>11.398</v>
      </c>
      <c r="K111" s="153">
        <v>0</v>
      </c>
      <c r="L111" s="153">
        <v>0</v>
      </c>
      <c r="M111" s="153">
        <v>11.394</v>
      </c>
      <c r="N111" s="153">
        <v>0</v>
      </c>
      <c r="O111" s="153">
        <v>0</v>
      </c>
      <c r="P111" s="153">
        <v>0</v>
      </c>
      <c r="Q111" s="153">
        <v>4.0000000000000001E-3</v>
      </c>
      <c r="R111" s="153">
        <v>0</v>
      </c>
      <c r="S111" s="153">
        <v>0</v>
      </c>
      <c r="T111" s="153">
        <v>0</v>
      </c>
      <c r="U111" s="137">
        <v>0</v>
      </c>
      <c r="V111" s="153">
        <v>0</v>
      </c>
      <c r="W111" s="153">
        <v>0</v>
      </c>
      <c r="X111" s="153">
        <v>0</v>
      </c>
      <c r="Y111" s="153">
        <v>0</v>
      </c>
      <c r="Z111" s="137">
        <v>0</v>
      </c>
      <c r="AA111" s="153">
        <v>0</v>
      </c>
      <c r="AB111" s="153">
        <v>0</v>
      </c>
      <c r="AC111" s="154">
        <v>0</v>
      </c>
      <c r="AD111" s="137">
        <v>14.629</v>
      </c>
      <c r="AE111" s="153">
        <v>0</v>
      </c>
      <c r="AF111" s="153">
        <v>0</v>
      </c>
      <c r="AG111" s="153" t="s">
        <v>365</v>
      </c>
      <c r="AH111" s="153" t="s">
        <v>365</v>
      </c>
      <c r="AI111" s="153" t="s">
        <v>365</v>
      </c>
      <c r="AJ111" s="153">
        <v>0</v>
      </c>
      <c r="AK111" s="153">
        <v>0</v>
      </c>
      <c r="AL111" s="153">
        <v>4.1429999999999998</v>
      </c>
      <c r="AM111" s="153">
        <v>0.28000000000000003</v>
      </c>
      <c r="AN111" s="153">
        <v>0</v>
      </c>
      <c r="AO111" s="153">
        <v>0</v>
      </c>
      <c r="AP111" s="153">
        <v>0.29799999999999999</v>
      </c>
      <c r="AQ111" s="153">
        <v>0.04</v>
      </c>
      <c r="AR111" s="153">
        <v>0</v>
      </c>
      <c r="AS111" s="153">
        <v>9.8680000000000003</v>
      </c>
      <c r="AT111" s="153">
        <v>0</v>
      </c>
      <c r="AU111" s="153">
        <v>0</v>
      </c>
      <c r="AV111" s="153">
        <v>0</v>
      </c>
      <c r="AW111" s="153">
        <v>0</v>
      </c>
      <c r="AX111" s="153">
        <v>0</v>
      </c>
      <c r="AY111" s="153">
        <v>0</v>
      </c>
      <c r="AZ111" s="153">
        <v>0</v>
      </c>
      <c r="BA111" s="154">
        <v>126.90600000000001</v>
      </c>
      <c r="BB111" s="137">
        <v>0.65800000000000003</v>
      </c>
      <c r="BC111" s="153" t="s">
        <v>365</v>
      </c>
      <c r="BD111" s="153" t="s">
        <v>365</v>
      </c>
      <c r="BE111" s="153" t="s">
        <v>365</v>
      </c>
      <c r="BF111" s="390" t="s">
        <v>365</v>
      </c>
      <c r="BG111" s="153">
        <v>0</v>
      </c>
      <c r="BH111" s="153">
        <v>0</v>
      </c>
      <c r="BI111" s="153">
        <v>0.65800000000000003</v>
      </c>
      <c r="BJ111" s="153">
        <v>0</v>
      </c>
      <c r="BK111" s="153">
        <v>0</v>
      </c>
      <c r="BL111" s="153">
        <v>0</v>
      </c>
      <c r="BM111" s="153">
        <v>0</v>
      </c>
      <c r="BN111" s="153">
        <v>0</v>
      </c>
      <c r="BO111" s="153">
        <v>0</v>
      </c>
      <c r="BP111" s="153">
        <v>0</v>
      </c>
      <c r="BQ111" s="153">
        <v>0</v>
      </c>
      <c r="BR111" s="153">
        <v>0</v>
      </c>
      <c r="BS111" s="153">
        <v>0</v>
      </c>
      <c r="BT111" s="138" t="s">
        <v>365</v>
      </c>
      <c r="BU111" s="137">
        <v>1E-3</v>
      </c>
      <c r="BV111" s="153">
        <v>1E-3</v>
      </c>
      <c r="BW111" s="153">
        <v>0</v>
      </c>
      <c r="BX111" s="154" t="s">
        <v>365</v>
      </c>
      <c r="BY111" s="284">
        <v>40.585999999999999</v>
      </c>
      <c r="BZ111" s="154">
        <v>255.31800000000001</v>
      </c>
      <c r="CA111" s="155">
        <v>398.87099999999998</v>
      </c>
      <c r="CB111" s="154">
        <v>17.172999999999998</v>
      </c>
    </row>
    <row r="112" spans="1:80" ht="11.25" customHeight="1">
      <c r="A112" s="185"/>
      <c r="B112" s="149" t="s">
        <v>362</v>
      </c>
      <c r="C112" s="150" t="s">
        <v>549</v>
      </c>
      <c r="D112" s="150"/>
      <c r="E112" s="150"/>
      <c r="F112" s="150"/>
      <c r="G112" s="151"/>
      <c r="H112" s="152" t="s">
        <v>550</v>
      </c>
      <c r="I112" s="137">
        <v>727.91399999999999</v>
      </c>
      <c r="J112" s="137">
        <v>24.402000000000001</v>
      </c>
      <c r="K112" s="153">
        <v>0</v>
      </c>
      <c r="L112" s="153">
        <v>0</v>
      </c>
      <c r="M112" s="153">
        <v>21.907</v>
      </c>
      <c r="N112" s="153">
        <v>0</v>
      </c>
      <c r="O112" s="153">
        <v>2E-3</v>
      </c>
      <c r="P112" s="153">
        <v>0</v>
      </c>
      <c r="Q112" s="153">
        <v>2.4929999999999999</v>
      </c>
      <c r="R112" s="153">
        <v>0</v>
      </c>
      <c r="S112" s="153">
        <v>0</v>
      </c>
      <c r="T112" s="153">
        <v>0</v>
      </c>
      <c r="U112" s="137">
        <v>4.5999999999999999E-2</v>
      </c>
      <c r="V112" s="153">
        <v>0</v>
      </c>
      <c r="W112" s="153">
        <v>4.5999999999999999E-2</v>
      </c>
      <c r="X112" s="153">
        <v>0</v>
      </c>
      <c r="Y112" s="153">
        <v>0</v>
      </c>
      <c r="Z112" s="137">
        <v>0</v>
      </c>
      <c r="AA112" s="153">
        <v>0</v>
      </c>
      <c r="AB112" s="153">
        <v>0</v>
      </c>
      <c r="AC112" s="154">
        <v>0</v>
      </c>
      <c r="AD112" s="137">
        <v>22.847000000000001</v>
      </c>
      <c r="AE112" s="153">
        <v>0</v>
      </c>
      <c r="AF112" s="153">
        <v>0</v>
      </c>
      <c r="AG112" s="153" t="s">
        <v>365</v>
      </c>
      <c r="AH112" s="153" t="s">
        <v>365</v>
      </c>
      <c r="AI112" s="153" t="s">
        <v>365</v>
      </c>
      <c r="AJ112" s="153">
        <v>0</v>
      </c>
      <c r="AK112" s="153">
        <v>0</v>
      </c>
      <c r="AL112" s="153">
        <v>9.6430000000000007</v>
      </c>
      <c r="AM112" s="153">
        <v>0.23699999999999999</v>
      </c>
      <c r="AN112" s="153">
        <v>0</v>
      </c>
      <c r="AO112" s="153">
        <v>0</v>
      </c>
      <c r="AP112" s="153">
        <v>9.2999999999999999E-2</v>
      </c>
      <c r="AQ112" s="153">
        <v>0.02</v>
      </c>
      <c r="AR112" s="153">
        <v>0</v>
      </c>
      <c r="AS112" s="153">
        <v>12.234</v>
      </c>
      <c r="AT112" s="153">
        <v>0.379</v>
      </c>
      <c r="AU112" s="153">
        <v>0</v>
      </c>
      <c r="AV112" s="153">
        <v>0</v>
      </c>
      <c r="AW112" s="153">
        <v>0</v>
      </c>
      <c r="AX112" s="153">
        <v>0</v>
      </c>
      <c r="AY112" s="153">
        <v>0</v>
      </c>
      <c r="AZ112" s="153">
        <v>0.24</v>
      </c>
      <c r="BA112" s="154">
        <v>225.31299999999999</v>
      </c>
      <c r="BB112" s="137">
        <v>1.46</v>
      </c>
      <c r="BC112" s="153" t="s">
        <v>365</v>
      </c>
      <c r="BD112" s="153" t="s">
        <v>365</v>
      </c>
      <c r="BE112" s="153" t="s">
        <v>365</v>
      </c>
      <c r="BF112" s="390" t="s">
        <v>365</v>
      </c>
      <c r="BG112" s="153">
        <v>0</v>
      </c>
      <c r="BH112" s="153">
        <v>0</v>
      </c>
      <c r="BI112" s="153">
        <v>1.46</v>
      </c>
      <c r="BJ112" s="153">
        <v>0</v>
      </c>
      <c r="BK112" s="153">
        <v>0</v>
      </c>
      <c r="BL112" s="153">
        <v>0</v>
      </c>
      <c r="BM112" s="153">
        <v>0</v>
      </c>
      <c r="BN112" s="153">
        <v>0</v>
      </c>
      <c r="BO112" s="153">
        <v>0</v>
      </c>
      <c r="BP112" s="153">
        <v>0</v>
      </c>
      <c r="BQ112" s="153">
        <v>0</v>
      </c>
      <c r="BR112" s="153">
        <v>0</v>
      </c>
      <c r="BS112" s="153">
        <v>0</v>
      </c>
      <c r="BT112" s="138" t="s">
        <v>365</v>
      </c>
      <c r="BU112" s="137">
        <v>3.0000000000000001E-3</v>
      </c>
      <c r="BV112" s="153">
        <v>3.0000000000000001E-3</v>
      </c>
      <c r="BW112" s="153">
        <v>0</v>
      </c>
      <c r="BX112" s="154" t="s">
        <v>365</v>
      </c>
      <c r="BY112" s="284">
        <v>48.186999999999998</v>
      </c>
      <c r="BZ112" s="154">
        <v>405.65699999999998</v>
      </c>
      <c r="CA112" s="155">
        <v>648.27599999999995</v>
      </c>
      <c r="CB112" s="154">
        <v>26.486999999999998</v>
      </c>
    </row>
    <row r="113" spans="1:80" ht="11.25" customHeight="1">
      <c r="A113" s="185"/>
      <c r="B113" s="149" t="s">
        <v>362</v>
      </c>
      <c r="C113" s="150" t="s">
        <v>551</v>
      </c>
      <c r="D113" s="150"/>
      <c r="E113" s="150"/>
      <c r="F113" s="150"/>
      <c r="G113" s="151"/>
      <c r="H113" s="152" t="s">
        <v>552</v>
      </c>
      <c r="I113" s="137">
        <v>424.89400000000001</v>
      </c>
      <c r="J113" s="137">
        <v>9.4269999999999996</v>
      </c>
      <c r="K113" s="153">
        <v>0</v>
      </c>
      <c r="L113" s="153">
        <v>0</v>
      </c>
      <c r="M113" s="153">
        <v>9.0879999999999992</v>
      </c>
      <c r="N113" s="153">
        <v>0</v>
      </c>
      <c r="O113" s="153">
        <v>0</v>
      </c>
      <c r="P113" s="153">
        <v>0</v>
      </c>
      <c r="Q113" s="153">
        <v>0.33900000000000002</v>
      </c>
      <c r="R113" s="153">
        <v>0</v>
      </c>
      <c r="S113" s="153">
        <v>0</v>
      </c>
      <c r="T113" s="153">
        <v>0</v>
      </c>
      <c r="U113" s="137">
        <v>0</v>
      </c>
      <c r="V113" s="153">
        <v>0</v>
      </c>
      <c r="W113" s="153">
        <v>0</v>
      </c>
      <c r="X113" s="153">
        <v>0</v>
      </c>
      <c r="Y113" s="153">
        <v>0</v>
      </c>
      <c r="Z113" s="137">
        <v>0</v>
      </c>
      <c r="AA113" s="153">
        <v>0</v>
      </c>
      <c r="AB113" s="153">
        <v>0</v>
      </c>
      <c r="AC113" s="154">
        <v>0</v>
      </c>
      <c r="AD113" s="137">
        <v>82.364999999999995</v>
      </c>
      <c r="AE113" s="153">
        <v>0</v>
      </c>
      <c r="AF113" s="153">
        <v>0</v>
      </c>
      <c r="AG113" s="153" t="s">
        <v>365</v>
      </c>
      <c r="AH113" s="153" t="s">
        <v>365</v>
      </c>
      <c r="AI113" s="153" t="s">
        <v>365</v>
      </c>
      <c r="AJ113" s="153">
        <v>0</v>
      </c>
      <c r="AK113" s="153">
        <v>0</v>
      </c>
      <c r="AL113" s="153">
        <v>6.0229999999999997</v>
      </c>
      <c r="AM113" s="153">
        <v>8.9999999999999993E-3</v>
      </c>
      <c r="AN113" s="153">
        <v>0</v>
      </c>
      <c r="AO113" s="153">
        <v>0</v>
      </c>
      <c r="AP113" s="153">
        <v>0</v>
      </c>
      <c r="AQ113" s="153">
        <v>1E-3</v>
      </c>
      <c r="AR113" s="153">
        <v>0</v>
      </c>
      <c r="AS113" s="153">
        <v>76.177000000000007</v>
      </c>
      <c r="AT113" s="153">
        <v>0</v>
      </c>
      <c r="AU113" s="153">
        <v>0</v>
      </c>
      <c r="AV113" s="153">
        <v>0</v>
      </c>
      <c r="AW113" s="153">
        <v>0</v>
      </c>
      <c r="AX113" s="153">
        <v>0</v>
      </c>
      <c r="AY113" s="153">
        <v>0</v>
      </c>
      <c r="AZ113" s="153">
        <v>0.154</v>
      </c>
      <c r="BA113" s="154">
        <v>35.253999999999998</v>
      </c>
      <c r="BB113" s="137">
        <v>9.7000000000000003E-2</v>
      </c>
      <c r="BC113" s="153" t="s">
        <v>365</v>
      </c>
      <c r="BD113" s="153" t="s">
        <v>365</v>
      </c>
      <c r="BE113" s="153" t="s">
        <v>365</v>
      </c>
      <c r="BF113" s="390" t="s">
        <v>365</v>
      </c>
      <c r="BG113" s="153">
        <v>0</v>
      </c>
      <c r="BH113" s="153">
        <v>0</v>
      </c>
      <c r="BI113" s="153">
        <v>9.7000000000000003E-2</v>
      </c>
      <c r="BJ113" s="153">
        <v>0</v>
      </c>
      <c r="BK113" s="153">
        <v>0</v>
      </c>
      <c r="BL113" s="153">
        <v>0</v>
      </c>
      <c r="BM113" s="153">
        <v>0</v>
      </c>
      <c r="BN113" s="153">
        <v>0</v>
      </c>
      <c r="BO113" s="153">
        <v>0</v>
      </c>
      <c r="BP113" s="153">
        <v>0</v>
      </c>
      <c r="BQ113" s="153">
        <v>0</v>
      </c>
      <c r="BR113" s="153">
        <v>0</v>
      </c>
      <c r="BS113" s="153">
        <v>0</v>
      </c>
      <c r="BT113" s="138" t="s">
        <v>365</v>
      </c>
      <c r="BU113" s="137">
        <v>1.006</v>
      </c>
      <c r="BV113" s="153">
        <v>1.006</v>
      </c>
      <c r="BW113" s="153">
        <v>0</v>
      </c>
      <c r="BX113" s="154" t="s">
        <v>365</v>
      </c>
      <c r="BY113" s="284">
        <v>59.003</v>
      </c>
      <c r="BZ113" s="154">
        <v>237.74100000000001</v>
      </c>
      <c r="CA113" s="155">
        <v>376.69200000000001</v>
      </c>
      <c r="CB113" s="154">
        <v>17.050999999999998</v>
      </c>
    </row>
    <row r="114" spans="1:80" ht="11.25" customHeight="1">
      <c r="A114" s="185"/>
      <c r="B114" s="149" t="s">
        <v>362</v>
      </c>
      <c r="C114" s="150" t="s">
        <v>553</v>
      </c>
      <c r="D114" s="150"/>
      <c r="E114" s="150"/>
      <c r="F114" s="150"/>
      <c r="G114" s="151"/>
      <c r="H114" s="152" t="s">
        <v>554</v>
      </c>
      <c r="I114" s="137">
        <v>2131.431</v>
      </c>
      <c r="J114" s="137">
        <v>527.91300000000001</v>
      </c>
      <c r="K114" s="153">
        <v>0</v>
      </c>
      <c r="L114" s="153">
        <v>2.4020000000000001</v>
      </c>
      <c r="M114" s="153">
        <v>509.274</v>
      </c>
      <c r="N114" s="153">
        <v>0</v>
      </c>
      <c r="O114" s="153">
        <v>0</v>
      </c>
      <c r="P114" s="153">
        <v>1.4E-2</v>
      </c>
      <c r="Q114" s="153">
        <v>16.222999999999999</v>
      </c>
      <c r="R114" s="153">
        <v>0</v>
      </c>
      <c r="S114" s="153">
        <v>0</v>
      </c>
      <c r="T114" s="153">
        <v>0</v>
      </c>
      <c r="U114" s="137">
        <v>0</v>
      </c>
      <c r="V114" s="153">
        <v>0</v>
      </c>
      <c r="W114" s="153">
        <v>0</v>
      </c>
      <c r="X114" s="153">
        <v>0</v>
      </c>
      <c r="Y114" s="153">
        <v>0</v>
      </c>
      <c r="Z114" s="137">
        <v>0</v>
      </c>
      <c r="AA114" s="153">
        <v>0</v>
      </c>
      <c r="AB114" s="153">
        <v>0</v>
      </c>
      <c r="AC114" s="154">
        <v>0</v>
      </c>
      <c r="AD114" s="137">
        <v>59.673000000000002</v>
      </c>
      <c r="AE114" s="153">
        <v>0</v>
      </c>
      <c r="AF114" s="153">
        <v>0</v>
      </c>
      <c r="AG114" s="153" t="s">
        <v>365</v>
      </c>
      <c r="AH114" s="153" t="s">
        <v>365</v>
      </c>
      <c r="AI114" s="153" t="s">
        <v>365</v>
      </c>
      <c r="AJ114" s="153">
        <v>0</v>
      </c>
      <c r="AK114" s="153">
        <v>0</v>
      </c>
      <c r="AL114" s="153">
        <v>24.942</v>
      </c>
      <c r="AM114" s="153">
        <v>0.16</v>
      </c>
      <c r="AN114" s="153">
        <v>0</v>
      </c>
      <c r="AO114" s="153">
        <v>0</v>
      </c>
      <c r="AP114" s="153">
        <v>0</v>
      </c>
      <c r="AQ114" s="153">
        <v>1E-3</v>
      </c>
      <c r="AR114" s="153">
        <v>0</v>
      </c>
      <c r="AS114" s="153">
        <v>22.49</v>
      </c>
      <c r="AT114" s="153">
        <v>12.074</v>
      </c>
      <c r="AU114" s="153">
        <v>0</v>
      </c>
      <c r="AV114" s="153">
        <v>0</v>
      </c>
      <c r="AW114" s="153">
        <v>0</v>
      </c>
      <c r="AX114" s="153">
        <v>0</v>
      </c>
      <c r="AY114" s="153">
        <v>0</v>
      </c>
      <c r="AZ114" s="153">
        <v>5.0000000000000001E-3</v>
      </c>
      <c r="BA114" s="154">
        <v>818.53</v>
      </c>
      <c r="BB114" s="137">
        <v>29.875</v>
      </c>
      <c r="BC114" s="153" t="s">
        <v>365</v>
      </c>
      <c r="BD114" s="153" t="s">
        <v>365</v>
      </c>
      <c r="BE114" s="153" t="s">
        <v>365</v>
      </c>
      <c r="BF114" s="390" t="s">
        <v>365</v>
      </c>
      <c r="BG114" s="153">
        <v>0</v>
      </c>
      <c r="BH114" s="153">
        <v>0</v>
      </c>
      <c r="BI114" s="153">
        <v>15.523</v>
      </c>
      <c r="BJ114" s="153">
        <v>0</v>
      </c>
      <c r="BK114" s="153">
        <v>14.352</v>
      </c>
      <c r="BL114" s="153">
        <v>0</v>
      </c>
      <c r="BM114" s="153">
        <v>0</v>
      </c>
      <c r="BN114" s="153">
        <v>0</v>
      </c>
      <c r="BO114" s="153">
        <v>0</v>
      </c>
      <c r="BP114" s="153">
        <v>0</v>
      </c>
      <c r="BQ114" s="153">
        <v>0</v>
      </c>
      <c r="BR114" s="153">
        <v>0</v>
      </c>
      <c r="BS114" s="153">
        <v>0</v>
      </c>
      <c r="BT114" s="138" t="s">
        <v>365</v>
      </c>
      <c r="BU114" s="137">
        <v>5.0000000000000001E-3</v>
      </c>
      <c r="BV114" s="153">
        <v>5.0000000000000001E-3</v>
      </c>
      <c r="BW114" s="153">
        <v>0</v>
      </c>
      <c r="BX114" s="154" t="s">
        <v>365</v>
      </c>
      <c r="BY114" s="284">
        <v>56.552999999999997</v>
      </c>
      <c r="BZ114" s="154">
        <v>638.88199999999995</v>
      </c>
      <c r="CA114" s="155">
        <v>1979.867</v>
      </c>
      <c r="CB114" s="154">
        <v>67.853999999999999</v>
      </c>
    </row>
    <row r="115" spans="1:80" ht="11.25" customHeight="1">
      <c r="A115" s="185"/>
      <c r="B115" s="149" t="s">
        <v>362</v>
      </c>
      <c r="C115" s="150" t="s">
        <v>555</v>
      </c>
      <c r="D115" s="150"/>
      <c r="E115" s="150"/>
      <c r="F115" s="150"/>
      <c r="G115" s="151"/>
      <c r="H115" s="152" t="s">
        <v>556</v>
      </c>
      <c r="I115" s="137">
        <v>1893.405</v>
      </c>
      <c r="J115" s="137">
        <v>158.52500000000001</v>
      </c>
      <c r="K115" s="153">
        <v>0</v>
      </c>
      <c r="L115" s="153">
        <v>0</v>
      </c>
      <c r="M115" s="153">
        <v>158.52500000000001</v>
      </c>
      <c r="N115" s="153">
        <v>0</v>
      </c>
      <c r="O115" s="153">
        <v>0</v>
      </c>
      <c r="P115" s="153">
        <v>0</v>
      </c>
      <c r="Q115" s="153">
        <v>0</v>
      </c>
      <c r="R115" s="153">
        <v>0</v>
      </c>
      <c r="S115" s="153">
        <v>0</v>
      </c>
      <c r="T115" s="153">
        <v>0</v>
      </c>
      <c r="U115" s="137">
        <v>0</v>
      </c>
      <c r="V115" s="153">
        <v>0</v>
      </c>
      <c r="W115" s="153">
        <v>0</v>
      </c>
      <c r="X115" s="153">
        <v>0</v>
      </c>
      <c r="Y115" s="153">
        <v>0</v>
      </c>
      <c r="Z115" s="137">
        <v>0</v>
      </c>
      <c r="AA115" s="153">
        <v>0</v>
      </c>
      <c r="AB115" s="153">
        <v>0</v>
      </c>
      <c r="AC115" s="154">
        <v>0</v>
      </c>
      <c r="AD115" s="137">
        <v>36.167000000000002</v>
      </c>
      <c r="AE115" s="153">
        <v>0</v>
      </c>
      <c r="AF115" s="153">
        <v>0</v>
      </c>
      <c r="AG115" s="153" t="s">
        <v>365</v>
      </c>
      <c r="AH115" s="153" t="s">
        <v>365</v>
      </c>
      <c r="AI115" s="153" t="s">
        <v>365</v>
      </c>
      <c r="AJ115" s="153">
        <v>0</v>
      </c>
      <c r="AK115" s="153">
        <v>0</v>
      </c>
      <c r="AL115" s="153">
        <v>3.2690000000000001</v>
      </c>
      <c r="AM115" s="153">
        <v>1.7000000000000001E-2</v>
      </c>
      <c r="AN115" s="153">
        <v>0</v>
      </c>
      <c r="AO115" s="153">
        <v>0</v>
      </c>
      <c r="AP115" s="153">
        <v>0</v>
      </c>
      <c r="AQ115" s="153">
        <v>4.0000000000000001E-3</v>
      </c>
      <c r="AR115" s="153">
        <v>0</v>
      </c>
      <c r="AS115" s="153">
        <v>10.363</v>
      </c>
      <c r="AT115" s="153">
        <v>22.501000000000001</v>
      </c>
      <c r="AU115" s="153">
        <v>0</v>
      </c>
      <c r="AV115" s="153">
        <v>0</v>
      </c>
      <c r="AW115" s="153">
        <v>0</v>
      </c>
      <c r="AX115" s="153">
        <v>0</v>
      </c>
      <c r="AY115" s="153">
        <v>0</v>
      </c>
      <c r="AZ115" s="153">
        <v>1.2E-2</v>
      </c>
      <c r="BA115" s="154">
        <v>222.453</v>
      </c>
      <c r="BB115" s="137">
        <v>967.61300000000006</v>
      </c>
      <c r="BC115" s="153" t="s">
        <v>365</v>
      </c>
      <c r="BD115" s="153" t="s">
        <v>365</v>
      </c>
      <c r="BE115" s="153" t="s">
        <v>365</v>
      </c>
      <c r="BF115" s="390" t="s">
        <v>365</v>
      </c>
      <c r="BG115" s="153">
        <v>0</v>
      </c>
      <c r="BH115" s="153">
        <v>0</v>
      </c>
      <c r="BI115" s="153">
        <v>965.01199999999994</v>
      </c>
      <c r="BJ115" s="153">
        <v>0</v>
      </c>
      <c r="BK115" s="153">
        <v>2.601</v>
      </c>
      <c r="BL115" s="153">
        <v>0</v>
      </c>
      <c r="BM115" s="153">
        <v>0</v>
      </c>
      <c r="BN115" s="153">
        <v>0</v>
      </c>
      <c r="BO115" s="153">
        <v>0</v>
      </c>
      <c r="BP115" s="153">
        <v>0</v>
      </c>
      <c r="BQ115" s="153">
        <v>0</v>
      </c>
      <c r="BR115" s="153">
        <v>0</v>
      </c>
      <c r="BS115" s="153">
        <v>0</v>
      </c>
      <c r="BT115" s="138" t="s">
        <v>365</v>
      </c>
      <c r="BU115" s="137">
        <v>12.689</v>
      </c>
      <c r="BV115" s="153">
        <v>12.689</v>
      </c>
      <c r="BW115" s="153">
        <v>0</v>
      </c>
      <c r="BX115" s="154" t="s">
        <v>365</v>
      </c>
      <c r="BY115" s="284">
        <v>73.209999999999994</v>
      </c>
      <c r="BZ115" s="154">
        <v>422.74900000000002</v>
      </c>
      <c r="CA115" s="155">
        <v>842.61099999999999</v>
      </c>
      <c r="CB115" s="154">
        <v>995.404</v>
      </c>
    </row>
    <row r="116" spans="1:80" ht="11.25" customHeight="1">
      <c r="A116" s="185"/>
      <c r="B116" s="149" t="s">
        <v>362</v>
      </c>
      <c r="C116" s="150" t="s">
        <v>557</v>
      </c>
      <c r="D116" s="150"/>
      <c r="E116" s="150"/>
      <c r="F116" s="150"/>
      <c r="G116" s="151"/>
      <c r="H116" s="152" t="s">
        <v>558</v>
      </c>
      <c r="I116" s="137">
        <v>1191.866</v>
      </c>
      <c r="J116" s="137">
        <v>28.396999999999998</v>
      </c>
      <c r="K116" s="153">
        <v>0</v>
      </c>
      <c r="L116" s="153">
        <v>0</v>
      </c>
      <c r="M116" s="153">
        <v>28.396999999999998</v>
      </c>
      <c r="N116" s="153">
        <v>0</v>
      </c>
      <c r="O116" s="153">
        <v>0</v>
      </c>
      <c r="P116" s="153">
        <v>0</v>
      </c>
      <c r="Q116" s="153">
        <v>0</v>
      </c>
      <c r="R116" s="153">
        <v>0</v>
      </c>
      <c r="S116" s="153">
        <v>0</v>
      </c>
      <c r="T116" s="153">
        <v>0</v>
      </c>
      <c r="U116" s="137">
        <v>0</v>
      </c>
      <c r="V116" s="153">
        <v>0</v>
      </c>
      <c r="W116" s="153">
        <v>0</v>
      </c>
      <c r="X116" s="153">
        <v>0</v>
      </c>
      <c r="Y116" s="153">
        <v>0</v>
      </c>
      <c r="Z116" s="137">
        <v>0</v>
      </c>
      <c r="AA116" s="153">
        <v>0</v>
      </c>
      <c r="AB116" s="153">
        <v>0</v>
      </c>
      <c r="AC116" s="154">
        <v>0</v>
      </c>
      <c r="AD116" s="137">
        <v>11.03</v>
      </c>
      <c r="AE116" s="153">
        <v>0</v>
      </c>
      <c r="AF116" s="153">
        <v>0</v>
      </c>
      <c r="AG116" s="153" t="s">
        <v>365</v>
      </c>
      <c r="AH116" s="153" t="s">
        <v>365</v>
      </c>
      <c r="AI116" s="153" t="s">
        <v>365</v>
      </c>
      <c r="AJ116" s="153">
        <v>0</v>
      </c>
      <c r="AK116" s="153">
        <v>0</v>
      </c>
      <c r="AL116" s="153">
        <v>2.863</v>
      </c>
      <c r="AM116" s="153">
        <v>0.05</v>
      </c>
      <c r="AN116" s="153">
        <v>0</v>
      </c>
      <c r="AO116" s="153">
        <v>0</v>
      </c>
      <c r="AP116" s="153">
        <v>0</v>
      </c>
      <c r="AQ116" s="153">
        <v>1E-3</v>
      </c>
      <c r="AR116" s="153">
        <v>0</v>
      </c>
      <c r="AS116" s="153">
        <v>6.0759999999999996</v>
      </c>
      <c r="AT116" s="153">
        <v>2.0350000000000001</v>
      </c>
      <c r="AU116" s="153">
        <v>0</v>
      </c>
      <c r="AV116" s="153">
        <v>0</v>
      </c>
      <c r="AW116" s="153">
        <v>0</v>
      </c>
      <c r="AX116" s="153">
        <v>0</v>
      </c>
      <c r="AY116" s="153">
        <v>0</v>
      </c>
      <c r="AZ116" s="153">
        <v>4.0000000000000001E-3</v>
      </c>
      <c r="BA116" s="154">
        <v>39.472999999999999</v>
      </c>
      <c r="BB116" s="137">
        <v>830.50199999999995</v>
      </c>
      <c r="BC116" s="153" t="s">
        <v>365</v>
      </c>
      <c r="BD116" s="153" t="s">
        <v>365</v>
      </c>
      <c r="BE116" s="153" t="s">
        <v>365</v>
      </c>
      <c r="BF116" s="390" t="s">
        <v>365</v>
      </c>
      <c r="BG116" s="153">
        <v>0</v>
      </c>
      <c r="BH116" s="153">
        <v>0</v>
      </c>
      <c r="BI116" s="153">
        <v>829.87900000000002</v>
      </c>
      <c r="BJ116" s="153">
        <v>0</v>
      </c>
      <c r="BK116" s="153">
        <v>0.623</v>
      </c>
      <c r="BL116" s="153">
        <v>0</v>
      </c>
      <c r="BM116" s="153">
        <v>0</v>
      </c>
      <c r="BN116" s="153">
        <v>0</v>
      </c>
      <c r="BO116" s="153">
        <v>0</v>
      </c>
      <c r="BP116" s="153">
        <v>0</v>
      </c>
      <c r="BQ116" s="153">
        <v>0</v>
      </c>
      <c r="BR116" s="153">
        <v>0</v>
      </c>
      <c r="BS116" s="153">
        <v>0</v>
      </c>
      <c r="BT116" s="138" t="s">
        <v>365</v>
      </c>
      <c r="BU116" s="137">
        <v>0</v>
      </c>
      <c r="BV116" s="153">
        <v>0</v>
      </c>
      <c r="BW116" s="153">
        <v>0</v>
      </c>
      <c r="BX116" s="154" t="s">
        <v>365</v>
      </c>
      <c r="BY116" s="284">
        <v>72.451999999999998</v>
      </c>
      <c r="BZ116" s="154">
        <v>210.012</v>
      </c>
      <c r="CA116" s="155">
        <v>317.358</v>
      </c>
      <c r="CB116" s="154">
        <v>846.99</v>
      </c>
    </row>
    <row r="117" spans="1:80" ht="11.25" customHeight="1">
      <c r="A117" s="185"/>
      <c r="B117" s="149" t="s">
        <v>362</v>
      </c>
      <c r="C117" s="150" t="s">
        <v>559</v>
      </c>
      <c r="D117" s="150"/>
      <c r="E117" s="150"/>
      <c r="F117" s="150"/>
      <c r="G117" s="151"/>
      <c r="H117" s="152" t="s">
        <v>560</v>
      </c>
      <c r="I117" s="137">
        <v>145.51599999999999</v>
      </c>
      <c r="J117" s="137">
        <v>24.317</v>
      </c>
      <c r="K117" s="153">
        <v>0</v>
      </c>
      <c r="L117" s="153">
        <v>0</v>
      </c>
      <c r="M117" s="153">
        <v>7.8330000000000002</v>
      </c>
      <c r="N117" s="153">
        <v>0</v>
      </c>
      <c r="O117" s="153">
        <v>15.414999999999999</v>
      </c>
      <c r="P117" s="153">
        <v>3.3000000000000002E-2</v>
      </c>
      <c r="Q117" s="153">
        <v>0</v>
      </c>
      <c r="R117" s="153">
        <v>0</v>
      </c>
      <c r="S117" s="153">
        <v>0</v>
      </c>
      <c r="T117" s="153">
        <v>1.036</v>
      </c>
      <c r="U117" s="137">
        <v>0</v>
      </c>
      <c r="V117" s="153">
        <v>0</v>
      </c>
      <c r="W117" s="153">
        <v>0</v>
      </c>
      <c r="X117" s="153">
        <v>0</v>
      </c>
      <c r="Y117" s="153">
        <v>0</v>
      </c>
      <c r="Z117" s="137">
        <v>0</v>
      </c>
      <c r="AA117" s="153">
        <v>0</v>
      </c>
      <c r="AB117" s="153">
        <v>0</v>
      </c>
      <c r="AC117" s="154">
        <v>0</v>
      </c>
      <c r="AD117" s="137">
        <v>57.557000000000002</v>
      </c>
      <c r="AE117" s="153">
        <v>0</v>
      </c>
      <c r="AF117" s="153">
        <v>0</v>
      </c>
      <c r="AG117" s="153" t="s">
        <v>365</v>
      </c>
      <c r="AH117" s="153" t="s">
        <v>365</v>
      </c>
      <c r="AI117" s="153" t="s">
        <v>365</v>
      </c>
      <c r="AJ117" s="153">
        <v>0</v>
      </c>
      <c r="AK117" s="153">
        <v>0</v>
      </c>
      <c r="AL117" s="153">
        <v>2.89</v>
      </c>
      <c r="AM117" s="153">
        <v>0.42599999999999999</v>
      </c>
      <c r="AN117" s="153">
        <v>0</v>
      </c>
      <c r="AO117" s="153">
        <v>0</v>
      </c>
      <c r="AP117" s="153">
        <v>0</v>
      </c>
      <c r="AQ117" s="153">
        <v>3.0000000000000001E-3</v>
      </c>
      <c r="AR117" s="153">
        <v>0</v>
      </c>
      <c r="AS117" s="153">
        <v>50.78</v>
      </c>
      <c r="AT117" s="153">
        <v>3.4580000000000002</v>
      </c>
      <c r="AU117" s="153">
        <v>0</v>
      </c>
      <c r="AV117" s="153">
        <v>0</v>
      </c>
      <c r="AW117" s="153">
        <v>0</v>
      </c>
      <c r="AX117" s="153">
        <v>0</v>
      </c>
      <c r="AY117" s="153">
        <v>0</v>
      </c>
      <c r="AZ117" s="153">
        <v>0</v>
      </c>
      <c r="BA117" s="154">
        <v>23.184000000000001</v>
      </c>
      <c r="BB117" s="137">
        <v>0.25700000000000001</v>
      </c>
      <c r="BC117" s="153" t="s">
        <v>365</v>
      </c>
      <c r="BD117" s="153" t="s">
        <v>365</v>
      </c>
      <c r="BE117" s="153" t="s">
        <v>365</v>
      </c>
      <c r="BF117" s="390" t="s">
        <v>365</v>
      </c>
      <c r="BG117" s="153">
        <v>0</v>
      </c>
      <c r="BH117" s="153">
        <v>0</v>
      </c>
      <c r="BI117" s="153">
        <v>0.25700000000000001</v>
      </c>
      <c r="BJ117" s="153">
        <v>0</v>
      </c>
      <c r="BK117" s="153">
        <v>0</v>
      </c>
      <c r="BL117" s="153">
        <v>0</v>
      </c>
      <c r="BM117" s="153">
        <v>0</v>
      </c>
      <c r="BN117" s="153">
        <v>0</v>
      </c>
      <c r="BO117" s="153">
        <v>0</v>
      </c>
      <c r="BP117" s="153">
        <v>0</v>
      </c>
      <c r="BQ117" s="153">
        <v>0</v>
      </c>
      <c r="BR117" s="153">
        <v>0</v>
      </c>
      <c r="BS117" s="153">
        <v>0</v>
      </c>
      <c r="BT117" s="138" t="s">
        <v>365</v>
      </c>
      <c r="BU117" s="137">
        <v>1E-3</v>
      </c>
      <c r="BV117" s="153">
        <v>1E-3</v>
      </c>
      <c r="BW117" s="153">
        <v>0</v>
      </c>
      <c r="BX117" s="154" t="s">
        <v>365</v>
      </c>
      <c r="BY117" s="284">
        <v>7.1050000000000004</v>
      </c>
      <c r="BZ117" s="154">
        <v>33.095999999999997</v>
      </c>
      <c r="CA117" s="155">
        <v>138.64500000000001</v>
      </c>
      <c r="CB117" s="154">
        <v>2.5339999999999998</v>
      </c>
    </row>
    <row r="118" spans="1:80" ht="11.25" customHeight="1">
      <c r="A118" s="185"/>
      <c r="B118" s="149" t="s">
        <v>362</v>
      </c>
      <c r="C118" s="150" t="s">
        <v>561</v>
      </c>
      <c r="D118" s="150"/>
      <c r="E118" s="150"/>
      <c r="F118" s="150"/>
      <c r="G118" s="151"/>
      <c r="H118" s="152" t="s">
        <v>562</v>
      </c>
      <c r="I118" s="137">
        <v>116.245</v>
      </c>
      <c r="J118" s="137">
        <v>8.32</v>
      </c>
      <c r="K118" s="153">
        <v>0</v>
      </c>
      <c r="L118" s="153">
        <v>0</v>
      </c>
      <c r="M118" s="153">
        <v>7.968</v>
      </c>
      <c r="N118" s="153">
        <v>0</v>
      </c>
      <c r="O118" s="153">
        <v>0.34200000000000003</v>
      </c>
      <c r="P118" s="153">
        <v>0.01</v>
      </c>
      <c r="Q118" s="153">
        <v>1E-3</v>
      </c>
      <c r="R118" s="153">
        <v>0</v>
      </c>
      <c r="S118" s="153">
        <v>0</v>
      </c>
      <c r="T118" s="153">
        <v>0</v>
      </c>
      <c r="U118" s="137">
        <v>0</v>
      </c>
      <c r="V118" s="153">
        <v>0</v>
      </c>
      <c r="W118" s="153">
        <v>0</v>
      </c>
      <c r="X118" s="153">
        <v>0</v>
      </c>
      <c r="Y118" s="153">
        <v>0</v>
      </c>
      <c r="Z118" s="137">
        <v>0</v>
      </c>
      <c r="AA118" s="153">
        <v>0</v>
      </c>
      <c r="AB118" s="153">
        <v>0</v>
      </c>
      <c r="AC118" s="154">
        <v>0</v>
      </c>
      <c r="AD118" s="137">
        <v>4.1790000000000003</v>
      </c>
      <c r="AE118" s="153">
        <v>0</v>
      </c>
      <c r="AF118" s="153">
        <v>0</v>
      </c>
      <c r="AG118" s="153" t="s">
        <v>365</v>
      </c>
      <c r="AH118" s="153" t="s">
        <v>365</v>
      </c>
      <c r="AI118" s="153" t="s">
        <v>365</v>
      </c>
      <c r="AJ118" s="153">
        <v>0</v>
      </c>
      <c r="AK118" s="153">
        <v>0</v>
      </c>
      <c r="AL118" s="153">
        <v>1.294</v>
      </c>
      <c r="AM118" s="153">
        <v>8.9999999999999993E-3</v>
      </c>
      <c r="AN118" s="153">
        <v>0</v>
      </c>
      <c r="AO118" s="153">
        <v>0</v>
      </c>
      <c r="AP118" s="153">
        <v>0</v>
      </c>
      <c r="AQ118" s="153">
        <v>0</v>
      </c>
      <c r="AR118" s="153">
        <v>0</v>
      </c>
      <c r="AS118" s="153">
        <v>2.593</v>
      </c>
      <c r="AT118" s="153">
        <v>0.28000000000000003</v>
      </c>
      <c r="AU118" s="153">
        <v>0</v>
      </c>
      <c r="AV118" s="153">
        <v>0</v>
      </c>
      <c r="AW118" s="153">
        <v>0</v>
      </c>
      <c r="AX118" s="153">
        <v>0</v>
      </c>
      <c r="AY118" s="153">
        <v>0</v>
      </c>
      <c r="AZ118" s="153">
        <v>2E-3</v>
      </c>
      <c r="BA118" s="154">
        <v>46.746000000000002</v>
      </c>
      <c r="BB118" s="137">
        <v>0.11899999999999999</v>
      </c>
      <c r="BC118" s="153" t="s">
        <v>365</v>
      </c>
      <c r="BD118" s="153" t="s">
        <v>365</v>
      </c>
      <c r="BE118" s="153" t="s">
        <v>365</v>
      </c>
      <c r="BF118" s="390" t="s">
        <v>365</v>
      </c>
      <c r="BG118" s="153">
        <v>0</v>
      </c>
      <c r="BH118" s="153">
        <v>0</v>
      </c>
      <c r="BI118" s="153">
        <v>0.11899999999999999</v>
      </c>
      <c r="BJ118" s="153">
        <v>0</v>
      </c>
      <c r="BK118" s="153">
        <v>0</v>
      </c>
      <c r="BL118" s="153">
        <v>0</v>
      </c>
      <c r="BM118" s="153">
        <v>0</v>
      </c>
      <c r="BN118" s="153">
        <v>0</v>
      </c>
      <c r="BO118" s="153">
        <v>0</v>
      </c>
      <c r="BP118" s="153">
        <v>0</v>
      </c>
      <c r="BQ118" s="153">
        <v>0</v>
      </c>
      <c r="BR118" s="153">
        <v>0</v>
      </c>
      <c r="BS118" s="153">
        <v>0</v>
      </c>
      <c r="BT118" s="138" t="s">
        <v>365</v>
      </c>
      <c r="BU118" s="137">
        <v>0</v>
      </c>
      <c r="BV118" s="153">
        <v>0</v>
      </c>
      <c r="BW118" s="153">
        <v>0</v>
      </c>
      <c r="BX118" s="154" t="s">
        <v>365</v>
      </c>
      <c r="BY118" s="284">
        <v>7.1609999999999996</v>
      </c>
      <c r="BZ118" s="154">
        <v>49.719000000000001</v>
      </c>
      <c r="CA118" s="155">
        <v>106.45099999999999</v>
      </c>
      <c r="CB118" s="154">
        <v>3.28</v>
      </c>
    </row>
    <row r="119" spans="1:80" ht="11.25" customHeight="1">
      <c r="A119" s="185"/>
      <c r="B119" s="149" t="s">
        <v>362</v>
      </c>
      <c r="C119" s="150" t="s">
        <v>563</v>
      </c>
      <c r="D119" s="150"/>
      <c r="E119" s="150"/>
      <c r="F119" s="150"/>
      <c r="G119" s="151"/>
      <c r="H119" s="152" t="s">
        <v>564</v>
      </c>
      <c r="I119" s="137">
        <v>814.80100000000004</v>
      </c>
      <c r="J119" s="137">
        <v>33.43</v>
      </c>
      <c r="K119" s="153">
        <v>0</v>
      </c>
      <c r="L119" s="153">
        <v>0</v>
      </c>
      <c r="M119" s="153">
        <v>33.225000000000001</v>
      </c>
      <c r="N119" s="153">
        <v>0</v>
      </c>
      <c r="O119" s="153">
        <v>0.20499999999999999</v>
      </c>
      <c r="P119" s="153">
        <v>0</v>
      </c>
      <c r="Q119" s="153">
        <v>0</v>
      </c>
      <c r="R119" s="153">
        <v>0</v>
      </c>
      <c r="S119" s="153">
        <v>0</v>
      </c>
      <c r="T119" s="153">
        <v>0</v>
      </c>
      <c r="U119" s="137">
        <v>0</v>
      </c>
      <c r="V119" s="153">
        <v>0</v>
      </c>
      <c r="W119" s="153">
        <v>0</v>
      </c>
      <c r="X119" s="153">
        <v>0</v>
      </c>
      <c r="Y119" s="153">
        <v>0</v>
      </c>
      <c r="Z119" s="137">
        <v>0</v>
      </c>
      <c r="AA119" s="153">
        <v>0</v>
      </c>
      <c r="AB119" s="153">
        <v>0</v>
      </c>
      <c r="AC119" s="154">
        <v>0</v>
      </c>
      <c r="AD119" s="137">
        <v>17.626000000000001</v>
      </c>
      <c r="AE119" s="153">
        <v>0</v>
      </c>
      <c r="AF119" s="153">
        <v>0</v>
      </c>
      <c r="AG119" s="153" t="s">
        <v>365</v>
      </c>
      <c r="AH119" s="153" t="s">
        <v>365</v>
      </c>
      <c r="AI119" s="153" t="s">
        <v>365</v>
      </c>
      <c r="AJ119" s="153">
        <v>0</v>
      </c>
      <c r="AK119" s="153">
        <v>0</v>
      </c>
      <c r="AL119" s="153">
        <v>11.391</v>
      </c>
      <c r="AM119" s="153">
        <v>3.7999999999999999E-2</v>
      </c>
      <c r="AN119" s="153">
        <v>0</v>
      </c>
      <c r="AO119" s="153">
        <v>0</v>
      </c>
      <c r="AP119" s="153">
        <v>0</v>
      </c>
      <c r="AQ119" s="153">
        <v>0</v>
      </c>
      <c r="AR119" s="153">
        <v>0</v>
      </c>
      <c r="AS119" s="153">
        <v>5.6660000000000004</v>
      </c>
      <c r="AT119" s="153">
        <v>0.52900000000000003</v>
      </c>
      <c r="AU119" s="153">
        <v>0</v>
      </c>
      <c r="AV119" s="153">
        <v>0</v>
      </c>
      <c r="AW119" s="153">
        <v>0</v>
      </c>
      <c r="AX119" s="153">
        <v>0</v>
      </c>
      <c r="AY119" s="153">
        <v>0</v>
      </c>
      <c r="AZ119" s="153">
        <v>1E-3</v>
      </c>
      <c r="BA119" s="154">
        <v>159.297</v>
      </c>
      <c r="BB119" s="137">
        <v>106.82599999999999</v>
      </c>
      <c r="BC119" s="153" t="s">
        <v>365</v>
      </c>
      <c r="BD119" s="153" t="s">
        <v>365</v>
      </c>
      <c r="BE119" s="153" t="s">
        <v>365</v>
      </c>
      <c r="BF119" s="390" t="s">
        <v>365</v>
      </c>
      <c r="BG119" s="153">
        <v>0</v>
      </c>
      <c r="BH119" s="153">
        <v>0</v>
      </c>
      <c r="BI119" s="153">
        <v>106.82599999999999</v>
      </c>
      <c r="BJ119" s="153">
        <v>0</v>
      </c>
      <c r="BK119" s="153">
        <v>0</v>
      </c>
      <c r="BL119" s="153">
        <v>0</v>
      </c>
      <c r="BM119" s="153">
        <v>0</v>
      </c>
      <c r="BN119" s="153">
        <v>0</v>
      </c>
      <c r="BO119" s="153">
        <v>0</v>
      </c>
      <c r="BP119" s="153">
        <v>0</v>
      </c>
      <c r="BQ119" s="153">
        <v>0</v>
      </c>
      <c r="BR119" s="153">
        <v>0</v>
      </c>
      <c r="BS119" s="153">
        <v>0</v>
      </c>
      <c r="BT119" s="138" t="s">
        <v>365</v>
      </c>
      <c r="BU119" s="137">
        <v>1.2E-2</v>
      </c>
      <c r="BV119" s="153">
        <v>1.2E-2</v>
      </c>
      <c r="BW119" s="153">
        <v>0</v>
      </c>
      <c r="BX119" s="154" t="s">
        <v>365</v>
      </c>
      <c r="BY119" s="284">
        <v>24.372</v>
      </c>
      <c r="BZ119" s="154">
        <v>473.238</v>
      </c>
      <c r="CA119" s="155">
        <v>619.13900000000001</v>
      </c>
      <c r="CB119" s="154">
        <v>133.65600000000001</v>
      </c>
    </row>
    <row r="120" spans="1:80" ht="11.25" customHeight="1">
      <c r="A120" s="149" t="s">
        <v>362</v>
      </c>
      <c r="B120" s="150" t="s">
        <v>565</v>
      </c>
      <c r="C120" s="150"/>
      <c r="D120" s="150"/>
      <c r="E120" s="150"/>
      <c r="F120" s="150"/>
      <c r="G120" s="151"/>
      <c r="H120" s="152" t="s">
        <v>566</v>
      </c>
      <c r="I120" s="137">
        <v>21778.635999999999</v>
      </c>
      <c r="J120" s="137">
        <v>0</v>
      </c>
      <c r="K120" s="153">
        <v>0</v>
      </c>
      <c r="L120" s="153">
        <v>0</v>
      </c>
      <c r="M120" s="153">
        <v>0</v>
      </c>
      <c r="N120" s="153">
        <v>0</v>
      </c>
      <c r="O120" s="153">
        <v>0</v>
      </c>
      <c r="P120" s="153">
        <v>0</v>
      </c>
      <c r="Q120" s="153">
        <v>0</v>
      </c>
      <c r="R120" s="153">
        <v>0</v>
      </c>
      <c r="S120" s="153">
        <v>0</v>
      </c>
      <c r="T120" s="153">
        <v>0</v>
      </c>
      <c r="U120" s="137">
        <v>0</v>
      </c>
      <c r="V120" s="153">
        <v>0</v>
      </c>
      <c r="W120" s="153">
        <v>0</v>
      </c>
      <c r="X120" s="153">
        <v>0</v>
      </c>
      <c r="Y120" s="153">
        <v>0</v>
      </c>
      <c r="Z120" s="137">
        <v>0</v>
      </c>
      <c r="AA120" s="153">
        <v>0</v>
      </c>
      <c r="AB120" s="153">
        <v>0</v>
      </c>
      <c r="AC120" s="154">
        <v>0</v>
      </c>
      <c r="AD120" s="137">
        <v>20116.422999999999</v>
      </c>
      <c r="AE120" s="153">
        <v>0</v>
      </c>
      <c r="AF120" s="153">
        <v>0</v>
      </c>
      <c r="AG120" s="153" t="s">
        <v>365</v>
      </c>
      <c r="AH120" s="153" t="s">
        <v>365</v>
      </c>
      <c r="AI120" s="153" t="s">
        <v>365</v>
      </c>
      <c r="AJ120" s="153">
        <v>0</v>
      </c>
      <c r="AK120" s="153">
        <v>0</v>
      </c>
      <c r="AL120" s="153">
        <v>1906.229</v>
      </c>
      <c r="AM120" s="153">
        <v>4226.9260000000004</v>
      </c>
      <c r="AN120" s="153">
        <v>3.7829999999999999</v>
      </c>
      <c r="AO120" s="153">
        <v>0</v>
      </c>
      <c r="AP120" s="153">
        <v>14.452</v>
      </c>
      <c r="AQ120" s="153">
        <v>0</v>
      </c>
      <c r="AR120" s="153">
        <v>0</v>
      </c>
      <c r="AS120" s="153">
        <v>13965.031999999999</v>
      </c>
      <c r="AT120" s="153">
        <v>0</v>
      </c>
      <c r="AU120" s="153">
        <v>0</v>
      </c>
      <c r="AV120" s="153">
        <v>0</v>
      </c>
      <c r="AW120" s="153">
        <v>0</v>
      </c>
      <c r="AX120" s="153">
        <v>0</v>
      </c>
      <c r="AY120" s="153">
        <v>0</v>
      </c>
      <c r="AZ120" s="153">
        <v>0</v>
      </c>
      <c r="BA120" s="154">
        <v>349.77699999999999</v>
      </c>
      <c r="BB120" s="137">
        <v>1039.5309999999999</v>
      </c>
      <c r="BC120" s="153" t="s">
        <v>365</v>
      </c>
      <c r="BD120" s="153" t="s">
        <v>365</v>
      </c>
      <c r="BE120" s="153" t="s">
        <v>365</v>
      </c>
      <c r="BF120" s="390" t="s">
        <v>365</v>
      </c>
      <c r="BG120" s="153">
        <v>0</v>
      </c>
      <c r="BH120" s="153">
        <v>0</v>
      </c>
      <c r="BI120" s="153">
        <v>0</v>
      </c>
      <c r="BJ120" s="153">
        <v>0</v>
      </c>
      <c r="BK120" s="153">
        <v>0</v>
      </c>
      <c r="BL120" s="153">
        <v>0</v>
      </c>
      <c r="BM120" s="153">
        <v>0</v>
      </c>
      <c r="BN120" s="153">
        <v>183.01599999999999</v>
      </c>
      <c r="BO120" s="153">
        <v>19.385000000000002</v>
      </c>
      <c r="BP120" s="153">
        <v>837.13099999999997</v>
      </c>
      <c r="BQ120" s="153">
        <v>0</v>
      </c>
      <c r="BR120" s="153">
        <v>0</v>
      </c>
      <c r="BS120" s="153">
        <v>0</v>
      </c>
      <c r="BT120" s="138" t="s">
        <v>365</v>
      </c>
      <c r="BU120" s="137">
        <v>0</v>
      </c>
      <c r="BV120" s="153">
        <v>0</v>
      </c>
      <c r="BW120" s="153">
        <v>0</v>
      </c>
      <c r="BX120" s="154" t="s">
        <v>365</v>
      </c>
      <c r="BY120" s="284" t="s">
        <v>365</v>
      </c>
      <c r="BZ120" s="154">
        <v>272.90499999999997</v>
      </c>
      <c r="CA120" s="155">
        <v>20688.919999999998</v>
      </c>
      <c r="CB120" s="154">
        <v>1053.9590000000001</v>
      </c>
    </row>
    <row r="121" spans="1:80" ht="11.25" customHeight="1">
      <c r="A121" s="185"/>
      <c r="B121" s="149" t="s">
        <v>362</v>
      </c>
      <c r="C121" s="150" t="s">
        <v>567</v>
      </c>
      <c r="D121" s="150"/>
      <c r="E121" s="150"/>
      <c r="F121" s="150"/>
      <c r="G121" s="151"/>
      <c r="H121" s="152" t="s">
        <v>568</v>
      </c>
      <c r="I121" s="137">
        <v>331.96800000000002</v>
      </c>
      <c r="J121" s="137">
        <v>0</v>
      </c>
      <c r="K121" s="153">
        <v>0</v>
      </c>
      <c r="L121" s="153">
        <v>0</v>
      </c>
      <c r="M121" s="153">
        <v>0</v>
      </c>
      <c r="N121" s="153">
        <v>0</v>
      </c>
      <c r="O121" s="153">
        <v>0</v>
      </c>
      <c r="P121" s="153">
        <v>0</v>
      </c>
      <c r="Q121" s="153">
        <v>0</v>
      </c>
      <c r="R121" s="153">
        <v>0</v>
      </c>
      <c r="S121" s="153">
        <v>0</v>
      </c>
      <c r="T121" s="153">
        <v>0</v>
      </c>
      <c r="U121" s="137">
        <v>0</v>
      </c>
      <c r="V121" s="153">
        <v>0</v>
      </c>
      <c r="W121" s="153">
        <v>0</v>
      </c>
      <c r="X121" s="153">
        <v>0</v>
      </c>
      <c r="Y121" s="153">
        <v>0</v>
      </c>
      <c r="Z121" s="137">
        <v>0</v>
      </c>
      <c r="AA121" s="153">
        <v>0</v>
      </c>
      <c r="AB121" s="153">
        <v>0</v>
      </c>
      <c r="AC121" s="154">
        <v>0</v>
      </c>
      <c r="AD121" s="137">
        <v>83.26</v>
      </c>
      <c r="AE121" s="153">
        <v>0</v>
      </c>
      <c r="AF121" s="153">
        <v>0</v>
      </c>
      <c r="AG121" s="153" t="s">
        <v>365</v>
      </c>
      <c r="AH121" s="153" t="s">
        <v>365</v>
      </c>
      <c r="AI121" s="153" t="s">
        <v>365</v>
      </c>
      <c r="AJ121" s="153">
        <v>0</v>
      </c>
      <c r="AK121" s="153">
        <v>0</v>
      </c>
      <c r="AL121" s="153">
        <v>0</v>
      </c>
      <c r="AM121" s="153">
        <v>0</v>
      </c>
      <c r="AN121" s="153">
        <v>0</v>
      </c>
      <c r="AO121" s="153">
        <v>0</v>
      </c>
      <c r="AP121" s="153">
        <v>0</v>
      </c>
      <c r="AQ121" s="153">
        <v>0</v>
      </c>
      <c r="AR121" s="153">
        <v>0</v>
      </c>
      <c r="AS121" s="153">
        <v>83.26</v>
      </c>
      <c r="AT121" s="153">
        <v>0</v>
      </c>
      <c r="AU121" s="153">
        <v>0</v>
      </c>
      <c r="AV121" s="153">
        <v>0</v>
      </c>
      <c r="AW121" s="153">
        <v>0</v>
      </c>
      <c r="AX121" s="153">
        <v>0</v>
      </c>
      <c r="AY121" s="153">
        <v>0</v>
      </c>
      <c r="AZ121" s="153">
        <v>0</v>
      </c>
      <c r="BA121" s="154" t="s">
        <v>365</v>
      </c>
      <c r="BB121" s="137">
        <v>0</v>
      </c>
      <c r="BC121" s="153" t="s">
        <v>365</v>
      </c>
      <c r="BD121" s="153" t="s">
        <v>365</v>
      </c>
      <c r="BE121" s="153" t="s">
        <v>365</v>
      </c>
      <c r="BF121" s="390" t="s">
        <v>365</v>
      </c>
      <c r="BG121" s="153">
        <v>0</v>
      </c>
      <c r="BH121" s="153">
        <v>0</v>
      </c>
      <c r="BI121" s="153">
        <v>0</v>
      </c>
      <c r="BJ121" s="153">
        <v>0</v>
      </c>
      <c r="BK121" s="153">
        <v>0</v>
      </c>
      <c r="BL121" s="153">
        <v>0</v>
      </c>
      <c r="BM121" s="153">
        <v>0</v>
      </c>
      <c r="BN121" s="153">
        <v>0</v>
      </c>
      <c r="BO121" s="153">
        <v>0</v>
      </c>
      <c r="BP121" s="153">
        <v>0</v>
      </c>
      <c r="BQ121" s="153">
        <v>0</v>
      </c>
      <c r="BR121" s="153">
        <v>0</v>
      </c>
      <c r="BS121" s="153">
        <v>0</v>
      </c>
      <c r="BT121" s="138" t="s">
        <v>365</v>
      </c>
      <c r="BU121" s="137">
        <v>0</v>
      </c>
      <c r="BV121" s="153">
        <v>0</v>
      </c>
      <c r="BW121" s="153">
        <v>0</v>
      </c>
      <c r="BX121" s="154" t="s">
        <v>365</v>
      </c>
      <c r="BY121" s="284" t="s">
        <v>365</v>
      </c>
      <c r="BZ121" s="154">
        <v>248.709</v>
      </c>
      <c r="CA121" s="155">
        <v>286.233</v>
      </c>
      <c r="CB121" s="154">
        <v>13.148</v>
      </c>
    </row>
    <row r="122" spans="1:80" ht="11.25" customHeight="1">
      <c r="A122" s="185"/>
      <c r="B122" s="149" t="s">
        <v>362</v>
      </c>
      <c r="C122" s="150" t="s">
        <v>569</v>
      </c>
      <c r="D122" s="150"/>
      <c r="E122" s="150"/>
      <c r="F122" s="150"/>
      <c r="G122" s="151"/>
      <c r="H122" s="152" t="s">
        <v>570</v>
      </c>
      <c r="I122" s="137">
        <v>21079.323</v>
      </c>
      <c r="J122" s="137" t="s">
        <v>365</v>
      </c>
      <c r="K122" s="153" t="s">
        <v>365</v>
      </c>
      <c r="L122" s="153" t="s">
        <v>365</v>
      </c>
      <c r="M122" s="153" t="s">
        <v>365</v>
      </c>
      <c r="N122" s="153" t="s">
        <v>365</v>
      </c>
      <c r="O122" s="153" t="s">
        <v>365</v>
      </c>
      <c r="P122" s="153" t="s">
        <v>365</v>
      </c>
      <c r="Q122" s="153" t="s">
        <v>365</v>
      </c>
      <c r="R122" s="153" t="s">
        <v>365</v>
      </c>
      <c r="S122" s="153" t="s">
        <v>365</v>
      </c>
      <c r="T122" s="153" t="s">
        <v>365</v>
      </c>
      <c r="U122" s="137" t="s">
        <v>365</v>
      </c>
      <c r="V122" s="153" t="s">
        <v>365</v>
      </c>
      <c r="W122" s="153" t="s">
        <v>365</v>
      </c>
      <c r="X122" s="153" t="s">
        <v>365</v>
      </c>
      <c r="Y122" s="153" t="s">
        <v>365</v>
      </c>
      <c r="Z122" s="137" t="s">
        <v>365</v>
      </c>
      <c r="AA122" s="153" t="s">
        <v>365</v>
      </c>
      <c r="AB122" s="153" t="s">
        <v>365</v>
      </c>
      <c r="AC122" s="154" t="s">
        <v>365</v>
      </c>
      <c r="AD122" s="137">
        <v>20013.881000000001</v>
      </c>
      <c r="AE122" s="153">
        <v>0</v>
      </c>
      <c r="AF122" s="153">
        <v>0</v>
      </c>
      <c r="AG122" s="153" t="s">
        <v>365</v>
      </c>
      <c r="AH122" s="153" t="s">
        <v>365</v>
      </c>
      <c r="AI122" s="153" t="s">
        <v>365</v>
      </c>
      <c r="AJ122" s="153">
        <v>0</v>
      </c>
      <c r="AK122" s="153">
        <v>0</v>
      </c>
      <c r="AL122" s="153">
        <v>1906.229</v>
      </c>
      <c r="AM122" s="153">
        <v>4226.9260000000004</v>
      </c>
      <c r="AN122" s="153">
        <v>0</v>
      </c>
      <c r="AO122" s="153">
        <v>0</v>
      </c>
      <c r="AP122" s="153">
        <v>0</v>
      </c>
      <c r="AQ122" s="153">
        <v>0</v>
      </c>
      <c r="AR122" s="153">
        <v>0</v>
      </c>
      <c r="AS122" s="153">
        <v>13880.725</v>
      </c>
      <c r="AT122" s="153">
        <v>0</v>
      </c>
      <c r="AU122" s="153">
        <v>0</v>
      </c>
      <c r="AV122" s="153">
        <v>0</v>
      </c>
      <c r="AW122" s="153">
        <v>0</v>
      </c>
      <c r="AX122" s="153">
        <v>0</v>
      </c>
      <c r="AY122" s="153">
        <v>0</v>
      </c>
      <c r="AZ122" s="153">
        <v>0</v>
      </c>
      <c r="BA122" s="154">
        <v>19.507999999999999</v>
      </c>
      <c r="BB122" s="137">
        <v>1039.5309999999999</v>
      </c>
      <c r="BC122" s="153" t="s">
        <v>365</v>
      </c>
      <c r="BD122" s="153" t="s">
        <v>365</v>
      </c>
      <c r="BE122" s="153" t="s">
        <v>365</v>
      </c>
      <c r="BF122" s="390" t="s">
        <v>365</v>
      </c>
      <c r="BG122" s="153">
        <v>0</v>
      </c>
      <c r="BH122" s="153">
        <v>0</v>
      </c>
      <c r="BI122" s="153">
        <v>0</v>
      </c>
      <c r="BJ122" s="153">
        <v>0</v>
      </c>
      <c r="BK122" s="153">
        <v>0</v>
      </c>
      <c r="BL122" s="153">
        <v>0</v>
      </c>
      <c r="BM122" s="153">
        <v>0</v>
      </c>
      <c r="BN122" s="153">
        <v>183.01599999999999</v>
      </c>
      <c r="BO122" s="153">
        <v>19.385000000000002</v>
      </c>
      <c r="BP122" s="153">
        <v>837.13099999999997</v>
      </c>
      <c r="BQ122" s="153">
        <v>0</v>
      </c>
      <c r="BR122" s="153">
        <v>0</v>
      </c>
      <c r="BS122" s="153">
        <v>0</v>
      </c>
      <c r="BT122" s="138" t="s">
        <v>365</v>
      </c>
      <c r="BU122" s="137">
        <v>0</v>
      </c>
      <c r="BV122" s="153">
        <v>0</v>
      </c>
      <c r="BW122" s="153">
        <v>0</v>
      </c>
      <c r="BX122" s="154" t="s">
        <v>365</v>
      </c>
      <c r="BY122" s="284" t="s">
        <v>365</v>
      </c>
      <c r="BZ122" s="154">
        <v>6.4020000000000001</v>
      </c>
      <c r="CA122" s="155">
        <v>20038.614000000001</v>
      </c>
      <c r="CB122" s="154">
        <v>1039.8699999999999</v>
      </c>
    </row>
    <row r="123" spans="1:80" ht="11.25" customHeight="1">
      <c r="A123" s="185"/>
      <c r="B123" s="149" t="s">
        <v>362</v>
      </c>
      <c r="C123" s="150" t="s">
        <v>571</v>
      </c>
      <c r="D123" s="150"/>
      <c r="E123" s="150"/>
      <c r="F123" s="150"/>
      <c r="G123" s="151"/>
      <c r="H123" s="152" t="s">
        <v>572</v>
      </c>
      <c r="I123" s="137">
        <v>18.236000000000001</v>
      </c>
      <c r="J123" s="137" t="s">
        <v>365</v>
      </c>
      <c r="K123" s="153" t="s">
        <v>365</v>
      </c>
      <c r="L123" s="153" t="s">
        <v>365</v>
      </c>
      <c r="M123" s="153" t="s">
        <v>365</v>
      </c>
      <c r="N123" s="153" t="s">
        <v>365</v>
      </c>
      <c r="O123" s="153" t="s">
        <v>365</v>
      </c>
      <c r="P123" s="153" t="s">
        <v>365</v>
      </c>
      <c r="Q123" s="153" t="s">
        <v>365</v>
      </c>
      <c r="R123" s="153" t="s">
        <v>365</v>
      </c>
      <c r="S123" s="153" t="s">
        <v>365</v>
      </c>
      <c r="T123" s="153" t="s">
        <v>365</v>
      </c>
      <c r="U123" s="137" t="s">
        <v>365</v>
      </c>
      <c r="V123" s="153" t="s">
        <v>365</v>
      </c>
      <c r="W123" s="153" t="s">
        <v>365</v>
      </c>
      <c r="X123" s="153" t="s">
        <v>365</v>
      </c>
      <c r="Y123" s="153" t="s">
        <v>365</v>
      </c>
      <c r="Z123" s="137" t="s">
        <v>365</v>
      </c>
      <c r="AA123" s="153" t="s">
        <v>365</v>
      </c>
      <c r="AB123" s="153" t="s">
        <v>365</v>
      </c>
      <c r="AC123" s="154" t="s">
        <v>365</v>
      </c>
      <c r="AD123" s="137">
        <v>18.236000000000001</v>
      </c>
      <c r="AE123" s="153">
        <v>0</v>
      </c>
      <c r="AF123" s="153">
        <v>0</v>
      </c>
      <c r="AG123" s="153" t="s">
        <v>365</v>
      </c>
      <c r="AH123" s="153" t="s">
        <v>365</v>
      </c>
      <c r="AI123" s="153" t="s">
        <v>365</v>
      </c>
      <c r="AJ123" s="153">
        <v>0</v>
      </c>
      <c r="AK123" s="153">
        <v>0</v>
      </c>
      <c r="AL123" s="153">
        <v>0</v>
      </c>
      <c r="AM123" s="153">
        <v>0</v>
      </c>
      <c r="AN123" s="153">
        <v>3.7829999999999999</v>
      </c>
      <c r="AO123" s="153">
        <v>0</v>
      </c>
      <c r="AP123" s="153">
        <v>14.452</v>
      </c>
      <c r="AQ123" s="153">
        <v>0</v>
      </c>
      <c r="AR123" s="153">
        <v>0</v>
      </c>
      <c r="AS123" s="153">
        <v>0</v>
      </c>
      <c r="AT123" s="153">
        <v>0</v>
      </c>
      <c r="AU123" s="153">
        <v>0</v>
      </c>
      <c r="AV123" s="153">
        <v>0</v>
      </c>
      <c r="AW123" s="153">
        <v>0</v>
      </c>
      <c r="AX123" s="153">
        <v>0</v>
      </c>
      <c r="AY123" s="153">
        <v>0</v>
      </c>
      <c r="AZ123" s="153">
        <v>0</v>
      </c>
      <c r="BA123" s="154" t="s">
        <v>365</v>
      </c>
      <c r="BB123" s="137">
        <v>0</v>
      </c>
      <c r="BC123" s="153" t="s">
        <v>365</v>
      </c>
      <c r="BD123" s="153" t="s">
        <v>365</v>
      </c>
      <c r="BE123" s="153" t="s">
        <v>365</v>
      </c>
      <c r="BF123" s="390" t="s">
        <v>365</v>
      </c>
      <c r="BG123" s="153" t="s">
        <v>365</v>
      </c>
      <c r="BH123" s="153" t="s">
        <v>365</v>
      </c>
      <c r="BI123" s="153" t="s">
        <v>365</v>
      </c>
      <c r="BJ123" s="153" t="s">
        <v>365</v>
      </c>
      <c r="BK123" s="153" t="s">
        <v>365</v>
      </c>
      <c r="BL123" s="153" t="s">
        <v>365</v>
      </c>
      <c r="BM123" s="153" t="s">
        <v>365</v>
      </c>
      <c r="BN123" s="153">
        <v>0</v>
      </c>
      <c r="BO123" s="153" t="s">
        <v>365</v>
      </c>
      <c r="BP123" s="153">
        <v>0</v>
      </c>
      <c r="BQ123" s="153" t="s">
        <v>365</v>
      </c>
      <c r="BR123" s="153">
        <v>0</v>
      </c>
      <c r="BS123" s="153" t="s">
        <v>365</v>
      </c>
      <c r="BT123" s="138" t="s">
        <v>365</v>
      </c>
      <c r="BU123" s="137" t="s">
        <v>365</v>
      </c>
      <c r="BV123" s="153" t="s">
        <v>365</v>
      </c>
      <c r="BW123" s="153" t="s">
        <v>365</v>
      </c>
      <c r="BX123" s="154" t="s">
        <v>365</v>
      </c>
      <c r="BY123" s="284" t="s">
        <v>365</v>
      </c>
      <c r="BZ123" s="154" t="s">
        <v>365</v>
      </c>
      <c r="CA123" s="155">
        <v>18.236000000000001</v>
      </c>
      <c r="CB123" s="154">
        <v>0</v>
      </c>
    </row>
    <row r="124" spans="1:80" ht="11.25" customHeight="1">
      <c r="A124" s="185"/>
      <c r="B124" s="149" t="s">
        <v>362</v>
      </c>
      <c r="C124" s="150" t="s">
        <v>573</v>
      </c>
      <c r="D124" s="150"/>
      <c r="E124" s="150"/>
      <c r="F124" s="150"/>
      <c r="G124" s="151"/>
      <c r="H124" s="152" t="s">
        <v>574</v>
      </c>
      <c r="I124" s="137">
        <v>1.034</v>
      </c>
      <c r="J124" s="137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  <c r="R124" s="153">
        <v>0</v>
      </c>
      <c r="S124" s="153">
        <v>0</v>
      </c>
      <c r="T124" s="153">
        <v>0</v>
      </c>
      <c r="U124" s="137">
        <v>0</v>
      </c>
      <c r="V124" s="153">
        <v>0</v>
      </c>
      <c r="W124" s="153">
        <v>0</v>
      </c>
      <c r="X124" s="153">
        <v>0</v>
      </c>
      <c r="Y124" s="153">
        <v>0</v>
      </c>
      <c r="Z124" s="137">
        <v>0</v>
      </c>
      <c r="AA124" s="153">
        <v>0</v>
      </c>
      <c r="AB124" s="153">
        <v>0</v>
      </c>
      <c r="AC124" s="154">
        <v>0</v>
      </c>
      <c r="AD124" s="137">
        <v>1.034</v>
      </c>
      <c r="AE124" s="153">
        <v>0</v>
      </c>
      <c r="AF124" s="153">
        <v>0</v>
      </c>
      <c r="AG124" s="153" t="s">
        <v>365</v>
      </c>
      <c r="AH124" s="153" t="s">
        <v>365</v>
      </c>
      <c r="AI124" s="153" t="s">
        <v>365</v>
      </c>
      <c r="AJ124" s="153">
        <v>0</v>
      </c>
      <c r="AK124" s="153">
        <v>0</v>
      </c>
      <c r="AL124" s="153">
        <v>0</v>
      </c>
      <c r="AM124" s="153">
        <v>0</v>
      </c>
      <c r="AN124" s="153">
        <v>0</v>
      </c>
      <c r="AO124" s="153">
        <v>0</v>
      </c>
      <c r="AP124" s="153">
        <v>0</v>
      </c>
      <c r="AQ124" s="153">
        <v>0</v>
      </c>
      <c r="AR124" s="153">
        <v>0</v>
      </c>
      <c r="AS124" s="153">
        <v>1.034</v>
      </c>
      <c r="AT124" s="153">
        <v>0</v>
      </c>
      <c r="AU124" s="153">
        <v>0</v>
      </c>
      <c r="AV124" s="153">
        <v>0</v>
      </c>
      <c r="AW124" s="153">
        <v>0</v>
      </c>
      <c r="AX124" s="153">
        <v>0</v>
      </c>
      <c r="AY124" s="153">
        <v>0</v>
      </c>
      <c r="AZ124" s="153">
        <v>0</v>
      </c>
      <c r="BA124" s="154" t="s">
        <v>365</v>
      </c>
      <c r="BB124" s="137">
        <v>0</v>
      </c>
      <c r="BC124" s="153" t="s">
        <v>365</v>
      </c>
      <c r="BD124" s="153" t="s">
        <v>365</v>
      </c>
      <c r="BE124" s="153" t="s">
        <v>365</v>
      </c>
      <c r="BF124" s="390" t="s">
        <v>365</v>
      </c>
      <c r="BG124" s="153">
        <v>0</v>
      </c>
      <c r="BH124" s="153">
        <v>0</v>
      </c>
      <c r="BI124" s="153">
        <v>0</v>
      </c>
      <c r="BJ124" s="153">
        <v>0</v>
      </c>
      <c r="BK124" s="153">
        <v>0</v>
      </c>
      <c r="BL124" s="153">
        <v>0</v>
      </c>
      <c r="BM124" s="153">
        <v>0</v>
      </c>
      <c r="BN124" s="153">
        <v>0</v>
      </c>
      <c r="BO124" s="153">
        <v>0</v>
      </c>
      <c r="BP124" s="153">
        <v>0</v>
      </c>
      <c r="BQ124" s="153">
        <v>0</v>
      </c>
      <c r="BR124" s="153">
        <v>0</v>
      </c>
      <c r="BS124" s="153">
        <v>0</v>
      </c>
      <c r="BT124" s="138" t="s">
        <v>365</v>
      </c>
      <c r="BU124" s="137">
        <v>0</v>
      </c>
      <c r="BV124" s="153">
        <v>0</v>
      </c>
      <c r="BW124" s="153">
        <v>0</v>
      </c>
      <c r="BX124" s="154" t="s">
        <v>365</v>
      </c>
      <c r="BY124" s="284" t="s">
        <v>365</v>
      </c>
      <c r="BZ124" s="154" t="s">
        <v>365</v>
      </c>
      <c r="CA124" s="155">
        <v>1.034</v>
      </c>
      <c r="CB124" s="154">
        <v>0</v>
      </c>
    </row>
    <row r="125" spans="1:80" ht="11.25" customHeight="1">
      <c r="A125" s="185"/>
      <c r="B125" s="149" t="s">
        <v>362</v>
      </c>
      <c r="C125" s="150" t="s">
        <v>575</v>
      </c>
      <c r="D125" s="150"/>
      <c r="E125" s="150"/>
      <c r="F125" s="150"/>
      <c r="G125" s="151"/>
      <c r="H125" s="186" t="s">
        <v>576</v>
      </c>
      <c r="I125" s="137">
        <v>348.07499999999999</v>
      </c>
      <c r="J125" s="137" t="s">
        <v>365</v>
      </c>
      <c r="K125" s="153" t="s">
        <v>365</v>
      </c>
      <c r="L125" s="153" t="s">
        <v>365</v>
      </c>
      <c r="M125" s="153" t="s">
        <v>365</v>
      </c>
      <c r="N125" s="153" t="s">
        <v>365</v>
      </c>
      <c r="O125" s="153" t="s">
        <v>365</v>
      </c>
      <c r="P125" s="153" t="s">
        <v>365</v>
      </c>
      <c r="Q125" s="153" t="s">
        <v>365</v>
      </c>
      <c r="R125" s="153" t="s">
        <v>365</v>
      </c>
      <c r="S125" s="153" t="s">
        <v>365</v>
      </c>
      <c r="T125" s="153" t="s">
        <v>365</v>
      </c>
      <c r="U125" s="137" t="s">
        <v>365</v>
      </c>
      <c r="V125" s="153" t="s">
        <v>365</v>
      </c>
      <c r="W125" s="153" t="s">
        <v>365</v>
      </c>
      <c r="X125" s="153" t="s">
        <v>365</v>
      </c>
      <c r="Y125" s="153" t="s">
        <v>365</v>
      </c>
      <c r="Z125" s="137" t="s">
        <v>365</v>
      </c>
      <c r="AA125" s="153" t="s">
        <v>365</v>
      </c>
      <c r="AB125" s="153" t="s">
        <v>365</v>
      </c>
      <c r="AC125" s="154" t="s">
        <v>365</v>
      </c>
      <c r="AD125" s="137">
        <v>1.2E-2</v>
      </c>
      <c r="AE125" s="153">
        <v>0</v>
      </c>
      <c r="AF125" s="153">
        <v>0</v>
      </c>
      <c r="AG125" s="153" t="s">
        <v>365</v>
      </c>
      <c r="AH125" s="153" t="s">
        <v>365</v>
      </c>
      <c r="AI125" s="153" t="s">
        <v>365</v>
      </c>
      <c r="AJ125" s="153">
        <v>0</v>
      </c>
      <c r="AK125" s="153">
        <v>0</v>
      </c>
      <c r="AL125" s="153">
        <v>0</v>
      </c>
      <c r="AM125" s="153">
        <v>0</v>
      </c>
      <c r="AN125" s="153">
        <v>0</v>
      </c>
      <c r="AO125" s="153">
        <v>0</v>
      </c>
      <c r="AP125" s="153">
        <v>0</v>
      </c>
      <c r="AQ125" s="153">
        <v>0</v>
      </c>
      <c r="AR125" s="153">
        <v>0</v>
      </c>
      <c r="AS125" s="153">
        <v>1.2E-2</v>
      </c>
      <c r="AT125" s="153">
        <v>0</v>
      </c>
      <c r="AU125" s="153">
        <v>0</v>
      </c>
      <c r="AV125" s="153">
        <v>0</v>
      </c>
      <c r="AW125" s="153">
        <v>0</v>
      </c>
      <c r="AX125" s="153">
        <v>0</v>
      </c>
      <c r="AY125" s="153">
        <v>0</v>
      </c>
      <c r="AZ125" s="153">
        <v>0</v>
      </c>
      <c r="BA125" s="154">
        <v>330.26799999999997</v>
      </c>
      <c r="BB125" s="137">
        <v>0</v>
      </c>
      <c r="BC125" s="153" t="s">
        <v>365</v>
      </c>
      <c r="BD125" s="153" t="s">
        <v>365</v>
      </c>
      <c r="BE125" s="153" t="s">
        <v>365</v>
      </c>
      <c r="BF125" s="390" t="s">
        <v>365</v>
      </c>
      <c r="BG125" s="153" t="s">
        <v>365</v>
      </c>
      <c r="BH125" s="153" t="s">
        <v>365</v>
      </c>
      <c r="BI125" s="153" t="s">
        <v>365</v>
      </c>
      <c r="BJ125" s="153" t="s">
        <v>365</v>
      </c>
      <c r="BK125" s="153" t="s">
        <v>365</v>
      </c>
      <c r="BL125" s="153" t="s">
        <v>365</v>
      </c>
      <c r="BM125" s="153" t="s">
        <v>365</v>
      </c>
      <c r="BN125" s="153">
        <v>0</v>
      </c>
      <c r="BO125" s="153" t="s">
        <v>365</v>
      </c>
      <c r="BP125" s="153">
        <v>0</v>
      </c>
      <c r="BQ125" s="153" t="s">
        <v>365</v>
      </c>
      <c r="BR125" s="153">
        <v>0</v>
      </c>
      <c r="BS125" s="153" t="s">
        <v>365</v>
      </c>
      <c r="BT125" s="138" t="s">
        <v>365</v>
      </c>
      <c r="BU125" s="137" t="s">
        <v>365</v>
      </c>
      <c r="BV125" s="153" t="s">
        <v>365</v>
      </c>
      <c r="BW125" s="153" t="s">
        <v>365</v>
      </c>
      <c r="BX125" s="154" t="s">
        <v>365</v>
      </c>
      <c r="BY125" s="284" t="s">
        <v>365</v>
      </c>
      <c r="BZ125" s="154">
        <v>17.794</v>
      </c>
      <c r="CA125" s="155">
        <v>344.803</v>
      </c>
      <c r="CB125" s="154">
        <v>0.94099999999999995</v>
      </c>
    </row>
    <row r="126" spans="1:80" ht="11.25" customHeight="1">
      <c r="A126" s="185"/>
      <c r="B126" s="149" t="s">
        <v>362</v>
      </c>
      <c r="C126" s="150" t="s">
        <v>577</v>
      </c>
      <c r="D126" s="150"/>
      <c r="E126" s="150"/>
      <c r="F126" s="150"/>
      <c r="G126" s="151"/>
      <c r="H126" s="152" t="s">
        <v>578</v>
      </c>
      <c r="I126" s="137">
        <v>0</v>
      </c>
      <c r="J126" s="137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  <c r="R126" s="153">
        <v>0</v>
      </c>
      <c r="S126" s="153">
        <v>0</v>
      </c>
      <c r="T126" s="153">
        <v>0</v>
      </c>
      <c r="U126" s="137">
        <v>0</v>
      </c>
      <c r="V126" s="153">
        <v>0</v>
      </c>
      <c r="W126" s="153">
        <v>0</v>
      </c>
      <c r="X126" s="153">
        <v>0</v>
      </c>
      <c r="Y126" s="153">
        <v>0</v>
      </c>
      <c r="Z126" s="137">
        <v>0</v>
      </c>
      <c r="AA126" s="153">
        <v>0</v>
      </c>
      <c r="AB126" s="153">
        <v>0</v>
      </c>
      <c r="AC126" s="154">
        <v>0</v>
      </c>
      <c r="AD126" s="137">
        <v>0</v>
      </c>
      <c r="AE126" s="153">
        <v>0</v>
      </c>
      <c r="AF126" s="153">
        <v>0</v>
      </c>
      <c r="AG126" s="153" t="s">
        <v>365</v>
      </c>
      <c r="AH126" s="153" t="s">
        <v>365</v>
      </c>
      <c r="AI126" s="153" t="s">
        <v>365</v>
      </c>
      <c r="AJ126" s="153">
        <v>0</v>
      </c>
      <c r="AK126" s="153">
        <v>0</v>
      </c>
      <c r="AL126" s="153">
        <v>0</v>
      </c>
      <c r="AM126" s="153">
        <v>0</v>
      </c>
      <c r="AN126" s="153">
        <v>0</v>
      </c>
      <c r="AO126" s="153">
        <v>0</v>
      </c>
      <c r="AP126" s="153">
        <v>0</v>
      </c>
      <c r="AQ126" s="153">
        <v>0</v>
      </c>
      <c r="AR126" s="153">
        <v>0</v>
      </c>
      <c r="AS126" s="153">
        <v>0</v>
      </c>
      <c r="AT126" s="153">
        <v>0</v>
      </c>
      <c r="AU126" s="153">
        <v>0</v>
      </c>
      <c r="AV126" s="153">
        <v>0</v>
      </c>
      <c r="AW126" s="153">
        <v>0</v>
      </c>
      <c r="AX126" s="153">
        <v>0</v>
      </c>
      <c r="AY126" s="153">
        <v>0</v>
      </c>
      <c r="AZ126" s="153">
        <v>0</v>
      </c>
      <c r="BA126" s="154">
        <v>0</v>
      </c>
      <c r="BB126" s="137">
        <v>0</v>
      </c>
      <c r="BC126" s="153" t="s">
        <v>365</v>
      </c>
      <c r="BD126" s="153" t="s">
        <v>365</v>
      </c>
      <c r="BE126" s="153" t="s">
        <v>365</v>
      </c>
      <c r="BF126" s="390" t="s">
        <v>365</v>
      </c>
      <c r="BG126" s="153">
        <v>0</v>
      </c>
      <c r="BH126" s="153">
        <v>0</v>
      </c>
      <c r="BI126" s="153">
        <v>0</v>
      </c>
      <c r="BJ126" s="153">
        <v>0</v>
      </c>
      <c r="BK126" s="153">
        <v>0</v>
      </c>
      <c r="BL126" s="153">
        <v>0</v>
      </c>
      <c r="BM126" s="153">
        <v>0</v>
      </c>
      <c r="BN126" s="153">
        <v>0</v>
      </c>
      <c r="BO126" s="153">
        <v>0</v>
      </c>
      <c r="BP126" s="153">
        <v>0</v>
      </c>
      <c r="BQ126" s="153">
        <v>0</v>
      </c>
      <c r="BR126" s="153">
        <v>0</v>
      </c>
      <c r="BS126" s="153">
        <v>0</v>
      </c>
      <c r="BT126" s="138" t="s">
        <v>365</v>
      </c>
      <c r="BU126" s="137">
        <v>0</v>
      </c>
      <c r="BV126" s="153">
        <v>0</v>
      </c>
      <c r="BW126" s="153">
        <v>0</v>
      </c>
      <c r="BX126" s="154" t="s">
        <v>365</v>
      </c>
      <c r="BY126" s="284" t="s">
        <v>365</v>
      </c>
      <c r="BZ126" s="154">
        <v>0</v>
      </c>
      <c r="CA126" s="155">
        <v>0</v>
      </c>
      <c r="CB126" s="154">
        <v>0</v>
      </c>
    </row>
    <row r="127" spans="1:80" ht="11.25" customHeight="1">
      <c r="A127" s="149" t="s">
        <v>362</v>
      </c>
      <c r="B127" s="150" t="s">
        <v>579</v>
      </c>
      <c r="C127" s="150"/>
      <c r="D127" s="150"/>
      <c r="E127" s="150"/>
      <c r="F127" s="150"/>
      <c r="G127" s="151"/>
      <c r="H127" s="152" t="s">
        <v>580</v>
      </c>
      <c r="I127" s="137">
        <v>32550.846000000001</v>
      </c>
      <c r="J127" s="137">
        <v>6462.37</v>
      </c>
      <c r="K127" s="153">
        <v>0</v>
      </c>
      <c r="L127" s="153">
        <v>3.0000000000000001E-3</v>
      </c>
      <c r="M127" s="153">
        <v>6400.7169999999996</v>
      </c>
      <c r="N127" s="153">
        <v>0</v>
      </c>
      <c r="O127" s="153">
        <v>23.509</v>
      </c>
      <c r="P127" s="153">
        <v>4.3999999999999997E-2</v>
      </c>
      <c r="Q127" s="153">
        <v>36.677999999999997</v>
      </c>
      <c r="R127" s="153">
        <v>0</v>
      </c>
      <c r="S127" s="153">
        <v>0</v>
      </c>
      <c r="T127" s="153">
        <v>1.42</v>
      </c>
      <c r="U127" s="137">
        <v>13.923999999999999</v>
      </c>
      <c r="V127" s="153">
        <v>0</v>
      </c>
      <c r="W127" s="153">
        <v>13.923999999999999</v>
      </c>
      <c r="X127" s="153">
        <v>0</v>
      </c>
      <c r="Y127" s="153">
        <v>0</v>
      </c>
      <c r="Z127" s="137">
        <v>0</v>
      </c>
      <c r="AA127" s="153">
        <v>0</v>
      </c>
      <c r="AB127" s="153">
        <v>0</v>
      </c>
      <c r="AC127" s="154">
        <v>0</v>
      </c>
      <c r="AD127" s="137">
        <v>3409.873</v>
      </c>
      <c r="AE127" s="153">
        <v>0</v>
      </c>
      <c r="AF127" s="153">
        <v>0</v>
      </c>
      <c r="AG127" s="153" t="s">
        <v>365</v>
      </c>
      <c r="AH127" s="153" t="s">
        <v>365</v>
      </c>
      <c r="AI127" s="153" t="s">
        <v>365</v>
      </c>
      <c r="AJ127" s="153">
        <v>0</v>
      </c>
      <c r="AK127" s="153">
        <v>0</v>
      </c>
      <c r="AL127" s="153">
        <v>672.399</v>
      </c>
      <c r="AM127" s="153">
        <v>1.0920000000000001</v>
      </c>
      <c r="AN127" s="153">
        <v>0</v>
      </c>
      <c r="AO127" s="153">
        <v>0</v>
      </c>
      <c r="AP127" s="153">
        <v>0</v>
      </c>
      <c r="AQ127" s="153">
        <v>0.251</v>
      </c>
      <c r="AR127" s="153">
        <v>0</v>
      </c>
      <c r="AS127" s="153">
        <v>2726.3649999999998</v>
      </c>
      <c r="AT127" s="153">
        <v>9.766</v>
      </c>
      <c r="AU127" s="153">
        <v>0</v>
      </c>
      <c r="AV127" s="153">
        <v>0</v>
      </c>
      <c r="AW127" s="153">
        <v>0</v>
      </c>
      <c r="AX127" s="153">
        <v>0</v>
      </c>
      <c r="AY127" s="153">
        <v>0</v>
      </c>
      <c r="AZ127" s="153">
        <v>0</v>
      </c>
      <c r="BA127" s="154">
        <v>5028.6390000000001</v>
      </c>
      <c r="BB127" s="137">
        <v>5990.6880000000001</v>
      </c>
      <c r="BC127" s="153" t="s">
        <v>365</v>
      </c>
      <c r="BD127" s="153" t="s">
        <v>365</v>
      </c>
      <c r="BE127" s="153" t="s">
        <v>365</v>
      </c>
      <c r="BF127" s="390" t="s">
        <v>365</v>
      </c>
      <c r="BG127" s="153">
        <v>80.144000000000005</v>
      </c>
      <c r="BH127" s="153">
        <v>25.64</v>
      </c>
      <c r="BI127" s="153">
        <v>5511.3109999999997</v>
      </c>
      <c r="BJ127" s="153">
        <v>0</v>
      </c>
      <c r="BK127" s="153">
        <v>74.338999999999999</v>
      </c>
      <c r="BL127" s="153">
        <v>0.252</v>
      </c>
      <c r="BM127" s="153">
        <v>0</v>
      </c>
      <c r="BN127" s="153">
        <v>0</v>
      </c>
      <c r="BO127" s="153">
        <v>0</v>
      </c>
      <c r="BP127" s="153">
        <v>0</v>
      </c>
      <c r="BQ127" s="153">
        <v>0</v>
      </c>
      <c r="BR127" s="153">
        <v>0</v>
      </c>
      <c r="BS127" s="153">
        <v>1</v>
      </c>
      <c r="BT127" s="153">
        <v>298.00299999999999</v>
      </c>
      <c r="BU127" s="137">
        <v>33.231999999999999</v>
      </c>
      <c r="BV127" s="153">
        <v>4.0759999999999996</v>
      </c>
      <c r="BW127" s="153">
        <v>29.155000000000001</v>
      </c>
      <c r="BX127" s="154" t="s">
        <v>365</v>
      </c>
      <c r="BY127" s="284">
        <v>4747.0230000000001</v>
      </c>
      <c r="BZ127" s="154">
        <v>6865.0969999999998</v>
      </c>
      <c r="CA127" s="155">
        <v>24944.828000000001</v>
      </c>
      <c r="CB127" s="154">
        <v>6302.6710000000003</v>
      </c>
    </row>
    <row r="128" spans="1:80" ht="11.25" customHeight="1">
      <c r="A128" s="185"/>
      <c r="B128" s="149" t="s">
        <v>362</v>
      </c>
      <c r="C128" s="150" t="s">
        <v>581</v>
      </c>
      <c r="D128" s="150"/>
      <c r="E128" s="150"/>
      <c r="F128" s="150"/>
      <c r="G128" s="151"/>
      <c r="H128" s="152" t="s">
        <v>582</v>
      </c>
      <c r="I128" s="137">
        <v>7580.2849999999999</v>
      </c>
      <c r="J128" s="137">
        <v>507.99700000000001</v>
      </c>
      <c r="K128" s="153">
        <v>0</v>
      </c>
      <c r="L128" s="153">
        <v>3.0000000000000001E-3</v>
      </c>
      <c r="M128" s="153">
        <v>496.81</v>
      </c>
      <c r="N128" s="153">
        <v>0</v>
      </c>
      <c r="O128" s="153">
        <v>1.345</v>
      </c>
      <c r="P128" s="153">
        <v>0</v>
      </c>
      <c r="Q128" s="153">
        <v>9.8390000000000004</v>
      </c>
      <c r="R128" s="153">
        <v>0</v>
      </c>
      <c r="S128" s="153">
        <v>0</v>
      </c>
      <c r="T128" s="153">
        <v>0</v>
      </c>
      <c r="U128" s="137">
        <v>13.923999999999999</v>
      </c>
      <c r="V128" s="153">
        <v>0</v>
      </c>
      <c r="W128" s="153">
        <v>13.923999999999999</v>
      </c>
      <c r="X128" s="153">
        <v>0</v>
      </c>
      <c r="Y128" s="153">
        <v>0</v>
      </c>
      <c r="Z128" s="137">
        <v>0</v>
      </c>
      <c r="AA128" s="153">
        <v>0</v>
      </c>
      <c r="AB128" s="153">
        <v>0</v>
      </c>
      <c r="AC128" s="154">
        <v>0</v>
      </c>
      <c r="AD128" s="137">
        <v>386.387</v>
      </c>
      <c r="AE128" s="153">
        <v>0</v>
      </c>
      <c r="AF128" s="153">
        <v>0</v>
      </c>
      <c r="AG128" s="153" t="s">
        <v>365</v>
      </c>
      <c r="AH128" s="153" t="s">
        <v>365</v>
      </c>
      <c r="AI128" s="153" t="s">
        <v>365</v>
      </c>
      <c r="AJ128" s="153">
        <v>0</v>
      </c>
      <c r="AK128" s="153">
        <v>0</v>
      </c>
      <c r="AL128" s="153">
        <v>54.935000000000002</v>
      </c>
      <c r="AM128" s="153">
        <v>0</v>
      </c>
      <c r="AN128" s="153">
        <v>0</v>
      </c>
      <c r="AO128" s="153">
        <v>0</v>
      </c>
      <c r="AP128" s="153">
        <v>0</v>
      </c>
      <c r="AQ128" s="153">
        <v>0.13900000000000001</v>
      </c>
      <c r="AR128" s="153">
        <v>0</v>
      </c>
      <c r="AS128" s="153">
        <v>331.31400000000002</v>
      </c>
      <c r="AT128" s="153">
        <v>0</v>
      </c>
      <c r="AU128" s="153">
        <v>0</v>
      </c>
      <c r="AV128" s="153">
        <v>0</v>
      </c>
      <c r="AW128" s="153">
        <v>0</v>
      </c>
      <c r="AX128" s="153">
        <v>0</v>
      </c>
      <c r="AY128" s="153">
        <v>0</v>
      </c>
      <c r="AZ128" s="153">
        <v>0</v>
      </c>
      <c r="BA128" s="154">
        <v>1144.0830000000001</v>
      </c>
      <c r="BB128" s="137">
        <v>276.82499999999999</v>
      </c>
      <c r="BC128" s="153" t="s">
        <v>365</v>
      </c>
      <c r="BD128" s="153" t="s">
        <v>365</v>
      </c>
      <c r="BE128" s="153" t="s">
        <v>365</v>
      </c>
      <c r="BF128" s="390" t="s">
        <v>365</v>
      </c>
      <c r="BG128" s="153">
        <v>5.609</v>
      </c>
      <c r="BH128" s="153">
        <v>6.41</v>
      </c>
      <c r="BI128" s="153">
        <v>177.96899999999999</v>
      </c>
      <c r="BJ128" s="153">
        <v>0</v>
      </c>
      <c r="BK128" s="153">
        <v>65.492999999999995</v>
      </c>
      <c r="BL128" s="153">
        <v>0.252</v>
      </c>
      <c r="BM128" s="153">
        <v>0</v>
      </c>
      <c r="BN128" s="153">
        <v>0</v>
      </c>
      <c r="BO128" s="153">
        <v>0</v>
      </c>
      <c r="BP128" s="153">
        <v>0</v>
      </c>
      <c r="BQ128" s="153">
        <v>0</v>
      </c>
      <c r="BR128" s="153">
        <v>0</v>
      </c>
      <c r="BS128" s="153">
        <v>1</v>
      </c>
      <c r="BT128" s="153">
        <v>20.093</v>
      </c>
      <c r="BU128" s="137">
        <v>33.231999999999999</v>
      </c>
      <c r="BV128" s="153">
        <v>4.0759999999999996</v>
      </c>
      <c r="BW128" s="153">
        <v>29.155000000000001</v>
      </c>
      <c r="BX128" s="154" t="s">
        <v>365</v>
      </c>
      <c r="BY128" s="284">
        <v>1091.606</v>
      </c>
      <c r="BZ128" s="154">
        <v>4126.2309999999998</v>
      </c>
      <c r="CA128" s="155">
        <v>6463.5349999999999</v>
      </c>
      <c r="CB128" s="154">
        <v>543.99</v>
      </c>
    </row>
    <row r="129" spans="1:84" s="392" customFormat="1" ht="11.25" customHeight="1">
      <c r="A129" s="385"/>
      <c r="B129" s="386" t="s">
        <v>362</v>
      </c>
      <c r="C129" s="387" t="s">
        <v>583</v>
      </c>
      <c r="D129" s="387"/>
      <c r="E129" s="387"/>
      <c r="F129" s="387"/>
      <c r="G129" s="388"/>
      <c r="H129" s="389" t="s">
        <v>584</v>
      </c>
      <c r="I129" s="283">
        <v>21101.347000000002</v>
      </c>
      <c r="J129" s="283">
        <v>5200.1310000000003</v>
      </c>
      <c r="K129" s="390">
        <v>0</v>
      </c>
      <c r="L129" s="390">
        <v>0</v>
      </c>
      <c r="M129" s="390">
        <v>5159.9579999999996</v>
      </c>
      <c r="N129" s="390">
        <v>0</v>
      </c>
      <c r="O129" s="390">
        <v>17.216000000000001</v>
      </c>
      <c r="P129" s="390">
        <v>0</v>
      </c>
      <c r="Q129" s="390">
        <v>22.957000000000001</v>
      </c>
      <c r="R129" s="390">
        <v>0</v>
      </c>
      <c r="S129" s="390">
        <v>0</v>
      </c>
      <c r="T129" s="390">
        <v>0</v>
      </c>
      <c r="U129" s="283">
        <v>0</v>
      </c>
      <c r="V129" s="390">
        <v>0</v>
      </c>
      <c r="W129" s="390">
        <v>0</v>
      </c>
      <c r="X129" s="390">
        <v>0</v>
      </c>
      <c r="Y129" s="390">
        <v>0</v>
      </c>
      <c r="Z129" s="283">
        <v>0</v>
      </c>
      <c r="AA129" s="390">
        <v>0</v>
      </c>
      <c r="AB129" s="390">
        <v>0</v>
      </c>
      <c r="AC129" s="284">
        <v>0</v>
      </c>
      <c r="AD129" s="283">
        <v>617.13</v>
      </c>
      <c r="AE129" s="390">
        <v>0</v>
      </c>
      <c r="AF129" s="390">
        <v>0</v>
      </c>
      <c r="AG129" s="390" t="s">
        <v>365</v>
      </c>
      <c r="AH129" s="390" t="s">
        <v>365</v>
      </c>
      <c r="AI129" s="390" t="s">
        <v>365</v>
      </c>
      <c r="AJ129" s="390">
        <v>0</v>
      </c>
      <c r="AK129" s="390">
        <v>0</v>
      </c>
      <c r="AL129" s="390">
        <v>549.346</v>
      </c>
      <c r="AM129" s="390">
        <v>0</v>
      </c>
      <c r="AN129" s="390">
        <v>0</v>
      </c>
      <c r="AO129" s="390">
        <v>0</v>
      </c>
      <c r="AP129" s="390">
        <v>0</v>
      </c>
      <c r="AQ129" s="390">
        <v>0</v>
      </c>
      <c r="AR129" s="390">
        <v>0</v>
      </c>
      <c r="AS129" s="390">
        <v>67.784000000000006</v>
      </c>
      <c r="AT129" s="390">
        <v>0</v>
      </c>
      <c r="AU129" s="390">
        <v>0</v>
      </c>
      <c r="AV129" s="390">
        <v>0</v>
      </c>
      <c r="AW129" s="390">
        <v>0</v>
      </c>
      <c r="AX129" s="390">
        <v>0</v>
      </c>
      <c r="AY129" s="390">
        <v>0</v>
      </c>
      <c r="AZ129" s="390">
        <v>0</v>
      </c>
      <c r="BA129" s="284">
        <v>3841.4270000000001</v>
      </c>
      <c r="BB129" s="283">
        <v>5225.7</v>
      </c>
      <c r="BC129" s="390" t="s">
        <v>365</v>
      </c>
      <c r="BD129" s="390" t="s">
        <v>365</v>
      </c>
      <c r="BE129" s="390" t="s">
        <v>365</v>
      </c>
      <c r="BF129" s="390" t="s">
        <v>365</v>
      </c>
      <c r="BG129" s="390">
        <v>74.534999999999997</v>
      </c>
      <c r="BH129" s="390">
        <v>19.23</v>
      </c>
      <c r="BI129" s="390">
        <v>4854.0249999999996</v>
      </c>
      <c r="BJ129" s="390">
        <v>0</v>
      </c>
      <c r="BK129" s="390">
        <v>0</v>
      </c>
      <c r="BL129" s="390">
        <v>0</v>
      </c>
      <c r="BM129" s="390">
        <v>0</v>
      </c>
      <c r="BN129" s="390">
        <v>0</v>
      </c>
      <c r="BO129" s="390">
        <v>0</v>
      </c>
      <c r="BP129" s="390">
        <v>0</v>
      </c>
      <c r="BQ129" s="390">
        <v>0</v>
      </c>
      <c r="BR129" s="390">
        <v>0</v>
      </c>
      <c r="BS129" s="390">
        <v>0</v>
      </c>
      <c r="BT129" s="390">
        <v>277.91000000000003</v>
      </c>
      <c r="BU129" s="283">
        <v>0</v>
      </c>
      <c r="BV129" s="390">
        <v>0</v>
      </c>
      <c r="BW129" s="390">
        <v>0</v>
      </c>
      <c r="BX129" s="284" t="s">
        <v>365</v>
      </c>
      <c r="BY129" s="284">
        <v>3636.9059999999999</v>
      </c>
      <c r="BZ129" s="284">
        <v>2580.0529999999999</v>
      </c>
      <c r="CA129" s="391">
        <v>15130.823</v>
      </c>
      <c r="CB129" s="284">
        <v>5260.7460000000001</v>
      </c>
    </row>
    <row r="130" spans="1:84" ht="11.25" customHeight="1">
      <c r="A130" s="185"/>
      <c r="B130" s="149" t="s">
        <v>362</v>
      </c>
      <c r="C130" s="150" t="s">
        <v>585</v>
      </c>
      <c r="D130" s="150"/>
      <c r="E130" s="150"/>
      <c r="F130" s="150"/>
      <c r="G130" s="151"/>
      <c r="H130" s="152" t="s">
        <v>586</v>
      </c>
      <c r="I130" s="137">
        <v>3867.8850000000002</v>
      </c>
      <c r="J130" s="137">
        <v>754.24199999999996</v>
      </c>
      <c r="K130" s="153">
        <v>0</v>
      </c>
      <c r="L130" s="153">
        <v>0</v>
      </c>
      <c r="M130" s="153">
        <v>743.94899999999996</v>
      </c>
      <c r="N130" s="153">
        <v>0</v>
      </c>
      <c r="O130" s="153">
        <v>4.9470000000000001</v>
      </c>
      <c r="P130" s="153">
        <v>4.3999999999999997E-2</v>
      </c>
      <c r="Q130" s="153">
        <v>3.8820000000000001</v>
      </c>
      <c r="R130" s="153">
        <v>0</v>
      </c>
      <c r="S130" s="153">
        <v>0</v>
      </c>
      <c r="T130" s="153">
        <v>1.42</v>
      </c>
      <c r="U130" s="137">
        <v>0</v>
      </c>
      <c r="V130" s="153">
        <v>0</v>
      </c>
      <c r="W130" s="153">
        <v>0</v>
      </c>
      <c r="X130" s="153">
        <v>0</v>
      </c>
      <c r="Y130" s="153">
        <v>0</v>
      </c>
      <c r="Z130" s="137">
        <v>0</v>
      </c>
      <c r="AA130" s="153">
        <v>0</v>
      </c>
      <c r="AB130" s="153">
        <v>0</v>
      </c>
      <c r="AC130" s="154">
        <v>0</v>
      </c>
      <c r="AD130" s="137">
        <v>2406.2429999999999</v>
      </c>
      <c r="AE130" s="153">
        <v>0</v>
      </c>
      <c r="AF130" s="153">
        <v>0</v>
      </c>
      <c r="AG130" s="153" t="s">
        <v>365</v>
      </c>
      <c r="AH130" s="153" t="s">
        <v>365</v>
      </c>
      <c r="AI130" s="153" t="s">
        <v>365</v>
      </c>
      <c r="AJ130" s="153">
        <v>0</v>
      </c>
      <c r="AK130" s="153">
        <v>0</v>
      </c>
      <c r="AL130" s="153">
        <v>68.119</v>
      </c>
      <c r="AM130" s="153">
        <v>1.0920000000000001</v>
      </c>
      <c r="AN130" s="153">
        <v>0</v>
      </c>
      <c r="AO130" s="153">
        <v>0</v>
      </c>
      <c r="AP130" s="153">
        <v>0</v>
      </c>
      <c r="AQ130" s="153">
        <v>0</v>
      </c>
      <c r="AR130" s="153">
        <v>0</v>
      </c>
      <c r="AS130" s="153">
        <v>2327.2669999999998</v>
      </c>
      <c r="AT130" s="153">
        <v>9.766</v>
      </c>
      <c r="AU130" s="153">
        <v>0</v>
      </c>
      <c r="AV130" s="153">
        <v>0</v>
      </c>
      <c r="AW130" s="153">
        <v>0</v>
      </c>
      <c r="AX130" s="153">
        <v>0</v>
      </c>
      <c r="AY130" s="153">
        <v>0</v>
      </c>
      <c r="AZ130" s="153">
        <v>0</v>
      </c>
      <c r="BA130" s="154">
        <v>43.128999999999998</v>
      </c>
      <c r="BB130" s="137">
        <v>488.16300000000001</v>
      </c>
      <c r="BC130" s="153" t="s">
        <v>365</v>
      </c>
      <c r="BD130" s="153" t="s">
        <v>365</v>
      </c>
      <c r="BE130" s="153" t="s">
        <v>365</v>
      </c>
      <c r="BF130" s="390" t="s">
        <v>365</v>
      </c>
      <c r="BG130" s="153">
        <v>0</v>
      </c>
      <c r="BH130" s="153">
        <v>0</v>
      </c>
      <c r="BI130" s="153">
        <v>479.31700000000001</v>
      </c>
      <c r="BJ130" s="153">
        <v>0</v>
      </c>
      <c r="BK130" s="153">
        <v>8.8460000000000001</v>
      </c>
      <c r="BL130" s="153">
        <v>0</v>
      </c>
      <c r="BM130" s="153">
        <v>0</v>
      </c>
      <c r="BN130" s="153">
        <v>0</v>
      </c>
      <c r="BO130" s="153">
        <v>0</v>
      </c>
      <c r="BP130" s="153">
        <v>0</v>
      </c>
      <c r="BQ130" s="153">
        <v>0</v>
      </c>
      <c r="BR130" s="153">
        <v>0</v>
      </c>
      <c r="BS130" s="153">
        <v>0</v>
      </c>
      <c r="BT130" s="138" t="s">
        <v>365</v>
      </c>
      <c r="BU130" s="137">
        <v>0</v>
      </c>
      <c r="BV130" s="153">
        <v>0</v>
      </c>
      <c r="BW130" s="153">
        <v>0</v>
      </c>
      <c r="BX130" s="154" t="s">
        <v>365</v>
      </c>
      <c r="BY130" s="284">
        <v>18.510999999999999</v>
      </c>
      <c r="BZ130" s="154">
        <v>157.59700000000001</v>
      </c>
      <c r="CA130" s="155">
        <v>3349.3649999999998</v>
      </c>
      <c r="CB130" s="154">
        <v>497.87099999999998</v>
      </c>
    </row>
    <row r="131" spans="1:84" ht="11.25" customHeight="1">
      <c r="A131" s="185"/>
      <c r="B131" s="149" t="s">
        <v>362</v>
      </c>
      <c r="C131" s="150" t="s">
        <v>587</v>
      </c>
      <c r="D131" s="150"/>
      <c r="E131" s="150"/>
      <c r="F131" s="150"/>
      <c r="G131" s="151"/>
      <c r="H131" s="152" t="s">
        <v>588</v>
      </c>
      <c r="I131" s="137">
        <v>1.2170000000000001</v>
      </c>
      <c r="J131" s="137">
        <v>0</v>
      </c>
      <c r="K131" s="153">
        <v>0</v>
      </c>
      <c r="L131" s="153">
        <v>0</v>
      </c>
      <c r="M131" s="153">
        <v>0</v>
      </c>
      <c r="N131" s="153">
        <v>0</v>
      </c>
      <c r="O131" s="153">
        <v>0</v>
      </c>
      <c r="P131" s="153">
        <v>0</v>
      </c>
      <c r="Q131" s="153">
        <v>0</v>
      </c>
      <c r="R131" s="153">
        <v>0</v>
      </c>
      <c r="S131" s="153">
        <v>0</v>
      </c>
      <c r="T131" s="153">
        <v>0</v>
      </c>
      <c r="U131" s="137">
        <v>0</v>
      </c>
      <c r="V131" s="153">
        <v>0</v>
      </c>
      <c r="W131" s="153">
        <v>0</v>
      </c>
      <c r="X131" s="153">
        <v>0</v>
      </c>
      <c r="Y131" s="153">
        <v>0</v>
      </c>
      <c r="Z131" s="137">
        <v>0</v>
      </c>
      <c r="AA131" s="153">
        <v>0</v>
      </c>
      <c r="AB131" s="153">
        <v>0</v>
      </c>
      <c r="AC131" s="154">
        <v>0</v>
      </c>
      <c r="AD131" s="137">
        <v>0</v>
      </c>
      <c r="AE131" s="153">
        <v>0</v>
      </c>
      <c r="AF131" s="153">
        <v>0</v>
      </c>
      <c r="AG131" s="153" t="s">
        <v>365</v>
      </c>
      <c r="AH131" s="153" t="s">
        <v>365</v>
      </c>
      <c r="AI131" s="153" t="s">
        <v>365</v>
      </c>
      <c r="AJ131" s="153">
        <v>0</v>
      </c>
      <c r="AK131" s="153">
        <v>0</v>
      </c>
      <c r="AL131" s="153">
        <v>0</v>
      </c>
      <c r="AM131" s="153">
        <v>0</v>
      </c>
      <c r="AN131" s="153">
        <v>0</v>
      </c>
      <c r="AO131" s="153">
        <v>0</v>
      </c>
      <c r="AP131" s="153">
        <v>0</v>
      </c>
      <c r="AQ131" s="153">
        <v>0</v>
      </c>
      <c r="AR131" s="153">
        <v>0</v>
      </c>
      <c r="AS131" s="153">
        <v>0</v>
      </c>
      <c r="AT131" s="153">
        <v>0</v>
      </c>
      <c r="AU131" s="153">
        <v>0</v>
      </c>
      <c r="AV131" s="153">
        <v>0</v>
      </c>
      <c r="AW131" s="153">
        <v>0</v>
      </c>
      <c r="AX131" s="153">
        <v>0</v>
      </c>
      <c r="AY131" s="153">
        <v>0</v>
      </c>
      <c r="AZ131" s="153">
        <v>0</v>
      </c>
      <c r="BA131" s="154">
        <v>0</v>
      </c>
      <c r="BB131" s="137">
        <v>0</v>
      </c>
      <c r="BC131" s="153" t="s">
        <v>365</v>
      </c>
      <c r="BD131" s="153" t="s">
        <v>365</v>
      </c>
      <c r="BE131" s="153" t="s">
        <v>365</v>
      </c>
      <c r="BF131" s="390" t="s">
        <v>365</v>
      </c>
      <c r="BG131" s="153">
        <v>0</v>
      </c>
      <c r="BH131" s="153">
        <v>0</v>
      </c>
      <c r="BI131" s="153">
        <v>0</v>
      </c>
      <c r="BJ131" s="153">
        <v>0</v>
      </c>
      <c r="BK131" s="153">
        <v>0</v>
      </c>
      <c r="BL131" s="153">
        <v>0</v>
      </c>
      <c r="BM131" s="153">
        <v>0</v>
      </c>
      <c r="BN131" s="153">
        <v>0</v>
      </c>
      <c r="BO131" s="153">
        <v>0</v>
      </c>
      <c r="BP131" s="153">
        <v>0</v>
      </c>
      <c r="BQ131" s="153">
        <v>0</v>
      </c>
      <c r="BR131" s="153">
        <v>0</v>
      </c>
      <c r="BS131" s="153">
        <v>0</v>
      </c>
      <c r="BT131" s="138" t="s">
        <v>365</v>
      </c>
      <c r="BU131" s="137">
        <v>0</v>
      </c>
      <c r="BV131" s="153">
        <v>0</v>
      </c>
      <c r="BW131" s="153">
        <v>0</v>
      </c>
      <c r="BX131" s="154" t="s">
        <v>365</v>
      </c>
      <c r="BY131" s="284">
        <v>0</v>
      </c>
      <c r="BZ131" s="154">
        <v>1.2170000000000001</v>
      </c>
      <c r="CA131" s="155">
        <v>0.99299999999999999</v>
      </c>
      <c r="CB131" s="154">
        <v>6.4000000000000001E-2</v>
      </c>
    </row>
    <row r="132" spans="1:84" ht="11.25" customHeight="1">
      <c r="A132" s="209"/>
      <c r="B132" s="156" t="s">
        <v>362</v>
      </c>
      <c r="C132" s="150" t="s">
        <v>589</v>
      </c>
      <c r="D132" s="157"/>
      <c r="E132" s="157"/>
      <c r="F132" s="157"/>
      <c r="G132" s="158"/>
      <c r="H132" s="159" t="s">
        <v>590</v>
      </c>
      <c r="I132" s="160">
        <v>0.112</v>
      </c>
      <c r="J132" s="160">
        <v>0</v>
      </c>
      <c r="K132" s="161">
        <v>0</v>
      </c>
      <c r="L132" s="161">
        <v>0</v>
      </c>
      <c r="M132" s="161">
        <v>0</v>
      </c>
      <c r="N132" s="161">
        <v>0</v>
      </c>
      <c r="O132" s="161">
        <v>0</v>
      </c>
      <c r="P132" s="161">
        <v>0</v>
      </c>
      <c r="Q132" s="161">
        <v>0</v>
      </c>
      <c r="R132" s="161">
        <v>0</v>
      </c>
      <c r="S132" s="161">
        <v>0</v>
      </c>
      <c r="T132" s="161">
        <v>0</v>
      </c>
      <c r="U132" s="160">
        <v>0</v>
      </c>
      <c r="V132" s="161">
        <v>0</v>
      </c>
      <c r="W132" s="161">
        <v>0</v>
      </c>
      <c r="X132" s="161">
        <v>0</v>
      </c>
      <c r="Y132" s="161">
        <v>0</v>
      </c>
      <c r="Z132" s="160">
        <v>0</v>
      </c>
      <c r="AA132" s="161">
        <v>0</v>
      </c>
      <c r="AB132" s="161">
        <v>0</v>
      </c>
      <c r="AC132" s="162">
        <v>0</v>
      </c>
      <c r="AD132" s="160">
        <v>0.112</v>
      </c>
      <c r="AE132" s="161">
        <v>0</v>
      </c>
      <c r="AF132" s="161">
        <v>0</v>
      </c>
      <c r="AG132" s="161" t="s">
        <v>365</v>
      </c>
      <c r="AH132" s="161" t="s">
        <v>365</v>
      </c>
      <c r="AI132" s="161" t="s">
        <v>365</v>
      </c>
      <c r="AJ132" s="161">
        <v>0</v>
      </c>
      <c r="AK132" s="161">
        <v>0</v>
      </c>
      <c r="AL132" s="161">
        <v>0</v>
      </c>
      <c r="AM132" s="161">
        <v>0</v>
      </c>
      <c r="AN132" s="161">
        <v>0</v>
      </c>
      <c r="AO132" s="161">
        <v>0</v>
      </c>
      <c r="AP132" s="161">
        <v>0</v>
      </c>
      <c r="AQ132" s="161">
        <v>0.112</v>
      </c>
      <c r="AR132" s="161">
        <v>0</v>
      </c>
      <c r="AS132" s="161">
        <v>0</v>
      </c>
      <c r="AT132" s="161">
        <v>0</v>
      </c>
      <c r="AU132" s="161">
        <v>0</v>
      </c>
      <c r="AV132" s="161">
        <v>0</v>
      </c>
      <c r="AW132" s="161">
        <v>0</v>
      </c>
      <c r="AX132" s="161">
        <v>0</v>
      </c>
      <c r="AY132" s="161">
        <v>0</v>
      </c>
      <c r="AZ132" s="161">
        <v>0</v>
      </c>
      <c r="BA132" s="162">
        <v>0</v>
      </c>
      <c r="BB132" s="160">
        <v>0</v>
      </c>
      <c r="BC132" s="161" t="s">
        <v>365</v>
      </c>
      <c r="BD132" s="161" t="s">
        <v>365</v>
      </c>
      <c r="BE132" s="161" t="s">
        <v>365</v>
      </c>
      <c r="BF132" s="397" t="s">
        <v>365</v>
      </c>
      <c r="BG132" s="161">
        <v>0</v>
      </c>
      <c r="BH132" s="161">
        <v>0</v>
      </c>
      <c r="BI132" s="161">
        <v>0</v>
      </c>
      <c r="BJ132" s="161">
        <v>0</v>
      </c>
      <c r="BK132" s="161">
        <v>0</v>
      </c>
      <c r="BL132" s="161">
        <v>0</v>
      </c>
      <c r="BM132" s="161">
        <v>0</v>
      </c>
      <c r="BN132" s="161">
        <v>0</v>
      </c>
      <c r="BO132" s="161">
        <v>0</v>
      </c>
      <c r="BP132" s="161">
        <v>0</v>
      </c>
      <c r="BQ132" s="161">
        <v>0</v>
      </c>
      <c r="BR132" s="161">
        <v>0</v>
      </c>
      <c r="BS132" s="161">
        <v>0</v>
      </c>
      <c r="BT132" s="161">
        <v>0</v>
      </c>
      <c r="BU132" s="160">
        <v>0</v>
      </c>
      <c r="BV132" s="161">
        <v>0</v>
      </c>
      <c r="BW132" s="161">
        <v>0</v>
      </c>
      <c r="BX132" s="162" t="s">
        <v>365</v>
      </c>
      <c r="BY132" s="285">
        <v>0</v>
      </c>
      <c r="BZ132" s="162">
        <v>0</v>
      </c>
      <c r="CA132" s="163">
        <v>0.112</v>
      </c>
      <c r="CB132" s="162">
        <v>0</v>
      </c>
    </row>
    <row r="133" spans="1:84" ht="11.25" customHeight="1">
      <c r="A133" s="189" t="s">
        <v>591</v>
      </c>
      <c r="B133" s="189"/>
      <c r="C133" s="189"/>
      <c r="D133" s="189"/>
      <c r="E133" s="189"/>
      <c r="F133" s="189"/>
      <c r="G133" s="190"/>
      <c r="H133" s="191" t="s">
        <v>592</v>
      </c>
      <c r="I133" s="194">
        <v>1088.6679999999999</v>
      </c>
      <c r="J133" s="194">
        <v>351.95800000000003</v>
      </c>
      <c r="K133" s="193">
        <v>89.741</v>
      </c>
      <c r="L133" s="193">
        <v>353.63</v>
      </c>
      <c r="M133" s="193">
        <v>-0.217</v>
      </c>
      <c r="N133" s="193">
        <v>0</v>
      </c>
      <c r="O133" s="193">
        <v>87.900999999999996</v>
      </c>
      <c r="P133" s="193">
        <v>0.96299999999999997</v>
      </c>
      <c r="Q133" s="193">
        <v>-180.06</v>
      </c>
      <c r="R133" s="193">
        <v>0</v>
      </c>
      <c r="S133" s="193">
        <v>0</v>
      </c>
      <c r="T133" s="193">
        <v>0</v>
      </c>
      <c r="U133" s="194">
        <v>0</v>
      </c>
      <c r="V133" s="193">
        <v>0</v>
      </c>
      <c r="W133" s="193">
        <v>0</v>
      </c>
      <c r="X133" s="193">
        <v>0</v>
      </c>
      <c r="Y133" s="193">
        <v>0</v>
      </c>
      <c r="Z133" s="194">
        <v>0</v>
      </c>
      <c r="AA133" s="193">
        <v>0</v>
      </c>
      <c r="AB133" s="193">
        <v>0</v>
      </c>
      <c r="AC133" s="194">
        <v>0</v>
      </c>
      <c r="AD133" s="194">
        <v>-195.27099999999999</v>
      </c>
      <c r="AE133" s="193">
        <v>-176.25</v>
      </c>
      <c r="AF133" s="193">
        <v>0</v>
      </c>
      <c r="AG133" s="193">
        <v>-3.4350000000000001</v>
      </c>
      <c r="AH133" s="193">
        <v>10.013999999999999</v>
      </c>
      <c r="AI133" s="193">
        <v>0</v>
      </c>
      <c r="AJ133" s="193">
        <v>0</v>
      </c>
      <c r="AK133" s="193">
        <v>0</v>
      </c>
      <c r="AL133" s="193">
        <v>-125.77500000000001</v>
      </c>
      <c r="AM133" s="193">
        <v>0</v>
      </c>
      <c r="AN133" s="193">
        <v>0</v>
      </c>
      <c r="AO133" s="193">
        <v>0</v>
      </c>
      <c r="AP133" s="193">
        <v>0</v>
      </c>
      <c r="AQ133" s="193">
        <v>0</v>
      </c>
      <c r="AR133" s="193">
        <v>17.37</v>
      </c>
      <c r="AS133" s="193">
        <v>31.219000000000001</v>
      </c>
      <c r="AT133" s="193">
        <v>13.004</v>
      </c>
      <c r="AU133" s="193">
        <v>0</v>
      </c>
      <c r="AV133" s="193">
        <v>24.439</v>
      </c>
      <c r="AW133" s="193">
        <v>0</v>
      </c>
      <c r="AX133" s="193">
        <v>0.249</v>
      </c>
      <c r="AY133" s="193">
        <v>0</v>
      </c>
      <c r="AZ133" s="193">
        <v>13.895</v>
      </c>
      <c r="BA133" s="194">
        <v>931.98</v>
      </c>
      <c r="BB133" s="194">
        <v>0</v>
      </c>
      <c r="BC133" s="193">
        <v>0</v>
      </c>
      <c r="BD133" s="193">
        <v>0</v>
      </c>
      <c r="BE133" s="193">
        <v>0</v>
      </c>
      <c r="BF133" s="399">
        <v>0</v>
      </c>
      <c r="BG133" s="193">
        <v>0</v>
      </c>
      <c r="BH133" s="193">
        <v>0</v>
      </c>
      <c r="BI133" s="193">
        <v>0</v>
      </c>
      <c r="BJ133" s="193">
        <v>0</v>
      </c>
      <c r="BK133" s="193">
        <v>0</v>
      </c>
      <c r="BL133" s="193">
        <v>0</v>
      </c>
      <c r="BM133" s="193">
        <v>0</v>
      </c>
      <c r="BN133" s="193">
        <v>0</v>
      </c>
      <c r="BO133" s="193">
        <v>0</v>
      </c>
      <c r="BP133" s="193">
        <v>0</v>
      </c>
      <c r="BQ133" s="193">
        <v>0</v>
      </c>
      <c r="BR133" s="193">
        <v>0</v>
      </c>
      <c r="BS133" s="193">
        <v>0</v>
      </c>
      <c r="BT133" s="193">
        <v>0</v>
      </c>
      <c r="BU133" s="194">
        <v>0</v>
      </c>
      <c r="BV133" s="193">
        <v>0</v>
      </c>
      <c r="BW133" s="193">
        <v>0</v>
      </c>
      <c r="BX133" s="194">
        <v>0</v>
      </c>
      <c r="BY133" s="288">
        <v>0</v>
      </c>
      <c r="BZ133" s="194">
        <v>0</v>
      </c>
      <c r="CA133" s="210" t="s">
        <v>365</v>
      </c>
      <c r="CB133" s="211" t="s">
        <v>365</v>
      </c>
    </row>
    <row r="134" spans="1:84" ht="11.25" customHeight="1">
      <c r="A134" s="212"/>
      <c r="B134" s="212"/>
      <c r="C134" s="212"/>
      <c r="D134" s="212"/>
      <c r="E134" s="212"/>
      <c r="F134" s="212"/>
      <c r="G134" s="213"/>
      <c r="H134" s="214"/>
      <c r="I134" s="215"/>
      <c r="J134" s="216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6"/>
      <c r="V134" s="217"/>
      <c r="W134" s="217"/>
      <c r="X134" s="217"/>
      <c r="Y134" s="217"/>
      <c r="Z134" s="216"/>
      <c r="AA134" s="217"/>
      <c r="AB134" s="217"/>
      <c r="AC134" s="217"/>
      <c r="AD134" s="216"/>
      <c r="AE134" s="217"/>
      <c r="AF134" s="217"/>
      <c r="AG134" s="217"/>
      <c r="AH134" s="217"/>
      <c r="AI134" s="217"/>
      <c r="AJ134" s="217"/>
      <c r="AK134" s="217"/>
      <c r="AL134" s="217"/>
      <c r="AM134" s="217"/>
      <c r="AN134" s="217"/>
      <c r="AO134" s="217"/>
      <c r="AP134" s="217"/>
      <c r="AQ134" s="217"/>
      <c r="AR134" s="217"/>
      <c r="AS134" s="217"/>
      <c r="AT134" s="217"/>
      <c r="AU134" s="217"/>
      <c r="AV134" s="217"/>
      <c r="AW134" s="217"/>
      <c r="AX134" s="217"/>
      <c r="AY134" s="217"/>
      <c r="AZ134" s="217"/>
      <c r="BA134" s="218"/>
      <c r="BB134" s="216"/>
      <c r="BC134" s="218"/>
      <c r="BD134" s="218"/>
      <c r="BE134" s="218"/>
      <c r="BF134" s="291"/>
      <c r="BG134" s="218"/>
      <c r="BH134" s="218"/>
      <c r="BI134" s="218"/>
      <c r="BJ134" s="218"/>
      <c r="BK134" s="218"/>
      <c r="BL134" s="218"/>
      <c r="BM134" s="218"/>
      <c r="BN134" s="218"/>
      <c r="BO134" s="218"/>
      <c r="BP134" s="218"/>
      <c r="BQ134" s="218"/>
      <c r="BR134" s="218"/>
      <c r="BS134" s="218"/>
      <c r="BT134" s="218"/>
      <c r="BU134" s="216"/>
      <c r="BV134" s="218"/>
      <c r="BW134" s="218"/>
      <c r="BX134" s="218"/>
      <c r="BY134" s="291"/>
      <c r="BZ134" s="218"/>
      <c r="CA134" s="218"/>
      <c r="CB134" s="218"/>
    </row>
    <row r="135" spans="1:84" ht="11.25" customHeight="1">
      <c r="A135" s="219"/>
      <c r="B135" s="219"/>
      <c r="C135" s="219"/>
      <c r="D135" s="219"/>
      <c r="E135" s="219"/>
      <c r="F135" s="219"/>
      <c r="G135" s="220"/>
      <c r="H135" s="221"/>
      <c r="I135" s="222"/>
      <c r="J135" s="223"/>
      <c r="K135" s="224"/>
      <c r="L135" s="224"/>
      <c r="M135" s="222"/>
      <c r="N135" s="222"/>
      <c r="O135" s="222"/>
      <c r="P135" s="222"/>
      <c r="Q135" s="222"/>
      <c r="R135" s="224"/>
      <c r="S135" s="224"/>
      <c r="T135" s="224"/>
      <c r="U135" s="223"/>
      <c r="V135" s="222"/>
      <c r="W135" s="222"/>
      <c r="X135" s="222"/>
      <c r="Y135" s="222"/>
      <c r="Z135" s="223"/>
      <c r="AA135" s="224"/>
      <c r="AB135" s="222"/>
      <c r="AC135" s="225"/>
      <c r="AD135" s="223"/>
      <c r="AE135" s="222"/>
      <c r="AF135" s="222"/>
      <c r="AG135" s="222"/>
      <c r="AH135" s="222"/>
      <c r="AI135" s="222"/>
      <c r="AJ135" s="222"/>
      <c r="AK135" s="222"/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2"/>
      <c r="AX135" s="222"/>
      <c r="AY135" s="222"/>
      <c r="AZ135" s="222"/>
      <c r="BA135" s="225"/>
      <c r="BB135" s="223"/>
      <c r="BC135" s="222"/>
      <c r="BD135" s="222"/>
      <c r="BE135" s="222"/>
      <c r="BF135" s="402"/>
      <c r="BG135" s="222"/>
      <c r="BH135" s="222"/>
      <c r="BI135" s="222"/>
      <c r="BJ135" s="222"/>
      <c r="BK135" s="222"/>
      <c r="BL135" s="222"/>
      <c r="BM135" s="222"/>
      <c r="BN135" s="222"/>
      <c r="BO135" s="222"/>
      <c r="BP135" s="222"/>
      <c r="BQ135" s="222"/>
      <c r="BR135" s="222"/>
      <c r="BS135" s="222"/>
      <c r="BT135" s="222"/>
      <c r="BU135" s="223"/>
      <c r="BV135" s="222"/>
      <c r="BW135" s="222"/>
      <c r="BX135" s="225"/>
      <c r="BY135" s="292"/>
      <c r="BZ135" s="225"/>
      <c r="CA135" s="225"/>
      <c r="CB135" s="225"/>
    </row>
    <row r="136" spans="1:84" s="130" customFormat="1" ht="54" customHeight="1">
      <c r="A136" s="226" t="s">
        <v>289</v>
      </c>
      <c r="B136" s="227"/>
      <c r="C136" s="227"/>
      <c r="D136" s="227"/>
      <c r="E136" s="228"/>
      <c r="F136" s="227">
        <f>F5</f>
        <v>2020</v>
      </c>
      <c r="G136" s="227"/>
      <c r="H136" s="229"/>
      <c r="I136" s="126" t="s">
        <v>290</v>
      </c>
      <c r="J136" s="126" t="s">
        <v>291</v>
      </c>
      <c r="K136" s="127" t="s">
        <v>292</v>
      </c>
      <c r="L136" s="127" t="s">
        <v>293</v>
      </c>
      <c r="M136" s="127" t="s">
        <v>294</v>
      </c>
      <c r="N136" s="127" t="s">
        <v>295</v>
      </c>
      <c r="O136" s="127" t="s">
        <v>296</v>
      </c>
      <c r="P136" s="127" t="s">
        <v>297</v>
      </c>
      <c r="Q136" s="127" t="s">
        <v>298</v>
      </c>
      <c r="R136" s="127" t="s">
        <v>299</v>
      </c>
      <c r="S136" s="127" t="s">
        <v>300</v>
      </c>
      <c r="T136" s="127" t="s">
        <v>301</v>
      </c>
      <c r="U136" s="126" t="s">
        <v>302</v>
      </c>
      <c r="V136" s="127" t="s">
        <v>303</v>
      </c>
      <c r="W136" s="127" t="s">
        <v>304</v>
      </c>
      <c r="X136" s="127" t="s">
        <v>305</v>
      </c>
      <c r="Y136" s="127" t="s">
        <v>306</v>
      </c>
      <c r="Z136" s="126" t="s">
        <v>307</v>
      </c>
      <c r="AA136" s="127" t="s">
        <v>308</v>
      </c>
      <c r="AB136" s="127" t="s">
        <v>309</v>
      </c>
      <c r="AC136" s="230" t="s">
        <v>310</v>
      </c>
      <c r="AD136" s="126" t="s">
        <v>311</v>
      </c>
      <c r="AE136" s="127" t="s">
        <v>312</v>
      </c>
      <c r="AF136" s="127" t="s">
        <v>313</v>
      </c>
      <c r="AG136" s="127" t="s">
        <v>314</v>
      </c>
      <c r="AH136" s="127" t="s">
        <v>315</v>
      </c>
      <c r="AI136" s="127" t="s">
        <v>316</v>
      </c>
      <c r="AJ136" s="127" t="s">
        <v>317</v>
      </c>
      <c r="AK136" s="127" t="s">
        <v>318</v>
      </c>
      <c r="AL136" s="127" t="s">
        <v>319</v>
      </c>
      <c r="AM136" s="127" t="s">
        <v>320</v>
      </c>
      <c r="AN136" s="127" t="s">
        <v>321</v>
      </c>
      <c r="AO136" s="127" t="s">
        <v>322</v>
      </c>
      <c r="AP136" s="127" t="s">
        <v>323</v>
      </c>
      <c r="AQ136" s="127" t="s">
        <v>324</v>
      </c>
      <c r="AR136" s="127" t="s">
        <v>325</v>
      </c>
      <c r="AS136" s="127" t="s">
        <v>326</v>
      </c>
      <c r="AT136" s="127" t="s">
        <v>327</v>
      </c>
      <c r="AU136" s="127" t="s">
        <v>328</v>
      </c>
      <c r="AV136" s="127" t="s">
        <v>329</v>
      </c>
      <c r="AW136" s="127" t="s">
        <v>330</v>
      </c>
      <c r="AX136" s="127" t="s">
        <v>331</v>
      </c>
      <c r="AY136" s="127" t="s">
        <v>332</v>
      </c>
      <c r="AZ136" s="127" t="s">
        <v>333</v>
      </c>
      <c r="BA136" s="230" t="s">
        <v>334</v>
      </c>
      <c r="BB136" s="126" t="s">
        <v>335</v>
      </c>
      <c r="BC136" s="127" t="s">
        <v>336</v>
      </c>
      <c r="BD136" s="127" t="s">
        <v>337</v>
      </c>
      <c r="BE136" s="127" t="s">
        <v>338</v>
      </c>
      <c r="BF136" s="395" t="s">
        <v>339</v>
      </c>
      <c r="BG136" s="127" t="s">
        <v>340</v>
      </c>
      <c r="BH136" s="127" t="s">
        <v>341</v>
      </c>
      <c r="BI136" s="127" t="s">
        <v>342</v>
      </c>
      <c r="BJ136" s="127" t="s">
        <v>343</v>
      </c>
      <c r="BK136" s="127" t="s">
        <v>344</v>
      </c>
      <c r="BL136" s="127" t="s">
        <v>345</v>
      </c>
      <c r="BM136" s="127" t="s">
        <v>346</v>
      </c>
      <c r="BN136" s="127" t="s">
        <v>347</v>
      </c>
      <c r="BO136" s="127" t="s">
        <v>348</v>
      </c>
      <c r="BP136" s="127" t="s">
        <v>349</v>
      </c>
      <c r="BQ136" s="127" t="s">
        <v>350</v>
      </c>
      <c r="BR136" s="127" t="s">
        <v>351</v>
      </c>
      <c r="BS136" s="127" t="s">
        <v>352</v>
      </c>
      <c r="BT136" s="127" t="s">
        <v>353</v>
      </c>
      <c r="BU136" s="126" t="s">
        <v>354</v>
      </c>
      <c r="BV136" s="127" t="s">
        <v>355</v>
      </c>
      <c r="BW136" s="127" t="s">
        <v>356</v>
      </c>
      <c r="BX136" s="231" t="s">
        <v>357</v>
      </c>
      <c r="BY136" s="293" t="s">
        <v>358</v>
      </c>
      <c r="BZ136" s="232" t="s">
        <v>359</v>
      </c>
      <c r="CA136" s="233" t="s">
        <v>360</v>
      </c>
      <c r="CB136" s="232" t="s">
        <v>361</v>
      </c>
      <c r="CE136" s="131"/>
      <c r="CF136" s="132"/>
    </row>
    <row r="137" spans="1:84" ht="11.25" customHeight="1">
      <c r="A137" s="179" t="s">
        <v>362</v>
      </c>
      <c r="B137" s="165" t="s">
        <v>593</v>
      </c>
      <c r="C137" s="165"/>
      <c r="D137" s="165"/>
      <c r="E137" s="165"/>
      <c r="F137" s="165"/>
      <c r="G137" s="179"/>
      <c r="H137" s="234" t="s">
        <v>594</v>
      </c>
      <c r="I137" s="170">
        <v>13581.173000000001</v>
      </c>
      <c r="J137" s="170">
        <v>9234.5429999999997</v>
      </c>
      <c r="K137" s="170">
        <v>0</v>
      </c>
      <c r="L137" s="170">
        <v>6.9720000000000004</v>
      </c>
      <c r="M137" s="170">
        <v>5947.4610000000002</v>
      </c>
      <c r="N137" s="170">
        <v>0</v>
      </c>
      <c r="O137" s="170">
        <v>3280.11</v>
      </c>
      <c r="P137" s="170">
        <v>0</v>
      </c>
      <c r="Q137" s="170">
        <v>0</v>
      </c>
      <c r="R137" s="170">
        <v>0</v>
      </c>
      <c r="S137" s="170">
        <v>0</v>
      </c>
      <c r="T137" s="170">
        <v>0</v>
      </c>
      <c r="U137" s="170">
        <v>169.59100000000001</v>
      </c>
      <c r="V137" s="170">
        <v>0</v>
      </c>
      <c r="W137" s="170">
        <v>124.285</v>
      </c>
      <c r="X137" s="170">
        <v>39.700000000000003</v>
      </c>
      <c r="Y137" s="170">
        <v>5.6070000000000002</v>
      </c>
      <c r="Z137" s="170">
        <v>0</v>
      </c>
      <c r="AA137" s="170">
        <v>0</v>
      </c>
      <c r="AB137" s="170">
        <v>0</v>
      </c>
      <c r="AC137" s="169">
        <v>0</v>
      </c>
      <c r="AD137" s="170">
        <v>150.47200000000001</v>
      </c>
      <c r="AE137" s="170">
        <v>0</v>
      </c>
      <c r="AF137" s="170">
        <v>0</v>
      </c>
      <c r="AG137" s="170" t="s">
        <v>365</v>
      </c>
      <c r="AH137" s="170" t="s">
        <v>365</v>
      </c>
      <c r="AI137" s="170" t="s">
        <v>365</v>
      </c>
      <c r="AJ137" s="170">
        <v>6.609</v>
      </c>
      <c r="AK137" s="170" t="s">
        <v>365</v>
      </c>
      <c r="AL137" s="170">
        <v>5.5E-2</v>
      </c>
      <c r="AM137" s="170" t="s">
        <v>365</v>
      </c>
      <c r="AN137" s="170" t="s">
        <v>365</v>
      </c>
      <c r="AO137" s="170" t="s">
        <v>365</v>
      </c>
      <c r="AP137" s="170">
        <v>0</v>
      </c>
      <c r="AQ137" s="170">
        <v>0</v>
      </c>
      <c r="AR137" s="170">
        <v>0</v>
      </c>
      <c r="AS137" s="170">
        <v>12.637</v>
      </c>
      <c r="AT137" s="170">
        <v>131.17099999999999</v>
      </c>
      <c r="AU137" s="170" t="s">
        <v>365</v>
      </c>
      <c r="AV137" s="170" t="s">
        <v>365</v>
      </c>
      <c r="AW137" s="170">
        <v>0</v>
      </c>
      <c r="AX137" s="170">
        <v>0</v>
      </c>
      <c r="AY137" s="170" t="s">
        <v>365</v>
      </c>
      <c r="AZ137" s="170">
        <v>0</v>
      </c>
      <c r="BA137" s="169">
        <v>1486.461</v>
      </c>
      <c r="BB137" s="170">
        <v>2497.4389999999999</v>
      </c>
      <c r="BC137" s="170">
        <v>252.536</v>
      </c>
      <c r="BD137" s="170">
        <v>0</v>
      </c>
      <c r="BE137" s="170">
        <v>1358.56</v>
      </c>
      <c r="BF137" s="398">
        <v>168.35</v>
      </c>
      <c r="BG137" s="170">
        <v>0</v>
      </c>
      <c r="BH137" s="170">
        <v>0</v>
      </c>
      <c r="BI137" s="170">
        <v>596.11</v>
      </c>
      <c r="BJ137" s="170" t="s">
        <v>365</v>
      </c>
      <c r="BK137" s="170">
        <v>106.092</v>
      </c>
      <c r="BL137" s="170">
        <v>15.631</v>
      </c>
      <c r="BM137" s="170">
        <v>0</v>
      </c>
      <c r="BN137" s="170" t="s">
        <v>365</v>
      </c>
      <c r="BO137" s="170">
        <v>0</v>
      </c>
      <c r="BP137" s="170" t="s">
        <v>365</v>
      </c>
      <c r="BQ137" s="170" t="s">
        <v>365</v>
      </c>
      <c r="BR137" s="170" t="s">
        <v>365</v>
      </c>
      <c r="BS137" s="170">
        <v>0.16</v>
      </c>
      <c r="BT137" s="170" t="s">
        <v>365</v>
      </c>
      <c r="BU137" s="169">
        <v>42.665999999999997</v>
      </c>
      <c r="BV137" s="170">
        <v>5.9470000000000001</v>
      </c>
      <c r="BW137" s="170">
        <v>36.719000000000001</v>
      </c>
      <c r="BX137" s="235">
        <v>0</v>
      </c>
      <c r="BY137" s="294" t="s">
        <v>365</v>
      </c>
      <c r="BZ137" s="170" t="s">
        <v>365</v>
      </c>
      <c r="CA137" s="236">
        <v>11083.734</v>
      </c>
      <c r="CB137" s="170">
        <v>717.99300000000005</v>
      </c>
    </row>
    <row r="138" spans="1:84" ht="11.25" customHeight="1">
      <c r="A138" s="237"/>
      <c r="B138" s="172" t="s">
        <v>362</v>
      </c>
      <c r="C138" s="173" t="s">
        <v>396</v>
      </c>
      <c r="D138" s="173"/>
      <c r="E138" s="173"/>
      <c r="F138" s="173"/>
      <c r="G138" s="174"/>
      <c r="H138" s="238" t="s">
        <v>595</v>
      </c>
      <c r="I138" s="137">
        <v>2041.681</v>
      </c>
      <c r="J138" s="137">
        <v>293.28699999999998</v>
      </c>
      <c r="K138" s="161">
        <v>0</v>
      </c>
      <c r="L138" s="161">
        <v>0</v>
      </c>
      <c r="M138" s="161">
        <v>91.111000000000004</v>
      </c>
      <c r="N138" s="161">
        <v>0</v>
      </c>
      <c r="O138" s="161">
        <v>202.17599999999999</v>
      </c>
      <c r="P138" s="161">
        <v>0</v>
      </c>
      <c r="Q138" s="161">
        <v>0</v>
      </c>
      <c r="R138" s="161">
        <v>0</v>
      </c>
      <c r="S138" s="161">
        <v>0</v>
      </c>
      <c r="T138" s="161">
        <v>0</v>
      </c>
      <c r="U138" s="137">
        <v>0</v>
      </c>
      <c r="V138" s="161">
        <v>0</v>
      </c>
      <c r="W138" s="161">
        <v>0</v>
      </c>
      <c r="X138" s="161">
        <v>0</v>
      </c>
      <c r="Y138" s="161">
        <v>0</v>
      </c>
      <c r="Z138" s="137">
        <v>0</v>
      </c>
      <c r="AA138" s="161">
        <v>0</v>
      </c>
      <c r="AB138" s="161">
        <v>0</v>
      </c>
      <c r="AC138" s="162">
        <v>0</v>
      </c>
      <c r="AD138" s="137">
        <v>3.637</v>
      </c>
      <c r="AE138" s="161">
        <v>0</v>
      </c>
      <c r="AF138" s="161">
        <v>0</v>
      </c>
      <c r="AG138" s="161" t="s">
        <v>365</v>
      </c>
      <c r="AH138" s="161" t="s">
        <v>365</v>
      </c>
      <c r="AI138" s="161" t="s">
        <v>365</v>
      </c>
      <c r="AJ138" s="161">
        <v>0</v>
      </c>
      <c r="AK138" s="161" t="s">
        <v>365</v>
      </c>
      <c r="AL138" s="161">
        <v>0</v>
      </c>
      <c r="AM138" s="161" t="s">
        <v>365</v>
      </c>
      <c r="AN138" s="161" t="s">
        <v>365</v>
      </c>
      <c r="AO138" s="161" t="s">
        <v>365</v>
      </c>
      <c r="AP138" s="161">
        <v>0</v>
      </c>
      <c r="AQ138" s="161">
        <v>0</v>
      </c>
      <c r="AR138" s="161">
        <v>0</v>
      </c>
      <c r="AS138" s="161">
        <v>3.637</v>
      </c>
      <c r="AT138" s="161">
        <v>0</v>
      </c>
      <c r="AU138" s="161" t="s">
        <v>365</v>
      </c>
      <c r="AV138" s="161" t="s">
        <v>365</v>
      </c>
      <c r="AW138" s="161">
        <v>0</v>
      </c>
      <c r="AX138" s="161">
        <v>0</v>
      </c>
      <c r="AY138" s="161" t="s">
        <v>365</v>
      </c>
      <c r="AZ138" s="161">
        <v>0</v>
      </c>
      <c r="BA138" s="162">
        <v>0</v>
      </c>
      <c r="BB138" s="137">
        <v>1744.7560000000001</v>
      </c>
      <c r="BC138" s="161">
        <v>252.298</v>
      </c>
      <c r="BD138" s="161">
        <v>0</v>
      </c>
      <c r="BE138" s="161">
        <v>1358.56</v>
      </c>
      <c r="BF138" s="397">
        <v>0</v>
      </c>
      <c r="BG138" s="161">
        <v>0</v>
      </c>
      <c r="BH138" s="161">
        <v>0</v>
      </c>
      <c r="BI138" s="161">
        <v>133.899</v>
      </c>
      <c r="BJ138" s="161" t="s">
        <v>365</v>
      </c>
      <c r="BK138" s="161">
        <v>0</v>
      </c>
      <c r="BL138" s="161">
        <v>0</v>
      </c>
      <c r="BM138" s="161">
        <v>0</v>
      </c>
      <c r="BN138" s="161" t="s">
        <v>365</v>
      </c>
      <c r="BO138" s="161">
        <v>0</v>
      </c>
      <c r="BP138" s="161" t="s">
        <v>365</v>
      </c>
      <c r="BQ138" s="161" t="s">
        <v>365</v>
      </c>
      <c r="BR138" s="161" t="s">
        <v>365</v>
      </c>
      <c r="BS138" s="161">
        <v>0</v>
      </c>
      <c r="BT138" s="239" t="s">
        <v>365</v>
      </c>
      <c r="BU138" s="137">
        <v>0</v>
      </c>
      <c r="BV138" s="161">
        <v>0</v>
      </c>
      <c r="BW138" s="161">
        <v>0</v>
      </c>
      <c r="BX138" s="240">
        <v>0</v>
      </c>
      <c r="BY138" s="295" t="s">
        <v>365</v>
      </c>
      <c r="BZ138" s="161" t="s">
        <v>365</v>
      </c>
      <c r="CA138" s="241">
        <v>296.92399999999998</v>
      </c>
      <c r="CB138" s="161">
        <v>133.899</v>
      </c>
    </row>
    <row r="139" spans="1:84" ht="11.25" customHeight="1">
      <c r="A139" s="185"/>
      <c r="B139" s="149" t="s">
        <v>362</v>
      </c>
      <c r="C139" s="150" t="s">
        <v>398</v>
      </c>
      <c r="D139" s="150"/>
      <c r="E139" s="150"/>
      <c r="F139" s="150"/>
      <c r="G139" s="151"/>
      <c r="H139" s="242" t="s">
        <v>596</v>
      </c>
      <c r="I139" s="137">
        <v>9931.4330000000009</v>
      </c>
      <c r="J139" s="137">
        <v>8761.8209999999999</v>
      </c>
      <c r="K139" s="153">
        <v>0</v>
      </c>
      <c r="L139" s="153">
        <v>0</v>
      </c>
      <c r="M139" s="153">
        <v>5683.8869999999997</v>
      </c>
      <c r="N139" s="153">
        <v>0</v>
      </c>
      <c r="O139" s="153">
        <v>3077.9340000000002</v>
      </c>
      <c r="P139" s="153">
        <v>0</v>
      </c>
      <c r="Q139" s="153">
        <v>0</v>
      </c>
      <c r="R139" s="153">
        <v>0</v>
      </c>
      <c r="S139" s="153">
        <v>0</v>
      </c>
      <c r="T139" s="153">
        <v>0</v>
      </c>
      <c r="U139" s="137">
        <v>74.186999999999998</v>
      </c>
      <c r="V139" s="153">
        <v>0</v>
      </c>
      <c r="W139" s="153">
        <v>30.009</v>
      </c>
      <c r="X139" s="153">
        <v>39.700000000000003</v>
      </c>
      <c r="Y139" s="153">
        <v>4.4779999999999998</v>
      </c>
      <c r="Z139" s="137">
        <v>0</v>
      </c>
      <c r="AA139" s="153">
        <v>0</v>
      </c>
      <c r="AB139" s="153">
        <v>0</v>
      </c>
      <c r="AC139" s="154">
        <v>0</v>
      </c>
      <c r="AD139" s="137">
        <v>38.317</v>
      </c>
      <c r="AE139" s="153">
        <v>0</v>
      </c>
      <c r="AF139" s="153">
        <v>0</v>
      </c>
      <c r="AG139" s="153" t="s">
        <v>365</v>
      </c>
      <c r="AH139" s="153" t="s">
        <v>365</v>
      </c>
      <c r="AI139" s="153" t="s">
        <v>365</v>
      </c>
      <c r="AJ139" s="153">
        <v>0</v>
      </c>
      <c r="AK139" s="153" t="s">
        <v>365</v>
      </c>
      <c r="AL139" s="153">
        <v>0</v>
      </c>
      <c r="AM139" s="153" t="s">
        <v>365</v>
      </c>
      <c r="AN139" s="153" t="s">
        <v>365</v>
      </c>
      <c r="AO139" s="153" t="s">
        <v>365</v>
      </c>
      <c r="AP139" s="153">
        <v>0</v>
      </c>
      <c r="AQ139" s="153">
        <v>0</v>
      </c>
      <c r="AR139" s="153">
        <v>0</v>
      </c>
      <c r="AS139" s="153">
        <v>8.8019999999999996</v>
      </c>
      <c r="AT139" s="153">
        <v>29.515000000000001</v>
      </c>
      <c r="AU139" s="153" t="s">
        <v>365</v>
      </c>
      <c r="AV139" s="153" t="s">
        <v>365</v>
      </c>
      <c r="AW139" s="153">
        <v>0</v>
      </c>
      <c r="AX139" s="153">
        <v>0</v>
      </c>
      <c r="AY139" s="153" t="s">
        <v>365</v>
      </c>
      <c r="AZ139" s="153">
        <v>0</v>
      </c>
      <c r="BA139" s="154">
        <v>675.24599999999998</v>
      </c>
      <c r="BB139" s="137">
        <v>367.10300000000001</v>
      </c>
      <c r="BC139" s="153" t="s">
        <v>365</v>
      </c>
      <c r="BD139" s="153" t="s">
        <v>365</v>
      </c>
      <c r="BE139" s="153" t="s">
        <v>365</v>
      </c>
      <c r="BF139" s="390" t="s">
        <v>365</v>
      </c>
      <c r="BG139" s="153">
        <v>0</v>
      </c>
      <c r="BH139" s="153">
        <v>0</v>
      </c>
      <c r="BI139" s="153">
        <v>299.97000000000003</v>
      </c>
      <c r="BJ139" s="153" t="s">
        <v>365</v>
      </c>
      <c r="BK139" s="153">
        <v>61.237000000000002</v>
      </c>
      <c r="BL139" s="153">
        <v>5.8959999999999999</v>
      </c>
      <c r="BM139" s="153">
        <v>0</v>
      </c>
      <c r="BN139" s="153" t="s">
        <v>365</v>
      </c>
      <c r="BO139" s="153">
        <v>0</v>
      </c>
      <c r="BP139" s="153" t="s">
        <v>365</v>
      </c>
      <c r="BQ139" s="153" t="s">
        <v>365</v>
      </c>
      <c r="BR139" s="153" t="s">
        <v>365</v>
      </c>
      <c r="BS139" s="153">
        <v>0</v>
      </c>
      <c r="BT139" s="153" t="s">
        <v>365</v>
      </c>
      <c r="BU139" s="137">
        <v>14.757999999999999</v>
      </c>
      <c r="BV139" s="153">
        <v>1.839</v>
      </c>
      <c r="BW139" s="153">
        <v>12.919</v>
      </c>
      <c r="BX139" s="243">
        <v>0</v>
      </c>
      <c r="BY139" s="296" t="s">
        <v>365</v>
      </c>
      <c r="BZ139" s="153" t="s">
        <v>365</v>
      </c>
      <c r="CA139" s="244">
        <v>9564.3289999999997</v>
      </c>
      <c r="CB139" s="153">
        <v>367.10300000000001</v>
      </c>
    </row>
    <row r="140" spans="1:84" ht="11.25" customHeight="1">
      <c r="A140" s="185"/>
      <c r="B140" s="149" t="s">
        <v>362</v>
      </c>
      <c r="C140" s="150" t="s">
        <v>402</v>
      </c>
      <c r="D140" s="150"/>
      <c r="E140" s="150"/>
      <c r="F140" s="150"/>
      <c r="G140" s="151"/>
      <c r="H140" s="242" t="s">
        <v>597</v>
      </c>
      <c r="I140" s="137">
        <v>168.58799999999999</v>
      </c>
      <c r="J140" s="137">
        <v>0</v>
      </c>
      <c r="K140" s="153">
        <v>0</v>
      </c>
      <c r="L140" s="153">
        <v>0</v>
      </c>
      <c r="M140" s="153">
        <v>0</v>
      </c>
      <c r="N140" s="153">
        <v>0</v>
      </c>
      <c r="O140" s="153">
        <v>0</v>
      </c>
      <c r="P140" s="153">
        <v>0</v>
      </c>
      <c r="Q140" s="153">
        <v>0</v>
      </c>
      <c r="R140" s="153">
        <v>0</v>
      </c>
      <c r="S140" s="153">
        <v>0</v>
      </c>
      <c r="T140" s="153">
        <v>0</v>
      </c>
      <c r="U140" s="137">
        <v>0</v>
      </c>
      <c r="V140" s="153">
        <v>0</v>
      </c>
      <c r="W140" s="153">
        <v>0</v>
      </c>
      <c r="X140" s="153">
        <v>0</v>
      </c>
      <c r="Y140" s="153">
        <v>0</v>
      </c>
      <c r="Z140" s="137">
        <v>0</v>
      </c>
      <c r="AA140" s="153">
        <v>0</v>
      </c>
      <c r="AB140" s="153">
        <v>0</v>
      </c>
      <c r="AC140" s="154">
        <v>0</v>
      </c>
      <c r="AD140" s="137">
        <v>0</v>
      </c>
      <c r="AE140" s="153">
        <v>0</v>
      </c>
      <c r="AF140" s="153">
        <v>0</v>
      </c>
      <c r="AG140" s="153" t="s">
        <v>365</v>
      </c>
      <c r="AH140" s="153" t="s">
        <v>365</v>
      </c>
      <c r="AI140" s="153" t="s">
        <v>365</v>
      </c>
      <c r="AJ140" s="153">
        <v>0</v>
      </c>
      <c r="AK140" s="153" t="s">
        <v>365</v>
      </c>
      <c r="AL140" s="153">
        <v>0</v>
      </c>
      <c r="AM140" s="153" t="s">
        <v>365</v>
      </c>
      <c r="AN140" s="153" t="s">
        <v>365</v>
      </c>
      <c r="AO140" s="153" t="s">
        <v>365</v>
      </c>
      <c r="AP140" s="153">
        <v>0</v>
      </c>
      <c r="AQ140" s="153">
        <v>0</v>
      </c>
      <c r="AR140" s="153">
        <v>0</v>
      </c>
      <c r="AS140" s="153">
        <v>0</v>
      </c>
      <c r="AT140" s="153">
        <v>0</v>
      </c>
      <c r="AU140" s="153" t="s">
        <v>365</v>
      </c>
      <c r="AV140" s="153" t="s">
        <v>365</v>
      </c>
      <c r="AW140" s="153">
        <v>0</v>
      </c>
      <c r="AX140" s="153">
        <v>0</v>
      </c>
      <c r="AY140" s="153" t="s">
        <v>365</v>
      </c>
      <c r="AZ140" s="153">
        <v>0</v>
      </c>
      <c r="BA140" s="154">
        <v>0</v>
      </c>
      <c r="BB140" s="137">
        <v>168.58799999999999</v>
      </c>
      <c r="BC140" s="153">
        <v>0.23699999999999999</v>
      </c>
      <c r="BD140" s="153">
        <v>0</v>
      </c>
      <c r="BE140" s="153">
        <v>0</v>
      </c>
      <c r="BF140" s="390">
        <v>168.35</v>
      </c>
      <c r="BG140" s="153">
        <v>0</v>
      </c>
      <c r="BH140" s="153">
        <v>0</v>
      </c>
      <c r="BI140" s="153">
        <v>0</v>
      </c>
      <c r="BJ140" s="153" t="s">
        <v>365</v>
      </c>
      <c r="BK140" s="153">
        <v>0</v>
      </c>
      <c r="BL140" s="153">
        <v>0</v>
      </c>
      <c r="BM140" s="153">
        <v>0</v>
      </c>
      <c r="BN140" s="153" t="s">
        <v>365</v>
      </c>
      <c r="BO140" s="153">
        <v>0</v>
      </c>
      <c r="BP140" s="153" t="s">
        <v>365</v>
      </c>
      <c r="BQ140" s="153" t="s">
        <v>365</v>
      </c>
      <c r="BR140" s="153" t="s">
        <v>365</v>
      </c>
      <c r="BS140" s="153">
        <v>0</v>
      </c>
      <c r="BT140" s="153" t="s">
        <v>365</v>
      </c>
      <c r="BU140" s="137">
        <v>0</v>
      </c>
      <c r="BV140" s="153">
        <v>0</v>
      </c>
      <c r="BW140" s="153">
        <v>0</v>
      </c>
      <c r="BX140" s="243">
        <v>0</v>
      </c>
      <c r="BY140" s="296" t="s">
        <v>365</v>
      </c>
      <c r="BZ140" s="153" t="s">
        <v>365</v>
      </c>
      <c r="CA140" s="244">
        <v>0</v>
      </c>
      <c r="CB140" s="153">
        <v>0</v>
      </c>
    </row>
    <row r="141" spans="1:84" ht="11.25" customHeight="1">
      <c r="A141" s="245"/>
      <c r="B141" s="246" t="s">
        <v>362</v>
      </c>
      <c r="C141" s="247" t="s">
        <v>404</v>
      </c>
      <c r="D141" s="247"/>
      <c r="E141" s="247"/>
      <c r="F141" s="247"/>
      <c r="G141" s="248"/>
      <c r="H141" s="249" t="s">
        <v>598</v>
      </c>
      <c r="I141" s="137">
        <v>1439.471</v>
      </c>
      <c r="J141" s="137">
        <v>179.435</v>
      </c>
      <c r="K141" s="250">
        <v>0</v>
      </c>
      <c r="L141" s="250">
        <v>6.9720000000000004</v>
      </c>
      <c r="M141" s="250">
        <v>172.46299999999999</v>
      </c>
      <c r="N141" s="250">
        <v>0</v>
      </c>
      <c r="O141" s="250">
        <v>0</v>
      </c>
      <c r="P141" s="250">
        <v>0</v>
      </c>
      <c r="Q141" s="250">
        <v>0</v>
      </c>
      <c r="R141" s="250">
        <v>0</v>
      </c>
      <c r="S141" s="250">
        <v>0</v>
      </c>
      <c r="T141" s="250">
        <v>0</v>
      </c>
      <c r="U141" s="137">
        <v>95.403999999999996</v>
      </c>
      <c r="V141" s="250">
        <v>0</v>
      </c>
      <c r="W141" s="250">
        <v>94.275999999999996</v>
      </c>
      <c r="X141" s="250">
        <v>0</v>
      </c>
      <c r="Y141" s="250">
        <v>1.129</v>
      </c>
      <c r="Z141" s="137">
        <v>0</v>
      </c>
      <c r="AA141" s="250">
        <v>0</v>
      </c>
      <c r="AB141" s="250">
        <v>0</v>
      </c>
      <c r="AC141" s="188">
        <v>0</v>
      </c>
      <c r="AD141" s="137">
        <v>108.517</v>
      </c>
      <c r="AE141" s="250">
        <v>0</v>
      </c>
      <c r="AF141" s="250">
        <v>0</v>
      </c>
      <c r="AG141" s="250" t="s">
        <v>365</v>
      </c>
      <c r="AH141" s="250" t="s">
        <v>365</v>
      </c>
      <c r="AI141" s="250" t="s">
        <v>365</v>
      </c>
      <c r="AJ141" s="250">
        <v>6.609</v>
      </c>
      <c r="AK141" s="250" t="s">
        <v>365</v>
      </c>
      <c r="AL141" s="250">
        <v>5.5E-2</v>
      </c>
      <c r="AM141" s="250" t="s">
        <v>365</v>
      </c>
      <c r="AN141" s="250" t="s">
        <v>365</v>
      </c>
      <c r="AO141" s="250" t="s">
        <v>365</v>
      </c>
      <c r="AP141" s="250">
        <v>0</v>
      </c>
      <c r="AQ141" s="250">
        <v>0</v>
      </c>
      <c r="AR141" s="250">
        <v>0</v>
      </c>
      <c r="AS141" s="250">
        <v>0.19800000000000001</v>
      </c>
      <c r="AT141" s="250">
        <v>101.65600000000001</v>
      </c>
      <c r="AU141" s="250" t="s">
        <v>365</v>
      </c>
      <c r="AV141" s="250" t="s">
        <v>365</v>
      </c>
      <c r="AW141" s="250">
        <v>0</v>
      </c>
      <c r="AX141" s="250">
        <v>0</v>
      </c>
      <c r="AY141" s="250" t="s">
        <v>365</v>
      </c>
      <c r="AZ141" s="250">
        <v>0</v>
      </c>
      <c r="BA141" s="188">
        <v>811.21500000000003</v>
      </c>
      <c r="BB141" s="137">
        <v>216.99100000000001</v>
      </c>
      <c r="BC141" s="250" t="s">
        <v>365</v>
      </c>
      <c r="BD141" s="250" t="s">
        <v>365</v>
      </c>
      <c r="BE141" s="250" t="s">
        <v>365</v>
      </c>
      <c r="BF141" s="403" t="s">
        <v>365</v>
      </c>
      <c r="BG141" s="250">
        <v>0</v>
      </c>
      <c r="BH141" s="250">
        <v>0</v>
      </c>
      <c r="BI141" s="250">
        <v>162.24100000000001</v>
      </c>
      <c r="BJ141" s="250" t="s">
        <v>365</v>
      </c>
      <c r="BK141" s="250">
        <v>44.854999999999997</v>
      </c>
      <c r="BL141" s="250">
        <v>9.7360000000000007</v>
      </c>
      <c r="BM141" s="250">
        <v>0</v>
      </c>
      <c r="BN141" s="250" t="s">
        <v>365</v>
      </c>
      <c r="BO141" s="250">
        <v>0</v>
      </c>
      <c r="BP141" s="250" t="s">
        <v>365</v>
      </c>
      <c r="BQ141" s="250" t="s">
        <v>365</v>
      </c>
      <c r="BR141" s="250" t="s">
        <v>365</v>
      </c>
      <c r="BS141" s="250">
        <v>0.16</v>
      </c>
      <c r="BT141" s="161" t="s">
        <v>365</v>
      </c>
      <c r="BU141" s="137">
        <v>27.908000000000001</v>
      </c>
      <c r="BV141" s="250">
        <v>4.1079999999999997</v>
      </c>
      <c r="BW141" s="250">
        <v>23.8</v>
      </c>
      <c r="BX141" s="251">
        <v>0</v>
      </c>
      <c r="BY141" s="297" t="s">
        <v>365</v>
      </c>
      <c r="BZ141" s="250" t="s">
        <v>365</v>
      </c>
      <c r="CA141" s="252">
        <v>1222.48</v>
      </c>
      <c r="CB141" s="250">
        <v>216.99100000000001</v>
      </c>
    </row>
    <row r="142" spans="1:84" ht="11.25" customHeight="1">
      <c r="A142" s="179" t="s">
        <v>362</v>
      </c>
      <c r="B142" s="165" t="s">
        <v>599</v>
      </c>
      <c r="C142" s="165"/>
      <c r="D142" s="165"/>
      <c r="E142" s="165"/>
      <c r="F142" s="165"/>
      <c r="G142" s="179"/>
      <c r="H142" s="234" t="s">
        <v>600</v>
      </c>
      <c r="I142" s="170">
        <v>6812.5910000000003</v>
      </c>
      <c r="J142" s="170">
        <v>5130.1120000000001</v>
      </c>
      <c r="K142" s="170">
        <v>0</v>
      </c>
      <c r="L142" s="170">
        <v>26.529</v>
      </c>
      <c r="M142" s="170">
        <v>5007.18</v>
      </c>
      <c r="N142" s="170">
        <v>0</v>
      </c>
      <c r="O142" s="170">
        <v>95.811000000000007</v>
      </c>
      <c r="P142" s="170">
        <v>0</v>
      </c>
      <c r="Q142" s="170">
        <v>0.45800000000000002</v>
      </c>
      <c r="R142" s="170">
        <v>0</v>
      </c>
      <c r="S142" s="170">
        <v>0</v>
      </c>
      <c r="T142" s="170">
        <v>0.13400000000000001</v>
      </c>
      <c r="U142" s="170">
        <v>279.61200000000002</v>
      </c>
      <c r="V142" s="170">
        <v>0</v>
      </c>
      <c r="W142" s="170">
        <v>106.79</v>
      </c>
      <c r="X142" s="170">
        <v>149.697</v>
      </c>
      <c r="Y142" s="170">
        <v>23.126000000000001</v>
      </c>
      <c r="Z142" s="170">
        <v>0</v>
      </c>
      <c r="AA142" s="170">
        <v>0</v>
      </c>
      <c r="AB142" s="170">
        <v>0</v>
      </c>
      <c r="AC142" s="169">
        <v>0</v>
      </c>
      <c r="AD142" s="170">
        <v>79.683999999999997</v>
      </c>
      <c r="AE142" s="170">
        <v>0</v>
      </c>
      <c r="AF142" s="170">
        <v>0</v>
      </c>
      <c r="AG142" s="170" t="s">
        <v>365</v>
      </c>
      <c r="AH142" s="170" t="s">
        <v>365</v>
      </c>
      <c r="AI142" s="170" t="s">
        <v>365</v>
      </c>
      <c r="AJ142" s="170">
        <v>3.1850000000000001</v>
      </c>
      <c r="AK142" s="170" t="s">
        <v>365</v>
      </c>
      <c r="AL142" s="170">
        <v>0.14799999999999999</v>
      </c>
      <c r="AM142" s="170" t="s">
        <v>365</v>
      </c>
      <c r="AN142" s="170" t="s">
        <v>365</v>
      </c>
      <c r="AO142" s="170" t="s">
        <v>365</v>
      </c>
      <c r="AP142" s="170">
        <v>0</v>
      </c>
      <c r="AQ142" s="170">
        <v>0</v>
      </c>
      <c r="AR142" s="170">
        <v>0</v>
      </c>
      <c r="AS142" s="170">
        <v>17.917999999999999</v>
      </c>
      <c r="AT142" s="170">
        <v>58.433</v>
      </c>
      <c r="AU142" s="170" t="s">
        <v>365</v>
      </c>
      <c r="AV142" s="170" t="s">
        <v>365</v>
      </c>
      <c r="AW142" s="170">
        <v>0</v>
      </c>
      <c r="AX142" s="170">
        <v>0</v>
      </c>
      <c r="AY142" s="170" t="s">
        <v>365</v>
      </c>
      <c r="AZ142" s="170">
        <v>0</v>
      </c>
      <c r="BA142" s="169">
        <v>712.80200000000002</v>
      </c>
      <c r="BB142" s="170">
        <v>506.46899999999999</v>
      </c>
      <c r="BC142" s="170" t="s">
        <v>365</v>
      </c>
      <c r="BD142" s="170" t="s">
        <v>365</v>
      </c>
      <c r="BE142" s="170" t="s">
        <v>365</v>
      </c>
      <c r="BF142" s="398" t="s">
        <v>365</v>
      </c>
      <c r="BG142" s="170">
        <v>0</v>
      </c>
      <c r="BH142" s="170">
        <v>0</v>
      </c>
      <c r="BI142" s="170">
        <v>445.57600000000002</v>
      </c>
      <c r="BJ142" s="170" t="s">
        <v>365</v>
      </c>
      <c r="BK142" s="170">
        <v>22.154</v>
      </c>
      <c r="BL142" s="170">
        <v>38.5</v>
      </c>
      <c r="BM142" s="170">
        <v>0</v>
      </c>
      <c r="BN142" s="170" t="s">
        <v>365</v>
      </c>
      <c r="BO142" s="170">
        <v>0</v>
      </c>
      <c r="BP142" s="170" t="s">
        <v>365</v>
      </c>
      <c r="BQ142" s="170" t="s">
        <v>365</v>
      </c>
      <c r="BR142" s="170" t="s">
        <v>365</v>
      </c>
      <c r="BS142" s="170">
        <v>0.13100000000000001</v>
      </c>
      <c r="BT142" s="170">
        <v>0.108</v>
      </c>
      <c r="BU142" s="169">
        <v>103.911</v>
      </c>
      <c r="BV142" s="170">
        <v>15.122999999999999</v>
      </c>
      <c r="BW142" s="170">
        <v>88.787999999999997</v>
      </c>
      <c r="BX142" s="235">
        <v>0</v>
      </c>
      <c r="BY142" s="294" t="s">
        <v>365</v>
      </c>
      <c r="BZ142" s="170">
        <v>0</v>
      </c>
      <c r="CA142" s="236">
        <v>6306.1220000000003</v>
      </c>
      <c r="CB142" s="170">
        <v>506.36099999999999</v>
      </c>
    </row>
    <row r="143" spans="1:84" ht="11.25" customHeight="1">
      <c r="A143" s="237"/>
      <c r="B143" s="172" t="s">
        <v>362</v>
      </c>
      <c r="C143" s="173" t="s">
        <v>398</v>
      </c>
      <c r="D143" s="173"/>
      <c r="E143" s="173"/>
      <c r="F143" s="173"/>
      <c r="G143" s="174"/>
      <c r="H143" s="238" t="s">
        <v>601</v>
      </c>
      <c r="I143" s="137">
        <v>4055.5010000000002</v>
      </c>
      <c r="J143" s="137">
        <v>2984.4549999999999</v>
      </c>
      <c r="K143" s="161">
        <v>0</v>
      </c>
      <c r="L143" s="161">
        <v>0</v>
      </c>
      <c r="M143" s="161">
        <v>2896.4009999999998</v>
      </c>
      <c r="N143" s="161">
        <v>0</v>
      </c>
      <c r="O143" s="161">
        <v>88.054000000000002</v>
      </c>
      <c r="P143" s="161">
        <v>0</v>
      </c>
      <c r="Q143" s="161">
        <v>0</v>
      </c>
      <c r="R143" s="161">
        <v>0</v>
      </c>
      <c r="S143" s="161">
        <v>0</v>
      </c>
      <c r="T143" s="161">
        <v>0</v>
      </c>
      <c r="U143" s="137">
        <v>262.58300000000003</v>
      </c>
      <c r="V143" s="161">
        <v>0</v>
      </c>
      <c r="W143" s="161">
        <v>94.873000000000005</v>
      </c>
      <c r="X143" s="161">
        <v>148.49799999999999</v>
      </c>
      <c r="Y143" s="161">
        <v>19.213000000000001</v>
      </c>
      <c r="Z143" s="137">
        <v>0</v>
      </c>
      <c r="AA143" s="161">
        <v>0</v>
      </c>
      <c r="AB143" s="161">
        <v>0</v>
      </c>
      <c r="AC143" s="162">
        <v>0</v>
      </c>
      <c r="AD143" s="137">
        <v>9.8109999999999999</v>
      </c>
      <c r="AE143" s="161">
        <v>0</v>
      </c>
      <c r="AF143" s="161">
        <v>0</v>
      </c>
      <c r="AG143" s="161" t="s">
        <v>365</v>
      </c>
      <c r="AH143" s="161" t="s">
        <v>365</v>
      </c>
      <c r="AI143" s="161" t="s">
        <v>365</v>
      </c>
      <c r="AJ143" s="161">
        <v>0</v>
      </c>
      <c r="AK143" s="161" t="s">
        <v>365</v>
      </c>
      <c r="AL143" s="161">
        <v>0</v>
      </c>
      <c r="AM143" s="161" t="s">
        <v>365</v>
      </c>
      <c r="AN143" s="161" t="s">
        <v>365</v>
      </c>
      <c r="AO143" s="161" t="s">
        <v>365</v>
      </c>
      <c r="AP143" s="161">
        <v>0</v>
      </c>
      <c r="AQ143" s="161">
        <v>0</v>
      </c>
      <c r="AR143" s="161">
        <v>0</v>
      </c>
      <c r="AS143" s="161">
        <v>4.7960000000000003</v>
      </c>
      <c r="AT143" s="161">
        <v>5.0149999999999997</v>
      </c>
      <c r="AU143" s="161" t="s">
        <v>365</v>
      </c>
      <c r="AV143" s="161" t="s">
        <v>365</v>
      </c>
      <c r="AW143" s="161">
        <v>0</v>
      </c>
      <c r="AX143" s="161">
        <v>0</v>
      </c>
      <c r="AY143" s="161" t="s">
        <v>365</v>
      </c>
      <c r="AZ143" s="161">
        <v>0</v>
      </c>
      <c r="BA143" s="162">
        <v>435.81299999999999</v>
      </c>
      <c r="BB143" s="137">
        <v>347.37</v>
      </c>
      <c r="BC143" s="161" t="s">
        <v>365</v>
      </c>
      <c r="BD143" s="161" t="s">
        <v>365</v>
      </c>
      <c r="BE143" s="161" t="s">
        <v>365</v>
      </c>
      <c r="BF143" s="397" t="s">
        <v>365</v>
      </c>
      <c r="BG143" s="161">
        <v>0</v>
      </c>
      <c r="BH143" s="161">
        <v>0</v>
      </c>
      <c r="BI143" s="161">
        <v>319.42399999999998</v>
      </c>
      <c r="BJ143" s="161" t="s">
        <v>365</v>
      </c>
      <c r="BK143" s="161">
        <v>19.652000000000001</v>
      </c>
      <c r="BL143" s="161">
        <v>8.2940000000000005</v>
      </c>
      <c r="BM143" s="161">
        <v>0</v>
      </c>
      <c r="BN143" s="161" t="s">
        <v>365</v>
      </c>
      <c r="BO143" s="161">
        <v>0</v>
      </c>
      <c r="BP143" s="161" t="s">
        <v>365</v>
      </c>
      <c r="BQ143" s="161" t="s">
        <v>365</v>
      </c>
      <c r="BR143" s="161" t="s">
        <v>365</v>
      </c>
      <c r="BS143" s="161">
        <v>0</v>
      </c>
      <c r="BT143" s="161">
        <v>0</v>
      </c>
      <c r="BU143" s="137">
        <v>15.47</v>
      </c>
      <c r="BV143" s="161">
        <v>4.2050000000000001</v>
      </c>
      <c r="BW143" s="161">
        <v>11.265000000000001</v>
      </c>
      <c r="BX143" s="240">
        <v>0</v>
      </c>
      <c r="BY143" s="295" t="s">
        <v>365</v>
      </c>
      <c r="BZ143" s="161">
        <v>0</v>
      </c>
      <c r="CA143" s="241">
        <v>3708.1320000000001</v>
      </c>
      <c r="CB143" s="161">
        <v>347.37</v>
      </c>
    </row>
    <row r="144" spans="1:84" ht="11.25" customHeight="1">
      <c r="A144" s="185"/>
      <c r="B144" s="149" t="s">
        <v>362</v>
      </c>
      <c r="C144" s="150" t="s">
        <v>400</v>
      </c>
      <c r="D144" s="150"/>
      <c r="E144" s="150"/>
      <c r="F144" s="150"/>
      <c r="G144" s="151"/>
      <c r="H144" s="242" t="s">
        <v>602</v>
      </c>
      <c r="I144" s="137">
        <v>2243.3919999999998</v>
      </c>
      <c r="J144" s="137">
        <v>1951.2439999999999</v>
      </c>
      <c r="K144" s="153">
        <v>0</v>
      </c>
      <c r="L144" s="153">
        <v>9.8000000000000004E-2</v>
      </c>
      <c r="M144" s="153">
        <v>1945.0409999999999</v>
      </c>
      <c r="N144" s="153">
        <v>0</v>
      </c>
      <c r="O144" s="153">
        <v>5.5250000000000004</v>
      </c>
      <c r="P144" s="153">
        <v>0</v>
      </c>
      <c r="Q144" s="153">
        <v>0.44500000000000001</v>
      </c>
      <c r="R144" s="153">
        <v>0</v>
      </c>
      <c r="S144" s="153">
        <v>0</v>
      </c>
      <c r="T144" s="153">
        <v>0.13400000000000001</v>
      </c>
      <c r="U144" s="137">
        <v>9.2360000000000007</v>
      </c>
      <c r="V144" s="153">
        <v>0</v>
      </c>
      <c r="W144" s="153">
        <v>8.0370000000000008</v>
      </c>
      <c r="X144" s="153">
        <v>1.1990000000000001</v>
      </c>
      <c r="Y144" s="153">
        <v>0</v>
      </c>
      <c r="Z144" s="137">
        <v>0</v>
      </c>
      <c r="AA144" s="153">
        <v>0</v>
      </c>
      <c r="AB144" s="153">
        <v>0</v>
      </c>
      <c r="AC144" s="154">
        <v>0</v>
      </c>
      <c r="AD144" s="137">
        <v>16.448</v>
      </c>
      <c r="AE144" s="153">
        <v>0</v>
      </c>
      <c r="AF144" s="153">
        <v>0</v>
      </c>
      <c r="AG144" s="153" t="s">
        <v>365</v>
      </c>
      <c r="AH144" s="153" t="s">
        <v>365</v>
      </c>
      <c r="AI144" s="153" t="s">
        <v>365</v>
      </c>
      <c r="AJ144" s="153">
        <v>0</v>
      </c>
      <c r="AK144" s="153" t="s">
        <v>365</v>
      </c>
      <c r="AL144" s="153">
        <v>8.5999999999999993E-2</v>
      </c>
      <c r="AM144" s="153" t="s">
        <v>365</v>
      </c>
      <c r="AN144" s="153" t="s">
        <v>365</v>
      </c>
      <c r="AO144" s="153" t="s">
        <v>365</v>
      </c>
      <c r="AP144" s="153">
        <v>0</v>
      </c>
      <c r="AQ144" s="153">
        <v>0</v>
      </c>
      <c r="AR144" s="153">
        <v>0</v>
      </c>
      <c r="AS144" s="153">
        <v>12.288</v>
      </c>
      <c r="AT144" s="153">
        <v>4.0739999999999998</v>
      </c>
      <c r="AU144" s="153" t="s">
        <v>365</v>
      </c>
      <c r="AV144" s="153" t="s">
        <v>365</v>
      </c>
      <c r="AW144" s="153">
        <v>0</v>
      </c>
      <c r="AX144" s="153">
        <v>0</v>
      </c>
      <c r="AY144" s="153" t="s">
        <v>365</v>
      </c>
      <c r="AZ144" s="153">
        <v>0</v>
      </c>
      <c r="BA144" s="154">
        <v>171.55699999999999</v>
      </c>
      <c r="BB144" s="137">
        <v>94.56</v>
      </c>
      <c r="BC144" s="153" t="s">
        <v>365</v>
      </c>
      <c r="BD144" s="153" t="s">
        <v>365</v>
      </c>
      <c r="BE144" s="153" t="s">
        <v>365</v>
      </c>
      <c r="BF144" s="390" t="s">
        <v>365</v>
      </c>
      <c r="BG144" s="153">
        <v>0</v>
      </c>
      <c r="BH144" s="153">
        <v>0</v>
      </c>
      <c r="BI144" s="153">
        <v>94.346000000000004</v>
      </c>
      <c r="BJ144" s="153" t="s">
        <v>365</v>
      </c>
      <c r="BK144" s="153">
        <v>0.214</v>
      </c>
      <c r="BL144" s="153">
        <v>0</v>
      </c>
      <c r="BM144" s="153">
        <v>0</v>
      </c>
      <c r="BN144" s="153" t="s">
        <v>365</v>
      </c>
      <c r="BO144" s="153">
        <v>0</v>
      </c>
      <c r="BP144" s="153" t="s">
        <v>365</v>
      </c>
      <c r="BQ144" s="153" t="s">
        <v>365</v>
      </c>
      <c r="BR144" s="153" t="s">
        <v>365</v>
      </c>
      <c r="BS144" s="153">
        <v>0</v>
      </c>
      <c r="BT144" s="153">
        <v>0</v>
      </c>
      <c r="BU144" s="137">
        <v>0.34599999999999997</v>
      </c>
      <c r="BV144" s="153">
        <v>0.34599999999999997</v>
      </c>
      <c r="BW144" s="153">
        <v>0</v>
      </c>
      <c r="BX144" s="243">
        <v>0</v>
      </c>
      <c r="BY144" s="296" t="s">
        <v>365</v>
      </c>
      <c r="BZ144" s="161">
        <v>0</v>
      </c>
      <c r="CA144" s="244">
        <v>2148.8319999999999</v>
      </c>
      <c r="CB144" s="161">
        <v>94.56</v>
      </c>
    </row>
    <row r="145" spans="1:80" ht="11.25" customHeight="1">
      <c r="A145" s="185"/>
      <c r="B145" s="149" t="s">
        <v>362</v>
      </c>
      <c r="C145" s="150" t="s">
        <v>404</v>
      </c>
      <c r="D145" s="150"/>
      <c r="E145" s="150"/>
      <c r="F145" s="150"/>
      <c r="G145" s="151"/>
      <c r="H145" s="242" t="s">
        <v>603</v>
      </c>
      <c r="I145" s="137">
        <v>396.322</v>
      </c>
      <c r="J145" s="137">
        <v>108.77</v>
      </c>
      <c r="K145" s="153">
        <v>0</v>
      </c>
      <c r="L145" s="153">
        <v>0</v>
      </c>
      <c r="M145" s="153">
        <v>108.77</v>
      </c>
      <c r="N145" s="153">
        <v>0</v>
      </c>
      <c r="O145" s="153">
        <v>0</v>
      </c>
      <c r="P145" s="153">
        <v>0</v>
      </c>
      <c r="Q145" s="153">
        <v>0</v>
      </c>
      <c r="R145" s="153">
        <v>0</v>
      </c>
      <c r="S145" s="153">
        <v>0</v>
      </c>
      <c r="T145" s="153">
        <v>0</v>
      </c>
      <c r="U145" s="137">
        <v>6.3010000000000002</v>
      </c>
      <c r="V145" s="153">
        <v>0</v>
      </c>
      <c r="W145" s="153">
        <v>2.387</v>
      </c>
      <c r="X145" s="153">
        <v>0</v>
      </c>
      <c r="Y145" s="153">
        <v>3.9140000000000001</v>
      </c>
      <c r="Z145" s="137">
        <v>0</v>
      </c>
      <c r="AA145" s="153">
        <v>0</v>
      </c>
      <c r="AB145" s="153">
        <v>0</v>
      </c>
      <c r="AC145" s="154">
        <v>0</v>
      </c>
      <c r="AD145" s="137">
        <v>52.784999999999997</v>
      </c>
      <c r="AE145" s="153">
        <v>0</v>
      </c>
      <c r="AF145" s="153">
        <v>0</v>
      </c>
      <c r="AG145" s="153" t="s">
        <v>365</v>
      </c>
      <c r="AH145" s="153" t="s">
        <v>365</v>
      </c>
      <c r="AI145" s="153" t="s">
        <v>365</v>
      </c>
      <c r="AJ145" s="153">
        <v>3.1850000000000001</v>
      </c>
      <c r="AK145" s="153" t="s">
        <v>365</v>
      </c>
      <c r="AL145" s="153">
        <v>3.1E-2</v>
      </c>
      <c r="AM145" s="153" t="s">
        <v>365</v>
      </c>
      <c r="AN145" s="153" t="s">
        <v>365</v>
      </c>
      <c r="AO145" s="153" t="s">
        <v>365</v>
      </c>
      <c r="AP145" s="153">
        <v>0</v>
      </c>
      <c r="AQ145" s="153">
        <v>0</v>
      </c>
      <c r="AR145" s="153">
        <v>0</v>
      </c>
      <c r="AS145" s="153">
        <v>0.54100000000000004</v>
      </c>
      <c r="AT145" s="153">
        <v>49.027999999999999</v>
      </c>
      <c r="AU145" s="153" t="s">
        <v>365</v>
      </c>
      <c r="AV145" s="153" t="s">
        <v>365</v>
      </c>
      <c r="AW145" s="153">
        <v>0</v>
      </c>
      <c r="AX145" s="153">
        <v>0</v>
      </c>
      <c r="AY145" s="153" t="s">
        <v>365</v>
      </c>
      <c r="AZ145" s="153">
        <v>0</v>
      </c>
      <c r="BA145" s="154">
        <v>87.441000000000003</v>
      </c>
      <c r="BB145" s="137">
        <v>57.707999999999998</v>
      </c>
      <c r="BC145" s="153" t="s">
        <v>365</v>
      </c>
      <c r="BD145" s="153" t="s">
        <v>365</v>
      </c>
      <c r="BE145" s="153" t="s">
        <v>365</v>
      </c>
      <c r="BF145" s="390" t="s">
        <v>365</v>
      </c>
      <c r="BG145" s="153">
        <v>0</v>
      </c>
      <c r="BH145" s="153">
        <v>0</v>
      </c>
      <c r="BI145" s="153">
        <v>25.734000000000002</v>
      </c>
      <c r="BJ145" s="153" t="s">
        <v>365</v>
      </c>
      <c r="BK145" s="153">
        <v>1.768</v>
      </c>
      <c r="BL145" s="153">
        <v>30.206</v>
      </c>
      <c r="BM145" s="153">
        <v>0</v>
      </c>
      <c r="BN145" s="153" t="s">
        <v>365</v>
      </c>
      <c r="BO145" s="153">
        <v>0</v>
      </c>
      <c r="BP145" s="153" t="s">
        <v>365</v>
      </c>
      <c r="BQ145" s="153" t="s">
        <v>365</v>
      </c>
      <c r="BR145" s="153" t="s">
        <v>365</v>
      </c>
      <c r="BS145" s="153">
        <v>0</v>
      </c>
      <c r="BT145" s="153">
        <v>0</v>
      </c>
      <c r="BU145" s="137">
        <v>83.316000000000003</v>
      </c>
      <c r="BV145" s="153">
        <v>7.8970000000000002</v>
      </c>
      <c r="BW145" s="153">
        <v>75.42</v>
      </c>
      <c r="BX145" s="243">
        <v>0</v>
      </c>
      <c r="BY145" s="296" t="s">
        <v>365</v>
      </c>
      <c r="BZ145" s="161">
        <v>0</v>
      </c>
      <c r="CA145" s="244">
        <v>338.61399999999998</v>
      </c>
      <c r="CB145" s="161">
        <v>57.707999999999998</v>
      </c>
    </row>
    <row r="146" spans="1:80" ht="11.25" customHeight="1">
      <c r="A146" s="245"/>
      <c r="B146" s="246" t="s">
        <v>362</v>
      </c>
      <c r="C146" s="247" t="s">
        <v>406</v>
      </c>
      <c r="D146" s="247"/>
      <c r="E146" s="247"/>
      <c r="F146" s="247"/>
      <c r="G146" s="248"/>
      <c r="H146" s="249" t="s">
        <v>604</v>
      </c>
      <c r="I146" s="253">
        <v>117.376</v>
      </c>
      <c r="J146" s="253">
        <v>85.643000000000001</v>
      </c>
      <c r="K146" s="250">
        <v>0</v>
      </c>
      <c r="L146" s="250">
        <v>26.431000000000001</v>
      </c>
      <c r="M146" s="250">
        <v>56.968000000000004</v>
      </c>
      <c r="N146" s="250">
        <v>0</v>
      </c>
      <c r="O146" s="250">
        <v>2.2320000000000002</v>
      </c>
      <c r="P146" s="250">
        <v>0</v>
      </c>
      <c r="Q146" s="250">
        <v>1.2E-2</v>
      </c>
      <c r="R146" s="250">
        <v>0</v>
      </c>
      <c r="S146" s="250">
        <v>0</v>
      </c>
      <c r="T146" s="250">
        <v>0</v>
      </c>
      <c r="U146" s="253">
        <v>1.4930000000000001</v>
      </c>
      <c r="V146" s="250">
        <v>0</v>
      </c>
      <c r="W146" s="250">
        <v>1.4930000000000001</v>
      </c>
      <c r="X146" s="250">
        <v>0</v>
      </c>
      <c r="Y146" s="250">
        <v>0</v>
      </c>
      <c r="Z146" s="253">
        <v>0</v>
      </c>
      <c r="AA146" s="250">
        <v>0</v>
      </c>
      <c r="AB146" s="250">
        <v>0</v>
      </c>
      <c r="AC146" s="188">
        <v>0</v>
      </c>
      <c r="AD146" s="253">
        <v>0.64</v>
      </c>
      <c r="AE146" s="250">
        <v>0</v>
      </c>
      <c r="AF146" s="250">
        <v>0</v>
      </c>
      <c r="AG146" s="250" t="s">
        <v>365</v>
      </c>
      <c r="AH146" s="250" t="s">
        <v>365</v>
      </c>
      <c r="AI146" s="250" t="s">
        <v>365</v>
      </c>
      <c r="AJ146" s="250">
        <v>0</v>
      </c>
      <c r="AK146" s="250" t="s">
        <v>365</v>
      </c>
      <c r="AL146" s="250">
        <v>3.2000000000000001E-2</v>
      </c>
      <c r="AM146" s="250" t="s">
        <v>365</v>
      </c>
      <c r="AN146" s="250" t="s">
        <v>365</v>
      </c>
      <c r="AO146" s="250" t="s">
        <v>365</v>
      </c>
      <c r="AP146" s="250">
        <v>0</v>
      </c>
      <c r="AQ146" s="250">
        <v>0</v>
      </c>
      <c r="AR146" s="250">
        <v>0</v>
      </c>
      <c r="AS146" s="250">
        <v>0.29199999999999998</v>
      </c>
      <c r="AT146" s="250">
        <v>0.316</v>
      </c>
      <c r="AU146" s="250" t="s">
        <v>365</v>
      </c>
      <c r="AV146" s="250" t="s">
        <v>365</v>
      </c>
      <c r="AW146" s="250">
        <v>0</v>
      </c>
      <c r="AX146" s="250">
        <v>0</v>
      </c>
      <c r="AY146" s="250" t="s">
        <v>365</v>
      </c>
      <c r="AZ146" s="250">
        <v>0</v>
      </c>
      <c r="BA146" s="188">
        <v>17.991</v>
      </c>
      <c r="BB146" s="253">
        <v>6.8310000000000004</v>
      </c>
      <c r="BC146" s="250" t="s">
        <v>365</v>
      </c>
      <c r="BD146" s="250" t="s">
        <v>365</v>
      </c>
      <c r="BE146" s="250" t="s">
        <v>365</v>
      </c>
      <c r="BF146" s="403" t="s">
        <v>365</v>
      </c>
      <c r="BG146" s="250">
        <v>0</v>
      </c>
      <c r="BH146" s="250">
        <v>0</v>
      </c>
      <c r="BI146" s="250">
        <v>6.0720000000000001</v>
      </c>
      <c r="BJ146" s="250" t="s">
        <v>365</v>
      </c>
      <c r="BK146" s="250">
        <v>0.52</v>
      </c>
      <c r="BL146" s="250">
        <v>0</v>
      </c>
      <c r="BM146" s="250">
        <v>0</v>
      </c>
      <c r="BN146" s="250" t="s">
        <v>365</v>
      </c>
      <c r="BO146" s="250">
        <v>0</v>
      </c>
      <c r="BP146" s="250" t="s">
        <v>365</v>
      </c>
      <c r="BQ146" s="250" t="s">
        <v>365</v>
      </c>
      <c r="BR146" s="250" t="s">
        <v>365</v>
      </c>
      <c r="BS146" s="250">
        <v>0.13100000000000001</v>
      </c>
      <c r="BT146" s="250">
        <v>0.108</v>
      </c>
      <c r="BU146" s="253">
        <v>4.7779999999999996</v>
      </c>
      <c r="BV146" s="250">
        <v>2.6749999999999998</v>
      </c>
      <c r="BW146" s="250">
        <v>2.1030000000000002</v>
      </c>
      <c r="BX146" s="251">
        <v>0</v>
      </c>
      <c r="BY146" s="297" t="s">
        <v>365</v>
      </c>
      <c r="BZ146" s="188">
        <v>0</v>
      </c>
      <c r="CA146" s="252">
        <v>110.545</v>
      </c>
      <c r="CB146" s="188">
        <v>6.7229999999999999</v>
      </c>
    </row>
    <row r="147" spans="1:80" ht="11.25" customHeight="1">
      <c r="I147" s="255"/>
      <c r="AC147" s="255"/>
      <c r="BA147" s="256"/>
      <c r="BX147" s="256"/>
      <c r="BY147" s="298"/>
      <c r="BZ147" s="256"/>
    </row>
    <row r="148" spans="1:80" ht="11.25" customHeight="1"/>
    <row r="149" spans="1:80" ht="11.2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O133"/>
  <sheetViews>
    <sheetView zoomScale="130" zoomScaleNormal="130" workbookViewId="0">
      <pane xSplit="1" ySplit="5" topLeftCell="B6" activePane="bottomRight" state="frozen"/>
      <selection activeCell="J9" activeCellId="1" sqref="J19 J9"/>
      <selection pane="topRight" activeCell="J9" activeCellId="1" sqref="J19 J9"/>
      <selection pane="bottomLeft" activeCell="J9" activeCellId="1" sqref="J19 J9"/>
      <selection pane="bottomRight" activeCell="J9" activeCellId="1" sqref="J19 J9"/>
    </sheetView>
  </sheetViews>
  <sheetFormatPr defaultColWidth="9.140625" defaultRowHeight="11.25"/>
  <cols>
    <col min="1" max="1" width="42.5703125" style="278" customWidth="1"/>
    <col min="2" max="5" width="9.140625" style="260"/>
    <col min="6" max="6" width="12.5703125" style="260" customWidth="1"/>
    <col min="7" max="7" width="13.28515625" style="260" customWidth="1"/>
    <col min="8" max="8" width="9.140625" style="260"/>
    <col min="9" max="9" width="11.5703125" style="260" customWidth="1"/>
    <col min="10" max="10" width="9.140625" style="260"/>
    <col min="11" max="11" width="11.7109375" style="260" customWidth="1"/>
    <col min="12" max="13" width="9.140625" style="260"/>
    <col min="14" max="14" width="12.140625" style="260" customWidth="1"/>
    <col min="15" max="15" width="9.140625" style="260"/>
    <col min="16" max="16" width="12.140625" style="260" customWidth="1"/>
    <col min="17" max="17" width="13.140625" style="260" customWidth="1"/>
    <col min="18" max="18" width="12" style="260" customWidth="1"/>
    <col min="19" max="25" width="9.140625" style="260"/>
    <col min="26" max="26" width="11.28515625" style="260" customWidth="1"/>
    <col min="27" max="27" width="12.7109375" style="260" customWidth="1"/>
    <col min="28" max="28" width="12" style="260" customWidth="1"/>
    <col min="29" max="33" width="9.140625" style="260"/>
    <col min="34" max="34" width="12.42578125" style="260" customWidth="1"/>
    <col min="35" max="35" width="12.5703125" style="260" customWidth="1"/>
    <col min="36" max="39" width="9.140625" style="260"/>
    <col min="40" max="40" width="11.7109375" style="260" customWidth="1"/>
    <col min="41" max="46" width="9.140625" style="260"/>
    <col min="47" max="47" width="10.85546875" style="260" customWidth="1"/>
    <col min="48" max="48" width="9.140625" style="260"/>
    <col min="49" max="49" width="15.85546875" style="260" customWidth="1"/>
    <col min="50" max="50" width="9.140625" style="260"/>
    <col min="51" max="51" width="12.42578125" style="260" customWidth="1"/>
    <col min="52" max="52" width="9.140625" style="260"/>
    <col min="53" max="53" width="11.140625" style="260" customWidth="1"/>
    <col min="54" max="57" width="9.140625" style="260"/>
    <col min="58" max="58" width="11" style="260" customWidth="1"/>
    <col min="59" max="59" width="10.85546875" style="260" customWidth="1"/>
    <col min="60" max="65" width="9.140625" style="260"/>
    <col min="66" max="66" width="13" style="260" customWidth="1"/>
    <col min="67" max="67" width="12.28515625" style="260" customWidth="1"/>
    <col min="68" max="68" width="12.7109375" style="260" customWidth="1"/>
    <col min="69" max="16384" width="9.140625" style="260"/>
  </cols>
  <sheetData>
    <row r="1" spans="1:145">
      <c r="A1" s="259" t="s">
        <v>605</v>
      </c>
      <c r="H1" s="314">
        <f>H6*41868</f>
        <v>369443232</v>
      </c>
      <c r="I1" s="314" t="s">
        <v>606</v>
      </c>
    </row>
    <row r="2" spans="1:145" ht="13.5">
      <c r="A2" s="259" t="s">
        <v>607</v>
      </c>
      <c r="B2" s="324" t="s">
        <v>217</v>
      </c>
      <c r="C2" s="325"/>
      <c r="D2" s="326" t="s">
        <v>847</v>
      </c>
      <c r="E2" s="326" t="s">
        <v>847</v>
      </c>
      <c r="F2" s="326" t="s">
        <v>847</v>
      </c>
      <c r="G2" s="326" t="s">
        <v>847</v>
      </c>
      <c r="H2" s="326" t="s">
        <v>849</v>
      </c>
      <c r="I2" s="326" t="s">
        <v>847</v>
      </c>
      <c r="J2" s="326" t="s">
        <v>865</v>
      </c>
      <c r="K2" s="326" t="s">
        <v>894</v>
      </c>
      <c r="L2" s="326" t="s">
        <v>894</v>
      </c>
      <c r="M2" s="326" t="s">
        <v>894</v>
      </c>
      <c r="N2" s="327" t="s">
        <v>848</v>
      </c>
      <c r="O2" s="327"/>
      <c r="P2" s="327"/>
      <c r="Q2" s="327"/>
      <c r="R2" s="327"/>
      <c r="S2" s="326" t="s">
        <v>863</v>
      </c>
      <c r="T2" s="326" t="s">
        <v>863</v>
      </c>
      <c r="U2" s="326" t="s">
        <v>863</v>
      </c>
      <c r="V2" s="325"/>
      <c r="W2" s="325"/>
      <c r="X2" s="326" t="s">
        <v>866</v>
      </c>
      <c r="Y2" s="326" t="s">
        <v>854</v>
      </c>
      <c r="Z2" s="326" t="s">
        <v>854</v>
      </c>
      <c r="AA2" s="326" t="s">
        <v>854</v>
      </c>
      <c r="AB2" s="326" t="s">
        <v>854</v>
      </c>
      <c r="AC2" s="326" t="s">
        <v>854</v>
      </c>
      <c r="AD2" s="326" t="s">
        <v>854</v>
      </c>
      <c r="AE2" s="326" t="s">
        <v>852</v>
      </c>
      <c r="AF2" s="326" t="s">
        <v>850</v>
      </c>
      <c r="AG2" s="326" t="s">
        <v>854</v>
      </c>
      <c r="AH2" s="326" t="s">
        <v>854</v>
      </c>
      <c r="AI2" s="326" t="s">
        <v>854</v>
      </c>
      <c r="AJ2" s="326" t="s">
        <v>854</v>
      </c>
      <c r="AK2" s="326" t="s">
        <v>854</v>
      </c>
      <c r="AL2" s="326" t="s">
        <v>851</v>
      </c>
      <c r="AM2" s="326" t="s">
        <v>853</v>
      </c>
      <c r="AN2" s="326" t="s">
        <v>854</v>
      </c>
      <c r="AO2" s="326" t="s">
        <v>854</v>
      </c>
      <c r="AP2" s="326" t="s">
        <v>854</v>
      </c>
      <c r="AQ2" s="326" t="s">
        <v>854</v>
      </c>
      <c r="AR2" s="326" t="s">
        <v>854</v>
      </c>
      <c r="AS2" s="326" t="s">
        <v>854</v>
      </c>
      <c r="AT2" s="326" t="s">
        <v>855</v>
      </c>
      <c r="AU2" s="325"/>
      <c r="AV2" s="326" t="s">
        <v>859</v>
      </c>
      <c r="AW2" s="326" t="s">
        <v>859</v>
      </c>
      <c r="AX2" s="326" t="s">
        <v>859</v>
      </c>
      <c r="AY2" s="326" t="s">
        <v>859</v>
      </c>
      <c r="AZ2" s="326" t="s">
        <v>859</v>
      </c>
      <c r="BA2" s="326" t="s">
        <v>859</v>
      </c>
      <c r="BB2" s="326" t="s">
        <v>857</v>
      </c>
      <c r="BC2" s="326" t="s">
        <v>857</v>
      </c>
      <c r="BD2" s="326" t="s">
        <v>856</v>
      </c>
      <c r="BE2" s="326" t="s">
        <v>860</v>
      </c>
      <c r="BF2" s="326" t="s">
        <v>858</v>
      </c>
      <c r="BG2" s="326" t="s">
        <v>858</v>
      </c>
      <c r="BH2" s="326" t="s">
        <v>858</v>
      </c>
      <c r="BI2" s="326" t="s">
        <v>858</v>
      </c>
      <c r="BJ2" s="326" t="s">
        <v>858</v>
      </c>
      <c r="BK2" s="326" t="s">
        <v>858</v>
      </c>
      <c r="BL2" s="326" t="s">
        <v>858</v>
      </c>
      <c r="BM2" s="326" t="s">
        <v>859</v>
      </c>
      <c r="BN2" s="325"/>
      <c r="BO2" s="326" t="s">
        <v>863</v>
      </c>
      <c r="BP2" s="326" t="s">
        <v>860</v>
      </c>
      <c r="BQ2" s="326"/>
      <c r="BR2" s="326" t="s">
        <v>862</v>
      </c>
      <c r="BS2" s="326" t="s">
        <v>861</v>
      </c>
      <c r="BT2"/>
      <c r="BU2"/>
      <c r="CS2" s="333">
        <f>41.868/1000</f>
        <v>4.1868000000000002E-2</v>
      </c>
    </row>
    <row r="3" spans="1:145" s="268" customFormat="1" ht="45">
      <c r="A3" s="261" t="s">
        <v>2</v>
      </c>
      <c r="B3" s="262" t="s">
        <v>608</v>
      </c>
      <c r="C3" s="263" t="s">
        <v>609</v>
      </c>
      <c r="D3" s="264" t="s">
        <v>610</v>
      </c>
      <c r="E3" s="265" t="s">
        <v>611</v>
      </c>
      <c r="F3" s="265" t="s">
        <v>612</v>
      </c>
      <c r="G3" s="265" t="s">
        <v>613</v>
      </c>
      <c r="H3" s="265" t="s">
        <v>614</v>
      </c>
      <c r="I3" s="265" t="s">
        <v>615</v>
      </c>
      <c r="J3" s="265" t="s">
        <v>616</v>
      </c>
      <c r="K3" s="265" t="s">
        <v>617</v>
      </c>
      <c r="L3" s="265" t="s">
        <v>618</v>
      </c>
      <c r="M3" s="266" t="s">
        <v>619</v>
      </c>
      <c r="N3" s="263" t="s">
        <v>620</v>
      </c>
      <c r="O3" s="267" t="s">
        <v>621</v>
      </c>
      <c r="P3" s="265" t="s">
        <v>622</v>
      </c>
      <c r="Q3" s="265" t="s">
        <v>623</v>
      </c>
      <c r="R3" s="266" t="s">
        <v>624</v>
      </c>
      <c r="S3" s="263" t="s">
        <v>625</v>
      </c>
      <c r="T3" s="267" t="s">
        <v>626</v>
      </c>
      <c r="U3" s="266" t="s">
        <v>627</v>
      </c>
      <c r="V3" s="263" t="s">
        <v>628</v>
      </c>
      <c r="W3" s="263" t="s">
        <v>629</v>
      </c>
      <c r="X3" s="267" t="s">
        <v>630</v>
      </c>
      <c r="Y3" s="265" t="s">
        <v>631</v>
      </c>
      <c r="Z3" s="265" t="s">
        <v>632</v>
      </c>
      <c r="AA3" s="265" t="s">
        <v>633</v>
      </c>
      <c r="AB3" s="265" t="s">
        <v>634</v>
      </c>
      <c r="AC3" s="265" t="s">
        <v>635</v>
      </c>
      <c r="AD3" s="265" t="s">
        <v>636</v>
      </c>
      <c r="AE3" s="265" t="s">
        <v>637</v>
      </c>
      <c r="AF3" s="265" t="s">
        <v>638</v>
      </c>
      <c r="AG3" s="265" t="s">
        <v>639</v>
      </c>
      <c r="AH3" s="265" t="s">
        <v>640</v>
      </c>
      <c r="AI3" s="265" t="s">
        <v>641</v>
      </c>
      <c r="AJ3" s="265" t="s">
        <v>642</v>
      </c>
      <c r="AK3" s="265" t="s">
        <v>643</v>
      </c>
      <c r="AL3" s="265" t="s">
        <v>644</v>
      </c>
      <c r="AM3" s="265" t="s">
        <v>645</v>
      </c>
      <c r="AN3" s="265" t="s">
        <v>646</v>
      </c>
      <c r="AO3" s="265" t="s">
        <v>647</v>
      </c>
      <c r="AP3" s="265" t="s">
        <v>648</v>
      </c>
      <c r="AQ3" s="265" t="s">
        <v>649</v>
      </c>
      <c r="AR3" s="265" t="s">
        <v>650</v>
      </c>
      <c r="AS3" s="266" t="s">
        <v>651</v>
      </c>
      <c r="AT3" s="263" t="s">
        <v>652</v>
      </c>
      <c r="AU3" s="263" t="s">
        <v>653</v>
      </c>
      <c r="AV3" s="267" t="s">
        <v>654</v>
      </c>
      <c r="AW3" s="265" t="s">
        <v>655</v>
      </c>
      <c r="AX3" s="265" t="s">
        <v>656</v>
      </c>
      <c r="AY3" s="265" t="s">
        <v>657</v>
      </c>
      <c r="AZ3" s="265" t="s">
        <v>658</v>
      </c>
      <c r="BA3" s="265" t="s">
        <v>659</v>
      </c>
      <c r="BB3" s="265" t="s">
        <v>660</v>
      </c>
      <c r="BC3" s="265" t="s">
        <v>661</v>
      </c>
      <c r="BD3" s="265" t="s">
        <v>662</v>
      </c>
      <c r="BE3" s="265" t="s">
        <v>663</v>
      </c>
      <c r="BF3" s="265" t="s">
        <v>664</v>
      </c>
      <c r="BG3" s="265" t="s">
        <v>665</v>
      </c>
      <c r="BH3" s="265" t="s">
        <v>666</v>
      </c>
      <c r="BI3" s="265" t="s">
        <v>667</v>
      </c>
      <c r="BJ3" s="265" t="s">
        <v>668</v>
      </c>
      <c r="BK3" s="265" t="s">
        <v>669</v>
      </c>
      <c r="BL3" s="265" t="s">
        <v>670</v>
      </c>
      <c r="BM3" s="266" t="s">
        <v>671</v>
      </c>
      <c r="BN3" s="263" t="s">
        <v>672</v>
      </c>
      <c r="BO3" s="267" t="s">
        <v>673</v>
      </c>
      <c r="BP3" s="266" t="s">
        <v>674</v>
      </c>
      <c r="BQ3" s="263" t="s">
        <v>675</v>
      </c>
      <c r="BR3" s="263" t="s">
        <v>676</v>
      </c>
      <c r="BS3" s="263" t="s">
        <v>677</v>
      </c>
      <c r="CS3" s="334" t="s">
        <v>868</v>
      </c>
    </row>
    <row r="4" spans="1:145" s="271" customFormat="1" ht="56.25">
      <c r="A4" s="432" t="s">
        <v>678</v>
      </c>
      <c r="B4" s="269" t="s">
        <v>290</v>
      </c>
      <c r="C4" s="269" t="s">
        <v>291</v>
      </c>
      <c r="D4" s="37" t="s">
        <v>292</v>
      </c>
      <c r="E4" s="270" t="s">
        <v>293</v>
      </c>
      <c r="F4" s="270" t="s">
        <v>294</v>
      </c>
      <c r="G4" s="270" t="s">
        <v>295</v>
      </c>
      <c r="H4" s="270" t="s">
        <v>296</v>
      </c>
      <c r="I4" s="270" t="s">
        <v>297</v>
      </c>
      <c r="J4" s="270" t="s">
        <v>298</v>
      </c>
      <c r="K4" s="270" t="s">
        <v>299</v>
      </c>
      <c r="L4" s="270" t="s">
        <v>300</v>
      </c>
      <c r="M4" s="38" t="s">
        <v>301</v>
      </c>
      <c r="N4" s="269" t="s">
        <v>302</v>
      </c>
      <c r="O4" s="37" t="s">
        <v>303</v>
      </c>
      <c r="P4" s="270" t="s">
        <v>304</v>
      </c>
      <c r="Q4" s="270" t="s">
        <v>305</v>
      </c>
      <c r="R4" s="38" t="s">
        <v>306</v>
      </c>
      <c r="S4" s="269" t="s">
        <v>307</v>
      </c>
      <c r="T4" s="37" t="s">
        <v>308</v>
      </c>
      <c r="U4" s="38" t="s">
        <v>309</v>
      </c>
      <c r="V4" s="269" t="s">
        <v>310</v>
      </c>
      <c r="W4" s="269" t="s">
        <v>311</v>
      </c>
      <c r="X4" s="37" t="s">
        <v>312</v>
      </c>
      <c r="Y4" s="270" t="s">
        <v>313</v>
      </c>
      <c r="Z4" s="270" t="s">
        <v>314</v>
      </c>
      <c r="AA4" s="270" t="s">
        <v>315</v>
      </c>
      <c r="AB4" s="270" t="s">
        <v>316</v>
      </c>
      <c r="AC4" s="270" t="s">
        <v>317</v>
      </c>
      <c r="AD4" s="270" t="s">
        <v>318</v>
      </c>
      <c r="AE4" s="270" t="s">
        <v>319</v>
      </c>
      <c r="AF4" s="270" t="s">
        <v>320</v>
      </c>
      <c r="AG4" s="270" t="s">
        <v>321</v>
      </c>
      <c r="AH4" s="270" t="s">
        <v>322</v>
      </c>
      <c r="AI4" s="270" t="s">
        <v>323</v>
      </c>
      <c r="AJ4" s="270" t="s">
        <v>324</v>
      </c>
      <c r="AK4" s="270" t="s">
        <v>325</v>
      </c>
      <c r="AL4" s="270" t="s">
        <v>326</v>
      </c>
      <c r="AM4" s="270" t="s">
        <v>327</v>
      </c>
      <c r="AN4" s="270" t="s">
        <v>328</v>
      </c>
      <c r="AO4" s="270" t="s">
        <v>329</v>
      </c>
      <c r="AP4" s="270" t="s">
        <v>330</v>
      </c>
      <c r="AQ4" s="270" t="s">
        <v>331</v>
      </c>
      <c r="AR4" s="270" t="s">
        <v>332</v>
      </c>
      <c r="AS4" s="38" t="s">
        <v>333</v>
      </c>
      <c r="AT4" s="269" t="s">
        <v>334</v>
      </c>
      <c r="AU4" s="269" t="s">
        <v>335</v>
      </c>
      <c r="AV4" s="37" t="s">
        <v>336</v>
      </c>
      <c r="AW4" s="270" t="s">
        <v>337</v>
      </c>
      <c r="AX4" s="270" t="s">
        <v>338</v>
      </c>
      <c r="AY4" s="270" t="s">
        <v>339</v>
      </c>
      <c r="AZ4" s="270" t="s">
        <v>340</v>
      </c>
      <c r="BA4" s="270" t="s">
        <v>341</v>
      </c>
      <c r="BB4" s="270" t="s">
        <v>342</v>
      </c>
      <c r="BC4" s="270" t="s">
        <v>343</v>
      </c>
      <c r="BD4" s="270" t="s">
        <v>344</v>
      </c>
      <c r="BE4" s="270" t="s">
        <v>345</v>
      </c>
      <c r="BF4" s="270" t="s">
        <v>346</v>
      </c>
      <c r="BG4" s="270" t="s">
        <v>347</v>
      </c>
      <c r="BH4" s="270" t="s">
        <v>348</v>
      </c>
      <c r="BI4" s="270" t="s">
        <v>349</v>
      </c>
      <c r="BJ4" s="270" t="s">
        <v>350</v>
      </c>
      <c r="BK4" s="270" t="s">
        <v>351</v>
      </c>
      <c r="BL4" s="270" t="s">
        <v>352</v>
      </c>
      <c r="BM4" s="38" t="s">
        <v>353</v>
      </c>
      <c r="BN4" s="269" t="s">
        <v>354</v>
      </c>
      <c r="BO4" s="37" t="s">
        <v>355</v>
      </c>
      <c r="BP4" s="38" t="s">
        <v>356</v>
      </c>
      <c r="BQ4" s="269" t="s">
        <v>357</v>
      </c>
      <c r="BR4" s="269" t="s">
        <v>358</v>
      </c>
      <c r="BS4" s="269" t="s">
        <v>359</v>
      </c>
      <c r="BV4" s="328" t="s">
        <v>289</v>
      </c>
      <c r="BW4" s="329" t="s">
        <v>847</v>
      </c>
      <c r="BX4" s="329" t="s">
        <v>849</v>
      </c>
      <c r="BY4" s="329" t="s">
        <v>848</v>
      </c>
      <c r="BZ4" s="329" t="s">
        <v>866</v>
      </c>
      <c r="CA4" s="329" t="s">
        <v>850</v>
      </c>
      <c r="CB4" s="329" t="s">
        <v>851</v>
      </c>
      <c r="CC4" s="329" t="s">
        <v>852</v>
      </c>
      <c r="CD4" s="329" t="s">
        <v>853</v>
      </c>
      <c r="CE4" s="329" t="s">
        <v>854</v>
      </c>
      <c r="CF4" s="329" t="s">
        <v>855</v>
      </c>
      <c r="CG4" s="329" t="s">
        <v>856</v>
      </c>
      <c r="CH4" s="329" t="s">
        <v>857</v>
      </c>
      <c r="CI4" s="329" t="s">
        <v>858</v>
      </c>
      <c r="CJ4" s="329" t="s">
        <v>859</v>
      </c>
      <c r="CK4" s="329" t="s">
        <v>860</v>
      </c>
      <c r="CL4" s="329" t="s">
        <v>861</v>
      </c>
      <c r="CM4" s="329" t="s">
        <v>862</v>
      </c>
      <c r="CN4" s="329" t="s">
        <v>863</v>
      </c>
      <c r="CO4" s="329" t="s">
        <v>865</v>
      </c>
      <c r="CP4" s="329" t="s">
        <v>217</v>
      </c>
      <c r="CQ4" s="330" t="s">
        <v>867</v>
      </c>
      <c r="CS4" s="328" t="s">
        <v>776</v>
      </c>
      <c r="CT4" s="329" t="str">
        <f>BW4</f>
        <v>HC</v>
      </c>
      <c r="CU4" s="329" t="str">
        <f t="shared" ref="CU4:DL4" si="0">BX4</f>
        <v>BC</v>
      </c>
      <c r="CV4" s="329" t="str">
        <f t="shared" si="0"/>
        <v>MFG</v>
      </c>
      <c r="CW4" s="329" t="str">
        <f t="shared" si="0"/>
        <v>OIL_CRD</v>
      </c>
      <c r="CX4" s="329" t="str">
        <f t="shared" si="0"/>
        <v>OIL_GSL</v>
      </c>
      <c r="CY4" s="329" t="str">
        <f t="shared" si="0"/>
        <v>OIL_DSL</v>
      </c>
      <c r="CZ4" s="329" t="str">
        <f t="shared" si="0"/>
        <v>OIL_LPG</v>
      </c>
      <c r="DA4" s="329" t="str">
        <f t="shared" si="0"/>
        <v>OIL_FUE</v>
      </c>
      <c r="DB4" s="329" t="str">
        <f t="shared" si="0"/>
        <v>OTH_OIL_FUE</v>
      </c>
      <c r="DC4" s="329" t="str">
        <f t="shared" si="0"/>
        <v>NAT_GAS</v>
      </c>
      <c r="DD4" s="329" t="str">
        <f t="shared" si="0"/>
        <v>BIOG</v>
      </c>
      <c r="DE4" s="329" t="str">
        <f t="shared" si="0"/>
        <v>BIOM</v>
      </c>
      <c r="DF4" s="329" t="str">
        <f t="shared" si="0"/>
        <v>BLF</v>
      </c>
      <c r="DG4" s="329" t="str">
        <f t="shared" si="0"/>
        <v>OTH_REN_FUE</v>
      </c>
      <c r="DH4" s="329" t="str">
        <f t="shared" si="0"/>
        <v>RDF</v>
      </c>
      <c r="DI4" s="329" t="str">
        <f t="shared" si="0"/>
        <v>ELC</v>
      </c>
      <c r="DJ4" s="329" t="str">
        <f t="shared" si="0"/>
        <v>DH</v>
      </c>
      <c r="DK4" s="329" t="str">
        <f t="shared" si="0"/>
        <v>OTH_FUE</v>
      </c>
      <c r="DL4" s="329" t="str">
        <f t="shared" si="0"/>
        <v>COKE</v>
      </c>
      <c r="DM4" s="329" t="str">
        <f>CP4</f>
        <v>TOTAL</v>
      </c>
      <c r="DN4" s="330" t="s">
        <v>867</v>
      </c>
      <c r="DQ4" s="357"/>
    </row>
    <row r="5" spans="1:145" s="271" customFormat="1" ht="15.75" customHeight="1">
      <c r="A5" s="433"/>
      <c r="B5" s="427" t="s">
        <v>289</v>
      </c>
      <c r="C5" s="429"/>
      <c r="D5" s="429"/>
      <c r="E5" s="430"/>
      <c r="F5" s="431" t="s">
        <v>289</v>
      </c>
      <c r="G5" s="429"/>
      <c r="H5" s="429"/>
      <c r="I5" s="430"/>
      <c r="J5" s="431" t="s">
        <v>289</v>
      </c>
      <c r="K5" s="429"/>
      <c r="L5" s="429"/>
      <c r="M5" s="429"/>
      <c r="N5" s="427" t="s">
        <v>289</v>
      </c>
      <c r="O5" s="429"/>
      <c r="P5" s="429"/>
      <c r="Q5" s="430"/>
      <c r="R5" s="431" t="s">
        <v>289</v>
      </c>
      <c r="S5" s="429"/>
      <c r="T5" s="429"/>
      <c r="U5" s="429"/>
      <c r="V5" s="427" t="s">
        <v>289</v>
      </c>
      <c r="W5" s="429"/>
      <c r="X5" s="429"/>
      <c r="Y5" s="430"/>
      <c r="Z5" s="431" t="s">
        <v>289</v>
      </c>
      <c r="AA5" s="429"/>
      <c r="AB5" s="429"/>
      <c r="AC5" s="430"/>
      <c r="AD5" s="431" t="s">
        <v>289</v>
      </c>
      <c r="AE5" s="429"/>
      <c r="AF5" s="429"/>
      <c r="AG5" s="430"/>
      <c r="AH5" s="431" t="s">
        <v>289</v>
      </c>
      <c r="AI5" s="429"/>
      <c r="AJ5" s="429"/>
      <c r="AK5" s="430"/>
      <c r="AL5" s="431" t="s">
        <v>289</v>
      </c>
      <c r="AM5" s="429"/>
      <c r="AN5" s="429"/>
      <c r="AO5" s="430"/>
      <c r="AP5" s="431" t="s">
        <v>289</v>
      </c>
      <c r="AQ5" s="429"/>
      <c r="AR5" s="429"/>
      <c r="AS5" s="429"/>
      <c r="AT5" s="427" t="s">
        <v>289</v>
      </c>
      <c r="AU5" s="429"/>
      <c r="AV5" s="429"/>
      <c r="AW5" s="430"/>
      <c r="AX5" s="431" t="s">
        <v>289</v>
      </c>
      <c r="AY5" s="429"/>
      <c r="AZ5" s="429"/>
      <c r="BA5" s="430"/>
      <c r="BB5" s="431" t="s">
        <v>289</v>
      </c>
      <c r="BC5" s="429"/>
      <c r="BD5" s="429"/>
      <c r="BE5" s="430"/>
      <c r="BF5" s="431" t="s">
        <v>289</v>
      </c>
      <c r="BG5" s="429"/>
      <c r="BH5" s="429"/>
      <c r="BI5" s="430"/>
      <c r="BJ5" s="431" t="s">
        <v>289</v>
      </c>
      <c r="BK5" s="429"/>
      <c r="BL5" s="429"/>
      <c r="BM5" s="429"/>
      <c r="BN5" s="427" t="s">
        <v>289</v>
      </c>
      <c r="BO5" s="429"/>
      <c r="BP5" s="429"/>
      <c r="BQ5" s="428"/>
      <c r="BR5" s="427" t="s">
        <v>289</v>
      </c>
      <c r="BS5" s="428"/>
      <c r="CS5" s="362"/>
      <c r="DQ5" s="357"/>
    </row>
    <row r="6" spans="1:145" ht="26.25" customHeight="1">
      <c r="A6" s="272" t="s">
        <v>679</v>
      </c>
      <c r="B6" s="273">
        <v>55600</v>
      </c>
      <c r="C6" s="273">
        <v>40032</v>
      </c>
      <c r="D6" s="274"/>
      <c r="E6" s="275">
        <v>8654</v>
      </c>
      <c r="F6" s="275">
        <v>22554</v>
      </c>
      <c r="G6" s="275"/>
      <c r="H6" s="275">
        <v>8824</v>
      </c>
      <c r="I6" s="275"/>
      <c r="J6" s="275"/>
      <c r="K6" s="275"/>
      <c r="L6" s="275"/>
      <c r="M6" s="276"/>
      <c r="N6" s="277"/>
      <c r="O6" s="274"/>
      <c r="P6" s="275"/>
      <c r="Q6" s="275"/>
      <c r="R6" s="276"/>
      <c r="S6" s="273"/>
      <c r="T6" s="274"/>
      <c r="U6" s="276"/>
      <c r="V6" s="277"/>
      <c r="W6" s="273">
        <v>934</v>
      </c>
      <c r="X6" s="274">
        <v>928</v>
      </c>
      <c r="Y6" s="275"/>
      <c r="Z6" s="275"/>
      <c r="AA6" s="275">
        <v>6</v>
      </c>
      <c r="AB6" s="275"/>
      <c r="AC6" s="275"/>
      <c r="AD6" s="275"/>
      <c r="AE6" s="275"/>
      <c r="AF6" s="275"/>
      <c r="AG6" s="275"/>
      <c r="AH6" s="275"/>
      <c r="AI6" s="275"/>
      <c r="AJ6" s="275"/>
      <c r="AK6" s="275"/>
      <c r="AL6" s="275"/>
      <c r="AM6" s="275"/>
      <c r="AN6" s="275"/>
      <c r="AO6" s="275"/>
      <c r="AP6" s="275"/>
      <c r="AQ6" s="275"/>
      <c r="AR6" s="275"/>
      <c r="AS6" s="276"/>
      <c r="AT6" s="277">
        <v>3378</v>
      </c>
      <c r="AU6" s="273">
        <v>10160</v>
      </c>
      <c r="AV6" s="274">
        <v>182</v>
      </c>
      <c r="AW6" s="275"/>
      <c r="AX6" s="275">
        <v>1359</v>
      </c>
      <c r="AY6" s="275">
        <v>168</v>
      </c>
      <c r="AZ6" s="275">
        <v>80</v>
      </c>
      <c r="BA6" s="275">
        <v>26</v>
      </c>
      <c r="BB6" s="275">
        <v>6606</v>
      </c>
      <c r="BC6" s="275"/>
      <c r="BD6" s="275">
        <v>323</v>
      </c>
      <c r="BE6" s="275">
        <v>144</v>
      </c>
      <c r="BF6" s="275">
        <v>131</v>
      </c>
      <c r="BG6" s="275"/>
      <c r="BH6" s="275">
        <v>842</v>
      </c>
      <c r="BI6" s="275"/>
      <c r="BJ6" s="275"/>
      <c r="BK6" s="275"/>
      <c r="BL6" s="275">
        <v>2</v>
      </c>
      <c r="BM6" s="276">
        <v>298</v>
      </c>
      <c r="BN6" s="277">
        <v>1069</v>
      </c>
      <c r="BO6" s="274">
        <v>661</v>
      </c>
      <c r="BP6" s="276">
        <v>409</v>
      </c>
      <c r="BQ6" s="273"/>
      <c r="BR6" s="273">
        <v>27</v>
      </c>
      <c r="BS6" s="273"/>
      <c r="BW6" s="331">
        <f>SUMIF($B$2:$BS$2,BW$4,$B6:$BS6)</f>
        <v>31208</v>
      </c>
      <c r="BX6" s="331">
        <f t="shared" ref="BX6:CP19" si="1">SUMIF($B$2:$BS$2,BX$4,$B6:$BS6)</f>
        <v>8824</v>
      </c>
      <c r="BY6" s="331">
        <f t="shared" si="1"/>
        <v>0</v>
      </c>
      <c r="BZ6" s="331">
        <f t="shared" si="1"/>
        <v>928</v>
      </c>
      <c r="CA6" s="331">
        <f t="shared" si="1"/>
        <v>0</v>
      </c>
      <c r="CB6" s="331">
        <f t="shared" si="1"/>
        <v>0</v>
      </c>
      <c r="CC6" s="331">
        <f t="shared" si="1"/>
        <v>0</v>
      </c>
      <c r="CD6" s="331">
        <f t="shared" si="1"/>
        <v>0</v>
      </c>
      <c r="CE6" s="331">
        <f t="shared" si="1"/>
        <v>6</v>
      </c>
      <c r="CF6" s="331">
        <f t="shared" si="1"/>
        <v>3378</v>
      </c>
      <c r="CG6" s="331">
        <f t="shared" si="1"/>
        <v>323</v>
      </c>
      <c r="CH6" s="331">
        <f t="shared" si="1"/>
        <v>6606</v>
      </c>
      <c r="CI6" s="331">
        <f t="shared" si="1"/>
        <v>975</v>
      </c>
      <c r="CJ6" s="331">
        <f t="shared" si="1"/>
        <v>2113</v>
      </c>
      <c r="CK6" s="331">
        <f t="shared" si="1"/>
        <v>553</v>
      </c>
      <c r="CL6" s="331">
        <f t="shared" si="1"/>
        <v>0</v>
      </c>
      <c r="CM6" s="331">
        <f t="shared" si="1"/>
        <v>27</v>
      </c>
      <c r="CN6" s="331">
        <f t="shared" si="1"/>
        <v>661</v>
      </c>
      <c r="CO6" s="331">
        <f t="shared" si="1"/>
        <v>0</v>
      </c>
      <c r="CP6" s="331">
        <f t="shared" si="1"/>
        <v>55600</v>
      </c>
      <c r="CQ6" s="332">
        <f>SUM(BW6:CO6)-B6</f>
        <v>2</v>
      </c>
      <c r="CS6" s="363" t="str">
        <f>IF(BV6="","",BV6)</f>
        <v/>
      </c>
      <c r="CT6" s="260">
        <f t="shared" ref="CT6:CT37" si="2">BW6*$CS$2</f>
        <v>1306.616544</v>
      </c>
      <c r="CU6" s="260">
        <f t="shared" ref="CU6:CU37" si="3">BX6*$CS$2</f>
        <v>369.44323200000002</v>
      </c>
      <c r="CV6" s="260">
        <f t="shared" ref="CV6:CV37" si="4">BY6*$CS$2</f>
        <v>0</v>
      </c>
      <c r="CW6" s="260">
        <f t="shared" ref="CW6:CW37" si="5">BZ6*$CS$2</f>
        <v>38.853504000000001</v>
      </c>
      <c r="CX6" s="260">
        <f t="shared" ref="CX6:CX37" si="6">CA6*$CS$2</f>
        <v>0</v>
      </c>
      <c r="CY6" s="260">
        <f t="shared" ref="CY6:CY37" si="7">CB6*$CS$2</f>
        <v>0</v>
      </c>
      <c r="CZ6" s="260">
        <f t="shared" ref="CZ6:CZ37" si="8">CC6*$CS$2</f>
        <v>0</v>
      </c>
      <c r="DA6" s="260">
        <f t="shared" ref="DA6:DA37" si="9">CD6*$CS$2</f>
        <v>0</v>
      </c>
      <c r="DB6" s="260">
        <f t="shared" ref="DB6:DB37" si="10">CE6*$CS$2</f>
        <v>0.25120799999999999</v>
      </c>
      <c r="DC6" s="260">
        <f t="shared" ref="DC6:DC37" si="11">CF6*$CS$2</f>
        <v>141.430104</v>
      </c>
      <c r="DD6" s="260">
        <f t="shared" ref="DD6:DD37" si="12">CG6*$CS$2</f>
        <v>13.523364000000001</v>
      </c>
      <c r="DE6" s="260">
        <f t="shared" ref="DE6:DE37" si="13">CH6*$CS$2</f>
        <v>276.58000800000002</v>
      </c>
      <c r="DF6" s="260">
        <f t="shared" ref="DF6:DF37" si="14">CI6*$CS$2</f>
        <v>40.821300000000001</v>
      </c>
      <c r="DG6" s="260">
        <f t="shared" ref="DG6:DG37" si="15">CJ6*$CS$2</f>
        <v>88.467084</v>
      </c>
      <c r="DH6" s="260">
        <f t="shared" ref="DH6:DH37" si="16">CK6*$CS$2</f>
        <v>23.153004000000003</v>
      </c>
      <c r="DI6" s="260">
        <f t="shared" ref="DI6:DI37" si="17">CL6*$CS$2</f>
        <v>0</v>
      </c>
      <c r="DJ6" s="260">
        <f t="shared" ref="DJ6:DJ37" si="18">CM6*$CS$2</f>
        <v>1.130436</v>
      </c>
      <c r="DK6" s="260">
        <f t="shared" ref="DK6:DK37" si="19">CN6*$CS$2</f>
        <v>27.674748000000001</v>
      </c>
      <c r="DL6" s="260">
        <f t="shared" ref="DL6:DL37" si="20">CO6*$CS$2</f>
        <v>0</v>
      </c>
      <c r="DM6" s="260">
        <f t="shared" ref="DM6:DM37" si="21">CP6*$CS$2</f>
        <v>2327.8607999999999</v>
      </c>
      <c r="DN6" s="260">
        <f>DM6-B6*$CS$2</f>
        <v>0</v>
      </c>
      <c r="DQ6" s="358"/>
    </row>
    <row r="7" spans="1:145" ht="26.25" customHeight="1">
      <c r="A7" s="272" t="s">
        <v>680</v>
      </c>
      <c r="B7" s="273">
        <v>257</v>
      </c>
      <c r="C7" s="273">
        <v>195</v>
      </c>
      <c r="D7" s="274"/>
      <c r="E7" s="275"/>
      <c r="F7" s="275">
        <v>195</v>
      </c>
      <c r="G7" s="275"/>
      <c r="H7" s="275"/>
      <c r="I7" s="275"/>
      <c r="J7" s="275"/>
      <c r="K7" s="275"/>
      <c r="L7" s="275"/>
      <c r="M7" s="276"/>
      <c r="N7" s="273"/>
      <c r="O7" s="274"/>
      <c r="P7" s="275"/>
      <c r="Q7" s="275"/>
      <c r="R7" s="276"/>
      <c r="S7" s="273"/>
      <c r="T7" s="274"/>
      <c r="U7" s="276"/>
      <c r="V7" s="273"/>
      <c r="W7" s="273">
        <v>62</v>
      </c>
      <c r="X7" s="274"/>
      <c r="Y7" s="275"/>
      <c r="Z7" s="275"/>
      <c r="AA7" s="275"/>
      <c r="AB7" s="275"/>
      <c r="AC7" s="275"/>
      <c r="AD7" s="275"/>
      <c r="AE7" s="275"/>
      <c r="AF7" s="275"/>
      <c r="AG7" s="275"/>
      <c r="AH7" s="275"/>
      <c r="AI7" s="275"/>
      <c r="AJ7" s="275"/>
      <c r="AK7" s="275"/>
      <c r="AL7" s="275"/>
      <c r="AM7" s="275"/>
      <c r="AN7" s="275"/>
      <c r="AO7" s="275">
        <v>62</v>
      </c>
      <c r="AP7" s="275"/>
      <c r="AQ7" s="275"/>
      <c r="AR7" s="275"/>
      <c r="AS7" s="276"/>
      <c r="AT7" s="273"/>
      <c r="AU7" s="273"/>
      <c r="AV7" s="274"/>
      <c r="AW7" s="275"/>
      <c r="AX7" s="275"/>
      <c r="AY7" s="275"/>
      <c r="AZ7" s="275"/>
      <c r="BA7" s="275"/>
      <c r="BB7" s="275"/>
      <c r="BC7" s="275"/>
      <c r="BD7" s="275"/>
      <c r="BE7" s="275"/>
      <c r="BF7" s="275"/>
      <c r="BG7" s="275"/>
      <c r="BH7" s="275"/>
      <c r="BI7" s="275"/>
      <c r="BJ7" s="275"/>
      <c r="BK7" s="275"/>
      <c r="BL7" s="275"/>
      <c r="BM7" s="276"/>
      <c r="BN7" s="273"/>
      <c r="BO7" s="274"/>
      <c r="BP7" s="276"/>
      <c r="BQ7" s="273"/>
      <c r="BR7" s="273"/>
      <c r="BS7" s="273"/>
      <c r="BW7" s="331">
        <f t="shared" ref="BW7:CL35" si="22">SUMIF($B$2:$BS$2,BW$4,$B7:$BS7)</f>
        <v>195</v>
      </c>
      <c r="BX7" s="331">
        <f t="shared" si="1"/>
        <v>0</v>
      </c>
      <c r="BY7" s="331">
        <f t="shared" si="1"/>
        <v>0</v>
      </c>
      <c r="BZ7" s="331">
        <f t="shared" si="1"/>
        <v>0</v>
      </c>
      <c r="CA7" s="331">
        <f t="shared" si="1"/>
        <v>0</v>
      </c>
      <c r="CB7" s="331">
        <f t="shared" si="1"/>
        <v>0</v>
      </c>
      <c r="CC7" s="331">
        <f t="shared" si="1"/>
        <v>0</v>
      </c>
      <c r="CD7" s="331">
        <f t="shared" si="1"/>
        <v>0</v>
      </c>
      <c r="CE7" s="331">
        <f t="shared" si="1"/>
        <v>62</v>
      </c>
      <c r="CF7" s="331">
        <f t="shared" si="1"/>
        <v>0</v>
      </c>
      <c r="CG7" s="331">
        <f t="shared" si="1"/>
        <v>0</v>
      </c>
      <c r="CH7" s="331">
        <f t="shared" si="1"/>
        <v>0</v>
      </c>
      <c r="CI7" s="331">
        <f t="shared" si="1"/>
        <v>0</v>
      </c>
      <c r="CJ7" s="331">
        <f t="shared" si="1"/>
        <v>0</v>
      </c>
      <c r="CK7" s="331">
        <f t="shared" si="1"/>
        <v>0</v>
      </c>
      <c r="CL7" s="331">
        <f t="shared" si="1"/>
        <v>0</v>
      </c>
      <c r="CM7" s="331">
        <f t="shared" si="1"/>
        <v>0</v>
      </c>
      <c r="CN7" s="331">
        <f t="shared" si="1"/>
        <v>0</v>
      </c>
      <c r="CO7" s="331">
        <f t="shared" si="1"/>
        <v>0</v>
      </c>
      <c r="CP7" s="331">
        <f t="shared" si="1"/>
        <v>257</v>
      </c>
      <c r="CQ7" s="332">
        <f t="shared" ref="CQ7:CQ70" si="23">SUM(BW7:CO7)-B7</f>
        <v>0</v>
      </c>
      <c r="CS7" s="363" t="str">
        <f t="shared" ref="CS7:CS70" si="24">IF(BV7="","",BV7)</f>
        <v/>
      </c>
      <c r="CT7" s="260">
        <f t="shared" si="2"/>
        <v>8.1642600000000005</v>
      </c>
      <c r="CU7" s="260">
        <f t="shared" si="3"/>
        <v>0</v>
      </c>
      <c r="CV7" s="260">
        <f t="shared" si="4"/>
        <v>0</v>
      </c>
      <c r="CW7" s="260">
        <f t="shared" si="5"/>
        <v>0</v>
      </c>
      <c r="CX7" s="260">
        <f t="shared" si="6"/>
        <v>0</v>
      </c>
      <c r="CY7" s="260">
        <f t="shared" si="7"/>
        <v>0</v>
      </c>
      <c r="CZ7" s="260">
        <f t="shared" si="8"/>
        <v>0</v>
      </c>
      <c r="DA7" s="260">
        <f t="shared" si="9"/>
        <v>0</v>
      </c>
      <c r="DB7" s="260">
        <f t="shared" si="10"/>
        <v>2.5958160000000001</v>
      </c>
      <c r="DC7" s="260">
        <f t="shared" si="11"/>
        <v>0</v>
      </c>
      <c r="DD7" s="260">
        <f t="shared" si="12"/>
        <v>0</v>
      </c>
      <c r="DE7" s="260">
        <f t="shared" si="13"/>
        <v>0</v>
      </c>
      <c r="DF7" s="260">
        <f t="shared" si="14"/>
        <v>0</v>
      </c>
      <c r="DG7" s="260">
        <f t="shared" si="15"/>
        <v>0</v>
      </c>
      <c r="DH7" s="260">
        <f t="shared" si="16"/>
        <v>0</v>
      </c>
      <c r="DI7" s="260">
        <f t="shared" si="17"/>
        <v>0</v>
      </c>
      <c r="DJ7" s="260">
        <f t="shared" si="18"/>
        <v>0</v>
      </c>
      <c r="DK7" s="260">
        <f t="shared" si="19"/>
        <v>0</v>
      </c>
      <c r="DL7" s="260">
        <f t="shared" si="20"/>
        <v>0</v>
      </c>
      <c r="DM7" s="260">
        <f t="shared" si="21"/>
        <v>10.760076</v>
      </c>
      <c r="DN7" s="260">
        <f t="shared" ref="DN7:DN70" si="25">DM7-B7*$CS$2</f>
        <v>0</v>
      </c>
      <c r="DQ7" s="359"/>
      <c r="DR7" s="352" t="str">
        <f>CT$4</f>
        <v>HC</v>
      </c>
      <c r="DS7" s="352" t="str">
        <f t="shared" ref="DS7:EK7" si="26">CU$4</f>
        <v>BC</v>
      </c>
      <c r="DT7" s="352" t="str">
        <f t="shared" si="26"/>
        <v>MFG</v>
      </c>
      <c r="DU7" s="352" t="str">
        <f t="shared" si="26"/>
        <v>OIL_CRD</v>
      </c>
      <c r="DV7" s="352" t="str">
        <f t="shared" si="26"/>
        <v>OIL_GSL</v>
      </c>
      <c r="DW7" s="352" t="str">
        <f t="shared" si="26"/>
        <v>OIL_DSL</v>
      </c>
      <c r="DX7" s="352" t="str">
        <f t="shared" si="26"/>
        <v>OIL_LPG</v>
      </c>
      <c r="DY7" s="352" t="str">
        <f t="shared" si="26"/>
        <v>OIL_FUE</v>
      </c>
      <c r="DZ7" s="352" t="str">
        <f t="shared" si="26"/>
        <v>OTH_OIL_FUE</v>
      </c>
      <c r="EA7" s="352" t="str">
        <f t="shared" si="26"/>
        <v>NAT_GAS</v>
      </c>
      <c r="EB7" s="352" t="str">
        <f t="shared" si="26"/>
        <v>BIOG</v>
      </c>
      <c r="EC7" s="352" t="str">
        <f t="shared" si="26"/>
        <v>BIOM</v>
      </c>
      <c r="ED7" s="352" t="str">
        <f t="shared" si="26"/>
        <v>BLF</v>
      </c>
      <c r="EE7" s="352" t="str">
        <f t="shared" si="26"/>
        <v>OTH_REN_FUE</v>
      </c>
      <c r="EF7" s="352" t="str">
        <f t="shared" si="26"/>
        <v>RDF</v>
      </c>
      <c r="EG7" s="352" t="str">
        <f t="shared" si="26"/>
        <v>ELC</v>
      </c>
      <c r="EH7" s="352" t="str">
        <f t="shared" si="26"/>
        <v>DH</v>
      </c>
      <c r="EI7" s="352" t="str">
        <f t="shared" si="26"/>
        <v>OTH_FUE</v>
      </c>
      <c r="EJ7" s="352" t="str">
        <f t="shared" si="26"/>
        <v>COKE</v>
      </c>
      <c r="EK7" s="352" t="str">
        <f t="shared" si="26"/>
        <v>TOTAL</v>
      </c>
      <c r="EM7" s="260" t="s">
        <v>876</v>
      </c>
      <c r="EN7" s="260" t="s">
        <v>877</v>
      </c>
      <c r="EO7" s="260" t="s">
        <v>878</v>
      </c>
    </row>
    <row r="8" spans="1:145" ht="26.25" customHeight="1">
      <c r="A8" s="272" t="s">
        <v>681</v>
      </c>
      <c r="B8" s="273">
        <v>58492</v>
      </c>
      <c r="C8" s="273">
        <v>7738</v>
      </c>
      <c r="D8" s="274">
        <v>189</v>
      </c>
      <c r="E8" s="275">
        <v>1249</v>
      </c>
      <c r="F8" s="275">
        <v>6134</v>
      </c>
      <c r="G8" s="275"/>
      <c r="H8" s="275">
        <v>29</v>
      </c>
      <c r="I8" s="275">
        <v>4</v>
      </c>
      <c r="J8" s="275">
        <v>129</v>
      </c>
      <c r="K8" s="275"/>
      <c r="L8" s="275">
        <v>1</v>
      </c>
      <c r="M8" s="276">
        <v>3</v>
      </c>
      <c r="N8" s="273"/>
      <c r="O8" s="274"/>
      <c r="P8" s="275"/>
      <c r="Q8" s="275"/>
      <c r="R8" s="276"/>
      <c r="S8" s="273"/>
      <c r="T8" s="274"/>
      <c r="U8" s="276"/>
      <c r="V8" s="273"/>
      <c r="W8" s="273">
        <v>33491</v>
      </c>
      <c r="X8" s="274">
        <v>25280</v>
      </c>
      <c r="Y8" s="275"/>
      <c r="Z8" s="275">
        <v>225</v>
      </c>
      <c r="AA8" s="275">
        <v>73</v>
      </c>
      <c r="AB8" s="275"/>
      <c r="AC8" s="275"/>
      <c r="AD8" s="275"/>
      <c r="AE8" s="275">
        <v>2356</v>
      </c>
      <c r="AF8" s="275">
        <v>356</v>
      </c>
      <c r="AG8" s="275">
        <v>0</v>
      </c>
      <c r="AH8" s="275"/>
      <c r="AI8" s="275"/>
      <c r="AJ8" s="275">
        <v>0</v>
      </c>
      <c r="AK8" s="275"/>
      <c r="AL8" s="275">
        <v>4378</v>
      </c>
      <c r="AM8" s="275">
        <v>30</v>
      </c>
      <c r="AN8" s="275">
        <v>79</v>
      </c>
      <c r="AO8" s="275">
        <v>229</v>
      </c>
      <c r="AP8" s="275">
        <v>169</v>
      </c>
      <c r="AQ8" s="275">
        <v>35</v>
      </c>
      <c r="AR8" s="275">
        <v>85</v>
      </c>
      <c r="AS8" s="276">
        <v>194</v>
      </c>
      <c r="AT8" s="273">
        <v>14471</v>
      </c>
      <c r="AU8" s="273">
        <v>1019</v>
      </c>
      <c r="AV8" s="274"/>
      <c r="AW8" s="275"/>
      <c r="AX8" s="275"/>
      <c r="AY8" s="275"/>
      <c r="AZ8" s="275"/>
      <c r="BA8" s="275"/>
      <c r="BB8" s="275">
        <v>651</v>
      </c>
      <c r="BC8" s="275"/>
      <c r="BD8" s="275"/>
      <c r="BE8" s="275"/>
      <c r="BF8" s="275">
        <v>39</v>
      </c>
      <c r="BG8" s="275">
        <v>14</v>
      </c>
      <c r="BH8" s="275">
        <v>274</v>
      </c>
      <c r="BI8" s="275">
        <v>40</v>
      </c>
      <c r="BJ8" s="275"/>
      <c r="BK8" s="275"/>
      <c r="BL8" s="275"/>
      <c r="BM8" s="276"/>
      <c r="BN8" s="273"/>
      <c r="BO8" s="274"/>
      <c r="BP8" s="276"/>
      <c r="BQ8" s="273"/>
      <c r="BR8" s="273"/>
      <c r="BS8" s="273">
        <v>1773</v>
      </c>
      <c r="BV8" s="260" t="s">
        <v>869</v>
      </c>
      <c r="BW8" s="331">
        <f t="shared" si="22"/>
        <v>7576</v>
      </c>
      <c r="BX8" s="331">
        <f t="shared" si="1"/>
        <v>29</v>
      </c>
      <c r="BY8" s="331">
        <f t="shared" si="1"/>
        <v>0</v>
      </c>
      <c r="BZ8" s="331">
        <f t="shared" si="1"/>
        <v>25280</v>
      </c>
      <c r="CA8" s="331">
        <f t="shared" si="1"/>
        <v>356</v>
      </c>
      <c r="CB8" s="331">
        <f t="shared" si="1"/>
        <v>4378</v>
      </c>
      <c r="CC8" s="331">
        <f t="shared" si="1"/>
        <v>2356</v>
      </c>
      <c r="CD8" s="331">
        <f t="shared" si="1"/>
        <v>30</v>
      </c>
      <c r="CE8" s="331">
        <f t="shared" si="1"/>
        <v>1089</v>
      </c>
      <c r="CF8" s="331">
        <f t="shared" si="1"/>
        <v>14471</v>
      </c>
      <c r="CG8" s="331">
        <f t="shared" si="1"/>
        <v>0</v>
      </c>
      <c r="CH8" s="331">
        <f t="shared" si="1"/>
        <v>651</v>
      </c>
      <c r="CI8" s="331">
        <f t="shared" si="1"/>
        <v>367</v>
      </c>
      <c r="CJ8" s="331">
        <f t="shared" si="1"/>
        <v>0</v>
      </c>
      <c r="CK8" s="331">
        <f t="shared" si="1"/>
        <v>0</v>
      </c>
      <c r="CL8" s="331">
        <f t="shared" si="1"/>
        <v>1773</v>
      </c>
      <c r="CM8" s="331">
        <f t="shared" si="1"/>
        <v>0</v>
      </c>
      <c r="CN8" s="331">
        <f t="shared" si="1"/>
        <v>0</v>
      </c>
      <c r="CO8" s="331">
        <f t="shared" si="1"/>
        <v>129</v>
      </c>
      <c r="CP8" s="331">
        <f t="shared" si="1"/>
        <v>58492</v>
      </c>
      <c r="CQ8" s="332">
        <f t="shared" si="23"/>
        <v>-7</v>
      </c>
      <c r="CS8" s="363" t="str">
        <f t="shared" si="24"/>
        <v>IMPORT</v>
      </c>
      <c r="CT8" s="260">
        <f t="shared" si="2"/>
        <v>317.19196800000003</v>
      </c>
      <c r="CU8" s="260">
        <f t="shared" si="3"/>
        <v>1.214172</v>
      </c>
      <c r="CV8" s="260">
        <f t="shared" si="4"/>
        <v>0</v>
      </c>
      <c r="CW8" s="260">
        <f t="shared" si="5"/>
        <v>1058.4230400000001</v>
      </c>
      <c r="CX8" s="260">
        <f t="shared" si="6"/>
        <v>14.905008</v>
      </c>
      <c r="CY8" s="260">
        <f t="shared" si="7"/>
        <v>183.29810400000002</v>
      </c>
      <c r="CZ8" s="260">
        <f t="shared" si="8"/>
        <v>98.641007999999999</v>
      </c>
      <c r="DA8" s="260">
        <f t="shared" si="9"/>
        <v>1.25604</v>
      </c>
      <c r="DB8" s="260">
        <f t="shared" si="10"/>
        <v>45.594252000000004</v>
      </c>
      <c r="DC8" s="260">
        <f t="shared" si="11"/>
        <v>605.87182800000005</v>
      </c>
      <c r="DD8" s="260">
        <f t="shared" si="12"/>
        <v>0</v>
      </c>
      <c r="DE8" s="260">
        <f t="shared" si="13"/>
        <v>27.256068000000003</v>
      </c>
      <c r="DF8" s="260">
        <f t="shared" si="14"/>
        <v>15.365556000000002</v>
      </c>
      <c r="DG8" s="260">
        <f t="shared" si="15"/>
        <v>0</v>
      </c>
      <c r="DH8" s="260">
        <f t="shared" si="16"/>
        <v>0</v>
      </c>
      <c r="DI8" s="260">
        <f t="shared" si="17"/>
        <v>74.231964000000005</v>
      </c>
      <c r="DJ8" s="260">
        <f t="shared" si="18"/>
        <v>0</v>
      </c>
      <c r="DK8" s="260">
        <f t="shared" si="19"/>
        <v>0</v>
      </c>
      <c r="DL8" s="260">
        <f t="shared" si="20"/>
        <v>5.4009720000000003</v>
      </c>
      <c r="DM8" s="260">
        <f t="shared" si="21"/>
        <v>2448.9430560000001</v>
      </c>
      <c r="DN8" s="260">
        <f t="shared" si="25"/>
        <v>0</v>
      </c>
      <c r="DQ8" s="360" t="s">
        <v>869</v>
      </c>
      <c r="DR8" s="335">
        <f>SUMIF($CS$6:$CS$10,$DQ8,CT$6:CT$10)</f>
        <v>317.19196800000003</v>
      </c>
      <c r="DS8" s="335">
        <f t="shared" ref="DS8:EH9" si="27">SUMIF($CS$6:$CS$10,$DQ8,CU$6:CU$10)</f>
        <v>1.214172</v>
      </c>
      <c r="DT8" s="335">
        <f t="shared" si="27"/>
        <v>0</v>
      </c>
      <c r="DU8" s="335">
        <f t="shared" si="27"/>
        <v>1058.4230400000001</v>
      </c>
      <c r="DV8" s="335">
        <f t="shared" si="27"/>
        <v>14.905008</v>
      </c>
      <c r="DW8" s="335">
        <f t="shared" si="27"/>
        <v>183.29810400000002</v>
      </c>
      <c r="DX8" s="335">
        <f t="shared" si="27"/>
        <v>98.641007999999999</v>
      </c>
      <c r="DY8" s="335">
        <f t="shared" si="27"/>
        <v>1.25604</v>
      </c>
      <c r="DZ8" s="335">
        <f t="shared" si="27"/>
        <v>45.594252000000004</v>
      </c>
      <c r="EA8" s="335">
        <f t="shared" si="27"/>
        <v>605.87182800000005</v>
      </c>
      <c r="EB8" s="335">
        <f t="shared" si="27"/>
        <v>0</v>
      </c>
      <c r="EC8" s="335">
        <f t="shared" si="27"/>
        <v>27.256068000000003</v>
      </c>
      <c r="ED8" s="335">
        <f t="shared" si="27"/>
        <v>15.365556000000002</v>
      </c>
      <c r="EE8" s="335">
        <f t="shared" si="27"/>
        <v>0</v>
      </c>
      <c r="EF8" s="335">
        <f t="shared" si="27"/>
        <v>0</v>
      </c>
      <c r="EG8" s="335">
        <f t="shared" si="27"/>
        <v>74.231964000000005</v>
      </c>
      <c r="EH8" s="335">
        <f t="shared" si="27"/>
        <v>0</v>
      </c>
      <c r="EI8" s="335">
        <f>SUMIF($CS$6:$CS$10,$DQ8,DK$6:DK$10)</f>
        <v>0</v>
      </c>
      <c r="EJ8" s="335">
        <f t="shared" ref="EJ8:EJ9" si="28">SUMIF($CS$6:$CS$10,$DQ8,DL$6:DL$10)</f>
        <v>5.4009720000000003</v>
      </c>
      <c r="EK8" s="335">
        <f t="shared" ref="EK8:EK9" si="29">SUMIF($CS$6:$CS$10,$DQ8,DM$6:DM$10)</f>
        <v>2448.9430560000001</v>
      </c>
      <c r="EL8" s="335"/>
      <c r="EM8" s="335">
        <f>(BF8+BG8)*$CS$2</f>
        <v>2.219004</v>
      </c>
      <c r="EN8" s="335">
        <f>(BH8+BI8)*$CS$2</f>
        <v>13.146552000000002</v>
      </c>
      <c r="EO8" s="260">
        <f>ED8-EM8-EN8</f>
        <v>0</v>
      </c>
    </row>
    <row r="9" spans="1:145" ht="26.25" customHeight="1">
      <c r="A9" s="272" t="s">
        <v>682</v>
      </c>
      <c r="B9" s="273">
        <v>14295</v>
      </c>
      <c r="C9" s="273">
        <v>7603</v>
      </c>
      <c r="D9" s="274"/>
      <c r="E9" s="275">
        <v>1883</v>
      </c>
      <c r="F9" s="275">
        <v>1185</v>
      </c>
      <c r="G9" s="275"/>
      <c r="H9" s="275">
        <v>10</v>
      </c>
      <c r="I9" s="275">
        <v>12</v>
      </c>
      <c r="J9" s="275">
        <v>4244</v>
      </c>
      <c r="K9" s="275"/>
      <c r="L9" s="275">
        <v>268</v>
      </c>
      <c r="M9" s="276"/>
      <c r="N9" s="273"/>
      <c r="O9" s="274"/>
      <c r="P9" s="275"/>
      <c r="Q9" s="275"/>
      <c r="R9" s="276"/>
      <c r="S9" s="273"/>
      <c r="T9" s="274"/>
      <c r="U9" s="276"/>
      <c r="V9" s="273"/>
      <c r="W9" s="273">
        <v>4650</v>
      </c>
      <c r="X9" s="274">
        <v>202</v>
      </c>
      <c r="Y9" s="275"/>
      <c r="Z9" s="275"/>
      <c r="AA9" s="275"/>
      <c r="AB9" s="275"/>
      <c r="AC9" s="275"/>
      <c r="AD9" s="275"/>
      <c r="AE9" s="275">
        <v>390</v>
      </c>
      <c r="AF9" s="275">
        <v>217</v>
      </c>
      <c r="AG9" s="275">
        <v>27</v>
      </c>
      <c r="AH9" s="275"/>
      <c r="AI9" s="275">
        <v>158</v>
      </c>
      <c r="AJ9" s="275">
        <v>0</v>
      </c>
      <c r="AK9" s="275">
        <v>663</v>
      </c>
      <c r="AL9" s="275">
        <v>334</v>
      </c>
      <c r="AM9" s="275">
        <v>1088</v>
      </c>
      <c r="AN9" s="275">
        <v>125</v>
      </c>
      <c r="AO9" s="275">
        <v>349</v>
      </c>
      <c r="AP9" s="275">
        <v>496</v>
      </c>
      <c r="AQ9" s="275">
        <v>189</v>
      </c>
      <c r="AR9" s="275">
        <v>12</v>
      </c>
      <c r="AS9" s="276">
        <v>403</v>
      </c>
      <c r="AT9" s="273">
        <v>824</v>
      </c>
      <c r="AU9" s="273">
        <v>585</v>
      </c>
      <c r="AV9" s="274"/>
      <c r="AW9" s="275"/>
      <c r="AX9" s="275"/>
      <c r="AY9" s="275"/>
      <c r="AZ9" s="275"/>
      <c r="BA9" s="275"/>
      <c r="BB9" s="275">
        <v>285</v>
      </c>
      <c r="BC9" s="275"/>
      <c r="BD9" s="275"/>
      <c r="BE9" s="275"/>
      <c r="BF9" s="275">
        <v>1</v>
      </c>
      <c r="BG9" s="275"/>
      <c r="BH9" s="275">
        <v>300</v>
      </c>
      <c r="BI9" s="275"/>
      <c r="BJ9" s="275"/>
      <c r="BK9" s="275"/>
      <c r="BL9" s="275"/>
      <c r="BM9" s="276"/>
      <c r="BN9" s="273"/>
      <c r="BO9" s="274"/>
      <c r="BP9" s="276"/>
      <c r="BQ9" s="273"/>
      <c r="BR9" s="273"/>
      <c r="BS9" s="273">
        <v>632.6</v>
      </c>
      <c r="BV9" s="260" t="s">
        <v>864</v>
      </c>
      <c r="BW9" s="331">
        <f t="shared" si="22"/>
        <v>3080</v>
      </c>
      <c r="BX9" s="331">
        <f t="shared" si="1"/>
        <v>10</v>
      </c>
      <c r="BY9" s="331">
        <f t="shared" si="1"/>
        <v>0</v>
      </c>
      <c r="BZ9" s="331">
        <f t="shared" si="1"/>
        <v>202</v>
      </c>
      <c r="CA9" s="331">
        <f t="shared" si="1"/>
        <v>217</v>
      </c>
      <c r="CB9" s="331">
        <f t="shared" si="1"/>
        <v>334</v>
      </c>
      <c r="CC9" s="331">
        <f t="shared" si="1"/>
        <v>390</v>
      </c>
      <c r="CD9" s="331">
        <f t="shared" si="1"/>
        <v>1088</v>
      </c>
      <c r="CE9" s="331">
        <f t="shared" si="1"/>
        <v>2422</v>
      </c>
      <c r="CF9" s="331">
        <f t="shared" si="1"/>
        <v>824</v>
      </c>
      <c r="CG9" s="331">
        <f t="shared" si="1"/>
        <v>0</v>
      </c>
      <c r="CH9" s="331">
        <f t="shared" si="1"/>
        <v>285</v>
      </c>
      <c r="CI9" s="331">
        <f t="shared" si="1"/>
        <v>301</v>
      </c>
      <c r="CJ9" s="331">
        <f t="shared" si="1"/>
        <v>0</v>
      </c>
      <c r="CK9" s="331">
        <f t="shared" si="1"/>
        <v>0</v>
      </c>
      <c r="CL9" s="331">
        <f t="shared" si="1"/>
        <v>632.6</v>
      </c>
      <c r="CM9" s="331">
        <f t="shared" si="1"/>
        <v>0</v>
      </c>
      <c r="CN9" s="331">
        <f t="shared" si="1"/>
        <v>0</v>
      </c>
      <c r="CO9" s="331">
        <f t="shared" si="1"/>
        <v>4244</v>
      </c>
      <c r="CP9" s="331">
        <f t="shared" si="1"/>
        <v>14295</v>
      </c>
      <c r="CQ9" s="332">
        <f t="shared" si="23"/>
        <v>-265.39999999999964</v>
      </c>
      <c r="CS9" s="363" t="str">
        <f t="shared" si="24"/>
        <v>EXPORT</v>
      </c>
      <c r="CT9" s="260">
        <f t="shared" si="2"/>
        <v>128.95344</v>
      </c>
      <c r="CU9" s="260">
        <f t="shared" si="3"/>
        <v>0.41868000000000005</v>
      </c>
      <c r="CV9" s="260">
        <f t="shared" si="4"/>
        <v>0</v>
      </c>
      <c r="CW9" s="260">
        <f t="shared" si="5"/>
        <v>8.4573359999999997</v>
      </c>
      <c r="CX9" s="260">
        <f t="shared" si="6"/>
        <v>9.0853560000000009</v>
      </c>
      <c r="CY9" s="260">
        <f t="shared" si="7"/>
        <v>13.983912</v>
      </c>
      <c r="CZ9" s="260">
        <f t="shared" si="8"/>
        <v>16.328520000000001</v>
      </c>
      <c r="DA9" s="260">
        <f t="shared" si="9"/>
        <v>45.552384000000004</v>
      </c>
      <c r="DB9" s="260">
        <f t="shared" si="10"/>
        <v>101.404296</v>
      </c>
      <c r="DC9" s="260">
        <f t="shared" si="11"/>
        <v>34.499231999999999</v>
      </c>
      <c r="DD9" s="260">
        <f t="shared" si="12"/>
        <v>0</v>
      </c>
      <c r="DE9" s="260">
        <f t="shared" si="13"/>
        <v>11.93238</v>
      </c>
      <c r="DF9" s="260">
        <f t="shared" si="14"/>
        <v>12.602268</v>
      </c>
      <c r="DG9" s="260">
        <f t="shared" si="15"/>
        <v>0</v>
      </c>
      <c r="DH9" s="260">
        <f t="shared" si="16"/>
        <v>0</v>
      </c>
      <c r="DI9" s="260">
        <f t="shared" si="17"/>
        <v>26.485696800000003</v>
      </c>
      <c r="DJ9" s="260">
        <f t="shared" si="18"/>
        <v>0</v>
      </c>
      <c r="DK9" s="260">
        <f t="shared" si="19"/>
        <v>0</v>
      </c>
      <c r="DL9" s="260">
        <f t="shared" si="20"/>
        <v>177.687792</v>
      </c>
      <c r="DM9" s="260">
        <f t="shared" si="21"/>
        <v>598.50306</v>
      </c>
      <c r="DN9" s="260">
        <f t="shared" si="25"/>
        <v>0</v>
      </c>
      <c r="DQ9" s="360" t="s">
        <v>864</v>
      </c>
      <c r="DR9" s="335">
        <f>SUMIF($CS$6:$CS$10,$DQ9,CT$6:CT$10)</f>
        <v>128.95344</v>
      </c>
      <c r="DS9" s="335">
        <f t="shared" si="27"/>
        <v>0.41868000000000005</v>
      </c>
      <c r="DT9" s="335">
        <f t="shared" si="27"/>
        <v>0</v>
      </c>
      <c r="DU9" s="335">
        <f t="shared" si="27"/>
        <v>8.4573359999999997</v>
      </c>
      <c r="DV9" s="335">
        <f t="shared" si="27"/>
        <v>9.0853560000000009</v>
      </c>
      <c r="DW9" s="335">
        <f t="shared" si="27"/>
        <v>13.983912</v>
      </c>
      <c r="DX9" s="335">
        <f t="shared" si="27"/>
        <v>16.328520000000001</v>
      </c>
      <c r="DY9" s="335">
        <f t="shared" si="27"/>
        <v>45.552384000000004</v>
      </c>
      <c r="DZ9" s="335">
        <f t="shared" si="27"/>
        <v>101.404296</v>
      </c>
      <c r="EA9" s="335">
        <f t="shared" si="27"/>
        <v>34.499231999999999</v>
      </c>
      <c r="EB9" s="335">
        <f t="shared" si="27"/>
        <v>0</v>
      </c>
      <c r="EC9" s="335">
        <f t="shared" si="27"/>
        <v>11.93238</v>
      </c>
      <c r="ED9" s="335">
        <f t="shared" si="27"/>
        <v>12.602268</v>
      </c>
      <c r="EE9" s="335">
        <f t="shared" si="27"/>
        <v>0</v>
      </c>
      <c r="EF9" s="335">
        <f t="shared" si="27"/>
        <v>0</v>
      </c>
      <c r="EG9" s="335">
        <f t="shared" si="27"/>
        <v>26.485696800000003</v>
      </c>
      <c r="EH9" s="335">
        <f t="shared" si="27"/>
        <v>0</v>
      </c>
      <c r="EI9" s="335">
        <f>SUMIF($CS$6:$CS$10,$DQ9,DK$6:DK$10)</f>
        <v>0</v>
      </c>
      <c r="EJ9" s="335">
        <f t="shared" si="28"/>
        <v>177.687792</v>
      </c>
      <c r="EK9" s="335">
        <f t="shared" si="29"/>
        <v>598.50306</v>
      </c>
      <c r="EL9" s="335"/>
      <c r="EM9" s="335">
        <f>(BF9+BG9)*$CS$2</f>
        <v>4.1868000000000002E-2</v>
      </c>
      <c r="EN9" s="335">
        <f>(BH9+BI9)*$CS$2</f>
        <v>12.560400000000001</v>
      </c>
      <c r="EO9" s="260">
        <f>ED9-EM9-EN9</f>
        <v>0</v>
      </c>
    </row>
    <row r="10" spans="1:145" ht="26.25" customHeight="1">
      <c r="A10" s="272" t="s">
        <v>683</v>
      </c>
      <c r="B10" s="273">
        <v>904</v>
      </c>
      <c r="C10" s="273">
        <v>571</v>
      </c>
      <c r="D10" s="274">
        <v>10</v>
      </c>
      <c r="E10" s="275">
        <v>-24</v>
      </c>
      <c r="F10" s="275">
        <v>366</v>
      </c>
      <c r="G10" s="275"/>
      <c r="H10" s="275">
        <v>5</v>
      </c>
      <c r="I10" s="275">
        <v>0</v>
      </c>
      <c r="J10" s="275">
        <v>214</v>
      </c>
      <c r="K10" s="275"/>
      <c r="L10" s="275">
        <v>0</v>
      </c>
      <c r="M10" s="276">
        <v>0</v>
      </c>
      <c r="N10" s="273"/>
      <c r="O10" s="274"/>
      <c r="P10" s="275"/>
      <c r="Q10" s="275"/>
      <c r="R10" s="276"/>
      <c r="S10" s="273"/>
      <c r="T10" s="274"/>
      <c r="U10" s="276"/>
      <c r="V10" s="273"/>
      <c r="W10" s="273">
        <v>-63</v>
      </c>
      <c r="X10" s="274">
        <v>-38</v>
      </c>
      <c r="Y10" s="275"/>
      <c r="Z10" s="275">
        <v>-55</v>
      </c>
      <c r="AA10" s="275">
        <v>-1</v>
      </c>
      <c r="AB10" s="275"/>
      <c r="AC10" s="275"/>
      <c r="AD10" s="275"/>
      <c r="AE10" s="275">
        <v>5</v>
      </c>
      <c r="AF10" s="275">
        <v>2</v>
      </c>
      <c r="AG10" s="275">
        <v>1</v>
      </c>
      <c r="AH10" s="275"/>
      <c r="AI10" s="275">
        <v>26</v>
      </c>
      <c r="AJ10" s="275">
        <v>0</v>
      </c>
      <c r="AK10" s="275">
        <v>0</v>
      </c>
      <c r="AL10" s="275">
        <v>12</v>
      </c>
      <c r="AM10" s="275">
        <v>-19</v>
      </c>
      <c r="AN10" s="275">
        <v>3</v>
      </c>
      <c r="AO10" s="275">
        <v>2</v>
      </c>
      <c r="AP10" s="275">
        <v>-2</v>
      </c>
      <c r="AQ10" s="275">
        <v>1</v>
      </c>
      <c r="AR10" s="275">
        <v>2</v>
      </c>
      <c r="AS10" s="276">
        <v>-2</v>
      </c>
      <c r="AT10" s="273">
        <v>396</v>
      </c>
      <c r="AU10" s="273">
        <v>-1</v>
      </c>
      <c r="AV10" s="274"/>
      <c r="AW10" s="275"/>
      <c r="AX10" s="275"/>
      <c r="AY10" s="275"/>
      <c r="AZ10" s="275"/>
      <c r="BA10" s="275"/>
      <c r="BB10" s="275"/>
      <c r="BC10" s="275"/>
      <c r="BD10" s="275"/>
      <c r="BE10" s="275"/>
      <c r="BF10" s="275">
        <v>0</v>
      </c>
      <c r="BG10" s="275"/>
      <c r="BH10" s="275">
        <v>-1</v>
      </c>
      <c r="BI10" s="275"/>
      <c r="BJ10" s="275"/>
      <c r="BK10" s="275"/>
      <c r="BL10" s="275">
        <v>0</v>
      </c>
      <c r="BM10" s="276"/>
      <c r="BN10" s="273"/>
      <c r="BO10" s="274"/>
      <c r="BP10" s="276"/>
      <c r="BQ10" s="273"/>
      <c r="BR10" s="273"/>
      <c r="BS10" s="273"/>
      <c r="BW10" s="331">
        <f t="shared" si="22"/>
        <v>352</v>
      </c>
      <c r="BX10" s="331">
        <f t="shared" si="1"/>
        <v>5</v>
      </c>
      <c r="BY10" s="331">
        <f t="shared" si="1"/>
        <v>0</v>
      </c>
      <c r="BZ10" s="331">
        <f t="shared" si="1"/>
        <v>-38</v>
      </c>
      <c r="CA10" s="331">
        <f t="shared" si="1"/>
        <v>2</v>
      </c>
      <c r="CB10" s="331">
        <f t="shared" si="1"/>
        <v>12</v>
      </c>
      <c r="CC10" s="331">
        <f t="shared" si="1"/>
        <v>5</v>
      </c>
      <c r="CD10" s="331">
        <f t="shared" si="1"/>
        <v>-19</v>
      </c>
      <c r="CE10" s="331">
        <f t="shared" si="1"/>
        <v>-25</v>
      </c>
      <c r="CF10" s="331">
        <f t="shared" si="1"/>
        <v>396</v>
      </c>
      <c r="CG10" s="331">
        <f t="shared" si="1"/>
        <v>0</v>
      </c>
      <c r="CH10" s="331">
        <f t="shared" si="1"/>
        <v>0</v>
      </c>
      <c r="CI10" s="331">
        <f t="shared" si="1"/>
        <v>-1</v>
      </c>
      <c r="CJ10" s="331">
        <f t="shared" si="1"/>
        <v>0</v>
      </c>
      <c r="CK10" s="331">
        <f t="shared" si="1"/>
        <v>0</v>
      </c>
      <c r="CL10" s="331">
        <f t="shared" si="1"/>
        <v>0</v>
      </c>
      <c r="CM10" s="331">
        <f t="shared" si="1"/>
        <v>0</v>
      </c>
      <c r="CN10" s="331">
        <f t="shared" si="1"/>
        <v>0</v>
      </c>
      <c r="CO10" s="331">
        <f t="shared" si="1"/>
        <v>214</v>
      </c>
      <c r="CP10" s="331">
        <f t="shared" si="1"/>
        <v>904</v>
      </c>
      <c r="CQ10" s="332">
        <f t="shared" si="23"/>
        <v>-1</v>
      </c>
      <c r="CS10" s="363" t="str">
        <f t="shared" si="24"/>
        <v/>
      </c>
      <c r="CT10" s="260">
        <f t="shared" si="2"/>
        <v>14.737536</v>
      </c>
      <c r="CU10" s="260">
        <f t="shared" si="3"/>
        <v>0.20934000000000003</v>
      </c>
      <c r="CV10" s="260">
        <f t="shared" si="4"/>
        <v>0</v>
      </c>
      <c r="CW10" s="260">
        <f t="shared" si="5"/>
        <v>-1.5909840000000002</v>
      </c>
      <c r="CX10" s="260">
        <f t="shared" si="6"/>
        <v>8.3736000000000005E-2</v>
      </c>
      <c r="CY10" s="260">
        <f t="shared" si="7"/>
        <v>0.50241599999999997</v>
      </c>
      <c r="CZ10" s="260">
        <f t="shared" si="8"/>
        <v>0.20934000000000003</v>
      </c>
      <c r="DA10" s="260">
        <f t="shared" si="9"/>
        <v>-0.79549200000000009</v>
      </c>
      <c r="DB10" s="260">
        <f t="shared" si="10"/>
        <v>-1.0467</v>
      </c>
      <c r="DC10" s="260">
        <f t="shared" si="11"/>
        <v>16.579727999999999</v>
      </c>
      <c r="DD10" s="260">
        <f t="shared" si="12"/>
        <v>0</v>
      </c>
      <c r="DE10" s="260">
        <f t="shared" si="13"/>
        <v>0</v>
      </c>
      <c r="DF10" s="260">
        <f t="shared" si="14"/>
        <v>-4.1868000000000002E-2</v>
      </c>
      <c r="DG10" s="260">
        <f t="shared" si="15"/>
        <v>0</v>
      </c>
      <c r="DH10" s="260">
        <f t="shared" si="16"/>
        <v>0</v>
      </c>
      <c r="DI10" s="260">
        <f t="shared" si="17"/>
        <v>0</v>
      </c>
      <c r="DJ10" s="260">
        <f t="shared" si="18"/>
        <v>0</v>
      </c>
      <c r="DK10" s="260">
        <f t="shared" si="19"/>
        <v>0</v>
      </c>
      <c r="DL10" s="260">
        <f t="shared" si="20"/>
        <v>8.9597519999999999</v>
      </c>
      <c r="DM10" s="260">
        <f t="shared" si="21"/>
        <v>37.848672000000001</v>
      </c>
      <c r="DN10" s="260">
        <f t="shared" si="25"/>
        <v>0</v>
      </c>
      <c r="DQ10" s="358"/>
    </row>
    <row r="11" spans="1:145" ht="26.25" customHeight="1">
      <c r="A11" s="336" t="s">
        <v>684</v>
      </c>
      <c r="B11" s="337">
        <v>100958</v>
      </c>
      <c r="C11" s="337">
        <v>40933</v>
      </c>
      <c r="D11" s="338">
        <v>199</v>
      </c>
      <c r="E11" s="339">
        <v>7997</v>
      </c>
      <c r="F11" s="339">
        <v>28064</v>
      </c>
      <c r="G11" s="339"/>
      <c r="H11" s="339">
        <v>8847</v>
      </c>
      <c r="I11" s="339">
        <v>-7</v>
      </c>
      <c r="J11" s="339">
        <v>-3902</v>
      </c>
      <c r="K11" s="339"/>
      <c r="L11" s="339">
        <v>-268</v>
      </c>
      <c r="M11" s="340">
        <v>3</v>
      </c>
      <c r="N11" s="337"/>
      <c r="O11" s="338"/>
      <c r="P11" s="339"/>
      <c r="Q11" s="339"/>
      <c r="R11" s="340"/>
      <c r="S11" s="337"/>
      <c r="T11" s="338"/>
      <c r="U11" s="340"/>
      <c r="V11" s="337"/>
      <c r="W11" s="337">
        <v>29773</v>
      </c>
      <c r="X11" s="338">
        <v>25968</v>
      </c>
      <c r="Y11" s="339"/>
      <c r="Z11" s="339">
        <v>170</v>
      </c>
      <c r="AA11" s="339">
        <v>78</v>
      </c>
      <c r="AB11" s="339"/>
      <c r="AC11" s="339"/>
      <c r="AD11" s="339"/>
      <c r="AE11" s="339">
        <v>1971</v>
      </c>
      <c r="AF11" s="339">
        <v>141</v>
      </c>
      <c r="AG11" s="339">
        <v>-26</v>
      </c>
      <c r="AH11" s="339"/>
      <c r="AI11" s="339">
        <v>-132</v>
      </c>
      <c r="AJ11" s="339">
        <v>0</v>
      </c>
      <c r="AK11" s="339">
        <v>-663</v>
      </c>
      <c r="AL11" s="339">
        <v>4056</v>
      </c>
      <c r="AM11" s="339">
        <v>-1077</v>
      </c>
      <c r="AN11" s="339">
        <v>-43</v>
      </c>
      <c r="AO11" s="339">
        <v>-56</v>
      </c>
      <c r="AP11" s="339">
        <v>-328</v>
      </c>
      <c r="AQ11" s="339">
        <v>-152</v>
      </c>
      <c r="AR11" s="339">
        <v>75</v>
      </c>
      <c r="AS11" s="340">
        <v>-210</v>
      </c>
      <c r="AT11" s="337">
        <v>17422</v>
      </c>
      <c r="AU11" s="337">
        <v>10593</v>
      </c>
      <c r="AV11" s="338">
        <v>182</v>
      </c>
      <c r="AW11" s="339"/>
      <c r="AX11" s="339">
        <v>1359</v>
      </c>
      <c r="AY11" s="339">
        <v>168</v>
      </c>
      <c r="AZ11" s="339">
        <v>80</v>
      </c>
      <c r="BA11" s="339">
        <v>26</v>
      </c>
      <c r="BB11" s="339">
        <v>6972</v>
      </c>
      <c r="BC11" s="339"/>
      <c r="BD11" s="339">
        <v>323</v>
      </c>
      <c r="BE11" s="339">
        <v>144</v>
      </c>
      <c r="BF11" s="339">
        <v>169</v>
      </c>
      <c r="BG11" s="339">
        <v>14</v>
      </c>
      <c r="BH11" s="339">
        <v>816</v>
      </c>
      <c r="BI11" s="339">
        <v>40</v>
      </c>
      <c r="BJ11" s="339"/>
      <c r="BK11" s="339"/>
      <c r="BL11" s="339">
        <v>2</v>
      </c>
      <c r="BM11" s="340">
        <v>298</v>
      </c>
      <c r="BN11" s="337">
        <v>1069</v>
      </c>
      <c r="BO11" s="338">
        <v>661</v>
      </c>
      <c r="BP11" s="340">
        <v>409</v>
      </c>
      <c r="BQ11" s="337"/>
      <c r="BR11" s="337">
        <v>27</v>
      </c>
      <c r="BS11" s="337">
        <v>1141</v>
      </c>
      <c r="BT11" s="341"/>
      <c r="BU11" s="341"/>
      <c r="BV11" s="341"/>
      <c r="BW11" s="342">
        <f t="shared" si="22"/>
        <v>36253</v>
      </c>
      <c r="BX11" s="342">
        <f t="shared" si="1"/>
        <v>8847</v>
      </c>
      <c r="BY11" s="342">
        <f t="shared" si="1"/>
        <v>0</v>
      </c>
      <c r="BZ11" s="342">
        <f t="shared" si="1"/>
        <v>25968</v>
      </c>
      <c r="CA11" s="342">
        <f t="shared" si="1"/>
        <v>141</v>
      </c>
      <c r="CB11" s="342">
        <f t="shared" si="1"/>
        <v>4056</v>
      </c>
      <c r="CC11" s="342">
        <f t="shared" si="1"/>
        <v>1971</v>
      </c>
      <c r="CD11" s="342">
        <f t="shared" si="1"/>
        <v>-1077</v>
      </c>
      <c r="CE11" s="342">
        <f t="shared" si="1"/>
        <v>-1287</v>
      </c>
      <c r="CF11" s="342">
        <f t="shared" si="1"/>
        <v>17422</v>
      </c>
      <c r="CG11" s="342">
        <f t="shared" si="1"/>
        <v>323</v>
      </c>
      <c r="CH11" s="342">
        <f t="shared" si="1"/>
        <v>6972</v>
      </c>
      <c r="CI11" s="342">
        <f t="shared" si="1"/>
        <v>1041</v>
      </c>
      <c r="CJ11" s="342">
        <f t="shared" si="1"/>
        <v>2113</v>
      </c>
      <c r="CK11" s="342">
        <f t="shared" si="1"/>
        <v>553</v>
      </c>
      <c r="CL11" s="342">
        <f t="shared" si="1"/>
        <v>1141</v>
      </c>
      <c r="CM11" s="342">
        <f t="shared" si="1"/>
        <v>27</v>
      </c>
      <c r="CN11" s="342">
        <f t="shared" si="1"/>
        <v>661</v>
      </c>
      <c r="CO11" s="342">
        <f t="shared" si="1"/>
        <v>-3902</v>
      </c>
      <c r="CP11" s="342">
        <f t="shared" si="1"/>
        <v>100958</v>
      </c>
      <c r="CQ11" s="343">
        <f t="shared" si="23"/>
        <v>265</v>
      </c>
      <c r="CR11" s="341"/>
      <c r="CS11" s="364" t="str">
        <f t="shared" si="24"/>
        <v/>
      </c>
      <c r="CT11" s="341">
        <f t="shared" si="2"/>
        <v>1517.840604</v>
      </c>
      <c r="CU11" s="341">
        <f t="shared" si="3"/>
        <v>370.40619600000002</v>
      </c>
      <c r="CV11" s="341">
        <f t="shared" si="4"/>
        <v>0</v>
      </c>
      <c r="CW11" s="341">
        <f t="shared" si="5"/>
        <v>1087.228224</v>
      </c>
      <c r="CX11" s="341">
        <f t="shared" si="6"/>
        <v>5.9033880000000005</v>
      </c>
      <c r="CY11" s="341">
        <f t="shared" si="7"/>
        <v>169.816608</v>
      </c>
      <c r="CZ11" s="341">
        <f t="shared" si="8"/>
        <v>82.521827999999999</v>
      </c>
      <c r="DA11" s="341">
        <f t="shared" si="9"/>
        <v>-45.091836000000001</v>
      </c>
      <c r="DB11" s="341">
        <f t="shared" si="10"/>
        <v>-53.884116000000006</v>
      </c>
      <c r="DC11" s="341">
        <f t="shared" si="11"/>
        <v>729.42429600000003</v>
      </c>
      <c r="DD11" s="341">
        <f t="shared" si="12"/>
        <v>13.523364000000001</v>
      </c>
      <c r="DE11" s="341">
        <f t="shared" si="13"/>
        <v>291.90369600000002</v>
      </c>
      <c r="DF11" s="341">
        <f t="shared" si="14"/>
        <v>43.584588000000004</v>
      </c>
      <c r="DG11" s="341">
        <f t="shared" si="15"/>
        <v>88.467084</v>
      </c>
      <c r="DH11" s="341">
        <f t="shared" si="16"/>
        <v>23.153004000000003</v>
      </c>
      <c r="DI11" s="341">
        <f t="shared" si="17"/>
        <v>47.771388000000002</v>
      </c>
      <c r="DJ11" s="341">
        <f t="shared" si="18"/>
        <v>1.130436</v>
      </c>
      <c r="DK11" s="341">
        <f t="shared" si="19"/>
        <v>27.674748000000001</v>
      </c>
      <c r="DL11" s="341">
        <f t="shared" si="20"/>
        <v>-163.36893600000002</v>
      </c>
      <c r="DM11" s="341">
        <f t="shared" si="21"/>
        <v>4226.9095440000001</v>
      </c>
      <c r="DN11" s="341">
        <f t="shared" si="25"/>
        <v>0</v>
      </c>
      <c r="DQ11" s="358"/>
    </row>
    <row r="12" spans="1:145" ht="26.25" customHeight="1">
      <c r="A12" s="272" t="s">
        <v>685</v>
      </c>
      <c r="B12" s="273">
        <v>302</v>
      </c>
      <c r="C12" s="273"/>
      <c r="D12" s="274"/>
      <c r="E12" s="275"/>
      <c r="F12" s="275"/>
      <c r="G12" s="275"/>
      <c r="H12" s="275"/>
      <c r="I12" s="275"/>
      <c r="J12" s="275"/>
      <c r="K12" s="275"/>
      <c r="L12" s="275"/>
      <c r="M12" s="276"/>
      <c r="N12" s="273"/>
      <c r="O12" s="274"/>
      <c r="P12" s="275"/>
      <c r="Q12" s="275"/>
      <c r="R12" s="276"/>
      <c r="S12" s="273"/>
      <c r="T12" s="274"/>
      <c r="U12" s="276"/>
      <c r="V12" s="273"/>
      <c r="W12" s="273">
        <v>302</v>
      </c>
      <c r="X12" s="274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75"/>
      <c r="AJ12" s="275"/>
      <c r="AK12" s="275"/>
      <c r="AL12" s="275">
        <v>217</v>
      </c>
      <c r="AM12" s="275">
        <v>84</v>
      </c>
      <c r="AN12" s="275"/>
      <c r="AO12" s="275"/>
      <c r="AP12" s="275"/>
      <c r="AQ12" s="275"/>
      <c r="AR12" s="275"/>
      <c r="AS12" s="276"/>
      <c r="AT12" s="273"/>
      <c r="AU12" s="273"/>
      <c r="AV12" s="274"/>
      <c r="AW12" s="275"/>
      <c r="AX12" s="275"/>
      <c r="AY12" s="275"/>
      <c r="AZ12" s="275"/>
      <c r="BA12" s="275"/>
      <c r="BB12" s="275"/>
      <c r="BC12" s="275"/>
      <c r="BD12" s="275"/>
      <c r="BE12" s="275"/>
      <c r="BF12" s="275"/>
      <c r="BG12" s="275"/>
      <c r="BH12" s="275"/>
      <c r="BI12" s="275"/>
      <c r="BJ12" s="275"/>
      <c r="BK12" s="275"/>
      <c r="BL12" s="275"/>
      <c r="BM12" s="276"/>
      <c r="BN12" s="273"/>
      <c r="BO12" s="274"/>
      <c r="BP12" s="276"/>
      <c r="BQ12" s="273"/>
      <c r="BR12" s="273"/>
      <c r="BS12" s="273"/>
      <c r="BW12" s="331">
        <f t="shared" si="22"/>
        <v>0</v>
      </c>
      <c r="BX12" s="331">
        <f t="shared" si="1"/>
        <v>0</v>
      </c>
      <c r="BY12" s="331">
        <f t="shared" si="1"/>
        <v>0</v>
      </c>
      <c r="BZ12" s="331">
        <f t="shared" si="1"/>
        <v>0</v>
      </c>
      <c r="CA12" s="331">
        <f t="shared" si="1"/>
        <v>0</v>
      </c>
      <c r="CB12" s="331">
        <f t="shared" si="1"/>
        <v>217</v>
      </c>
      <c r="CC12" s="331">
        <f t="shared" si="1"/>
        <v>0</v>
      </c>
      <c r="CD12" s="331">
        <f t="shared" si="1"/>
        <v>84</v>
      </c>
      <c r="CE12" s="331">
        <f t="shared" si="1"/>
        <v>0</v>
      </c>
      <c r="CF12" s="331">
        <f t="shared" si="1"/>
        <v>0</v>
      </c>
      <c r="CG12" s="331">
        <f t="shared" si="1"/>
        <v>0</v>
      </c>
      <c r="CH12" s="331">
        <f t="shared" si="1"/>
        <v>0</v>
      </c>
      <c r="CI12" s="331">
        <f t="shared" si="1"/>
        <v>0</v>
      </c>
      <c r="CJ12" s="331">
        <f t="shared" si="1"/>
        <v>0</v>
      </c>
      <c r="CK12" s="331">
        <f t="shared" si="1"/>
        <v>0</v>
      </c>
      <c r="CL12" s="331">
        <f t="shared" si="1"/>
        <v>0</v>
      </c>
      <c r="CM12" s="331">
        <f t="shared" si="1"/>
        <v>0</v>
      </c>
      <c r="CN12" s="331">
        <f t="shared" si="1"/>
        <v>0</v>
      </c>
      <c r="CO12" s="331">
        <f t="shared" si="1"/>
        <v>0</v>
      </c>
      <c r="CP12" s="331">
        <f t="shared" si="1"/>
        <v>302</v>
      </c>
      <c r="CQ12" s="332">
        <f t="shared" si="23"/>
        <v>-1</v>
      </c>
      <c r="CS12" s="363" t="str">
        <f t="shared" si="24"/>
        <v/>
      </c>
      <c r="CT12" s="260">
        <f t="shared" si="2"/>
        <v>0</v>
      </c>
      <c r="CU12" s="260">
        <f t="shared" si="3"/>
        <v>0</v>
      </c>
      <c r="CV12" s="260">
        <f t="shared" si="4"/>
        <v>0</v>
      </c>
      <c r="CW12" s="260">
        <f t="shared" si="5"/>
        <v>0</v>
      </c>
      <c r="CX12" s="260">
        <f t="shared" si="6"/>
        <v>0</v>
      </c>
      <c r="CY12" s="260">
        <f t="shared" si="7"/>
        <v>9.0853560000000009</v>
      </c>
      <c r="CZ12" s="260">
        <f t="shared" si="8"/>
        <v>0</v>
      </c>
      <c r="DA12" s="260">
        <f t="shared" si="9"/>
        <v>3.516912</v>
      </c>
      <c r="DB12" s="260">
        <f t="shared" si="10"/>
        <v>0</v>
      </c>
      <c r="DC12" s="260">
        <f t="shared" si="11"/>
        <v>0</v>
      </c>
      <c r="DD12" s="260">
        <f t="shared" si="12"/>
        <v>0</v>
      </c>
      <c r="DE12" s="260">
        <f t="shared" si="13"/>
        <v>0</v>
      </c>
      <c r="DF12" s="260">
        <f t="shared" si="14"/>
        <v>0</v>
      </c>
      <c r="DG12" s="260">
        <f t="shared" si="15"/>
        <v>0</v>
      </c>
      <c r="DH12" s="260">
        <f t="shared" si="16"/>
        <v>0</v>
      </c>
      <c r="DI12" s="260">
        <f t="shared" si="17"/>
        <v>0</v>
      </c>
      <c r="DJ12" s="260">
        <f t="shared" si="18"/>
        <v>0</v>
      </c>
      <c r="DK12" s="260">
        <f t="shared" si="19"/>
        <v>0</v>
      </c>
      <c r="DL12" s="260">
        <f t="shared" si="20"/>
        <v>0</v>
      </c>
      <c r="DM12" s="260">
        <f t="shared" si="21"/>
        <v>12.644136000000001</v>
      </c>
      <c r="DN12" s="260">
        <f t="shared" si="25"/>
        <v>0</v>
      </c>
      <c r="DQ12" s="358"/>
    </row>
    <row r="13" spans="1:145" ht="26.25" customHeight="1">
      <c r="A13" s="336" t="s">
        <v>686</v>
      </c>
      <c r="B13" s="337">
        <v>100656</v>
      </c>
      <c r="C13" s="337">
        <v>40933</v>
      </c>
      <c r="D13" s="338">
        <v>199</v>
      </c>
      <c r="E13" s="339">
        <v>7997</v>
      </c>
      <c r="F13" s="339">
        <v>28064</v>
      </c>
      <c r="G13" s="339"/>
      <c r="H13" s="339">
        <v>8847</v>
      </c>
      <c r="I13" s="339">
        <v>-7</v>
      </c>
      <c r="J13" s="339">
        <v>-3902</v>
      </c>
      <c r="K13" s="339"/>
      <c r="L13" s="339">
        <v>-268</v>
      </c>
      <c r="M13" s="340">
        <v>3</v>
      </c>
      <c r="N13" s="337"/>
      <c r="O13" s="338"/>
      <c r="P13" s="339"/>
      <c r="Q13" s="339"/>
      <c r="R13" s="340"/>
      <c r="S13" s="337"/>
      <c r="T13" s="338"/>
      <c r="U13" s="340"/>
      <c r="V13" s="337"/>
      <c r="W13" s="337">
        <v>29472</v>
      </c>
      <c r="X13" s="338">
        <v>25968</v>
      </c>
      <c r="Y13" s="339"/>
      <c r="Z13" s="339">
        <v>170</v>
      </c>
      <c r="AA13" s="339">
        <v>78</v>
      </c>
      <c r="AB13" s="339"/>
      <c r="AC13" s="339"/>
      <c r="AD13" s="339"/>
      <c r="AE13" s="339">
        <v>1971</v>
      </c>
      <c r="AF13" s="339">
        <v>141</v>
      </c>
      <c r="AG13" s="339">
        <v>-26</v>
      </c>
      <c r="AH13" s="339"/>
      <c r="AI13" s="339">
        <v>-132</v>
      </c>
      <c r="AJ13" s="339">
        <v>0</v>
      </c>
      <c r="AK13" s="339">
        <v>-663</v>
      </c>
      <c r="AL13" s="339">
        <v>3839</v>
      </c>
      <c r="AM13" s="339">
        <v>-1161</v>
      </c>
      <c r="AN13" s="339">
        <v>-43</v>
      </c>
      <c r="AO13" s="339">
        <v>-56</v>
      </c>
      <c r="AP13" s="339">
        <v>-328</v>
      </c>
      <c r="AQ13" s="339">
        <v>-152</v>
      </c>
      <c r="AR13" s="339">
        <v>75</v>
      </c>
      <c r="AS13" s="340">
        <v>-210</v>
      </c>
      <c r="AT13" s="337">
        <v>17422</v>
      </c>
      <c r="AU13" s="337">
        <v>10593</v>
      </c>
      <c r="AV13" s="338">
        <v>182</v>
      </c>
      <c r="AW13" s="339"/>
      <c r="AX13" s="339">
        <v>1359</v>
      </c>
      <c r="AY13" s="339">
        <v>168</v>
      </c>
      <c r="AZ13" s="339">
        <v>80</v>
      </c>
      <c r="BA13" s="339">
        <v>26</v>
      </c>
      <c r="BB13" s="339">
        <v>6972</v>
      </c>
      <c r="BC13" s="339"/>
      <c r="BD13" s="339">
        <v>323</v>
      </c>
      <c r="BE13" s="339">
        <v>144</v>
      </c>
      <c r="BF13" s="339">
        <v>169</v>
      </c>
      <c r="BG13" s="339">
        <v>14</v>
      </c>
      <c r="BH13" s="339">
        <v>816</v>
      </c>
      <c r="BI13" s="339">
        <v>40</v>
      </c>
      <c r="BJ13" s="339"/>
      <c r="BK13" s="339"/>
      <c r="BL13" s="339">
        <v>2</v>
      </c>
      <c r="BM13" s="340">
        <v>298</v>
      </c>
      <c r="BN13" s="337">
        <v>1069</v>
      </c>
      <c r="BO13" s="338">
        <v>661</v>
      </c>
      <c r="BP13" s="340">
        <v>409</v>
      </c>
      <c r="BQ13" s="337"/>
      <c r="BR13" s="337">
        <v>27</v>
      </c>
      <c r="BS13" s="337">
        <v>1141</v>
      </c>
      <c r="BT13" s="341"/>
      <c r="BU13" s="341"/>
      <c r="BV13" s="341"/>
      <c r="BW13" s="342">
        <f t="shared" si="22"/>
        <v>36253</v>
      </c>
      <c r="BX13" s="342">
        <f t="shared" si="1"/>
        <v>8847</v>
      </c>
      <c r="BY13" s="342">
        <f t="shared" si="1"/>
        <v>0</v>
      </c>
      <c r="BZ13" s="342">
        <f t="shared" si="1"/>
        <v>25968</v>
      </c>
      <c r="CA13" s="342">
        <f t="shared" si="1"/>
        <v>141</v>
      </c>
      <c r="CB13" s="342">
        <f t="shared" si="1"/>
        <v>3839</v>
      </c>
      <c r="CC13" s="342">
        <f t="shared" si="1"/>
        <v>1971</v>
      </c>
      <c r="CD13" s="342">
        <f t="shared" si="1"/>
        <v>-1161</v>
      </c>
      <c r="CE13" s="342">
        <f t="shared" si="1"/>
        <v>-1287</v>
      </c>
      <c r="CF13" s="342">
        <f t="shared" si="1"/>
        <v>17422</v>
      </c>
      <c r="CG13" s="342">
        <f t="shared" si="1"/>
        <v>323</v>
      </c>
      <c r="CH13" s="342">
        <f t="shared" si="1"/>
        <v>6972</v>
      </c>
      <c r="CI13" s="342">
        <f t="shared" si="1"/>
        <v>1041</v>
      </c>
      <c r="CJ13" s="342">
        <f t="shared" si="1"/>
        <v>2113</v>
      </c>
      <c r="CK13" s="342">
        <f t="shared" si="1"/>
        <v>553</v>
      </c>
      <c r="CL13" s="342">
        <f t="shared" si="1"/>
        <v>1141</v>
      </c>
      <c r="CM13" s="342">
        <f t="shared" si="1"/>
        <v>27</v>
      </c>
      <c r="CN13" s="342">
        <f t="shared" si="1"/>
        <v>661</v>
      </c>
      <c r="CO13" s="342">
        <f t="shared" si="1"/>
        <v>-3902</v>
      </c>
      <c r="CP13" s="342">
        <f t="shared" si="1"/>
        <v>100656</v>
      </c>
      <c r="CQ13" s="343">
        <f t="shared" si="23"/>
        <v>266</v>
      </c>
      <c r="CR13" s="341"/>
      <c r="CS13" s="364" t="str">
        <f t="shared" si="24"/>
        <v/>
      </c>
      <c r="CT13" s="341">
        <f t="shared" si="2"/>
        <v>1517.840604</v>
      </c>
      <c r="CU13" s="341">
        <f t="shared" si="3"/>
        <v>370.40619600000002</v>
      </c>
      <c r="CV13" s="341">
        <f t="shared" si="4"/>
        <v>0</v>
      </c>
      <c r="CW13" s="341">
        <f t="shared" si="5"/>
        <v>1087.228224</v>
      </c>
      <c r="CX13" s="341">
        <f t="shared" si="6"/>
        <v>5.9033880000000005</v>
      </c>
      <c r="CY13" s="341">
        <f t="shared" si="7"/>
        <v>160.73125200000001</v>
      </c>
      <c r="CZ13" s="341">
        <f t="shared" si="8"/>
        <v>82.521827999999999</v>
      </c>
      <c r="DA13" s="341">
        <f t="shared" si="9"/>
        <v>-48.608748000000006</v>
      </c>
      <c r="DB13" s="341">
        <f t="shared" si="10"/>
        <v>-53.884116000000006</v>
      </c>
      <c r="DC13" s="341">
        <f t="shared" si="11"/>
        <v>729.42429600000003</v>
      </c>
      <c r="DD13" s="341">
        <f t="shared" si="12"/>
        <v>13.523364000000001</v>
      </c>
      <c r="DE13" s="341">
        <f t="shared" si="13"/>
        <v>291.90369600000002</v>
      </c>
      <c r="DF13" s="341">
        <f t="shared" si="14"/>
        <v>43.584588000000004</v>
      </c>
      <c r="DG13" s="341">
        <f t="shared" si="15"/>
        <v>88.467084</v>
      </c>
      <c r="DH13" s="341">
        <f t="shared" si="16"/>
        <v>23.153004000000003</v>
      </c>
      <c r="DI13" s="341">
        <f t="shared" si="17"/>
        <v>47.771388000000002</v>
      </c>
      <c r="DJ13" s="341">
        <f t="shared" si="18"/>
        <v>1.130436</v>
      </c>
      <c r="DK13" s="341">
        <f t="shared" si="19"/>
        <v>27.674748000000001</v>
      </c>
      <c r="DL13" s="341">
        <f t="shared" si="20"/>
        <v>-163.36893600000002</v>
      </c>
      <c r="DM13" s="341">
        <f t="shared" si="21"/>
        <v>4214.2654080000002</v>
      </c>
      <c r="DN13" s="341">
        <f t="shared" si="25"/>
        <v>0</v>
      </c>
      <c r="DQ13" s="358"/>
    </row>
    <row r="14" spans="1:145" ht="26.25" customHeight="1">
      <c r="A14" s="272" t="s">
        <v>687</v>
      </c>
      <c r="B14" s="273">
        <v>457</v>
      </c>
      <c r="C14" s="273"/>
      <c r="D14" s="274"/>
      <c r="E14" s="275"/>
      <c r="F14" s="275"/>
      <c r="G14" s="275"/>
      <c r="H14" s="275"/>
      <c r="I14" s="275"/>
      <c r="J14" s="275"/>
      <c r="K14" s="275"/>
      <c r="L14" s="275"/>
      <c r="M14" s="276"/>
      <c r="N14" s="273"/>
      <c r="O14" s="274"/>
      <c r="P14" s="275"/>
      <c r="Q14" s="275"/>
      <c r="R14" s="276"/>
      <c r="S14" s="273"/>
      <c r="T14" s="274"/>
      <c r="U14" s="276"/>
      <c r="V14" s="273"/>
      <c r="W14" s="273">
        <v>457</v>
      </c>
      <c r="X14" s="274"/>
      <c r="Y14" s="275"/>
      <c r="Z14" s="275"/>
      <c r="AA14" s="275"/>
      <c r="AB14" s="275"/>
      <c r="AC14" s="275"/>
      <c r="AD14" s="275"/>
      <c r="AE14" s="275"/>
      <c r="AF14" s="275"/>
      <c r="AG14" s="275">
        <v>0</v>
      </c>
      <c r="AH14" s="275"/>
      <c r="AI14" s="275">
        <v>457</v>
      </c>
      <c r="AJ14" s="275"/>
      <c r="AK14" s="275"/>
      <c r="AL14" s="275"/>
      <c r="AM14" s="275"/>
      <c r="AN14" s="275"/>
      <c r="AO14" s="275"/>
      <c r="AP14" s="275"/>
      <c r="AQ14" s="275"/>
      <c r="AR14" s="275"/>
      <c r="AS14" s="276"/>
      <c r="AT14" s="273"/>
      <c r="AU14" s="273"/>
      <c r="AV14" s="274"/>
      <c r="AW14" s="275"/>
      <c r="AX14" s="275"/>
      <c r="AY14" s="275"/>
      <c r="AZ14" s="275"/>
      <c r="BA14" s="275"/>
      <c r="BB14" s="275"/>
      <c r="BC14" s="275"/>
      <c r="BD14" s="275"/>
      <c r="BE14" s="275"/>
      <c r="BF14" s="275"/>
      <c r="BG14" s="275"/>
      <c r="BH14" s="275"/>
      <c r="BI14" s="275"/>
      <c r="BJ14" s="275"/>
      <c r="BK14" s="275"/>
      <c r="BL14" s="275"/>
      <c r="BM14" s="276"/>
      <c r="BN14" s="273"/>
      <c r="BO14" s="274"/>
      <c r="BP14" s="276"/>
      <c r="BQ14" s="273"/>
      <c r="BR14" s="273"/>
      <c r="BS14" s="273"/>
      <c r="BW14" s="331">
        <f t="shared" si="22"/>
        <v>0</v>
      </c>
      <c r="BX14" s="331">
        <f t="shared" si="1"/>
        <v>0</v>
      </c>
      <c r="BY14" s="331">
        <f t="shared" si="1"/>
        <v>0</v>
      </c>
      <c r="BZ14" s="331">
        <f t="shared" si="1"/>
        <v>0</v>
      </c>
      <c r="CA14" s="331">
        <f t="shared" si="1"/>
        <v>0</v>
      </c>
      <c r="CB14" s="331">
        <f t="shared" si="1"/>
        <v>0</v>
      </c>
      <c r="CC14" s="331">
        <f t="shared" si="1"/>
        <v>0</v>
      </c>
      <c r="CD14" s="331">
        <f t="shared" si="1"/>
        <v>0</v>
      </c>
      <c r="CE14" s="331">
        <f t="shared" si="1"/>
        <v>457</v>
      </c>
      <c r="CF14" s="331">
        <f t="shared" si="1"/>
        <v>0</v>
      </c>
      <c r="CG14" s="331">
        <f t="shared" si="1"/>
        <v>0</v>
      </c>
      <c r="CH14" s="331">
        <f t="shared" si="1"/>
        <v>0</v>
      </c>
      <c r="CI14" s="331">
        <f t="shared" si="1"/>
        <v>0</v>
      </c>
      <c r="CJ14" s="331">
        <f t="shared" si="1"/>
        <v>0</v>
      </c>
      <c r="CK14" s="331">
        <f t="shared" si="1"/>
        <v>0</v>
      </c>
      <c r="CL14" s="331">
        <f t="shared" si="1"/>
        <v>0</v>
      </c>
      <c r="CM14" s="331">
        <f t="shared" si="1"/>
        <v>0</v>
      </c>
      <c r="CN14" s="331">
        <f t="shared" si="1"/>
        <v>0</v>
      </c>
      <c r="CO14" s="331">
        <f t="shared" si="1"/>
        <v>0</v>
      </c>
      <c r="CP14" s="331">
        <f t="shared" si="1"/>
        <v>457</v>
      </c>
      <c r="CQ14" s="332">
        <f t="shared" si="23"/>
        <v>0</v>
      </c>
      <c r="CS14" s="363" t="str">
        <f t="shared" si="24"/>
        <v/>
      </c>
      <c r="CT14" s="260">
        <f t="shared" si="2"/>
        <v>0</v>
      </c>
      <c r="CU14" s="260">
        <f t="shared" si="3"/>
        <v>0</v>
      </c>
      <c r="CV14" s="260">
        <f t="shared" si="4"/>
        <v>0</v>
      </c>
      <c r="CW14" s="260">
        <f t="shared" si="5"/>
        <v>0</v>
      </c>
      <c r="CX14" s="260">
        <f t="shared" si="6"/>
        <v>0</v>
      </c>
      <c r="CY14" s="260">
        <f t="shared" si="7"/>
        <v>0</v>
      </c>
      <c r="CZ14" s="260">
        <f t="shared" si="8"/>
        <v>0</v>
      </c>
      <c r="DA14" s="260">
        <f t="shared" si="9"/>
        <v>0</v>
      </c>
      <c r="DB14" s="260">
        <f t="shared" si="10"/>
        <v>19.133676000000001</v>
      </c>
      <c r="DC14" s="260">
        <f t="shared" si="11"/>
        <v>0</v>
      </c>
      <c r="DD14" s="260">
        <f t="shared" si="12"/>
        <v>0</v>
      </c>
      <c r="DE14" s="260">
        <f t="shared" si="13"/>
        <v>0</v>
      </c>
      <c r="DF14" s="260">
        <f t="shared" si="14"/>
        <v>0</v>
      </c>
      <c r="DG14" s="260">
        <f t="shared" si="15"/>
        <v>0</v>
      </c>
      <c r="DH14" s="260">
        <f t="shared" si="16"/>
        <v>0</v>
      </c>
      <c r="DI14" s="260">
        <f t="shared" si="17"/>
        <v>0</v>
      </c>
      <c r="DJ14" s="260">
        <f t="shared" si="18"/>
        <v>0</v>
      </c>
      <c r="DK14" s="260">
        <f t="shared" si="19"/>
        <v>0</v>
      </c>
      <c r="DL14" s="260">
        <f t="shared" si="20"/>
        <v>0</v>
      </c>
      <c r="DM14" s="260">
        <f t="shared" si="21"/>
        <v>19.133676000000001</v>
      </c>
      <c r="DN14" s="260">
        <f t="shared" si="25"/>
        <v>0</v>
      </c>
      <c r="DQ14" s="358"/>
    </row>
    <row r="15" spans="1:145" ht="22.5">
      <c r="A15" s="336" t="s">
        <v>688</v>
      </c>
      <c r="B15" s="337">
        <v>100199</v>
      </c>
      <c r="C15" s="337">
        <v>40933</v>
      </c>
      <c r="D15" s="338">
        <v>199</v>
      </c>
      <c r="E15" s="339">
        <v>7997</v>
      </c>
      <c r="F15" s="339">
        <v>28064</v>
      </c>
      <c r="G15" s="339"/>
      <c r="H15" s="339">
        <v>8847</v>
      </c>
      <c r="I15" s="339">
        <v>-7</v>
      </c>
      <c r="J15" s="339">
        <v>-3902</v>
      </c>
      <c r="K15" s="339"/>
      <c r="L15" s="339">
        <v>-268</v>
      </c>
      <c r="M15" s="340">
        <v>3</v>
      </c>
      <c r="N15" s="337"/>
      <c r="O15" s="338"/>
      <c r="P15" s="339"/>
      <c r="Q15" s="339"/>
      <c r="R15" s="340"/>
      <c r="S15" s="337"/>
      <c r="T15" s="338"/>
      <c r="U15" s="340"/>
      <c r="V15" s="337"/>
      <c r="W15" s="337">
        <v>29015</v>
      </c>
      <c r="X15" s="338">
        <v>25968</v>
      </c>
      <c r="Y15" s="339"/>
      <c r="Z15" s="339">
        <v>170</v>
      </c>
      <c r="AA15" s="339">
        <v>78</v>
      </c>
      <c r="AB15" s="339"/>
      <c r="AC15" s="339"/>
      <c r="AD15" s="339"/>
      <c r="AE15" s="339">
        <v>1971</v>
      </c>
      <c r="AF15" s="339">
        <v>141</v>
      </c>
      <c r="AG15" s="339">
        <v>-26</v>
      </c>
      <c r="AH15" s="339"/>
      <c r="AI15" s="339">
        <v>-589</v>
      </c>
      <c r="AJ15" s="339">
        <v>0</v>
      </c>
      <c r="AK15" s="339">
        <v>-663</v>
      </c>
      <c r="AL15" s="339">
        <v>3839</v>
      </c>
      <c r="AM15" s="339">
        <v>-1161</v>
      </c>
      <c r="AN15" s="339">
        <v>-43</v>
      </c>
      <c r="AO15" s="339">
        <v>-56</v>
      </c>
      <c r="AP15" s="339">
        <v>-328</v>
      </c>
      <c r="AQ15" s="339">
        <v>-152</v>
      </c>
      <c r="AR15" s="339">
        <v>75</v>
      </c>
      <c r="AS15" s="340">
        <v>-210</v>
      </c>
      <c r="AT15" s="337">
        <v>17422</v>
      </c>
      <c r="AU15" s="337">
        <v>10593</v>
      </c>
      <c r="AV15" s="338">
        <v>182</v>
      </c>
      <c r="AW15" s="339"/>
      <c r="AX15" s="339">
        <v>1359</v>
      </c>
      <c r="AY15" s="339">
        <v>168</v>
      </c>
      <c r="AZ15" s="339">
        <v>80</v>
      </c>
      <c r="BA15" s="339">
        <v>26</v>
      </c>
      <c r="BB15" s="339">
        <v>6972</v>
      </c>
      <c r="BC15" s="339"/>
      <c r="BD15" s="339">
        <v>323</v>
      </c>
      <c r="BE15" s="339">
        <v>144</v>
      </c>
      <c r="BF15" s="339">
        <v>169</v>
      </c>
      <c r="BG15" s="339">
        <v>14</v>
      </c>
      <c r="BH15" s="339">
        <v>816</v>
      </c>
      <c r="BI15" s="339">
        <v>40</v>
      </c>
      <c r="BJ15" s="339"/>
      <c r="BK15" s="339"/>
      <c r="BL15" s="339">
        <v>2</v>
      </c>
      <c r="BM15" s="340">
        <v>298</v>
      </c>
      <c r="BN15" s="337">
        <v>1069</v>
      </c>
      <c r="BO15" s="338">
        <v>661</v>
      </c>
      <c r="BP15" s="340">
        <v>409</v>
      </c>
      <c r="BQ15" s="337"/>
      <c r="BR15" s="337">
        <v>27</v>
      </c>
      <c r="BS15" s="337">
        <v>1141</v>
      </c>
      <c r="BT15" s="341"/>
      <c r="BU15" s="341"/>
      <c r="BV15" s="341"/>
      <c r="BW15" s="342">
        <f t="shared" si="22"/>
        <v>36253</v>
      </c>
      <c r="BX15" s="342">
        <f t="shared" si="1"/>
        <v>8847</v>
      </c>
      <c r="BY15" s="342">
        <f t="shared" si="1"/>
        <v>0</v>
      </c>
      <c r="BZ15" s="342">
        <f t="shared" si="1"/>
        <v>25968</v>
      </c>
      <c r="CA15" s="342">
        <f t="shared" si="1"/>
        <v>141</v>
      </c>
      <c r="CB15" s="342">
        <f t="shared" si="1"/>
        <v>3839</v>
      </c>
      <c r="CC15" s="342">
        <f t="shared" si="1"/>
        <v>1971</v>
      </c>
      <c r="CD15" s="342">
        <f t="shared" si="1"/>
        <v>-1161</v>
      </c>
      <c r="CE15" s="342">
        <f t="shared" si="1"/>
        <v>-1744</v>
      </c>
      <c r="CF15" s="342">
        <f t="shared" si="1"/>
        <v>17422</v>
      </c>
      <c r="CG15" s="342">
        <f t="shared" si="1"/>
        <v>323</v>
      </c>
      <c r="CH15" s="342">
        <f t="shared" si="1"/>
        <v>6972</v>
      </c>
      <c r="CI15" s="342">
        <f t="shared" si="1"/>
        <v>1041</v>
      </c>
      <c r="CJ15" s="342">
        <f t="shared" si="1"/>
        <v>2113</v>
      </c>
      <c r="CK15" s="342">
        <f t="shared" si="1"/>
        <v>553</v>
      </c>
      <c r="CL15" s="342">
        <f t="shared" si="1"/>
        <v>1141</v>
      </c>
      <c r="CM15" s="342">
        <f t="shared" si="1"/>
        <v>27</v>
      </c>
      <c r="CN15" s="342">
        <f t="shared" si="1"/>
        <v>661</v>
      </c>
      <c r="CO15" s="342">
        <f t="shared" si="1"/>
        <v>-3902</v>
      </c>
      <c r="CP15" s="342">
        <f t="shared" si="1"/>
        <v>100199</v>
      </c>
      <c r="CQ15" s="343">
        <f t="shared" si="23"/>
        <v>266</v>
      </c>
      <c r="CR15" s="341"/>
      <c r="CS15" s="364" t="str">
        <f t="shared" si="24"/>
        <v/>
      </c>
      <c r="CT15" s="341">
        <f t="shared" si="2"/>
        <v>1517.840604</v>
      </c>
      <c r="CU15" s="341">
        <f t="shared" si="3"/>
        <v>370.40619600000002</v>
      </c>
      <c r="CV15" s="341">
        <f t="shared" si="4"/>
        <v>0</v>
      </c>
      <c r="CW15" s="341">
        <f t="shared" si="5"/>
        <v>1087.228224</v>
      </c>
      <c r="CX15" s="341">
        <f t="shared" si="6"/>
        <v>5.9033880000000005</v>
      </c>
      <c r="CY15" s="341">
        <f t="shared" si="7"/>
        <v>160.73125200000001</v>
      </c>
      <c r="CZ15" s="341">
        <f t="shared" si="8"/>
        <v>82.521827999999999</v>
      </c>
      <c r="DA15" s="341">
        <f t="shared" si="9"/>
        <v>-48.608748000000006</v>
      </c>
      <c r="DB15" s="341">
        <f t="shared" si="10"/>
        <v>-73.017792</v>
      </c>
      <c r="DC15" s="341">
        <f t="shared" si="11"/>
        <v>729.42429600000003</v>
      </c>
      <c r="DD15" s="341">
        <f t="shared" si="12"/>
        <v>13.523364000000001</v>
      </c>
      <c r="DE15" s="341">
        <f t="shared" si="13"/>
        <v>291.90369600000002</v>
      </c>
      <c r="DF15" s="341">
        <f t="shared" si="14"/>
        <v>43.584588000000004</v>
      </c>
      <c r="DG15" s="341">
        <f t="shared" si="15"/>
        <v>88.467084</v>
      </c>
      <c r="DH15" s="341">
        <f t="shared" si="16"/>
        <v>23.153004000000003</v>
      </c>
      <c r="DI15" s="341">
        <f t="shared" si="17"/>
        <v>47.771388000000002</v>
      </c>
      <c r="DJ15" s="341">
        <f t="shared" si="18"/>
        <v>1.130436</v>
      </c>
      <c r="DK15" s="341">
        <f t="shared" si="19"/>
        <v>27.674748000000001</v>
      </c>
      <c r="DL15" s="341">
        <f t="shared" si="20"/>
        <v>-163.36893600000002</v>
      </c>
      <c r="DM15" s="341">
        <f t="shared" si="21"/>
        <v>4195.1317319999998</v>
      </c>
      <c r="DN15" s="341">
        <f t="shared" si="25"/>
        <v>0</v>
      </c>
      <c r="DQ15" s="358"/>
    </row>
    <row r="16" spans="1:145" ht="22.5">
      <c r="A16" s="272" t="s">
        <v>689</v>
      </c>
      <c r="B16" s="273">
        <v>100332</v>
      </c>
      <c r="C16" s="273"/>
      <c r="D16" s="274"/>
      <c r="E16" s="275"/>
      <c r="F16" s="275"/>
      <c r="G16" s="275"/>
      <c r="H16" s="275"/>
      <c r="I16" s="275"/>
      <c r="J16" s="275"/>
      <c r="K16" s="275"/>
      <c r="L16" s="275"/>
      <c r="M16" s="276"/>
      <c r="N16" s="273"/>
      <c r="O16" s="274"/>
      <c r="P16" s="275"/>
      <c r="Q16" s="275"/>
      <c r="R16" s="276"/>
      <c r="S16" s="273"/>
      <c r="T16" s="274"/>
      <c r="U16" s="276"/>
      <c r="V16" s="273"/>
      <c r="W16" s="273"/>
      <c r="X16" s="274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75"/>
      <c r="AJ16" s="275"/>
      <c r="AK16" s="275"/>
      <c r="AL16" s="275"/>
      <c r="AM16" s="275"/>
      <c r="AN16" s="275"/>
      <c r="AO16" s="275"/>
      <c r="AP16" s="275"/>
      <c r="AQ16" s="275"/>
      <c r="AR16" s="275"/>
      <c r="AS16" s="276"/>
      <c r="AT16" s="273"/>
      <c r="AU16" s="273"/>
      <c r="AV16" s="274"/>
      <c r="AW16" s="275"/>
      <c r="AX16" s="275"/>
      <c r="AY16" s="275"/>
      <c r="AZ16" s="275"/>
      <c r="BA16" s="275"/>
      <c r="BB16" s="275"/>
      <c r="BC16" s="275"/>
      <c r="BD16" s="275"/>
      <c r="BE16" s="275"/>
      <c r="BF16" s="275"/>
      <c r="BG16" s="275"/>
      <c r="BH16" s="275"/>
      <c r="BI16" s="275"/>
      <c r="BJ16" s="275"/>
      <c r="BK16" s="275"/>
      <c r="BL16" s="275"/>
      <c r="BM16" s="276"/>
      <c r="BN16" s="273"/>
      <c r="BO16" s="274"/>
      <c r="BP16" s="276"/>
      <c r="BQ16" s="273"/>
      <c r="BR16" s="273"/>
      <c r="BS16" s="273"/>
      <c r="BW16" s="331">
        <f t="shared" si="22"/>
        <v>0</v>
      </c>
      <c r="BX16" s="331">
        <f t="shared" si="1"/>
        <v>0</v>
      </c>
      <c r="BY16" s="331">
        <f t="shared" si="1"/>
        <v>0</v>
      </c>
      <c r="BZ16" s="331">
        <f t="shared" si="1"/>
        <v>0</v>
      </c>
      <c r="CA16" s="331">
        <f t="shared" si="1"/>
        <v>0</v>
      </c>
      <c r="CB16" s="331">
        <f t="shared" si="1"/>
        <v>0</v>
      </c>
      <c r="CC16" s="331">
        <f t="shared" si="1"/>
        <v>0</v>
      </c>
      <c r="CD16" s="331">
        <f t="shared" si="1"/>
        <v>0</v>
      </c>
      <c r="CE16" s="331">
        <f t="shared" si="1"/>
        <v>0</v>
      </c>
      <c r="CF16" s="331">
        <f t="shared" si="1"/>
        <v>0</v>
      </c>
      <c r="CG16" s="331">
        <f t="shared" si="1"/>
        <v>0</v>
      </c>
      <c r="CH16" s="331">
        <f t="shared" si="1"/>
        <v>0</v>
      </c>
      <c r="CI16" s="331">
        <f t="shared" si="1"/>
        <v>0</v>
      </c>
      <c r="CJ16" s="331">
        <f t="shared" si="1"/>
        <v>0</v>
      </c>
      <c r="CK16" s="331">
        <f t="shared" si="1"/>
        <v>0</v>
      </c>
      <c r="CL16" s="331">
        <f t="shared" si="1"/>
        <v>0</v>
      </c>
      <c r="CM16" s="331">
        <f t="shared" si="1"/>
        <v>0</v>
      </c>
      <c r="CN16" s="331">
        <f t="shared" si="1"/>
        <v>0</v>
      </c>
      <c r="CO16" s="331">
        <f t="shared" si="1"/>
        <v>0</v>
      </c>
      <c r="CP16" s="331">
        <f t="shared" si="1"/>
        <v>100332</v>
      </c>
      <c r="CQ16" s="332"/>
      <c r="CS16" s="363" t="str">
        <f t="shared" si="24"/>
        <v/>
      </c>
      <c r="CT16" s="260">
        <f t="shared" si="2"/>
        <v>0</v>
      </c>
      <c r="CU16" s="260">
        <f t="shared" si="3"/>
        <v>0</v>
      </c>
      <c r="CV16" s="260">
        <f t="shared" si="4"/>
        <v>0</v>
      </c>
      <c r="CW16" s="260">
        <f t="shared" si="5"/>
        <v>0</v>
      </c>
      <c r="CX16" s="260">
        <f t="shared" si="6"/>
        <v>0</v>
      </c>
      <c r="CY16" s="260">
        <f t="shared" si="7"/>
        <v>0</v>
      </c>
      <c r="CZ16" s="260">
        <f t="shared" si="8"/>
        <v>0</v>
      </c>
      <c r="DA16" s="260">
        <f t="shared" si="9"/>
        <v>0</v>
      </c>
      <c r="DB16" s="260">
        <f t="shared" si="10"/>
        <v>0</v>
      </c>
      <c r="DC16" s="260">
        <f t="shared" si="11"/>
        <v>0</v>
      </c>
      <c r="DD16" s="260">
        <f t="shared" si="12"/>
        <v>0</v>
      </c>
      <c r="DE16" s="260">
        <f t="shared" si="13"/>
        <v>0</v>
      </c>
      <c r="DF16" s="260">
        <f t="shared" si="14"/>
        <v>0</v>
      </c>
      <c r="DG16" s="260">
        <f t="shared" si="15"/>
        <v>0</v>
      </c>
      <c r="DH16" s="260">
        <f t="shared" si="16"/>
        <v>0</v>
      </c>
      <c r="DI16" s="260">
        <f t="shared" si="17"/>
        <v>0</v>
      </c>
      <c r="DJ16" s="260">
        <f t="shared" si="18"/>
        <v>0</v>
      </c>
      <c r="DK16" s="260">
        <f t="shared" si="19"/>
        <v>0</v>
      </c>
      <c r="DL16" s="260">
        <f t="shared" si="20"/>
        <v>0</v>
      </c>
      <c r="DM16" s="260">
        <f t="shared" si="21"/>
        <v>4200.7001760000003</v>
      </c>
      <c r="DN16" s="260">
        <f t="shared" si="25"/>
        <v>0</v>
      </c>
      <c r="DQ16" s="358"/>
    </row>
    <row r="17" spans="1:141" ht="22.5">
      <c r="A17" s="272" t="s">
        <v>690</v>
      </c>
      <c r="B17" s="273">
        <v>94539</v>
      </c>
      <c r="C17" s="273"/>
      <c r="D17" s="274"/>
      <c r="E17" s="275"/>
      <c r="F17" s="275"/>
      <c r="G17" s="275"/>
      <c r="H17" s="275"/>
      <c r="I17" s="275"/>
      <c r="J17" s="275"/>
      <c r="K17" s="275"/>
      <c r="L17" s="275"/>
      <c r="M17" s="276"/>
      <c r="N17" s="273"/>
      <c r="O17" s="274"/>
      <c r="P17" s="275"/>
      <c r="Q17" s="275"/>
      <c r="R17" s="276"/>
      <c r="S17" s="273"/>
      <c r="T17" s="274"/>
      <c r="U17" s="276"/>
      <c r="V17" s="273"/>
      <c r="W17" s="273"/>
      <c r="X17" s="274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5"/>
      <c r="AJ17" s="275"/>
      <c r="AK17" s="275"/>
      <c r="AL17" s="275"/>
      <c r="AM17" s="275"/>
      <c r="AN17" s="275"/>
      <c r="AO17" s="275"/>
      <c r="AP17" s="275"/>
      <c r="AQ17" s="275"/>
      <c r="AR17" s="275"/>
      <c r="AS17" s="276"/>
      <c r="AT17" s="273"/>
      <c r="AU17" s="273"/>
      <c r="AV17" s="274"/>
      <c r="AW17" s="275"/>
      <c r="AX17" s="275"/>
      <c r="AY17" s="275"/>
      <c r="AZ17" s="275"/>
      <c r="BA17" s="275"/>
      <c r="BB17" s="275"/>
      <c r="BC17" s="275"/>
      <c r="BD17" s="275"/>
      <c r="BE17" s="275"/>
      <c r="BF17" s="275"/>
      <c r="BG17" s="275"/>
      <c r="BH17" s="275"/>
      <c r="BI17" s="275"/>
      <c r="BJ17" s="275"/>
      <c r="BK17" s="275"/>
      <c r="BL17" s="275"/>
      <c r="BM17" s="276"/>
      <c r="BN17" s="273"/>
      <c r="BO17" s="274"/>
      <c r="BP17" s="276"/>
      <c r="BQ17" s="273"/>
      <c r="BR17" s="273"/>
      <c r="BS17" s="273"/>
      <c r="BW17" s="331">
        <f t="shared" si="22"/>
        <v>0</v>
      </c>
      <c r="BX17" s="331">
        <f t="shared" si="1"/>
        <v>0</v>
      </c>
      <c r="BY17" s="331">
        <f t="shared" si="1"/>
        <v>0</v>
      </c>
      <c r="BZ17" s="331">
        <f t="shared" si="1"/>
        <v>0</v>
      </c>
      <c r="CA17" s="331">
        <f t="shared" si="1"/>
        <v>0</v>
      </c>
      <c r="CB17" s="331">
        <f t="shared" si="1"/>
        <v>0</v>
      </c>
      <c r="CC17" s="331">
        <f t="shared" si="1"/>
        <v>0</v>
      </c>
      <c r="CD17" s="331">
        <f t="shared" si="1"/>
        <v>0</v>
      </c>
      <c r="CE17" s="331">
        <f t="shared" si="1"/>
        <v>0</v>
      </c>
      <c r="CF17" s="331">
        <f t="shared" si="1"/>
        <v>0</v>
      </c>
      <c r="CG17" s="331">
        <f t="shared" si="1"/>
        <v>0</v>
      </c>
      <c r="CH17" s="331">
        <f t="shared" si="1"/>
        <v>0</v>
      </c>
      <c r="CI17" s="331">
        <f t="shared" si="1"/>
        <v>0</v>
      </c>
      <c r="CJ17" s="331">
        <f t="shared" si="1"/>
        <v>0</v>
      </c>
      <c r="CK17" s="331">
        <f t="shared" si="1"/>
        <v>0</v>
      </c>
      <c r="CL17" s="331">
        <f t="shared" si="1"/>
        <v>0</v>
      </c>
      <c r="CM17" s="331">
        <f t="shared" si="1"/>
        <v>0</v>
      </c>
      <c r="CN17" s="331">
        <f t="shared" si="1"/>
        <v>0</v>
      </c>
      <c r="CO17" s="331">
        <f t="shared" si="1"/>
        <v>0</v>
      </c>
      <c r="CP17" s="331">
        <f t="shared" si="1"/>
        <v>94539</v>
      </c>
      <c r="CQ17" s="332"/>
      <c r="CS17" s="363" t="str">
        <f t="shared" si="24"/>
        <v/>
      </c>
      <c r="CT17" s="260">
        <f t="shared" si="2"/>
        <v>0</v>
      </c>
      <c r="CU17" s="260">
        <f t="shared" si="3"/>
        <v>0</v>
      </c>
      <c r="CV17" s="260">
        <f t="shared" si="4"/>
        <v>0</v>
      </c>
      <c r="CW17" s="260">
        <f t="shared" si="5"/>
        <v>0</v>
      </c>
      <c r="CX17" s="260">
        <f t="shared" si="6"/>
        <v>0</v>
      </c>
      <c r="CY17" s="260">
        <f t="shared" si="7"/>
        <v>0</v>
      </c>
      <c r="CZ17" s="260">
        <f t="shared" si="8"/>
        <v>0</v>
      </c>
      <c r="DA17" s="260">
        <f t="shared" si="9"/>
        <v>0</v>
      </c>
      <c r="DB17" s="260">
        <f t="shared" si="10"/>
        <v>0</v>
      </c>
      <c r="DC17" s="260">
        <f t="shared" si="11"/>
        <v>0</v>
      </c>
      <c r="DD17" s="260">
        <f t="shared" si="12"/>
        <v>0</v>
      </c>
      <c r="DE17" s="260">
        <f t="shared" si="13"/>
        <v>0</v>
      </c>
      <c r="DF17" s="260">
        <f t="shared" si="14"/>
        <v>0</v>
      </c>
      <c r="DG17" s="260">
        <f t="shared" si="15"/>
        <v>0</v>
      </c>
      <c r="DH17" s="260">
        <f t="shared" si="16"/>
        <v>0</v>
      </c>
      <c r="DI17" s="260">
        <f t="shared" si="17"/>
        <v>0</v>
      </c>
      <c r="DJ17" s="260">
        <f t="shared" si="18"/>
        <v>0</v>
      </c>
      <c r="DK17" s="260">
        <f t="shared" si="19"/>
        <v>0</v>
      </c>
      <c r="DL17" s="260">
        <f t="shared" si="20"/>
        <v>0</v>
      </c>
      <c r="DM17" s="260">
        <f t="shared" si="21"/>
        <v>3958.158852</v>
      </c>
      <c r="DN17" s="260">
        <f t="shared" si="25"/>
        <v>0</v>
      </c>
      <c r="DQ17" s="358"/>
    </row>
    <row r="18" spans="1:141" ht="22.5">
      <c r="A18" s="272" t="s">
        <v>691</v>
      </c>
      <c r="B18" s="273">
        <v>68796</v>
      </c>
      <c r="C18" s="273"/>
      <c r="D18" s="274"/>
      <c r="E18" s="275"/>
      <c r="F18" s="275"/>
      <c r="G18" s="275"/>
      <c r="H18" s="275"/>
      <c r="I18" s="275"/>
      <c r="J18" s="275"/>
      <c r="K18" s="275"/>
      <c r="L18" s="275"/>
      <c r="M18" s="276"/>
      <c r="N18" s="273"/>
      <c r="O18" s="274"/>
      <c r="P18" s="275"/>
      <c r="Q18" s="275"/>
      <c r="R18" s="276"/>
      <c r="S18" s="273"/>
      <c r="T18" s="274"/>
      <c r="U18" s="276"/>
      <c r="V18" s="273"/>
      <c r="W18" s="273"/>
      <c r="X18" s="274"/>
      <c r="Y18" s="275"/>
      <c r="Z18" s="275"/>
      <c r="AA18" s="275"/>
      <c r="AB18" s="275"/>
      <c r="AC18" s="275"/>
      <c r="AD18" s="275"/>
      <c r="AE18" s="275"/>
      <c r="AF18" s="275"/>
      <c r="AG18" s="275"/>
      <c r="AH18" s="275"/>
      <c r="AI18" s="275"/>
      <c r="AJ18" s="275"/>
      <c r="AK18" s="275"/>
      <c r="AL18" s="275"/>
      <c r="AM18" s="275"/>
      <c r="AN18" s="275"/>
      <c r="AO18" s="275"/>
      <c r="AP18" s="275"/>
      <c r="AQ18" s="275"/>
      <c r="AR18" s="275"/>
      <c r="AS18" s="276"/>
      <c r="AT18" s="273"/>
      <c r="AU18" s="273"/>
      <c r="AV18" s="274"/>
      <c r="AW18" s="275"/>
      <c r="AX18" s="275"/>
      <c r="AY18" s="275"/>
      <c r="AZ18" s="275"/>
      <c r="BA18" s="275"/>
      <c r="BB18" s="275"/>
      <c r="BC18" s="275"/>
      <c r="BD18" s="275"/>
      <c r="BE18" s="275"/>
      <c r="BF18" s="275"/>
      <c r="BG18" s="275"/>
      <c r="BH18" s="275"/>
      <c r="BI18" s="275"/>
      <c r="BJ18" s="275"/>
      <c r="BK18" s="275"/>
      <c r="BL18" s="275"/>
      <c r="BM18" s="276"/>
      <c r="BN18" s="273"/>
      <c r="BO18" s="274"/>
      <c r="BP18" s="276"/>
      <c r="BQ18" s="273"/>
      <c r="BR18" s="273"/>
      <c r="BS18" s="273"/>
      <c r="BW18" s="331">
        <f t="shared" si="22"/>
        <v>0</v>
      </c>
      <c r="BX18" s="331">
        <f t="shared" si="1"/>
        <v>0</v>
      </c>
      <c r="BY18" s="331">
        <f t="shared" si="1"/>
        <v>0</v>
      </c>
      <c r="BZ18" s="331">
        <f t="shared" si="1"/>
        <v>0</v>
      </c>
      <c r="CA18" s="331">
        <f t="shared" si="1"/>
        <v>0</v>
      </c>
      <c r="CB18" s="331">
        <f t="shared" si="1"/>
        <v>0</v>
      </c>
      <c r="CC18" s="331">
        <f t="shared" si="1"/>
        <v>0</v>
      </c>
      <c r="CD18" s="331">
        <f t="shared" si="1"/>
        <v>0</v>
      </c>
      <c r="CE18" s="331">
        <f t="shared" si="1"/>
        <v>0</v>
      </c>
      <c r="CF18" s="331">
        <f t="shared" si="1"/>
        <v>0</v>
      </c>
      <c r="CG18" s="331">
        <f t="shared" si="1"/>
        <v>0</v>
      </c>
      <c r="CH18" s="331">
        <f t="shared" si="1"/>
        <v>0</v>
      </c>
      <c r="CI18" s="331">
        <f t="shared" si="1"/>
        <v>0</v>
      </c>
      <c r="CJ18" s="331">
        <f t="shared" si="1"/>
        <v>0</v>
      </c>
      <c r="CK18" s="331">
        <f t="shared" si="1"/>
        <v>0</v>
      </c>
      <c r="CL18" s="331">
        <f t="shared" si="1"/>
        <v>0</v>
      </c>
      <c r="CM18" s="331">
        <f t="shared" si="1"/>
        <v>0</v>
      </c>
      <c r="CN18" s="331">
        <f t="shared" si="1"/>
        <v>0</v>
      </c>
      <c r="CO18" s="331">
        <f t="shared" si="1"/>
        <v>0</v>
      </c>
      <c r="CP18" s="331">
        <f t="shared" si="1"/>
        <v>68796</v>
      </c>
      <c r="CQ18" s="332"/>
      <c r="CS18" s="363" t="str">
        <f t="shared" si="24"/>
        <v/>
      </c>
      <c r="CT18" s="260">
        <f t="shared" si="2"/>
        <v>0</v>
      </c>
      <c r="CU18" s="260">
        <f t="shared" si="3"/>
        <v>0</v>
      </c>
      <c r="CV18" s="260">
        <f t="shared" si="4"/>
        <v>0</v>
      </c>
      <c r="CW18" s="260">
        <f t="shared" si="5"/>
        <v>0</v>
      </c>
      <c r="CX18" s="260">
        <f t="shared" si="6"/>
        <v>0</v>
      </c>
      <c r="CY18" s="260">
        <f t="shared" si="7"/>
        <v>0</v>
      </c>
      <c r="CZ18" s="260">
        <f t="shared" si="8"/>
        <v>0</v>
      </c>
      <c r="DA18" s="260">
        <f t="shared" si="9"/>
        <v>0</v>
      </c>
      <c r="DB18" s="260">
        <f t="shared" si="10"/>
        <v>0</v>
      </c>
      <c r="DC18" s="260">
        <f t="shared" si="11"/>
        <v>0</v>
      </c>
      <c r="DD18" s="260">
        <f t="shared" si="12"/>
        <v>0</v>
      </c>
      <c r="DE18" s="260">
        <f t="shared" si="13"/>
        <v>0</v>
      </c>
      <c r="DF18" s="260">
        <f t="shared" si="14"/>
        <v>0</v>
      </c>
      <c r="DG18" s="260">
        <f t="shared" si="15"/>
        <v>0</v>
      </c>
      <c r="DH18" s="260">
        <f t="shared" si="16"/>
        <v>0</v>
      </c>
      <c r="DI18" s="260">
        <f t="shared" si="17"/>
        <v>0</v>
      </c>
      <c r="DJ18" s="260">
        <f t="shared" si="18"/>
        <v>0</v>
      </c>
      <c r="DK18" s="260">
        <f t="shared" si="19"/>
        <v>0</v>
      </c>
      <c r="DL18" s="260">
        <f t="shared" si="20"/>
        <v>0</v>
      </c>
      <c r="DM18" s="260">
        <f t="shared" si="21"/>
        <v>2880.3509280000003</v>
      </c>
      <c r="DN18" s="260">
        <f t="shared" si="25"/>
        <v>0</v>
      </c>
      <c r="DQ18" s="358"/>
    </row>
    <row r="19" spans="1:141" ht="22.5">
      <c r="A19" s="336" t="s">
        <v>692</v>
      </c>
      <c r="B19" s="337">
        <v>76384</v>
      </c>
      <c r="C19" s="337">
        <v>36906</v>
      </c>
      <c r="D19" s="338"/>
      <c r="E19" s="339">
        <v>7578</v>
      </c>
      <c r="F19" s="339">
        <v>19380</v>
      </c>
      <c r="G19" s="339"/>
      <c r="H19" s="339">
        <v>8705</v>
      </c>
      <c r="I19" s="339"/>
      <c r="J19" s="339">
        <v>1243</v>
      </c>
      <c r="K19" s="339"/>
      <c r="L19" s="339"/>
      <c r="M19" s="340">
        <v>0</v>
      </c>
      <c r="N19" s="337">
        <v>728</v>
      </c>
      <c r="O19" s="338"/>
      <c r="P19" s="339">
        <v>414</v>
      </c>
      <c r="Q19" s="339">
        <v>273</v>
      </c>
      <c r="R19" s="340">
        <v>41</v>
      </c>
      <c r="S19" s="337"/>
      <c r="T19" s="338"/>
      <c r="U19" s="340"/>
      <c r="V19" s="337"/>
      <c r="W19" s="337">
        <v>29802</v>
      </c>
      <c r="X19" s="338">
        <v>26145</v>
      </c>
      <c r="Y19" s="339"/>
      <c r="Z19" s="339">
        <v>1065</v>
      </c>
      <c r="AA19" s="339">
        <v>78</v>
      </c>
      <c r="AB19" s="339">
        <v>558</v>
      </c>
      <c r="AC19" s="339">
        <v>271</v>
      </c>
      <c r="AD19" s="339"/>
      <c r="AE19" s="339">
        <v>89</v>
      </c>
      <c r="AF19" s="339"/>
      <c r="AG19" s="339"/>
      <c r="AH19" s="339"/>
      <c r="AI19" s="339"/>
      <c r="AJ19" s="339"/>
      <c r="AK19" s="339">
        <v>740</v>
      </c>
      <c r="AL19" s="339">
        <v>74</v>
      </c>
      <c r="AM19" s="339">
        <v>329</v>
      </c>
      <c r="AN19" s="339"/>
      <c r="AO19" s="339">
        <v>74</v>
      </c>
      <c r="AP19" s="339"/>
      <c r="AQ19" s="339"/>
      <c r="AR19" s="339"/>
      <c r="AS19" s="340">
        <v>378</v>
      </c>
      <c r="AT19" s="337">
        <v>3693</v>
      </c>
      <c r="AU19" s="337">
        <v>4875</v>
      </c>
      <c r="AV19" s="338">
        <v>182</v>
      </c>
      <c r="AW19" s="339"/>
      <c r="AX19" s="339">
        <v>1359</v>
      </c>
      <c r="AY19" s="339">
        <v>168</v>
      </c>
      <c r="AZ19" s="339"/>
      <c r="BA19" s="339"/>
      <c r="BB19" s="339">
        <v>1883</v>
      </c>
      <c r="BC19" s="339"/>
      <c r="BD19" s="339">
        <v>230</v>
      </c>
      <c r="BE19" s="339">
        <v>85</v>
      </c>
      <c r="BF19" s="339">
        <v>169</v>
      </c>
      <c r="BG19" s="339"/>
      <c r="BH19" s="339">
        <v>797</v>
      </c>
      <c r="BI19" s="339"/>
      <c r="BJ19" s="339"/>
      <c r="BK19" s="339"/>
      <c r="BL19" s="339">
        <v>1</v>
      </c>
      <c r="BM19" s="340">
        <v>0</v>
      </c>
      <c r="BN19" s="337">
        <v>238</v>
      </c>
      <c r="BO19" s="338">
        <v>30</v>
      </c>
      <c r="BP19" s="340">
        <v>208</v>
      </c>
      <c r="BQ19" s="337"/>
      <c r="BR19" s="337">
        <v>42</v>
      </c>
      <c r="BS19" s="337">
        <v>102</v>
      </c>
      <c r="BT19" s="341"/>
      <c r="BU19" s="341"/>
      <c r="BV19" s="341"/>
      <c r="BW19" s="342">
        <f t="shared" si="22"/>
        <v>26958</v>
      </c>
      <c r="BX19" s="342">
        <f t="shared" si="1"/>
        <v>8705</v>
      </c>
      <c r="BY19" s="342">
        <f t="shared" si="1"/>
        <v>728</v>
      </c>
      <c r="BZ19" s="342">
        <f t="shared" si="1"/>
        <v>26145</v>
      </c>
      <c r="CA19" s="342">
        <f t="shared" si="1"/>
        <v>0</v>
      </c>
      <c r="CB19" s="342">
        <f t="shared" si="1"/>
        <v>74</v>
      </c>
      <c r="CC19" s="342">
        <f t="shared" si="1"/>
        <v>89</v>
      </c>
      <c r="CD19" s="342">
        <f t="shared" si="1"/>
        <v>329</v>
      </c>
      <c r="CE19" s="342">
        <f t="shared" si="1"/>
        <v>3164</v>
      </c>
      <c r="CF19" s="342">
        <f t="shared" ref="CF19:CP50" si="30">SUMIF($B$2:$BS$2,CF$4,$B19:$BS19)</f>
        <v>3693</v>
      </c>
      <c r="CG19" s="342">
        <f t="shared" si="30"/>
        <v>230</v>
      </c>
      <c r="CH19" s="342">
        <f t="shared" si="30"/>
        <v>1883</v>
      </c>
      <c r="CI19" s="342">
        <f t="shared" si="30"/>
        <v>967</v>
      </c>
      <c r="CJ19" s="342">
        <f t="shared" si="30"/>
        <v>1709</v>
      </c>
      <c r="CK19" s="342">
        <f t="shared" si="30"/>
        <v>293</v>
      </c>
      <c r="CL19" s="342">
        <f t="shared" si="30"/>
        <v>102</v>
      </c>
      <c r="CM19" s="342">
        <f t="shared" si="30"/>
        <v>42</v>
      </c>
      <c r="CN19" s="342">
        <f t="shared" si="30"/>
        <v>30</v>
      </c>
      <c r="CO19" s="342">
        <f t="shared" si="30"/>
        <v>1243</v>
      </c>
      <c r="CP19" s="342">
        <f t="shared" si="30"/>
        <v>76384</v>
      </c>
      <c r="CQ19" s="343">
        <f t="shared" si="23"/>
        <v>0</v>
      </c>
      <c r="CR19" s="341"/>
      <c r="CS19" s="364" t="str">
        <f t="shared" si="24"/>
        <v/>
      </c>
      <c r="CT19" s="341">
        <f t="shared" si="2"/>
        <v>1128.6775440000001</v>
      </c>
      <c r="CU19" s="341">
        <f t="shared" si="3"/>
        <v>364.46093999999999</v>
      </c>
      <c r="CV19" s="341">
        <f t="shared" si="4"/>
        <v>30.479904000000001</v>
      </c>
      <c r="CW19" s="341">
        <f t="shared" si="5"/>
        <v>1094.63886</v>
      </c>
      <c r="CX19" s="341">
        <f t="shared" si="6"/>
        <v>0</v>
      </c>
      <c r="CY19" s="341">
        <f t="shared" si="7"/>
        <v>3.0982320000000003</v>
      </c>
      <c r="CZ19" s="341">
        <f t="shared" si="8"/>
        <v>3.7262520000000001</v>
      </c>
      <c r="DA19" s="341">
        <f t="shared" si="9"/>
        <v>13.774572000000001</v>
      </c>
      <c r="DB19" s="341">
        <f t="shared" si="10"/>
        <v>132.47035200000002</v>
      </c>
      <c r="DC19" s="341">
        <f t="shared" si="11"/>
        <v>154.61852400000001</v>
      </c>
      <c r="DD19" s="341">
        <f t="shared" si="12"/>
        <v>9.6296400000000002</v>
      </c>
      <c r="DE19" s="341">
        <f t="shared" si="13"/>
        <v>78.837444000000005</v>
      </c>
      <c r="DF19" s="341">
        <f t="shared" si="14"/>
        <v>40.486356000000001</v>
      </c>
      <c r="DG19" s="341">
        <f t="shared" si="15"/>
        <v>71.552412000000004</v>
      </c>
      <c r="DH19" s="341">
        <f t="shared" si="16"/>
        <v>12.267324</v>
      </c>
      <c r="DI19" s="341">
        <f t="shared" si="17"/>
        <v>4.2705359999999999</v>
      </c>
      <c r="DJ19" s="341">
        <f t="shared" si="18"/>
        <v>1.758456</v>
      </c>
      <c r="DK19" s="341">
        <f t="shared" si="19"/>
        <v>1.25604</v>
      </c>
      <c r="DL19" s="341">
        <f t="shared" si="20"/>
        <v>52.041924000000002</v>
      </c>
      <c r="DM19" s="341">
        <f t="shared" si="21"/>
        <v>3198.0453120000002</v>
      </c>
      <c r="DN19" s="341">
        <f t="shared" si="25"/>
        <v>0</v>
      </c>
      <c r="DQ19" s="359"/>
      <c r="DR19" s="352" t="str">
        <f>CT$4</f>
        <v>HC</v>
      </c>
      <c r="DS19" s="352" t="str">
        <f t="shared" ref="DS19" si="31">CU$4</f>
        <v>BC</v>
      </c>
      <c r="DT19" s="352" t="str">
        <f t="shared" ref="DT19" si="32">CV$4</f>
        <v>MFG</v>
      </c>
      <c r="DU19" s="352" t="str">
        <f t="shared" ref="DU19" si="33">CW$4</f>
        <v>OIL_CRD</v>
      </c>
      <c r="DV19" s="352" t="str">
        <f t="shared" ref="DV19" si="34">CX$4</f>
        <v>OIL_GSL</v>
      </c>
      <c r="DW19" s="352" t="str">
        <f t="shared" ref="DW19" si="35">CY$4</f>
        <v>OIL_DSL</v>
      </c>
      <c r="DX19" s="352" t="str">
        <f t="shared" ref="DX19" si="36">CZ$4</f>
        <v>OIL_LPG</v>
      </c>
      <c r="DY19" s="352" t="str">
        <f t="shared" ref="DY19" si="37">DA$4</f>
        <v>OIL_FUE</v>
      </c>
      <c r="DZ19" s="352" t="str">
        <f t="shared" ref="DZ19" si="38">DB$4</f>
        <v>OTH_OIL_FUE</v>
      </c>
      <c r="EA19" s="352" t="str">
        <f t="shared" ref="EA19" si="39">DC$4</f>
        <v>NAT_GAS</v>
      </c>
      <c r="EB19" s="352" t="str">
        <f t="shared" ref="EB19" si="40">DD$4</f>
        <v>BIOG</v>
      </c>
      <c r="EC19" s="352" t="str">
        <f t="shared" ref="EC19" si="41">DE$4</f>
        <v>BIOM</v>
      </c>
      <c r="ED19" s="352" t="str">
        <f t="shared" ref="ED19" si="42">DF$4</f>
        <v>BLF</v>
      </c>
      <c r="EE19" s="352" t="str">
        <f t="shared" ref="EE19" si="43">DG$4</f>
        <v>OTH_REN_FUE</v>
      </c>
      <c r="EF19" s="352" t="str">
        <f t="shared" ref="EF19" si="44">DH$4</f>
        <v>RDF</v>
      </c>
      <c r="EG19" s="352" t="str">
        <f t="shared" ref="EG19" si="45">DI$4</f>
        <v>ELC</v>
      </c>
      <c r="EH19" s="352" t="str">
        <f t="shared" ref="EH19" si="46">DJ$4</f>
        <v>DH</v>
      </c>
      <c r="EI19" s="352" t="str">
        <f t="shared" ref="EI19" si="47">DK$4</f>
        <v>OTH_FUE</v>
      </c>
      <c r="EJ19" s="352" t="str">
        <f t="shared" ref="EJ19" si="48">DL$4</f>
        <v>COKE</v>
      </c>
      <c r="EK19" s="352" t="str">
        <f t="shared" ref="EK19" si="49">DM$4</f>
        <v>TOTAL</v>
      </c>
    </row>
    <row r="20" spans="1:141" ht="22.5">
      <c r="A20" s="272" t="s">
        <v>693</v>
      </c>
      <c r="B20" s="273">
        <v>36675</v>
      </c>
      <c r="C20" s="273">
        <v>28125</v>
      </c>
      <c r="D20" s="274"/>
      <c r="E20" s="275">
        <v>47</v>
      </c>
      <c r="F20" s="275">
        <v>19372</v>
      </c>
      <c r="G20" s="275"/>
      <c r="H20" s="275">
        <v>8705</v>
      </c>
      <c r="I20" s="275"/>
      <c r="J20" s="275">
        <v>1</v>
      </c>
      <c r="K20" s="275"/>
      <c r="L20" s="275"/>
      <c r="M20" s="276">
        <v>0</v>
      </c>
      <c r="N20" s="273">
        <v>728</v>
      </c>
      <c r="O20" s="274"/>
      <c r="P20" s="275">
        <v>414</v>
      </c>
      <c r="Q20" s="275">
        <v>273</v>
      </c>
      <c r="R20" s="276">
        <v>41</v>
      </c>
      <c r="S20" s="273"/>
      <c r="T20" s="274"/>
      <c r="U20" s="276"/>
      <c r="V20" s="273"/>
      <c r="W20" s="273">
        <v>397</v>
      </c>
      <c r="X20" s="274"/>
      <c r="Y20" s="275"/>
      <c r="Z20" s="275"/>
      <c r="AA20" s="275"/>
      <c r="AB20" s="275"/>
      <c r="AC20" s="275">
        <v>16</v>
      </c>
      <c r="AD20" s="275"/>
      <c r="AE20" s="275">
        <v>0</v>
      </c>
      <c r="AF20" s="275"/>
      <c r="AG20" s="275"/>
      <c r="AH20" s="275"/>
      <c r="AI20" s="275"/>
      <c r="AJ20" s="275"/>
      <c r="AK20" s="275"/>
      <c r="AL20" s="275">
        <v>52</v>
      </c>
      <c r="AM20" s="275">
        <v>329</v>
      </c>
      <c r="AN20" s="275"/>
      <c r="AO20" s="275"/>
      <c r="AP20" s="275"/>
      <c r="AQ20" s="275"/>
      <c r="AR20" s="275"/>
      <c r="AS20" s="276"/>
      <c r="AT20" s="273">
        <v>3135</v>
      </c>
      <c r="AU20" s="273">
        <v>3909</v>
      </c>
      <c r="AV20" s="274">
        <v>182</v>
      </c>
      <c r="AW20" s="275"/>
      <c r="AX20" s="275">
        <v>1359</v>
      </c>
      <c r="AY20" s="275">
        <v>168</v>
      </c>
      <c r="AZ20" s="275"/>
      <c r="BA20" s="275"/>
      <c r="BB20" s="275">
        <v>1883</v>
      </c>
      <c r="BC20" s="275"/>
      <c r="BD20" s="275">
        <v>230</v>
      </c>
      <c r="BE20" s="275">
        <v>85</v>
      </c>
      <c r="BF20" s="275"/>
      <c r="BG20" s="275"/>
      <c r="BH20" s="275"/>
      <c r="BI20" s="275"/>
      <c r="BJ20" s="275"/>
      <c r="BK20" s="275"/>
      <c r="BL20" s="275">
        <v>1</v>
      </c>
      <c r="BM20" s="276">
        <v>0</v>
      </c>
      <c r="BN20" s="273">
        <v>238</v>
      </c>
      <c r="BO20" s="274">
        <v>30</v>
      </c>
      <c r="BP20" s="276">
        <v>208</v>
      </c>
      <c r="BQ20" s="273"/>
      <c r="BR20" s="273">
        <v>42</v>
      </c>
      <c r="BS20" s="273">
        <v>102</v>
      </c>
      <c r="BW20" s="331">
        <f t="shared" si="22"/>
        <v>19419</v>
      </c>
      <c r="BX20" s="331">
        <f t="shared" si="22"/>
        <v>8705</v>
      </c>
      <c r="BY20" s="331">
        <f t="shared" si="22"/>
        <v>728</v>
      </c>
      <c r="BZ20" s="331">
        <f t="shared" si="22"/>
        <v>0</v>
      </c>
      <c r="CA20" s="331">
        <f t="shared" si="22"/>
        <v>0</v>
      </c>
      <c r="CB20" s="331">
        <f t="shared" si="22"/>
        <v>52</v>
      </c>
      <c r="CC20" s="331">
        <f t="shared" si="22"/>
        <v>0</v>
      </c>
      <c r="CD20" s="331">
        <f t="shared" si="22"/>
        <v>329</v>
      </c>
      <c r="CE20" s="331">
        <f t="shared" si="22"/>
        <v>16</v>
      </c>
      <c r="CF20" s="331">
        <f t="shared" si="22"/>
        <v>3135</v>
      </c>
      <c r="CG20" s="331">
        <f t="shared" si="22"/>
        <v>230</v>
      </c>
      <c r="CH20" s="331">
        <f t="shared" si="22"/>
        <v>1883</v>
      </c>
      <c r="CI20" s="331">
        <f t="shared" si="22"/>
        <v>1</v>
      </c>
      <c r="CJ20" s="331">
        <f t="shared" si="22"/>
        <v>1709</v>
      </c>
      <c r="CK20" s="331">
        <f t="shared" si="22"/>
        <v>293</v>
      </c>
      <c r="CL20" s="331">
        <f t="shared" si="22"/>
        <v>102</v>
      </c>
      <c r="CM20" s="331">
        <f t="shared" si="30"/>
        <v>42</v>
      </c>
      <c r="CN20" s="331">
        <f t="shared" si="30"/>
        <v>30</v>
      </c>
      <c r="CO20" s="331">
        <f t="shared" si="30"/>
        <v>1</v>
      </c>
      <c r="CP20" s="331">
        <f t="shared" si="30"/>
        <v>36675</v>
      </c>
      <c r="CQ20" s="332">
        <f t="shared" si="23"/>
        <v>0</v>
      </c>
      <c r="CS20" s="363" t="str">
        <f t="shared" si="24"/>
        <v/>
      </c>
      <c r="CT20" s="260">
        <f t="shared" si="2"/>
        <v>813.03469200000006</v>
      </c>
      <c r="CU20" s="260">
        <f t="shared" si="3"/>
        <v>364.46093999999999</v>
      </c>
      <c r="CV20" s="260">
        <f t="shared" si="4"/>
        <v>30.479904000000001</v>
      </c>
      <c r="CW20" s="260">
        <f t="shared" si="5"/>
        <v>0</v>
      </c>
      <c r="CX20" s="260">
        <f t="shared" si="6"/>
        <v>0</v>
      </c>
      <c r="CY20" s="260">
        <f t="shared" si="7"/>
        <v>2.177136</v>
      </c>
      <c r="CZ20" s="260">
        <f t="shared" si="8"/>
        <v>0</v>
      </c>
      <c r="DA20" s="260">
        <f t="shared" si="9"/>
        <v>13.774572000000001</v>
      </c>
      <c r="DB20" s="260">
        <f t="shared" si="10"/>
        <v>0.66988800000000004</v>
      </c>
      <c r="DC20" s="260">
        <f t="shared" si="11"/>
        <v>131.25618</v>
      </c>
      <c r="DD20" s="260">
        <f t="shared" si="12"/>
        <v>9.6296400000000002</v>
      </c>
      <c r="DE20" s="260">
        <f t="shared" si="13"/>
        <v>78.837444000000005</v>
      </c>
      <c r="DF20" s="260">
        <f t="shared" si="14"/>
        <v>4.1868000000000002E-2</v>
      </c>
      <c r="DG20" s="260">
        <f t="shared" si="15"/>
        <v>71.552412000000004</v>
      </c>
      <c r="DH20" s="260">
        <f t="shared" si="16"/>
        <v>12.267324</v>
      </c>
      <c r="DI20" s="260">
        <f t="shared" si="17"/>
        <v>4.2705359999999999</v>
      </c>
      <c r="DJ20" s="260">
        <f t="shared" si="18"/>
        <v>1.758456</v>
      </c>
      <c r="DK20" s="260">
        <f t="shared" si="19"/>
        <v>1.25604</v>
      </c>
      <c r="DL20" s="260">
        <f t="shared" si="20"/>
        <v>4.1868000000000002E-2</v>
      </c>
      <c r="DM20" s="260">
        <f t="shared" si="21"/>
        <v>1535.5089</v>
      </c>
      <c r="DN20" s="260">
        <f t="shared" si="25"/>
        <v>0</v>
      </c>
      <c r="DQ20" s="360" t="s">
        <v>869</v>
      </c>
      <c r="DR20" s="335">
        <f>SUMIF($CS$6:$CS$10,$DQ20,CT$6:CT$10)</f>
        <v>317.19196800000003</v>
      </c>
      <c r="DS20" s="335">
        <f t="shared" ref="DS20" si="50">SUMIF($CS$6:$CS$10,$DQ20,CU$6:CU$10)</f>
        <v>1.214172</v>
      </c>
      <c r="DT20" s="335">
        <f t="shared" ref="DT20" si="51">SUMIF($CS$6:$CS$10,$DQ20,CV$6:CV$10)</f>
        <v>0</v>
      </c>
      <c r="DU20" s="335">
        <f t="shared" ref="DU20" si="52">SUMIF($CS$6:$CS$10,$DQ20,CW$6:CW$10)</f>
        <v>1058.4230400000001</v>
      </c>
      <c r="DV20" s="335">
        <f t="shared" ref="DV20" si="53">SUMIF($CS$6:$CS$10,$DQ20,CX$6:CX$10)</f>
        <v>14.905008</v>
      </c>
      <c r="DW20" s="335">
        <f t="shared" ref="DW20" si="54">SUMIF($CS$6:$CS$10,$DQ20,CY$6:CY$10)</f>
        <v>183.29810400000002</v>
      </c>
      <c r="DX20" s="335">
        <f t="shared" ref="DX20" si="55">SUMIF($CS$6:$CS$10,$DQ20,CZ$6:CZ$10)</f>
        <v>98.641007999999999</v>
      </c>
      <c r="DY20" s="335">
        <f t="shared" ref="DY20" si="56">SUMIF($CS$6:$CS$10,$DQ20,DA$6:DA$10)</f>
        <v>1.25604</v>
      </c>
      <c r="DZ20" s="335">
        <f t="shared" ref="DZ20" si="57">SUMIF($CS$6:$CS$10,$DQ20,DB$6:DB$10)</f>
        <v>45.594252000000004</v>
      </c>
      <c r="EA20" s="335">
        <f t="shared" ref="EA20" si="58">SUMIF($CS$6:$CS$10,$DQ20,DC$6:DC$10)</f>
        <v>605.87182800000005</v>
      </c>
      <c r="EB20" s="335">
        <f t="shared" ref="EB20" si="59">SUMIF($CS$6:$CS$10,$DQ20,DD$6:DD$10)</f>
        <v>0</v>
      </c>
      <c r="EC20" s="335">
        <f t="shared" ref="EC20" si="60">SUMIF($CS$6:$CS$10,$DQ20,DE$6:DE$10)</f>
        <v>27.256068000000003</v>
      </c>
      <c r="ED20" s="335">
        <f t="shared" ref="ED20" si="61">SUMIF($CS$6:$CS$10,$DQ20,DF$6:DF$10)</f>
        <v>15.365556000000002</v>
      </c>
      <c r="EE20" s="335">
        <f t="shared" ref="EE20" si="62">SUMIF($CS$6:$CS$10,$DQ20,DG$6:DG$10)</f>
        <v>0</v>
      </c>
      <c r="EF20" s="335">
        <f t="shared" ref="EF20" si="63">SUMIF($CS$6:$CS$10,$DQ20,DH$6:DH$10)</f>
        <v>0</v>
      </c>
      <c r="EG20" s="335">
        <f t="shared" ref="EG20" si="64">SUMIF($CS$6:$CS$10,$DQ20,DI$6:DI$10)</f>
        <v>74.231964000000005</v>
      </c>
      <c r="EH20" s="335">
        <f t="shared" ref="EH20" si="65">SUMIF($CS$6:$CS$10,$DQ20,DJ$6:DJ$10)</f>
        <v>0</v>
      </c>
      <c r="EI20" s="335">
        <f>SUMIF($CS$6:$CS$10,$DQ20,DK$6:DK$10)</f>
        <v>0</v>
      </c>
      <c r="EJ20" s="335">
        <f t="shared" ref="EJ20" si="66">SUMIF($CS$6:$CS$10,$DQ20,DL$6:DL$10)</f>
        <v>5.4009720000000003</v>
      </c>
      <c r="EK20" s="335">
        <f t="shared" ref="EK20" si="67">SUMIF($CS$6:$CS$10,$DQ20,DM$6:DM$10)</f>
        <v>2448.9430560000001</v>
      </c>
    </row>
    <row r="21" spans="1:141" ht="22.5">
      <c r="A21" s="272" t="s">
        <v>694</v>
      </c>
      <c r="B21" s="273">
        <v>2669</v>
      </c>
      <c r="C21" s="273">
        <v>776</v>
      </c>
      <c r="D21" s="274"/>
      <c r="E21" s="275"/>
      <c r="F21" s="275">
        <v>289</v>
      </c>
      <c r="G21" s="275"/>
      <c r="H21" s="275">
        <v>487</v>
      </c>
      <c r="I21" s="275"/>
      <c r="J21" s="275"/>
      <c r="K21" s="275"/>
      <c r="L21" s="275"/>
      <c r="M21" s="276"/>
      <c r="N21" s="273"/>
      <c r="O21" s="274"/>
      <c r="P21" s="275"/>
      <c r="Q21" s="275"/>
      <c r="R21" s="276"/>
      <c r="S21" s="273"/>
      <c r="T21" s="274"/>
      <c r="U21" s="276"/>
      <c r="V21" s="273"/>
      <c r="W21" s="273">
        <v>11</v>
      </c>
      <c r="X21" s="274"/>
      <c r="Y21" s="275"/>
      <c r="Z21" s="275"/>
      <c r="AA21" s="275"/>
      <c r="AB21" s="275"/>
      <c r="AC21" s="275"/>
      <c r="AD21" s="275"/>
      <c r="AE21" s="275"/>
      <c r="AF21" s="275"/>
      <c r="AG21" s="275"/>
      <c r="AH21" s="275"/>
      <c r="AI21" s="275"/>
      <c r="AJ21" s="275"/>
      <c r="AK21" s="275"/>
      <c r="AL21" s="275">
        <v>11</v>
      </c>
      <c r="AM21" s="275"/>
      <c r="AN21" s="275"/>
      <c r="AO21" s="275"/>
      <c r="AP21" s="275"/>
      <c r="AQ21" s="275"/>
      <c r="AR21" s="275"/>
      <c r="AS21" s="276"/>
      <c r="AT21" s="273"/>
      <c r="AU21" s="273">
        <v>1882</v>
      </c>
      <c r="AV21" s="274">
        <v>182</v>
      </c>
      <c r="AW21" s="275"/>
      <c r="AX21" s="275">
        <v>1359</v>
      </c>
      <c r="AY21" s="275"/>
      <c r="AZ21" s="275"/>
      <c r="BA21" s="275"/>
      <c r="BB21" s="275">
        <v>342</v>
      </c>
      <c r="BC21" s="275"/>
      <c r="BD21" s="275"/>
      <c r="BE21" s="275"/>
      <c r="BF21" s="275"/>
      <c r="BG21" s="275"/>
      <c r="BH21" s="275"/>
      <c r="BI21" s="275"/>
      <c r="BJ21" s="275"/>
      <c r="BK21" s="275"/>
      <c r="BL21" s="275"/>
      <c r="BM21" s="276"/>
      <c r="BN21" s="273"/>
      <c r="BO21" s="274"/>
      <c r="BP21" s="276"/>
      <c r="BQ21" s="273"/>
      <c r="BR21" s="273"/>
      <c r="BS21" s="273"/>
      <c r="BW21" s="331">
        <f t="shared" si="22"/>
        <v>289</v>
      </c>
      <c r="BX21" s="331">
        <f t="shared" si="22"/>
        <v>487</v>
      </c>
      <c r="BY21" s="331">
        <f t="shared" si="22"/>
        <v>0</v>
      </c>
      <c r="BZ21" s="331">
        <f t="shared" si="22"/>
        <v>0</v>
      </c>
      <c r="CA21" s="331">
        <f t="shared" si="22"/>
        <v>0</v>
      </c>
      <c r="CB21" s="331">
        <f t="shared" si="22"/>
        <v>11</v>
      </c>
      <c r="CC21" s="331">
        <f t="shared" si="22"/>
        <v>0</v>
      </c>
      <c r="CD21" s="331">
        <f t="shared" si="22"/>
        <v>0</v>
      </c>
      <c r="CE21" s="331">
        <f t="shared" si="22"/>
        <v>0</v>
      </c>
      <c r="CF21" s="331">
        <f t="shared" si="22"/>
        <v>0</v>
      </c>
      <c r="CG21" s="331">
        <f t="shared" si="22"/>
        <v>0</v>
      </c>
      <c r="CH21" s="331">
        <f t="shared" si="22"/>
        <v>342</v>
      </c>
      <c r="CI21" s="331">
        <f t="shared" si="22"/>
        <v>0</v>
      </c>
      <c r="CJ21" s="331">
        <f t="shared" si="22"/>
        <v>1541</v>
      </c>
      <c r="CK21" s="331">
        <f t="shared" si="22"/>
        <v>0</v>
      </c>
      <c r="CL21" s="331">
        <f t="shared" si="22"/>
        <v>0</v>
      </c>
      <c r="CM21" s="331">
        <f t="shared" si="30"/>
        <v>0</v>
      </c>
      <c r="CN21" s="331">
        <f t="shared" si="30"/>
        <v>0</v>
      </c>
      <c r="CO21" s="331">
        <f t="shared" si="30"/>
        <v>0</v>
      </c>
      <c r="CP21" s="331">
        <f t="shared" si="30"/>
        <v>2669</v>
      </c>
      <c r="CQ21" s="332">
        <f t="shared" si="23"/>
        <v>1</v>
      </c>
      <c r="CS21" s="363" t="str">
        <f t="shared" si="24"/>
        <v/>
      </c>
      <c r="CT21" s="260">
        <f t="shared" si="2"/>
        <v>12.099852</v>
      </c>
      <c r="CU21" s="260">
        <f t="shared" si="3"/>
        <v>20.389716</v>
      </c>
      <c r="CV21" s="260">
        <f t="shared" si="4"/>
        <v>0</v>
      </c>
      <c r="CW21" s="260">
        <f t="shared" si="5"/>
        <v>0</v>
      </c>
      <c r="CX21" s="260">
        <f t="shared" si="6"/>
        <v>0</v>
      </c>
      <c r="CY21" s="260">
        <f t="shared" si="7"/>
        <v>0.46054800000000001</v>
      </c>
      <c r="CZ21" s="260">
        <f t="shared" si="8"/>
        <v>0</v>
      </c>
      <c r="DA21" s="260">
        <f t="shared" si="9"/>
        <v>0</v>
      </c>
      <c r="DB21" s="260">
        <f t="shared" si="10"/>
        <v>0</v>
      </c>
      <c r="DC21" s="260">
        <f t="shared" si="11"/>
        <v>0</v>
      </c>
      <c r="DD21" s="260">
        <f t="shared" si="12"/>
        <v>0</v>
      </c>
      <c r="DE21" s="260">
        <f t="shared" si="13"/>
        <v>14.318856</v>
      </c>
      <c r="DF21" s="260">
        <f t="shared" si="14"/>
        <v>0</v>
      </c>
      <c r="DG21" s="260">
        <f t="shared" si="15"/>
        <v>64.518588000000008</v>
      </c>
      <c r="DH21" s="260">
        <f t="shared" si="16"/>
        <v>0</v>
      </c>
      <c r="DI21" s="260">
        <f t="shared" si="17"/>
        <v>0</v>
      </c>
      <c r="DJ21" s="260">
        <f t="shared" si="18"/>
        <v>0</v>
      </c>
      <c r="DK21" s="260">
        <f t="shared" si="19"/>
        <v>0</v>
      </c>
      <c r="DL21" s="260">
        <f t="shared" si="20"/>
        <v>0</v>
      </c>
      <c r="DM21" s="260">
        <f t="shared" si="21"/>
        <v>111.74569200000001</v>
      </c>
      <c r="DN21" s="260">
        <f t="shared" si="25"/>
        <v>0</v>
      </c>
      <c r="DQ21" s="358"/>
    </row>
    <row r="22" spans="1:141" ht="22.5">
      <c r="A22" s="272" t="s">
        <v>695</v>
      </c>
      <c r="B22" s="273">
        <v>27894</v>
      </c>
      <c r="C22" s="273">
        <v>24387</v>
      </c>
      <c r="D22" s="274"/>
      <c r="E22" s="275"/>
      <c r="F22" s="275">
        <v>16175</v>
      </c>
      <c r="G22" s="275"/>
      <c r="H22" s="275">
        <v>8212</v>
      </c>
      <c r="I22" s="275"/>
      <c r="J22" s="275"/>
      <c r="K22" s="275"/>
      <c r="L22" s="275"/>
      <c r="M22" s="276"/>
      <c r="N22" s="273">
        <v>492</v>
      </c>
      <c r="O22" s="274"/>
      <c r="P22" s="275">
        <v>187</v>
      </c>
      <c r="Q22" s="275">
        <v>272</v>
      </c>
      <c r="R22" s="276">
        <v>33</v>
      </c>
      <c r="S22" s="273"/>
      <c r="T22" s="274"/>
      <c r="U22" s="276"/>
      <c r="V22" s="273"/>
      <c r="W22" s="273">
        <v>104</v>
      </c>
      <c r="X22" s="274"/>
      <c r="Y22" s="275"/>
      <c r="Z22" s="275"/>
      <c r="AA22" s="275"/>
      <c r="AB22" s="275"/>
      <c r="AC22" s="275"/>
      <c r="AD22" s="275"/>
      <c r="AE22" s="275"/>
      <c r="AF22" s="275"/>
      <c r="AG22" s="275"/>
      <c r="AH22" s="275"/>
      <c r="AI22" s="275"/>
      <c r="AJ22" s="275"/>
      <c r="AK22" s="275"/>
      <c r="AL22" s="275">
        <v>25</v>
      </c>
      <c r="AM22" s="275">
        <v>80</v>
      </c>
      <c r="AN22" s="275"/>
      <c r="AO22" s="275"/>
      <c r="AP22" s="275"/>
      <c r="AQ22" s="275"/>
      <c r="AR22" s="275"/>
      <c r="AS22" s="276"/>
      <c r="AT22" s="273">
        <v>1614</v>
      </c>
      <c r="AU22" s="273">
        <v>1257</v>
      </c>
      <c r="AV22" s="274"/>
      <c r="AW22" s="275"/>
      <c r="AX22" s="275"/>
      <c r="AY22" s="275"/>
      <c r="AZ22" s="275"/>
      <c r="BA22" s="275"/>
      <c r="BB22" s="275">
        <v>1092</v>
      </c>
      <c r="BC22" s="275"/>
      <c r="BD22" s="275">
        <v>146</v>
      </c>
      <c r="BE22" s="275">
        <v>19</v>
      </c>
      <c r="BF22" s="275"/>
      <c r="BG22" s="275"/>
      <c r="BH22" s="275"/>
      <c r="BI22" s="275"/>
      <c r="BJ22" s="275"/>
      <c r="BK22" s="275"/>
      <c r="BL22" s="275"/>
      <c r="BM22" s="276"/>
      <c r="BN22" s="273">
        <v>40</v>
      </c>
      <c r="BO22" s="274">
        <v>7</v>
      </c>
      <c r="BP22" s="276">
        <v>33</v>
      </c>
      <c r="BQ22" s="273"/>
      <c r="BR22" s="273"/>
      <c r="BS22" s="273"/>
      <c r="BW22" s="331">
        <f t="shared" si="22"/>
        <v>16175</v>
      </c>
      <c r="BX22" s="331">
        <f t="shared" si="22"/>
        <v>8212</v>
      </c>
      <c r="BY22" s="331">
        <f t="shared" si="22"/>
        <v>492</v>
      </c>
      <c r="BZ22" s="331">
        <f t="shared" si="22"/>
        <v>0</v>
      </c>
      <c r="CA22" s="331">
        <f t="shared" si="22"/>
        <v>0</v>
      </c>
      <c r="CB22" s="331">
        <f t="shared" si="22"/>
        <v>25</v>
      </c>
      <c r="CC22" s="331">
        <f t="shared" si="22"/>
        <v>0</v>
      </c>
      <c r="CD22" s="331">
        <f t="shared" si="22"/>
        <v>80</v>
      </c>
      <c r="CE22" s="331">
        <f t="shared" si="22"/>
        <v>0</v>
      </c>
      <c r="CF22" s="331">
        <f t="shared" si="22"/>
        <v>1614</v>
      </c>
      <c r="CG22" s="331">
        <f t="shared" si="22"/>
        <v>146</v>
      </c>
      <c r="CH22" s="331">
        <f t="shared" si="22"/>
        <v>1092</v>
      </c>
      <c r="CI22" s="331">
        <f t="shared" si="22"/>
        <v>0</v>
      </c>
      <c r="CJ22" s="331">
        <f t="shared" si="22"/>
        <v>0</v>
      </c>
      <c r="CK22" s="331">
        <f t="shared" si="22"/>
        <v>52</v>
      </c>
      <c r="CL22" s="331">
        <f t="shared" si="22"/>
        <v>0</v>
      </c>
      <c r="CM22" s="331">
        <f t="shared" si="30"/>
        <v>0</v>
      </c>
      <c r="CN22" s="331">
        <f t="shared" si="30"/>
        <v>7</v>
      </c>
      <c r="CO22" s="331">
        <f t="shared" si="30"/>
        <v>0</v>
      </c>
      <c r="CP22" s="331">
        <f t="shared" si="30"/>
        <v>27894</v>
      </c>
      <c r="CQ22" s="332">
        <f t="shared" si="23"/>
        <v>1</v>
      </c>
      <c r="CS22" s="363" t="str">
        <f t="shared" si="24"/>
        <v/>
      </c>
      <c r="CT22" s="260">
        <f t="shared" si="2"/>
        <v>677.21490000000006</v>
      </c>
      <c r="CU22" s="260">
        <f t="shared" si="3"/>
        <v>343.82001600000001</v>
      </c>
      <c r="CV22" s="260">
        <f t="shared" si="4"/>
        <v>20.599056000000001</v>
      </c>
      <c r="CW22" s="260">
        <f t="shared" si="5"/>
        <v>0</v>
      </c>
      <c r="CX22" s="260">
        <f t="shared" si="6"/>
        <v>0</v>
      </c>
      <c r="CY22" s="260">
        <f t="shared" si="7"/>
        <v>1.0467</v>
      </c>
      <c r="CZ22" s="260">
        <f t="shared" si="8"/>
        <v>0</v>
      </c>
      <c r="DA22" s="260">
        <f t="shared" si="9"/>
        <v>3.3494400000000004</v>
      </c>
      <c r="DB22" s="260">
        <f t="shared" si="10"/>
        <v>0</v>
      </c>
      <c r="DC22" s="260">
        <f t="shared" si="11"/>
        <v>67.57495200000001</v>
      </c>
      <c r="DD22" s="260">
        <f t="shared" si="12"/>
        <v>6.1127280000000006</v>
      </c>
      <c r="DE22" s="260">
        <f t="shared" si="13"/>
        <v>45.719856</v>
      </c>
      <c r="DF22" s="260">
        <f t="shared" si="14"/>
        <v>0</v>
      </c>
      <c r="DG22" s="260">
        <f t="shared" si="15"/>
        <v>0</v>
      </c>
      <c r="DH22" s="260">
        <f t="shared" si="16"/>
        <v>2.177136</v>
      </c>
      <c r="DI22" s="260">
        <f t="shared" si="17"/>
        <v>0</v>
      </c>
      <c r="DJ22" s="260">
        <f t="shared" si="18"/>
        <v>0</v>
      </c>
      <c r="DK22" s="260">
        <f t="shared" si="19"/>
        <v>0.293076</v>
      </c>
      <c r="DL22" s="260">
        <f t="shared" si="20"/>
        <v>0</v>
      </c>
      <c r="DM22" s="260">
        <f t="shared" si="21"/>
        <v>1167.865992</v>
      </c>
      <c r="DN22" s="260">
        <f t="shared" si="25"/>
        <v>0</v>
      </c>
      <c r="DQ22" s="358"/>
    </row>
    <row r="23" spans="1:141" ht="22.5">
      <c r="A23" s="272" t="s">
        <v>696</v>
      </c>
      <c r="B23" s="273">
        <v>2552</v>
      </c>
      <c r="C23" s="273">
        <v>2213</v>
      </c>
      <c r="D23" s="274"/>
      <c r="E23" s="275">
        <v>0</v>
      </c>
      <c r="F23" s="275">
        <v>2207</v>
      </c>
      <c r="G23" s="275"/>
      <c r="H23" s="275">
        <v>4</v>
      </c>
      <c r="I23" s="275"/>
      <c r="J23" s="275">
        <v>1</v>
      </c>
      <c r="K23" s="275"/>
      <c r="L23" s="275"/>
      <c r="M23" s="276">
        <v>0</v>
      </c>
      <c r="N23" s="273">
        <v>11</v>
      </c>
      <c r="O23" s="274"/>
      <c r="P23" s="275">
        <v>10</v>
      </c>
      <c r="Q23" s="275">
        <v>1</v>
      </c>
      <c r="R23" s="276"/>
      <c r="S23" s="273"/>
      <c r="T23" s="274"/>
      <c r="U23" s="276"/>
      <c r="V23" s="273"/>
      <c r="W23" s="273">
        <v>19</v>
      </c>
      <c r="X23" s="274"/>
      <c r="Y23" s="275"/>
      <c r="Z23" s="275"/>
      <c r="AA23" s="275"/>
      <c r="AB23" s="275"/>
      <c r="AC23" s="275"/>
      <c r="AD23" s="275"/>
      <c r="AE23" s="275">
        <v>0</v>
      </c>
      <c r="AF23" s="275"/>
      <c r="AG23" s="275"/>
      <c r="AH23" s="275"/>
      <c r="AI23" s="275"/>
      <c r="AJ23" s="275"/>
      <c r="AK23" s="275"/>
      <c r="AL23" s="275">
        <v>15</v>
      </c>
      <c r="AM23" s="275">
        <v>5</v>
      </c>
      <c r="AN23" s="275"/>
      <c r="AO23" s="275"/>
      <c r="AP23" s="275"/>
      <c r="AQ23" s="275"/>
      <c r="AR23" s="275"/>
      <c r="AS23" s="276"/>
      <c r="AT23" s="273">
        <v>196</v>
      </c>
      <c r="AU23" s="273">
        <v>113</v>
      </c>
      <c r="AV23" s="274"/>
      <c r="AW23" s="275"/>
      <c r="AX23" s="275"/>
      <c r="AY23" s="275"/>
      <c r="AZ23" s="275"/>
      <c r="BA23" s="275"/>
      <c r="BB23" s="275">
        <v>112</v>
      </c>
      <c r="BC23" s="275"/>
      <c r="BD23" s="275">
        <v>0</v>
      </c>
      <c r="BE23" s="275"/>
      <c r="BF23" s="275"/>
      <c r="BG23" s="275"/>
      <c r="BH23" s="275"/>
      <c r="BI23" s="275"/>
      <c r="BJ23" s="275"/>
      <c r="BK23" s="275"/>
      <c r="BL23" s="275"/>
      <c r="BM23" s="276"/>
      <c r="BN23" s="273">
        <v>0</v>
      </c>
      <c r="BO23" s="274">
        <v>0</v>
      </c>
      <c r="BP23" s="276"/>
      <c r="BQ23" s="273"/>
      <c r="BR23" s="273"/>
      <c r="BS23" s="273"/>
      <c r="BW23" s="331">
        <f t="shared" si="22"/>
        <v>2207</v>
      </c>
      <c r="BX23" s="331">
        <f t="shared" si="22"/>
        <v>4</v>
      </c>
      <c r="BY23" s="331">
        <f t="shared" si="22"/>
        <v>11</v>
      </c>
      <c r="BZ23" s="331">
        <f t="shared" si="22"/>
        <v>0</v>
      </c>
      <c r="CA23" s="331">
        <f t="shared" si="22"/>
        <v>0</v>
      </c>
      <c r="CB23" s="331">
        <f t="shared" si="22"/>
        <v>15</v>
      </c>
      <c r="CC23" s="331">
        <f t="shared" si="22"/>
        <v>0</v>
      </c>
      <c r="CD23" s="331">
        <f t="shared" si="22"/>
        <v>5</v>
      </c>
      <c r="CE23" s="331">
        <f t="shared" si="22"/>
        <v>0</v>
      </c>
      <c r="CF23" s="331">
        <f t="shared" si="22"/>
        <v>196</v>
      </c>
      <c r="CG23" s="331">
        <f t="shared" si="22"/>
        <v>0</v>
      </c>
      <c r="CH23" s="331">
        <f t="shared" si="22"/>
        <v>112</v>
      </c>
      <c r="CI23" s="331">
        <f t="shared" si="22"/>
        <v>0</v>
      </c>
      <c r="CJ23" s="331">
        <f t="shared" si="22"/>
        <v>0</v>
      </c>
      <c r="CK23" s="331">
        <f t="shared" si="22"/>
        <v>0</v>
      </c>
      <c r="CL23" s="331">
        <f t="shared" si="22"/>
        <v>0</v>
      </c>
      <c r="CM23" s="331">
        <f t="shared" si="30"/>
        <v>0</v>
      </c>
      <c r="CN23" s="331">
        <f t="shared" si="30"/>
        <v>0</v>
      </c>
      <c r="CO23" s="331">
        <f t="shared" si="30"/>
        <v>1</v>
      </c>
      <c r="CP23" s="331">
        <f t="shared" si="30"/>
        <v>2552</v>
      </c>
      <c r="CQ23" s="332">
        <f t="shared" si="23"/>
        <v>-1</v>
      </c>
      <c r="CS23" s="363" t="str">
        <f t="shared" si="24"/>
        <v/>
      </c>
      <c r="CT23" s="260">
        <f t="shared" si="2"/>
        <v>92.402676</v>
      </c>
      <c r="CU23" s="260">
        <f t="shared" si="3"/>
        <v>0.16747200000000001</v>
      </c>
      <c r="CV23" s="260">
        <f t="shared" si="4"/>
        <v>0.46054800000000001</v>
      </c>
      <c r="CW23" s="260">
        <f t="shared" si="5"/>
        <v>0</v>
      </c>
      <c r="CX23" s="260">
        <f t="shared" si="6"/>
        <v>0</v>
      </c>
      <c r="CY23" s="260">
        <f t="shared" si="7"/>
        <v>0.62802000000000002</v>
      </c>
      <c r="CZ23" s="260">
        <f t="shared" si="8"/>
        <v>0</v>
      </c>
      <c r="DA23" s="260">
        <f t="shared" si="9"/>
        <v>0.20934000000000003</v>
      </c>
      <c r="DB23" s="260">
        <f t="shared" si="10"/>
        <v>0</v>
      </c>
      <c r="DC23" s="260">
        <f t="shared" si="11"/>
        <v>8.2061279999999996</v>
      </c>
      <c r="DD23" s="260">
        <f t="shared" si="12"/>
        <v>0</v>
      </c>
      <c r="DE23" s="260">
        <f t="shared" si="13"/>
        <v>4.6892160000000001</v>
      </c>
      <c r="DF23" s="260">
        <f t="shared" si="14"/>
        <v>0</v>
      </c>
      <c r="DG23" s="260">
        <f t="shared" si="15"/>
        <v>0</v>
      </c>
      <c r="DH23" s="260">
        <f t="shared" si="16"/>
        <v>0</v>
      </c>
      <c r="DI23" s="260">
        <f t="shared" si="17"/>
        <v>0</v>
      </c>
      <c r="DJ23" s="260">
        <f t="shared" si="18"/>
        <v>0</v>
      </c>
      <c r="DK23" s="260">
        <f t="shared" si="19"/>
        <v>0</v>
      </c>
      <c r="DL23" s="260">
        <f t="shared" si="20"/>
        <v>4.1868000000000002E-2</v>
      </c>
      <c r="DM23" s="260">
        <f t="shared" si="21"/>
        <v>106.84713600000001</v>
      </c>
      <c r="DN23" s="260">
        <f t="shared" si="25"/>
        <v>0</v>
      </c>
      <c r="DQ23" s="358"/>
    </row>
    <row r="24" spans="1:141" ht="22.5">
      <c r="A24" s="272" t="s">
        <v>697</v>
      </c>
      <c r="B24" s="273">
        <v>169</v>
      </c>
      <c r="C24" s="273"/>
      <c r="D24" s="274"/>
      <c r="E24" s="275"/>
      <c r="F24" s="275"/>
      <c r="G24" s="275"/>
      <c r="H24" s="275"/>
      <c r="I24" s="275"/>
      <c r="J24" s="275"/>
      <c r="K24" s="275"/>
      <c r="L24" s="275"/>
      <c r="M24" s="276"/>
      <c r="N24" s="273"/>
      <c r="O24" s="274"/>
      <c r="P24" s="275"/>
      <c r="Q24" s="275"/>
      <c r="R24" s="276"/>
      <c r="S24" s="273"/>
      <c r="T24" s="274"/>
      <c r="U24" s="276"/>
      <c r="V24" s="273"/>
      <c r="W24" s="273"/>
      <c r="X24" s="274"/>
      <c r="Y24" s="275"/>
      <c r="Z24" s="275"/>
      <c r="AA24" s="275"/>
      <c r="AB24" s="275"/>
      <c r="AC24" s="275"/>
      <c r="AD24" s="275"/>
      <c r="AE24" s="275"/>
      <c r="AF24" s="275"/>
      <c r="AG24" s="275"/>
      <c r="AH24" s="275"/>
      <c r="AI24" s="275"/>
      <c r="AJ24" s="275"/>
      <c r="AK24" s="275"/>
      <c r="AL24" s="275"/>
      <c r="AM24" s="275"/>
      <c r="AN24" s="275"/>
      <c r="AO24" s="275"/>
      <c r="AP24" s="275"/>
      <c r="AQ24" s="275"/>
      <c r="AR24" s="275"/>
      <c r="AS24" s="276"/>
      <c r="AT24" s="273"/>
      <c r="AU24" s="273">
        <v>169</v>
      </c>
      <c r="AV24" s="274">
        <v>0</v>
      </c>
      <c r="AW24" s="275"/>
      <c r="AX24" s="275"/>
      <c r="AY24" s="275">
        <v>168</v>
      </c>
      <c r="AZ24" s="275"/>
      <c r="BA24" s="275"/>
      <c r="BB24" s="275"/>
      <c r="BC24" s="275"/>
      <c r="BD24" s="275"/>
      <c r="BE24" s="275"/>
      <c r="BF24" s="275"/>
      <c r="BG24" s="275"/>
      <c r="BH24" s="275"/>
      <c r="BI24" s="275"/>
      <c r="BJ24" s="275"/>
      <c r="BK24" s="275"/>
      <c r="BL24" s="275"/>
      <c r="BM24" s="276"/>
      <c r="BN24" s="273"/>
      <c r="BO24" s="274"/>
      <c r="BP24" s="276"/>
      <c r="BQ24" s="273"/>
      <c r="BR24" s="273"/>
      <c r="BS24" s="273"/>
      <c r="BW24" s="331">
        <f t="shared" si="22"/>
        <v>0</v>
      </c>
      <c r="BX24" s="331">
        <f t="shared" si="22"/>
        <v>0</v>
      </c>
      <c r="BY24" s="331">
        <f t="shared" si="22"/>
        <v>0</v>
      </c>
      <c r="BZ24" s="331">
        <f t="shared" si="22"/>
        <v>0</v>
      </c>
      <c r="CA24" s="331">
        <f t="shared" si="22"/>
        <v>0</v>
      </c>
      <c r="CB24" s="331">
        <f t="shared" si="22"/>
        <v>0</v>
      </c>
      <c r="CC24" s="331">
        <f t="shared" si="22"/>
        <v>0</v>
      </c>
      <c r="CD24" s="331">
        <f t="shared" si="22"/>
        <v>0</v>
      </c>
      <c r="CE24" s="331">
        <f t="shared" si="22"/>
        <v>0</v>
      </c>
      <c r="CF24" s="331">
        <f t="shared" si="22"/>
        <v>0</v>
      </c>
      <c r="CG24" s="331">
        <f t="shared" si="22"/>
        <v>0</v>
      </c>
      <c r="CH24" s="331">
        <f t="shared" si="22"/>
        <v>0</v>
      </c>
      <c r="CI24" s="331">
        <f t="shared" si="22"/>
        <v>0</v>
      </c>
      <c r="CJ24" s="331">
        <f t="shared" si="22"/>
        <v>168</v>
      </c>
      <c r="CK24" s="331">
        <f t="shared" si="22"/>
        <v>0</v>
      </c>
      <c r="CL24" s="331">
        <f t="shared" si="22"/>
        <v>0</v>
      </c>
      <c r="CM24" s="331">
        <f t="shared" si="30"/>
        <v>0</v>
      </c>
      <c r="CN24" s="331">
        <f t="shared" si="30"/>
        <v>0</v>
      </c>
      <c r="CO24" s="331">
        <f t="shared" si="30"/>
        <v>0</v>
      </c>
      <c r="CP24" s="331">
        <f t="shared" si="30"/>
        <v>169</v>
      </c>
      <c r="CQ24" s="332">
        <f t="shared" si="23"/>
        <v>-1</v>
      </c>
      <c r="CS24" s="363" t="str">
        <f t="shared" si="24"/>
        <v/>
      </c>
      <c r="CT24" s="260">
        <f t="shared" si="2"/>
        <v>0</v>
      </c>
      <c r="CU24" s="260">
        <f t="shared" si="3"/>
        <v>0</v>
      </c>
      <c r="CV24" s="260">
        <f t="shared" si="4"/>
        <v>0</v>
      </c>
      <c r="CW24" s="260">
        <f t="shared" si="5"/>
        <v>0</v>
      </c>
      <c r="CX24" s="260">
        <f t="shared" si="6"/>
        <v>0</v>
      </c>
      <c r="CY24" s="260">
        <f t="shared" si="7"/>
        <v>0</v>
      </c>
      <c r="CZ24" s="260">
        <f t="shared" si="8"/>
        <v>0</v>
      </c>
      <c r="DA24" s="260">
        <f t="shared" si="9"/>
        <v>0</v>
      </c>
      <c r="DB24" s="260">
        <f t="shared" si="10"/>
        <v>0</v>
      </c>
      <c r="DC24" s="260">
        <f t="shared" si="11"/>
        <v>0</v>
      </c>
      <c r="DD24" s="260">
        <f t="shared" si="12"/>
        <v>0</v>
      </c>
      <c r="DE24" s="260">
        <f t="shared" si="13"/>
        <v>0</v>
      </c>
      <c r="DF24" s="260">
        <f t="shared" si="14"/>
        <v>0</v>
      </c>
      <c r="DG24" s="260">
        <f t="shared" si="15"/>
        <v>7.0338240000000001</v>
      </c>
      <c r="DH24" s="260">
        <f t="shared" si="16"/>
        <v>0</v>
      </c>
      <c r="DI24" s="260">
        <f t="shared" si="17"/>
        <v>0</v>
      </c>
      <c r="DJ24" s="260">
        <f t="shared" si="18"/>
        <v>0</v>
      </c>
      <c r="DK24" s="260">
        <f t="shared" si="19"/>
        <v>0</v>
      </c>
      <c r="DL24" s="260">
        <f t="shared" si="20"/>
        <v>0</v>
      </c>
      <c r="DM24" s="260">
        <f t="shared" si="21"/>
        <v>7.0756920000000001</v>
      </c>
      <c r="DN24" s="260">
        <f t="shared" si="25"/>
        <v>0</v>
      </c>
      <c r="DQ24" s="358"/>
    </row>
    <row r="25" spans="1:141" ht="22.5">
      <c r="A25" s="272" t="s">
        <v>698</v>
      </c>
      <c r="B25" s="273">
        <v>3118</v>
      </c>
      <c r="C25" s="273">
        <v>634</v>
      </c>
      <c r="D25" s="274"/>
      <c r="E25" s="275">
        <v>12</v>
      </c>
      <c r="F25" s="275">
        <v>622</v>
      </c>
      <c r="G25" s="275"/>
      <c r="H25" s="275"/>
      <c r="I25" s="275"/>
      <c r="J25" s="275"/>
      <c r="K25" s="275"/>
      <c r="L25" s="275"/>
      <c r="M25" s="276"/>
      <c r="N25" s="273">
        <v>222</v>
      </c>
      <c r="O25" s="274"/>
      <c r="P25" s="275">
        <v>215</v>
      </c>
      <c r="Q25" s="275"/>
      <c r="R25" s="276">
        <v>7</v>
      </c>
      <c r="S25" s="273"/>
      <c r="T25" s="274"/>
      <c r="U25" s="276"/>
      <c r="V25" s="273"/>
      <c r="W25" s="273">
        <v>262</v>
      </c>
      <c r="X25" s="274"/>
      <c r="Y25" s="275"/>
      <c r="Z25" s="275"/>
      <c r="AA25" s="275"/>
      <c r="AB25" s="275"/>
      <c r="AC25" s="275">
        <v>16</v>
      </c>
      <c r="AD25" s="275"/>
      <c r="AE25" s="275">
        <v>0</v>
      </c>
      <c r="AF25" s="275"/>
      <c r="AG25" s="275"/>
      <c r="AH25" s="275"/>
      <c r="AI25" s="275"/>
      <c r="AJ25" s="275"/>
      <c r="AK25" s="275"/>
      <c r="AL25" s="275">
        <v>1</v>
      </c>
      <c r="AM25" s="275">
        <v>245</v>
      </c>
      <c r="AN25" s="275"/>
      <c r="AO25" s="275"/>
      <c r="AP25" s="275"/>
      <c r="AQ25" s="275"/>
      <c r="AR25" s="275"/>
      <c r="AS25" s="276"/>
      <c r="AT25" s="273">
        <v>1304</v>
      </c>
      <c r="AU25" s="273">
        <v>479</v>
      </c>
      <c r="AV25" s="274"/>
      <c r="AW25" s="275"/>
      <c r="AX25" s="275"/>
      <c r="AY25" s="275"/>
      <c r="AZ25" s="275"/>
      <c r="BA25" s="275"/>
      <c r="BB25" s="275">
        <v>328</v>
      </c>
      <c r="BC25" s="275"/>
      <c r="BD25" s="275">
        <v>83</v>
      </c>
      <c r="BE25" s="275">
        <v>66</v>
      </c>
      <c r="BF25" s="275"/>
      <c r="BG25" s="275"/>
      <c r="BH25" s="275"/>
      <c r="BI25" s="275"/>
      <c r="BJ25" s="275"/>
      <c r="BK25" s="275"/>
      <c r="BL25" s="275">
        <v>1</v>
      </c>
      <c r="BM25" s="276"/>
      <c r="BN25" s="273">
        <v>190</v>
      </c>
      <c r="BO25" s="274">
        <v>18</v>
      </c>
      <c r="BP25" s="276">
        <v>172</v>
      </c>
      <c r="BQ25" s="273"/>
      <c r="BR25" s="273">
        <v>27</v>
      </c>
      <c r="BS25" s="273"/>
      <c r="BW25" s="331">
        <f t="shared" si="22"/>
        <v>634</v>
      </c>
      <c r="BX25" s="331">
        <f t="shared" si="22"/>
        <v>0</v>
      </c>
      <c r="BY25" s="331">
        <f t="shared" si="22"/>
        <v>222</v>
      </c>
      <c r="BZ25" s="331">
        <f t="shared" si="22"/>
        <v>0</v>
      </c>
      <c r="CA25" s="331">
        <f t="shared" si="22"/>
        <v>0</v>
      </c>
      <c r="CB25" s="331">
        <f t="shared" si="22"/>
        <v>1</v>
      </c>
      <c r="CC25" s="331">
        <f t="shared" si="22"/>
        <v>0</v>
      </c>
      <c r="CD25" s="331">
        <f t="shared" si="22"/>
        <v>245</v>
      </c>
      <c r="CE25" s="331">
        <f t="shared" si="22"/>
        <v>16</v>
      </c>
      <c r="CF25" s="331">
        <f t="shared" si="22"/>
        <v>1304</v>
      </c>
      <c r="CG25" s="331">
        <f t="shared" si="22"/>
        <v>83</v>
      </c>
      <c r="CH25" s="331">
        <f t="shared" si="22"/>
        <v>328</v>
      </c>
      <c r="CI25" s="331">
        <f t="shared" si="22"/>
        <v>1</v>
      </c>
      <c r="CJ25" s="331">
        <f t="shared" si="22"/>
        <v>0</v>
      </c>
      <c r="CK25" s="331">
        <f t="shared" si="22"/>
        <v>238</v>
      </c>
      <c r="CL25" s="331">
        <f t="shared" si="22"/>
        <v>0</v>
      </c>
      <c r="CM25" s="331">
        <f t="shared" si="30"/>
        <v>27</v>
      </c>
      <c r="CN25" s="331">
        <f t="shared" si="30"/>
        <v>18</v>
      </c>
      <c r="CO25" s="331">
        <f t="shared" si="30"/>
        <v>0</v>
      </c>
      <c r="CP25" s="331">
        <f t="shared" si="30"/>
        <v>3118</v>
      </c>
      <c r="CQ25" s="332">
        <f t="shared" si="23"/>
        <v>-1</v>
      </c>
      <c r="CS25" s="363" t="str">
        <f t="shared" si="24"/>
        <v/>
      </c>
      <c r="CT25" s="260">
        <f t="shared" si="2"/>
        <v>26.544312000000001</v>
      </c>
      <c r="CU25" s="260">
        <f t="shared" si="3"/>
        <v>0</v>
      </c>
      <c r="CV25" s="260">
        <f t="shared" si="4"/>
        <v>9.2946960000000001</v>
      </c>
      <c r="CW25" s="260">
        <f t="shared" si="5"/>
        <v>0</v>
      </c>
      <c r="CX25" s="260">
        <f t="shared" si="6"/>
        <v>0</v>
      </c>
      <c r="CY25" s="260">
        <f t="shared" si="7"/>
        <v>4.1868000000000002E-2</v>
      </c>
      <c r="CZ25" s="260">
        <f t="shared" si="8"/>
        <v>0</v>
      </c>
      <c r="DA25" s="260">
        <f t="shared" si="9"/>
        <v>10.257660000000001</v>
      </c>
      <c r="DB25" s="260">
        <f t="shared" si="10"/>
        <v>0.66988800000000004</v>
      </c>
      <c r="DC25" s="260">
        <f t="shared" si="11"/>
        <v>54.595872</v>
      </c>
      <c r="DD25" s="260">
        <f t="shared" si="12"/>
        <v>3.475044</v>
      </c>
      <c r="DE25" s="260">
        <f t="shared" si="13"/>
        <v>13.732704</v>
      </c>
      <c r="DF25" s="260">
        <f t="shared" si="14"/>
        <v>4.1868000000000002E-2</v>
      </c>
      <c r="DG25" s="260">
        <f t="shared" si="15"/>
        <v>0</v>
      </c>
      <c r="DH25" s="260">
        <f t="shared" si="16"/>
        <v>9.9645840000000003</v>
      </c>
      <c r="DI25" s="260">
        <f t="shared" si="17"/>
        <v>0</v>
      </c>
      <c r="DJ25" s="260">
        <f t="shared" si="18"/>
        <v>1.130436</v>
      </c>
      <c r="DK25" s="260">
        <f t="shared" si="19"/>
        <v>0.75362400000000007</v>
      </c>
      <c r="DL25" s="260">
        <f t="shared" si="20"/>
        <v>0</v>
      </c>
      <c r="DM25" s="260">
        <f t="shared" si="21"/>
        <v>130.54442400000002</v>
      </c>
      <c r="DN25" s="260">
        <f t="shared" si="25"/>
        <v>0</v>
      </c>
      <c r="DQ25" s="358"/>
    </row>
    <row r="26" spans="1:141" ht="22.5">
      <c r="A26" s="272" t="s">
        <v>699</v>
      </c>
      <c r="B26" s="273">
        <v>157</v>
      </c>
      <c r="C26" s="273">
        <v>115</v>
      </c>
      <c r="D26" s="274"/>
      <c r="E26" s="275">
        <v>35</v>
      </c>
      <c r="F26" s="275">
        <v>78</v>
      </c>
      <c r="G26" s="275"/>
      <c r="H26" s="275">
        <v>2</v>
      </c>
      <c r="I26" s="275"/>
      <c r="J26" s="275">
        <v>0</v>
      </c>
      <c r="K26" s="275"/>
      <c r="L26" s="275"/>
      <c r="M26" s="276"/>
      <c r="N26" s="273">
        <v>3</v>
      </c>
      <c r="O26" s="274"/>
      <c r="P26" s="275">
        <v>3</v>
      </c>
      <c r="Q26" s="275"/>
      <c r="R26" s="276"/>
      <c r="S26" s="273"/>
      <c r="T26" s="274"/>
      <c r="U26" s="276"/>
      <c r="V26" s="273"/>
      <c r="W26" s="273">
        <v>1</v>
      </c>
      <c r="X26" s="274"/>
      <c r="Y26" s="275"/>
      <c r="Z26" s="275"/>
      <c r="AA26" s="275"/>
      <c r="AB26" s="275"/>
      <c r="AC26" s="275"/>
      <c r="AD26" s="275"/>
      <c r="AE26" s="275">
        <v>0</v>
      </c>
      <c r="AF26" s="275"/>
      <c r="AG26" s="275"/>
      <c r="AH26" s="275"/>
      <c r="AI26" s="275"/>
      <c r="AJ26" s="275"/>
      <c r="AK26" s="275"/>
      <c r="AL26" s="275">
        <v>0</v>
      </c>
      <c r="AM26" s="275">
        <v>0</v>
      </c>
      <c r="AN26" s="275"/>
      <c r="AO26" s="275"/>
      <c r="AP26" s="275"/>
      <c r="AQ26" s="275"/>
      <c r="AR26" s="275"/>
      <c r="AS26" s="276"/>
      <c r="AT26" s="273">
        <v>21</v>
      </c>
      <c r="AU26" s="273">
        <v>10</v>
      </c>
      <c r="AV26" s="274"/>
      <c r="AW26" s="275"/>
      <c r="AX26" s="275"/>
      <c r="AY26" s="275"/>
      <c r="AZ26" s="275"/>
      <c r="BA26" s="275"/>
      <c r="BB26" s="275">
        <v>9</v>
      </c>
      <c r="BC26" s="275"/>
      <c r="BD26" s="275">
        <v>1</v>
      </c>
      <c r="BE26" s="275"/>
      <c r="BF26" s="275"/>
      <c r="BG26" s="275"/>
      <c r="BH26" s="275"/>
      <c r="BI26" s="275"/>
      <c r="BJ26" s="275"/>
      <c r="BK26" s="275"/>
      <c r="BL26" s="275">
        <v>0</v>
      </c>
      <c r="BM26" s="276">
        <v>0</v>
      </c>
      <c r="BN26" s="273">
        <v>7</v>
      </c>
      <c r="BO26" s="274">
        <v>5</v>
      </c>
      <c r="BP26" s="276">
        <v>2</v>
      </c>
      <c r="BQ26" s="273"/>
      <c r="BR26" s="273"/>
      <c r="BS26" s="273"/>
      <c r="BW26" s="331">
        <f t="shared" si="22"/>
        <v>113</v>
      </c>
      <c r="BX26" s="331">
        <f t="shared" si="22"/>
        <v>2</v>
      </c>
      <c r="BY26" s="331">
        <f t="shared" si="22"/>
        <v>3</v>
      </c>
      <c r="BZ26" s="331">
        <f t="shared" si="22"/>
        <v>0</v>
      </c>
      <c r="CA26" s="331">
        <f t="shared" si="22"/>
        <v>0</v>
      </c>
      <c r="CB26" s="331">
        <f t="shared" si="22"/>
        <v>0</v>
      </c>
      <c r="CC26" s="331">
        <f t="shared" si="22"/>
        <v>0</v>
      </c>
      <c r="CD26" s="331">
        <f t="shared" si="22"/>
        <v>0</v>
      </c>
      <c r="CE26" s="331">
        <f t="shared" si="22"/>
        <v>0</v>
      </c>
      <c r="CF26" s="331">
        <f t="shared" si="22"/>
        <v>21</v>
      </c>
      <c r="CG26" s="331">
        <f t="shared" si="22"/>
        <v>1</v>
      </c>
      <c r="CH26" s="331">
        <f t="shared" si="22"/>
        <v>9</v>
      </c>
      <c r="CI26" s="331">
        <f t="shared" si="22"/>
        <v>0</v>
      </c>
      <c r="CJ26" s="331">
        <f t="shared" si="22"/>
        <v>0</v>
      </c>
      <c r="CK26" s="331">
        <f t="shared" si="22"/>
        <v>2</v>
      </c>
      <c r="CL26" s="331">
        <f t="shared" si="22"/>
        <v>0</v>
      </c>
      <c r="CM26" s="331">
        <f t="shared" si="30"/>
        <v>0</v>
      </c>
      <c r="CN26" s="331">
        <f t="shared" si="30"/>
        <v>5</v>
      </c>
      <c r="CO26" s="331">
        <f t="shared" si="30"/>
        <v>0</v>
      </c>
      <c r="CP26" s="331">
        <f t="shared" si="30"/>
        <v>157</v>
      </c>
      <c r="CQ26" s="332">
        <f t="shared" si="23"/>
        <v>-1</v>
      </c>
      <c r="CS26" s="363" t="str">
        <f t="shared" si="24"/>
        <v/>
      </c>
      <c r="CT26" s="260">
        <f t="shared" si="2"/>
        <v>4.7310840000000001</v>
      </c>
      <c r="CU26" s="260">
        <f t="shared" si="3"/>
        <v>8.3736000000000005E-2</v>
      </c>
      <c r="CV26" s="260">
        <f t="shared" si="4"/>
        <v>0.12560399999999999</v>
      </c>
      <c r="CW26" s="260">
        <f t="shared" si="5"/>
        <v>0</v>
      </c>
      <c r="CX26" s="260">
        <f t="shared" si="6"/>
        <v>0</v>
      </c>
      <c r="CY26" s="260">
        <f t="shared" si="7"/>
        <v>0</v>
      </c>
      <c r="CZ26" s="260">
        <f t="shared" si="8"/>
        <v>0</v>
      </c>
      <c r="DA26" s="260">
        <f t="shared" si="9"/>
        <v>0</v>
      </c>
      <c r="DB26" s="260">
        <f t="shared" si="10"/>
        <v>0</v>
      </c>
      <c r="DC26" s="260">
        <f t="shared" si="11"/>
        <v>0.87922800000000001</v>
      </c>
      <c r="DD26" s="260">
        <f t="shared" si="12"/>
        <v>4.1868000000000002E-2</v>
      </c>
      <c r="DE26" s="260">
        <f t="shared" si="13"/>
        <v>0.37681200000000004</v>
      </c>
      <c r="DF26" s="260">
        <f t="shared" si="14"/>
        <v>0</v>
      </c>
      <c r="DG26" s="260">
        <f t="shared" si="15"/>
        <v>0</v>
      </c>
      <c r="DH26" s="260">
        <f t="shared" si="16"/>
        <v>8.3736000000000005E-2</v>
      </c>
      <c r="DI26" s="260">
        <f t="shared" si="17"/>
        <v>0</v>
      </c>
      <c r="DJ26" s="260">
        <f t="shared" si="18"/>
        <v>0</v>
      </c>
      <c r="DK26" s="260">
        <f t="shared" si="19"/>
        <v>0.20934000000000003</v>
      </c>
      <c r="DL26" s="260">
        <f t="shared" si="20"/>
        <v>0</v>
      </c>
      <c r="DM26" s="260">
        <f t="shared" si="21"/>
        <v>6.5732760000000008</v>
      </c>
      <c r="DN26" s="260">
        <f t="shared" si="25"/>
        <v>0</v>
      </c>
      <c r="DQ26" s="358"/>
    </row>
    <row r="27" spans="1:141" ht="22.5">
      <c r="A27" s="272" t="s">
        <v>700</v>
      </c>
      <c r="B27" s="273">
        <v>0</v>
      </c>
      <c r="C27" s="273"/>
      <c r="D27" s="274"/>
      <c r="E27" s="275"/>
      <c r="F27" s="275"/>
      <c r="G27" s="275"/>
      <c r="H27" s="275"/>
      <c r="I27" s="275"/>
      <c r="J27" s="275"/>
      <c r="K27" s="275"/>
      <c r="L27" s="275"/>
      <c r="M27" s="276"/>
      <c r="N27" s="273"/>
      <c r="O27" s="274"/>
      <c r="P27" s="275"/>
      <c r="Q27" s="275"/>
      <c r="R27" s="276"/>
      <c r="S27" s="273"/>
      <c r="T27" s="274"/>
      <c r="U27" s="276"/>
      <c r="V27" s="273"/>
      <c r="W27" s="273"/>
      <c r="X27" s="274"/>
      <c r="Y27" s="275"/>
      <c r="Z27" s="275"/>
      <c r="AA27" s="275"/>
      <c r="AB27" s="275"/>
      <c r="AC27" s="275"/>
      <c r="AD27" s="275"/>
      <c r="AE27" s="275"/>
      <c r="AF27" s="275"/>
      <c r="AG27" s="275"/>
      <c r="AH27" s="275"/>
      <c r="AI27" s="275"/>
      <c r="AJ27" s="275"/>
      <c r="AK27" s="275"/>
      <c r="AL27" s="275"/>
      <c r="AM27" s="275"/>
      <c r="AN27" s="275"/>
      <c r="AO27" s="275"/>
      <c r="AP27" s="275"/>
      <c r="AQ27" s="275"/>
      <c r="AR27" s="275"/>
      <c r="AS27" s="276"/>
      <c r="AT27" s="273"/>
      <c r="AU27" s="273"/>
      <c r="AV27" s="274"/>
      <c r="AW27" s="275"/>
      <c r="AX27" s="275"/>
      <c r="AY27" s="275"/>
      <c r="AZ27" s="275"/>
      <c r="BA27" s="275"/>
      <c r="BB27" s="275"/>
      <c r="BC27" s="275"/>
      <c r="BD27" s="275"/>
      <c r="BE27" s="275"/>
      <c r="BF27" s="275"/>
      <c r="BG27" s="275"/>
      <c r="BH27" s="275"/>
      <c r="BI27" s="275"/>
      <c r="BJ27" s="275"/>
      <c r="BK27" s="275"/>
      <c r="BL27" s="275"/>
      <c r="BM27" s="276"/>
      <c r="BN27" s="273"/>
      <c r="BO27" s="274"/>
      <c r="BP27" s="276"/>
      <c r="BQ27" s="273"/>
      <c r="BR27" s="273"/>
      <c r="BS27" s="273">
        <v>0</v>
      </c>
      <c r="BW27" s="331">
        <f t="shared" si="22"/>
        <v>0</v>
      </c>
      <c r="BX27" s="331">
        <f t="shared" si="22"/>
        <v>0</v>
      </c>
      <c r="BY27" s="331">
        <f t="shared" si="22"/>
        <v>0</v>
      </c>
      <c r="BZ27" s="331">
        <f t="shared" si="22"/>
        <v>0</v>
      </c>
      <c r="CA27" s="331">
        <f t="shared" si="22"/>
        <v>0</v>
      </c>
      <c r="CB27" s="331">
        <f t="shared" si="22"/>
        <v>0</v>
      </c>
      <c r="CC27" s="331">
        <f t="shared" si="22"/>
        <v>0</v>
      </c>
      <c r="CD27" s="331">
        <f t="shared" si="22"/>
        <v>0</v>
      </c>
      <c r="CE27" s="331">
        <f t="shared" si="22"/>
        <v>0</v>
      </c>
      <c r="CF27" s="331">
        <f t="shared" si="22"/>
        <v>0</v>
      </c>
      <c r="CG27" s="331">
        <f t="shared" si="22"/>
        <v>0</v>
      </c>
      <c r="CH27" s="331">
        <f t="shared" si="22"/>
        <v>0</v>
      </c>
      <c r="CI27" s="331">
        <f t="shared" si="22"/>
        <v>0</v>
      </c>
      <c r="CJ27" s="331">
        <f t="shared" si="22"/>
        <v>0</v>
      </c>
      <c r="CK27" s="331">
        <f t="shared" si="22"/>
        <v>0</v>
      </c>
      <c r="CL27" s="331">
        <f t="shared" si="22"/>
        <v>0</v>
      </c>
      <c r="CM27" s="331">
        <f t="shared" si="30"/>
        <v>0</v>
      </c>
      <c r="CN27" s="331">
        <f t="shared" si="30"/>
        <v>0</v>
      </c>
      <c r="CO27" s="331">
        <f t="shared" si="30"/>
        <v>0</v>
      </c>
      <c r="CP27" s="331">
        <f t="shared" si="30"/>
        <v>0</v>
      </c>
      <c r="CQ27" s="332">
        <f t="shared" si="23"/>
        <v>0</v>
      </c>
      <c r="CS27" s="363" t="str">
        <f t="shared" si="24"/>
        <v/>
      </c>
      <c r="CT27" s="260">
        <f t="shared" si="2"/>
        <v>0</v>
      </c>
      <c r="CU27" s="260">
        <f t="shared" si="3"/>
        <v>0</v>
      </c>
      <c r="CV27" s="260">
        <f t="shared" si="4"/>
        <v>0</v>
      </c>
      <c r="CW27" s="260">
        <f t="shared" si="5"/>
        <v>0</v>
      </c>
      <c r="CX27" s="260">
        <f t="shared" si="6"/>
        <v>0</v>
      </c>
      <c r="CY27" s="260">
        <f t="shared" si="7"/>
        <v>0</v>
      </c>
      <c r="CZ27" s="260">
        <f t="shared" si="8"/>
        <v>0</v>
      </c>
      <c r="DA27" s="260">
        <f t="shared" si="9"/>
        <v>0</v>
      </c>
      <c r="DB27" s="260">
        <f t="shared" si="10"/>
        <v>0</v>
      </c>
      <c r="DC27" s="260">
        <f t="shared" si="11"/>
        <v>0</v>
      </c>
      <c r="DD27" s="260">
        <f t="shared" si="12"/>
        <v>0</v>
      </c>
      <c r="DE27" s="260">
        <f t="shared" si="13"/>
        <v>0</v>
      </c>
      <c r="DF27" s="260">
        <f t="shared" si="14"/>
        <v>0</v>
      </c>
      <c r="DG27" s="260">
        <f t="shared" si="15"/>
        <v>0</v>
      </c>
      <c r="DH27" s="260">
        <f t="shared" si="16"/>
        <v>0</v>
      </c>
      <c r="DI27" s="260">
        <f t="shared" si="17"/>
        <v>0</v>
      </c>
      <c r="DJ27" s="260">
        <f t="shared" si="18"/>
        <v>0</v>
      </c>
      <c r="DK27" s="260">
        <f t="shared" si="19"/>
        <v>0</v>
      </c>
      <c r="DL27" s="260">
        <f t="shared" si="20"/>
        <v>0</v>
      </c>
      <c r="DM27" s="260">
        <f t="shared" si="21"/>
        <v>0</v>
      </c>
      <c r="DN27" s="260">
        <f t="shared" si="25"/>
        <v>0</v>
      </c>
      <c r="DQ27" s="358"/>
    </row>
    <row r="28" spans="1:141" ht="22.5">
      <c r="A28" s="272" t="s">
        <v>701</v>
      </c>
      <c r="B28" s="273"/>
      <c r="C28" s="273"/>
      <c r="D28" s="274"/>
      <c r="E28" s="275"/>
      <c r="F28" s="275"/>
      <c r="G28" s="275"/>
      <c r="H28" s="275"/>
      <c r="I28" s="275"/>
      <c r="J28" s="275"/>
      <c r="K28" s="275"/>
      <c r="L28" s="275"/>
      <c r="M28" s="276"/>
      <c r="N28" s="273"/>
      <c r="O28" s="274"/>
      <c r="P28" s="275"/>
      <c r="Q28" s="275"/>
      <c r="R28" s="276"/>
      <c r="S28" s="273"/>
      <c r="T28" s="274"/>
      <c r="U28" s="276"/>
      <c r="V28" s="273"/>
      <c r="W28" s="273"/>
      <c r="X28" s="274"/>
      <c r="Y28" s="275"/>
      <c r="Z28" s="275"/>
      <c r="AA28" s="275"/>
      <c r="AB28" s="275"/>
      <c r="AC28" s="275"/>
      <c r="AD28" s="275"/>
      <c r="AE28" s="275"/>
      <c r="AF28" s="275"/>
      <c r="AG28" s="275"/>
      <c r="AH28" s="275"/>
      <c r="AI28" s="275"/>
      <c r="AJ28" s="275"/>
      <c r="AK28" s="275"/>
      <c r="AL28" s="275"/>
      <c r="AM28" s="275"/>
      <c r="AN28" s="275"/>
      <c r="AO28" s="275"/>
      <c r="AP28" s="275"/>
      <c r="AQ28" s="275"/>
      <c r="AR28" s="275"/>
      <c r="AS28" s="276"/>
      <c r="AT28" s="273"/>
      <c r="AU28" s="273"/>
      <c r="AV28" s="274"/>
      <c r="AW28" s="275"/>
      <c r="AX28" s="275"/>
      <c r="AY28" s="275"/>
      <c r="AZ28" s="275"/>
      <c r="BA28" s="275"/>
      <c r="BB28" s="275"/>
      <c r="BC28" s="275"/>
      <c r="BD28" s="275"/>
      <c r="BE28" s="275"/>
      <c r="BF28" s="275"/>
      <c r="BG28" s="275"/>
      <c r="BH28" s="275"/>
      <c r="BI28" s="275"/>
      <c r="BJ28" s="275"/>
      <c r="BK28" s="275"/>
      <c r="BL28" s="275"/>
      <c r="BM28" s="276"/>
      <c r="BN28" s="273"/>
      <c r="BO28" s="274"/>
      <c r="BP28" s="276"/>
      <c r="BQ28" s="273"/>
      <c r="BR28" s="273"/>
      <c r="BS28" s="273"/>
      <c r="BW28" s="331">
        <f t="shared" si="22"/>
        <v>0</v>
      </c>
      <c r="BX28" s="331">
        <f t="shared" si="22"/>
        <v>0</v>
      </c>
      <c r="BY28" s="331">
        <f t="shared" si="22"/>
        <v>0</v>
      </c>
      <c r="BZ28" s="331">
        <f t="shared" si="22"/>
        <v>0</v>
      </c>
      <c r="CA28" s="331">
        <f t="shared" si="22"/>
        <v>0</v>
      </c>
      <c r="CB28" s="331">
        <f t="shared" si="22"/>
        <v>0</v>
      </c>
      <c r="CC28" s="331">
        <f t="shared" si="22"/>
        <v>0</v>
      </c>
      <c r="CD28" s="331">
        <f t="shared" si="22"/>
        <v>0</v>
      </c>
      <c r="CE28" s="331">
        <f t="shared" si="22"/>
        <v>0</v>
      </c>
      <c r="CF28" s="331">
        <f t="shared" si="22"/>
        <v>0</v>
      </c>
      <c r="CG28" s="331">
        <f t="shared" si="22"/>
        <v>0</v>
      </c>
      <c r="CH28" s="331">
        <f t="shared" si="22"/>
        <v>0</v>
      </c>
      <c r="CI28" s="331">
        <f t="shared" si="22"/>
        <v>0</v>
      </c>
      <c r="CJ28" s="331">
        <f t="shared" si="22"/>
        <v>0</v>
      </c>
      <c r="CK28" s="331">
        <f t="shared" si="22"/>
        <v>0</v>
      </c>
      <c r="CL28" s="331">
        <f t="shared" si="22"/>
        <v>0</v>
      </c>
      <c r="CM28" s="331">
        <f t="shared" si="30"/>
        <v>0</v>
      </c>
      <c r="CN28" s="331">
        <f t="shared" si="30"/>
        <v>0</v>
      </c>
      <c r="CO28" s="331">
        <f t="shared" si="30"/>
        <v>0</v>
      </c>
      <c r="CP28" s="331">
        <f t="shared" si="30"/>
        <v>0</v>
      </c>
      <c r="CQ28" s="332">
        <f t="shared" si="23"/>
        <v>0</v>
      </c>
      <c r="CS28" s="363" t="str">
        <f t="shared" si="24"/>
        <v/>
      </c>
      <c r="CT28" s="260">
        <f t="shared" si="2"/>
        <v>0</v>
      </c>
      <c r="CU28" s="260">
        <f t="shared" si="3"/>
        <v>0</v>
      </c>
      <c r="CV28" s="260">
        <f t="shared" si="4"/>
        <v>0</v>
      </c>
      <c r="CW28" s="260">
        <f t="shared" si="5"/>
        <v>0</v>
      </c>
      <c r="CX28" s="260">
        <f t="shared" si="6"/>
        <v>0</v>
      </c>
      <c r="CY28" s="260">
        <f t="shared" si="7"/>
        <v>0</v>
      </c>
      <c r="CZ28" s="260">
        <f t="shared" si="8"/>
        <v>0</v>
      </c>
      <c r="DA28" s="260">
        <f t="shared" si="9"/>
        <v>0</v>
      </c>
      <c r="DB28" s="260">
        <f t="shared" si="10"/>
        <v>0</v>
      </c>
      <c r="DC28" s="260">
        <f t="shared" si="11"/>
        <v>0</v>
      </c>
      <c r="DD28" s="260">
        <f t="shared" si="12"/>
        <v>0</v>
      </c>
      <c r="DE28" s="260">
        <f t="shared" si="13"/>
        <v>0</v>
      </c>
      <c r="DF28" s="260">
        <f t="shared" si="14"/>
        <v>0</v>
      </c>
      <c r="DG28" s="260">
        <f t="shared" si="15"/>
        <v>0</v>
      </c>
      <c r="DH28" s="260">
        <f t="shared" si="16"/>
        <v>0</v>
      </c>
      <c r="DI28" s="260">
        <f t="shared" si="17"/>
        <v>0</v>
      </c>
      <c r="DJ28" s="260">
        <f t="shared" si="18"/>
        <v>0</v>
      </c>
      <c r="DK28" s="260">
        <f t="shared" si="19"/>
        <v>0</v>
      </c>
      <c r="DL28" s="260">
        <f t="shared" si="20"/>
        <v>0</v>
      </c>
      <c r="DM28" s="260">
        <f t="shared" si="21"/>
        <v>0</v>
      </c>
      <c r="DN28" s="260">
        <f t="shared" si="25"/>
        <v>0</v>
      </c>
      <c r="DQ28" s="358"/>
    </row>
    <row r="29" spans="1:141" ht="22.5">
      <c r="A29" s="272" t="s">
        <v>702</v>
      </c>
      <c r="B29" s="273">
        <v>102</v>
      </c>
      <c r="C29" s="273"/>
      <c r="D29" s="274"/>
      <c r="E29" s="275"/>
      <c r="F29" s="275"/>
      <c r="G29" s="275"/>
      <c r="H29" s="275"/>
      <c r="I29" s="275"/>
      <c r="J29" s="275"/>
      <c r="K29" s="275"/>
      <c r="L29" s="275"/>
      <c r="M29" s="276"/>
      <c r="N29" s="273"/>
      <c r="O29" s="274"/>
      <c r="P29" s="275"/>
      <c r="Q29" s="275"/>
      <c r="R29" s="276"/>
      <c r="S29" s="273"/>
      <c r="T29" s="274"/>
      <c r="U29" s="276"/>
      <c r="V29" s="273"/>
      <c r="W29" s="273"/>
      <c r="X29" s="274"/>
      <c r="Y29" s="275"/>
      <c r="Z29" s="275"/>
      <c r="AA29" s="275"/>
      <c r="AB29" s="275"/>
      <c r="AC29" s="275"/>
      <c r="AD29" s="275"/>
      <c r="AE29" s="275"/>
      <c r="AF29" s="275"/>
      <c r="AG29" s="275"/>
      <c r="AH29" s="275"/>
      <c r="AI29" s="275"/>
      <c r="AJ29" s="275"/>
      <c r="AK29" s="275"/>
      <c r="AL29" s="275"/>
      <c r="AM29" s="275"/>
      <c r="AN29" s="275"/>
      <c r="AO29" s="275"/>
      <c r="AP29" s="275"/>
      <c r="AQ29" s="275"/>
      <c r="AR29" s="275"/>
      <c r="AS29" s="276"/>
      <c r="AT29" s="273"/>
      <c r="AU29" s="273"/>
      <c r="AV29" s="274"/>
      <c r="AW29" s="275"/>
      <c r="AX29" s="275"/>
      <c r="AY29" s="275"/>
      <c r="AZ29" s="275"/>
      <c r="BA29" s="275"/>
      <c r="BB29" s="275"/>
      <c r="BC29" s="275"/>
      <c r="BD29" s="275"/>
      <c r="BE29" s="275"/>
      <c r="BF29" s="275"/>
      <c r="BG29" s="275"/>
      <c r="BH29" s="275"/>
      <c r="BI29" s="275"/>
      <c r="BJ29" s="275"/>
      <c r="BK29" s="275"/>
      <c r="BL29" s="275"/>
      <c r="BM29" s="276"/>
      <c r="BN29" s="273"/>
      <c r="BO29" s="274"/>
      <c r="BP29" s="276"/>
      <c r="BQ29" s="273"/>
      <c r="BR29" s="273"/>
      <c r="BS29" s="273">
        <v>102</v>
      </c>
      <c r="BW29" s="331">
        <f t="shared" si="22"/>
        <v>0</v>
      </c>
      <c r="BX29" s="331">
        <f t="shared" si="22"/>
        <v>0</v>
      </c>
      <c r="BY29" s="331">
        <f t="shared" si="22"/>
        <v>0</v>
      </c>
      <c r="BZ29" s="331">
        <f t="shared" si="22"/>
        <v>0</v>
      </c>
      <c r="CA29" s="331">
        <f t="shared" si="22"/>
        <v>0</v>
      </c>
      <c r="CB29" s="331">
        <f t="shared" si="22"/>
        <v>0</v>
      </c>
      <c r="CC29" s="331">
        <f t="shared" si="22"/>
        <v>0</v>
      </c>
      <c r="CD29" s="331">
        <f t="shared" si="22"/>
        <v>0</v>
      </c>
      <c r="CE29" s="331">
        <f t="shared" si="22"/>
        <v>0</v>
      </c>
      <c r="CF29" s="331">
        <f t="shared" si="22"/>
        <v>0</v>
      </c>
      <c r="CG29" s="331">
        <f t="shared" si="22"/>
        <v>0</v>
      </c>
      <c r="CH29" s="331">
        <f t="shared" si="22"/>
        <v>0</v>
      </c>
      <c r="CI29" s="331">
        <f t="shared" si="22"/>
        <v>0</v>
      </c>
      <c r="CJ29" s="331">
        <f t="shared" si="22"/>
        <v>0</v>
      </c>
      <c r="CK29" s="331">
        <f t="shared" si="22"/>
        <v>0</v>
      </c>
      <c r="CL29" s="331">
        <f t="shared" si="22"/>
        <v>102</v>
      </c>
      <c r="CM29" s="331">
        <f t="shared" si="30"/>
        <v>0</v>
      </c>
      <c r="CN29" s="331">
        <f t="shared" si="30"/>
        <v>0</v>
      </c>
      <c r="CO29" s="331">
        <f t="shared" si="30"/>
        <v>0</v>
      </c>
      <c r="CP29" s="331">
        <f t="shared" si="30"/>
        <v>102</v>
      </c>
      <c r="CQ29" s="332">
        <f t="shared" si="23"/>
        <v>0</v>
      </c>
      <c r="CS29" s="363" t="str">
        <f t="shared" si="24"/>
        <v/>
      </c>
      <c r="CT29" s="260">
        <f t="shared" si="2"/>
        <v>0</v>
      </c>
      <c r="CU29" s="260">
        <f t="shared" si="3"/>
        <v>0</v>
      </c>
      <c r="CV29" s="260">
        <f t="shared" si="4"/>
        <v>0</v>
      </c>
      <c r="CW29" s="260">
        <f t="shared" si="5"/>
        <v>0</v>
      </c>
      <c r="CX29" s="260">
        <f t="shared" si="6"/>
        <v>0</v>
      </c>
      <c r="CY29" s="260">
        <f t="shared" si="7"/>
        <v>0</v>
      </c>
      <c r="CZ29" s="260">
        <f t="shared" si="8"/>
        <v>0</v>
      </c>
      <c r="DA29" s="260">
        <f t="shared" si="9"/>
        <v>0</v>
      </c>
      <c r="DB29" s="260">
        <f t="shared" si="10"/>
        <v>0</v>
      </c>
      <c r="DC29" s="260">
        <f t="shared" si="11"/>
        <v>0</v>
      </c>
      <c r="DD29" s="260">
        <f t="shared" si="12"/>
        <v>0</v>
      </c>
      <c r="DE29" s="260">
        <f t="shared" si="13"/>
        <v>0</v>
      </c>
      <c r="DF29" s="260">
        <f t="shared" si="14"/>
        <v>0</v>
      </c>
      <c r="DG29" s="260">
        <f t="shared" si="15"/>
        <v>0</v>
      </c>
      <c r="DH29" s="260">
        <f t="shared" si="16"/>
        <v>0</v>
      </c>
      <c r="DI29" s="260">
        <f t="shared" si="17"/>
        <v>4.2705359999999999</v>
      </c>
      <c r="DJ29" s="260">
        <f t="shared" si="18"/>
        <v>0</v>
      </c>
      <c r="DK29" s="260">
        <f t="shared" si="19"/>
        <v>0</v>
      </c>
      <c r="DL29" s="260">
        <f t="shared" si="20"/>
        <v>0</v>
      </c>
      <c r="DM29" s="260">
        <f t="shared" si="21"/>
        <v>4.2705359999999999</v>
      </c>
      <c r="DN29" s="260">
        <f t="shared" si="25"/>
        <v>0</v>
      </c>
      <c r="DQ29" s="358"/>
    </row>
    <row r="30" spans="1:141" ht="33.75">
      <c r="A30" s="272" t="s">
        <v>703</v>
      </c>
      <c r="B30" s="273">
        <v>15</v>
      </c>
      <c r="C30" s="273"/>
      <c r="D30" s="274"/>
      <c r="E30" s="275"/>
      <c r="F30" s="275"/>
      <c r="G30" s="275"/>
      <c r="H30" s="275"/>
      <c r="I30" s="275"/>
      <c r="J30" s="275"/>
      <c r="K30" s="275"/>
      <c r="L30" s="275"/>
      <c r="M30" s="276"/>
      <c r="N30" s="273"/>
      <c r="O30" s="274"/>
      <c r="P30" s="275"/>
      <c r="Q30" s="275"/>
      <c r="R30" s="276"/>
      <c r="S30" s="273"/>
      <c r="T30" s="274"/>
      <c r="U30" s="276"/>
      <c r="V30" s="273"/>
      <c r="W30" s="273"/>
      <c r="X30" s="274"/>
      <c r="Y30" s="275"/>
      <c r="Z30" s="275"/>
      <c r="AA30" s="275"/>
      <c r="AB30" s="275"/>
      <c r="AC30" s="275"/>
      <c r="AD30" s="275"/>
      <c r="AE30" s="275"/>
      <c r="AF30" s="275"/>
      <c r="AG30" s="275"/>
      <c r="AH30" s="275"/>
      <c r="AI30" s="275"/>
      <c r="AJ30" s="275"/>
      <c r="AK30" s="275"/>
      <c r="AL30" s="275"/>
      <c r="AM30" s="275"/>
      <c r="AN30" s="275"/>
      <c r="AO30" s="275"/>
      <c r="AP30" s="275"/>
      <c r="AQ30" s="275"/>
      <c r="AR30" s="275"/>
      <c r="AS30" s="276"/>
      <c r="AT30" s="273"/>
      <c r="AU30" s="273"/>
      <c r="AV30" s="274"/>
      <c r="AW30" s="275"/>
      <c r="AX30" s="275"/>
      <c r="AY30" s="275"/>
      <c r="AZ30" s="275"/>
      <c r="BA30" s="275"/>
      <c r="BB30" s="275"/>
      <c r="BC30" s="275"/>
      <c r="BD30" s="275"/>
      <c r="BE30" s="275"/>
      <c r="BF30" s="275"/>
      <c r="BG30" s="275"/>
      <c r="BH30" s="275"/>
      <c r="BI30" s="275"/>
      <c r="BJ30" s="275"/>
      <c r="BK30" s="275"/>
      <c r="BL30" s="275"/>
      <c r="BM30" s="276"/>
      <c r="BN30" s="273"/>
      <c r="BO30" s="274"/>
      <c r="BP30" s="276"/>
      <c r="BQ30" s="273"/>
      <c r="BR30" s="273">
        <v>15</v>
      </c>
      <c r="BS30" s="273"/>
      <c r="BW30" s="331">
        <f t="shared" si="22"/>
        <v>0</v>
      </c>
      <c r="BX30" s="331">
        <f t="shared" si="22"/>
        <v>0</v>
      </c>
      <c r="BY30" s="331">
        <f t="shared" si="22"/>
        <v>0</v>
      </c>
      <c r="BZ30" s="331">
        <f t="shared" si="22"/>
        <v>0</v>
      </c>
      <c r="CA30" s="331">
        <f t="shared" si="22"/>
        <v>0</v>
      </c>
      <c r="CB30" s="331">
        <f t="shared" si="22"/>
        <v>0</v>
      </c>
      <c r="CC30" s="331">
        <f t="shared" si="22"/>
        <v>0</v>
      </c>
      <c r="CD30" s="331">
        <f t="shared" si="22"/>
        <v>0</v>
      </c>
      <c r="CE30" s="331">
        <f t="shared" si="22"/>
        <v>0</v>
      </c>
      <c r="CF30" s="331">
        <f t="shared" si="22"/>
        <v>0</v>
      </c>
      <c r="CG30" s="331">
        <f t="shared" si="22"/>
        <v>0</v>
      </c>
      <c r="CH30" s="331">
        <f t="shared" si="22"/>
        <v>0</v>
      </c>
      <c r="CI30" s="331">
        <f t="shared" si="22"/>
        <v>0</v>
      </c>
      <c r="CJ30" s="331">
        <f t="shared" si="22"/>
        <v>0</v>
      </c>
      <c r="CK30" s="331">
        <f t="shared" si="22"/>
        <v>0</v>
      </c>
      <c r="CL30" s="331">
        <f t="shared" si="22"/>
        <v>0</v>
      </c>
      <c r="CM30" s="331">
        <f t="shared" si="30"/>
        <v>15</v>
      </c>
      <c r="CN30" s="331">
        <f t="shared" si="30"/>
        <v>0</v>
      </c>
      <c r="CO30" s="331">
        <f t="shared" si="30"/>
        <v>0</v>
      </c>
      <c r="CP30" s="331">
        <f t="shared" si="30"/>
        <v>15</v>
      </c>
      <c r="CQ30" s="332">
        <f t="shared" si="23"/>
        <v>0</v>
      </c>
      <c r="CS30" s="363" t="str">
        <f t="shared" si="24"/>
        <v/>
      </c>
      <c r="CT30" s="260">
        <f t="shared" si="2"/>
        <v>0</v>
      </c>
      <c r="CU30" s="260">
        <f t="shared" si="3"/>
        <v>0</v>
      </c>
      <c r="CV30" s="260">
        <f t="shared" si="4"/>
        <v>0</v>
      </c>
      <c r="CW30" s="260">
        <f t="shared" si="5"/>
        <v>0</v>
      </c>
      <c r="CX30" s="260">
        <f t="shared" si="6"/>
        <v>0</v>
      </c>
      <c r="CY30" s="260">
        <f t="shared" si="7"/>
        <v>0</v>
      </c>
      <c r="CZ30" s="260">
        <f t="shared" si="8"/>
        <v>0</v>
      </c>
      <c r="DA30" s="260">
        <f t="shared" si="9"/>
        <v>0</v>
      </c>
      <c r="DB30" s="260">
        <f t="shared" si="10"/>
        <v>0</v>
      </c>
      <c r="DC30" s="260">
        <f t="shared" si="11"/>
        <v>0</v>
      </c>
      <c r="DD30" s="260">
        <f t="shared" si="12"/>
        <v>0</v>
      </c>
      <c r="DE30" s="260">
        <f t="shared" si="13"/>
        <v>0</v>
      </c>
      <c r="DF30" s="260">
        <f t="shared" si="14"/>
        <v>0</v>
      </c>
      <c r="DG30" s="260">
        <f t="shared" si="15"/>
        <v>0</v>
      </c>
      <c r="DH30" s="260">
        <f t="shared" si="16"/>
        <v>0</v>
      </c>
      <c r="DI30" s="260">
        <f t="shared" si="17"/>
        <v>0</v>
      </c>
      <c r="DJ30" s="260">
        <f t="shared" si="18"/>
        <v>0.62802000000000002</v>
      </c>
      <c r="DK30" s="260">
        <f t="shared" si="19"/>
        <v>0</v>
      </c>
      <c r="DL30" s="260">
        <f t="shared" si="20"/>
        <v>0</v>
      </c>
      <c r="DM30" s="260">
        <f t="shared" si="21"/>
        <v>0.62802000000000002</v>
      </c>
      <c r="DN30" s="260">
        <f t="shared" si="25"/>
        <v>0</v>
      </c>
      <c r="DQ30" s="358"/>
    </row>
    <row r="31" spans="1:141" ht="22.5">
      <c r="A31" s="272" t="s">
        <v>704</v>
      </c>
      <c r="B31" s="273">
        <v>7391</v>
      </c>
      <c r="C31" s="273">
        <v>7391</v>
      </c>
      <c r="D31" s="274"/>
      <c r="E31" s="275">
        <v>7342</v>
      </c>
      <c r="F31" s="275"/>
      <c r="G31" s="275"/>
      <c r="H31" s="275"/>
      <c r="I31" s="275"/>
      <c r="J31" s="275">
        <v>48</v>
      </c>
      <c r="K31" s="275"/>
      <c r="L31" s="275"/>
      <c r="M31" s="276"/>
      <c r="N31" s="273"/>
      <c r="O31" s="274"/>
      <c r="P31" s="275"/>
      <c r="Q31" s="275"/>
      <c r="R31" s="276"/>
      <c r="S31" s="273"/>
      <c r="T31" s="274"/>
      <c r="U31" s="276"/>
      <c r="V31" s="273"/>
      <c r="W31" s="273"/>
      <c r="X31" s="274"/>
      <c r="Y31" s="275"/>
      <c r="Z31" s="275"/>
      <c r="AA31" s="275"/>
      <c r="AB31" s="275"/>
      <c r="AC31" s="275"/>
      <c r="AD31" s="275"/>
      <c r="AE31" s="275"/>
      <c r="AF31" s="275"/>
      <c r="AG31" s="275"/>
      <c r="AH31" s="275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6"/>
      <c r="AT31" s="273"/>
      <c r="AU31" s="273"/>
      <c r="AV31" s="274"/>
      <c r="AW31" s="275"/>
      <c r="AX31" s="275"/>
      <c r="AY31" s="275"/>
      <c r="AZ31" s="275"/>
      <c r="BA31" s="275"/>
      <c r="BB31" s="275"/>
      <c r="BC31" s="275"/>
      <c r="BD31" s="275"/>
      <c r="BE31" s="275"/>
      <c r="BF31" s="275"/>
      <c r="BG31" s="275"/>
      <c r="BH31" s="275"/>
      <c r="BI31" s="275"/>
      <c r="BJ31" s="275"/>
      <c r="BK31" s="275"/>
      <c r="BL31" s="275"/>
      <c r="BM31" s="276"/>
      <c r="BN31" s="273"/>
      <c r="BO31" s="274"/>
      <c r="BP31" s="276"/>
      <c r="BQ31" s="273"/>
      <c r="BR31" s="273"/>
      <c r="BS31" s="273"/>
      <c r="BV31" s="335" t="s">
        <v>870</v>
      </c>
      <c r="BW31" s="331">
        <f t="shared" si="22"/>
        <v>7342</v>
      </c>
      <c r="BX31" s="331">
        <f t="shared" si="22"/>
        <v>0</v>
      </c>
      <c r="BY31" s="331">
        <f t="shared" si="22"/>
        <v>0</v>
      </c>
      <c r="BZ31" s="331">
        <f t="shared" si="22"/>
        <v>0</v>
      </c>
      <c r="CA31" s="331">
        <f t="shared" si="22"/>
        <v>0</v>
      </c>
      <c r="CB31" s="331">
        <f t="shared" si="22"/>
        <v>0</v>
      </c>
      <c r="CC31" s="331">
        <f t="shared" si="22"/>
        <v>0</v>
      </c>
      <c r="CD31" s="331">
        <f t="shared" si="22"/>
        <v>0</v>
      </c>
      <c r="CE31" s="331">
        <f t="shared" si="22"/>
        <v>0</v>
      </c>
      <c r="CF31" s="331">
        <f t="shared" si="22"/>
        <v>0</v>
      </c>
      <c r="CG31" s="331">
        <f t="shared" si="22"/>
        <v>0</v>
      </c>
      <c r="CH31" s="331">
        <f t="shared" si="22"/>
        <v>0</v>
      </c>
      <c r="CI31" s="331">
        <f t="shared" si="22"/>
        <v>0</v>
      </c>
      <c r="CJ31" s="331">
        <f t="shared" si="22"/>
        <v>0</v>
      </c>
      <c r="CK31" s="331">
        <f t="shared" si="22"/>
        <v>0</v>
      </c>
      <c r="CL31" s="331">
        <f t="shared" si="22"/>
        <v>0</v>
      </c>
      <c r="CM31" s="331">
        <f t="shared" si="30"/>
        <v>0</v>
      </c>
      <c r="CN31" s="331">
        <f t="shared" si="30"/>
        <v>0</v>
      </c>
      <c r="CO31" s="331">
        <f t="shared" si="30"/>
        <v>48</v>
      </c>
      <c r="CP31" s="331">
        <f t="shared" si="30"/>
        <v>7391</v>
      </c>
      <c r="CQ31" s="332">
        <f t="shared" si="23"/>
        <v>-1</v>
      </c>
      <c r="CS31" s="363" t="str">
        <f t="shared" si="24"/>
        <v>COKE_OVENS</v>
      </c>
      <c r="CT31" s="260">
        <f t="shared" si="2"/>
        <v>307.394856</v>
      </c>
      <c r="CU31" s="260">
        <f t="shared" si="3"/>
        <v>0</v>
      </c>
      <c r="CV31" s="260">
        <f t="shared" si="4"/>
        <v>0</v>
      </c>
      <c r="CW31" s="260">
        <f t="shared" si="5"/>
        <v>0</v>
      </c>
      <c r="CX31" s="260">
        <f t="shared" si="6"/>
        <v>0</v>
      </c>
      <c r="CY31" s="260">
        <f t="shared" si="7"/>
        <v>0</v>
      </c>
      <c r="CZ31" s="260">
        <f t="shared" si="8"/>
        <v>0</v>
      </c>
      <c r="DA31" s="260">
        <f t="shared" si="9"/>
        <v>0</v>
      </c>
      <c r="DB31" s="260">
        <f t="shared" si="10"/>
        <v>0</v>
      </c>
      <c r="DC31" s="260">
        <f t="shared" si="11"/>
        <v>0</v>
      </c>
      <c r="DD31" s="260">
        <f t="shared" si="12"/>
        <v>0</v>
      </c>
      <c r="DE31" s="260">
        <f t="shared" si="13"/>
        <v>0</v>
      </c>
      <c r="DF31" s="260">
        <f t="shared" si="14"/>
        <v>0</v>
      </c>
      <c r="DG31" s="260">
        <f t="shared" si="15"/>
        <v>0</v>
      </c>
      <c r="DH31" s="260">
        <f t="shared" si="16"/>
        <v>0</v>
      </c>
      <c r="DI31" s="260">
        <f t="shared" si="17"/>
        <v>0</v>
      </c>
      <c r="DJ31" s="260">
        <f t="shared" si="18"/>
        <v>0</v>
      </c>
      <c r="DK31" s="260">
        <f t="shared" si="19"/>
        <v>0</v>
      </c>
      <c r="DL31" s="260">
        <f t="shared" si="20"/>
        <v>2.0096639999999999</v>
      </c>
      <c r="DM31" s="260">
        <f t="shared" si="21"/>
        <v>309.44638800000001</v>
      </c>
      <c r="DN31" s="260">
        <f t="shared" si="25"/>
        <v>0</v>
      </c>
      <c r="DQ31" s="358"/>
    </row>
    <row r="32" spans="1:141" ht="22.5">
      <c r="A32" s="272" t="s">
        <v>705</v>
      </c>
      <c r="B32" s="273">
        <v>1283</v>
      </c>
      <c r="C32" s="273">
        <v>1283</v>
      </c>
      <c r="D32" s="274"/>
      <c r="E32" s="275">
        <v>188</v>
      </c>
      <c r="F32" s="275"/>
      <c r="G32" s="275"/>
      <c r="H32" s="275"/>
      <c r="I32" s="275"/>
      <c r="J32" s="275">
        <v>1095</v>
      </c>
      <c r="K32" s="275"/>
      <c r="L32" s="275"/>
      <c r="M32" s="276"/>
      <c r="N32" s="273"/>
      <c r="O32" s="274"/>
      <c r="P32" s="275"/>
      <c r="Q32" s="275"/>
      <c r="R32" s="276"/>
      <c r="S32" s="273"/>
      <c r="T32" s="274"/>
      <c r="U32" s="276"/>
      <c r="V32" s="273"/>
      <c r="W32" s="273"/>
      <c r="X32" s="274"/>
      <c r="Y32" s="275"/>
      <c r="Z32" s="275"/>
      <c r="AA32" s="275"/>
      <c r="AB32" s="275"/>
      <c r="AC32" s="275"/>
      <c r="AD32" s="275"/>
      <c r="AE32" s="275"/>
      <c r="AF32" s="275"/>
      <c r="AG32" s="275"/>
      <c r="AH32" s="275"/>
      <c r="AI32" s="275"/>
      <c r="AJ32" s="275"/>
      <c r="AK32" s="275"/>
      <c r="AL32" s="275"/>
      <c r="AM32" s="275"/>
      <c r="AN32" s="275"/>
      <c r="AO32" s="275"/>
      <c r="AP32" s="275"/>
      <c r="AQ32" s="275"/>
      <c r="AR32" s="275"/>
      <c r="AS32" s="276"/>
      <c r="AT32" s="273"/>
      <c r="AU32" s="273"/>
      <c r="AV32" s="274"/>
      <c r="AW32" s="275"/>
      <c r="AX32" s="275"/>
      <c r="AY32" s="275"/>
      <c r="AZ32" s="275"/>
      <c r="BA32" s="275"/>
      <c r="BB32" s="275"/>
      <c r="BC32" s="275"/>
      <c r="BD32" s="275"/>
      <c r="BE32" s="275"/>
      <c r="BF32" s="275"/>
      <c r="BG32" s="275"/>
      <c r="BH32" s="275"/>
      <c r="BI32" s="275"/>
      <c r="BJ32" s="275"/>
      <c r="BK32" s="275"/>
      <c r="BL32" s="275"/>
      <c r="BM32" s="276"/>
      <c r="BN32" s="273"/>
      <c r="BO32" s="274"/>
      <c r="BP32" s="276"/>
      <c r="BQ32" s="273"/>
      <c r="BR32" s="273"/>
      <c r="BS32" s="273"/>
      <c r="BV32" s="335" t="s">
        <v>871</v>
      </c>
      <c r="BW32" s="331">
        <f t="shared" si="22"/>
        <v>188</v>
      </c>
      <c r="BX32" s="331">
        <f t="shared" si="22"/>
        <v>0</v>
      </c>
      <c r="BY32" s="331">
        <f t="shared" si="22"/>
        <v>0</v>
      </c>
      <c r="BZ32" s="331">
        <f t="shared" si="22"/>
        <v>0</v>
      </c>
      <c r="CA32" s="331">
        <f t="shared" si="22"/>
        <v>0</v>
      </c>
      <c r="CB32" s="331">
        <f t="shared" si="22"/>
        <v>0</v>
      </c>
      <c r="CC32" s="331">
        <f t="shared" si="22"/>
        <v>0</v>
      </c>
      <c r="CD32" s="331">
        <f t="shared" si="22"/>
        <v>0</v>
      </c>
      <c r="CE32" s="331">
        <f t="shared" si="22"/>
        <v>0</v>
      </c>
      <c r="CF32" s="331">
        <f t="shared" si="22"/>
        <v>0</v>
      </c>
      <c r="CG32" s="331">
        <f t="shared" si="22"/>
        <v>0</v>
      </c>
      <c r="CH32" s="331">
        <f t="shared" si="22"/>
        <v>0</v>
      </c>
      <c r="CI32" s="331">
        <f t="shared" si="22"/>
        <v>0</v>
      </c>
      <c r="CJ32" s="331">
        <f t="shared" si="22"/>
        <v>0</v>
      </c>
      <c r="CK32" s="331">
        <f t="shared" si="22"/>
        <v>0</v>
      </c>
      <c r="CL32" s="331">
        <f t="shared" si="22"/>
        <v>0</v>
      </c>
      <c r="CM32" s="331">
        <f t="shared" si="30"/>
        <v>0</v>
      </c>
      <c r="CN32" s="331">
        <f t="shared" si="30"/>
        <v>0</v>
      </c>
      <c r="CO32" s="331">
        <f t="shared" si="30"/>
        <v>1095</v>
      </c>
      <c r="CP32" s="331">
        <f t="shared" si="30"/>
        <v>1283</v>
      </c>
      <c r="CQ32" s="332">
        <f t="shared" si="23"/>
        <v>0</v>
      </c>
      <c r="CS32" s="363" t="str">
        <f t="shared" si="24"/>
        <v>BLAST_FURN</v>
      </c>
      <c r="CT32" s="260">
        <f t="shared" si="2"/>
        <v>7.8711840000000004</v>
      </c>
      <c r="CU32" s="260">
        <f t="shared" si="3"/>
        <v>0</v>
      </c>
      <c r="CV32" s="260">
        <f t="shared" si="4"/>
        <v>0</v>
      </c>
      <c r="CW32" s="260">
        <f t="shared" si="5"/>
        <v>0</v>
      </c>
      <c r="CX32" s="260">
        <f t="shared" si="6"/>
        <v>0</v>
      </c>
      <c r="CY32" s="260">
        <f t="shared" si="7"/>
        <v>0</v>
      </c>
      <c r="CZ32" s="260">
        <f t="shared" si="8"/>
        <v>0</v>
      </c>
      <c r="DA32" s="260">
        <f t="shared" si="9"/>
        <v>0</v>
      </c>
      <c r="DB32" s="260">
        <f t="shared" si="10"/>
        <v>0</v>
      </c>
      <c r="DC32" s="260">
        <f t="shared" si="11"/>
        <v>0</v>
      </c>
      <c r="DD32" s="260">
        <f t="shared" si="12"/>
        <v>0</v>
      </c>
      <c r="DE32" s="260">
        <f t="shared" si="13"/>
        <v>0</v>
      </c>
      <c r="DF32" s="260">
        <f t="shared" si="14"/>
        <v>0</v>
      </c>
      <c r="DG32" s="260">
        <f t="shared" si="15"/>
        <v>0</v>
      </c>
      <c r="DH32" s="260">
        <f t="shared" si="16"/>
        <v>0</v>
      </c>
      <c r="DI32" s="260">
        <f t="shared" si="17"/>
        <v>0</v>
      </c>
      <c r="DJ32" s="260">
        <f t="shared" si="18"/>
        <v>0</v>
      </c>
      <c r="DK32" s="260">
        <f t="shared" si="19"/>
        <v>0</v>
      </c>
      <c r="DL32" s="260">
        <f t="shared" si="20"/>
        <v>45.845460000000003</v>
      </c>
      <c r="DM32" s="260">
        <f t="shared" si="21"/>
        <v>53.716644000000002</v>
      </c>
      <c r="DN32" s="260">
        <f t="shared" si="25"/>
        <v>0</v>
      </c>
      <c r="DQ32" s="358"/>
    </row>
    <row r="33" spans="1:121" ht="22.5">
      <c r="A33" s="272" t="s">
        <v>706</v>
      </c>
      <c r="B33" s="273"/>
      <c r="C33" s="273"/>
      <c r="D33" s="274"/>
      <c r="E33" s="275"/>
      <c r="F33" s="275"/>
      <c r="G33" s="275"/>
      <c r="H33" s="275"/>
      <c r="I33" s="275"/>
      <c r="J33" s="275"/>
      <c r="K33" s="275"/>
      <c r="L33" s="275"/>
      <c r="M33" s="276"/>
      <c r="N33" s="273"/>
      <c r="O33" s="274"/>
      <c r="P33" s="275"/>
      <c r="Q33" s="275"/>
      <c r="R33" s="276"/>
      <c r="S33" s="273"/>
      <c r="T33" s="274"/>
      <c r="U33" s="276"/>
      <c r="V33" s="273"/>
      <c r="W33" s="273"/>
      <c r="X33" s="274"/>
      <c r="Y33" s="275"/>
      <c r="Z33" s="275"/>
      <c r="AA33" s="275"/>
      <c r="AB33" s="275"/>
      <c r="AC33" s="275"/>
      <c r="AD33" s="275"/>
      <c r="AE33" s="275"/>
      <c r="AF33" s="275"/>
      <c r="AG33" s="275"/>
      <c r="AH33" s="275"/>
      <c r="AI33" s="275"/>
      <c r="AJ33" s="275"/>
      <c r="AK33" s="275"/>
      <c r="AL33" s="275"/>
      <c r="AM33" s="275"/>
      <c r="AN33" s="275"/>
      <c r="AO33" s="275"/>
      <c r="AP33" s="275"/>
      <c r="AQ33" s="275"/>
      <c r="AR33" s="275"/>
      <c r="AS33" s="276"/>
      <c r="AT33" s="273"/>
      <c r="AU33" s="273"/>
      <c r="AV33" s="274"/>
      <c r="AW33" s="275"/>
      <c r="AX33" s="275"/>
      <c r="AY33" s="275"/>
      <c r="AZ33" s="275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6"/>
      <c r="BN33" s="273"/>
      <c r="BO33" s="274"/>
      <c r="BP33" s="276"/>
      <c r="BQ33" s="273"/>
      <c r="BR33" s="273"/>
      <c r="BS33" s="273"/>
      <c r="BV33" s="335" t="s">
        <v>872</v>
      </c>
      <c r="BW33" s="331">
        <f t="shared" si="22"/>
        <v>0</v>
      </c>
      <c r="BX33" s="331">
        <f t="shared" si="22"/>
        <v>0</v>
      </c>
      <c r="BY33" s="331">
        <f t="shared" si="22"/>
        <v>0</v>
      </c>
      <c r="BZ33" s="331">
        <f t="shared" si="22"/>
        <v>0</v>
      </c>
      <c r="CA33" s="331">
        <f t="shared" si="22"/>
        <v>0</v>
      </c>
      <c r="CB33" s="331">
        <f t="shared" si="22"/>
        <v>0</v>
      </c>
      <c r="CC33" s="331">
        <f t="shared" si="22"/>
        <v>0</v>
      </c>
      <c r="CD33" s="331">
        <f t="shared" si="22"/>
        <v>0</v>
      </c>
      <c r="CE33" s="331">
        <f t="shared" si="22"/>
        <v>0</v>
      </c>
      <c r="CF33" s="331">
        <f t="shared" si="22"/>
        <v>0</v>
      </c>
      <c r="CG33" s="331">
        <f t="shared" si="22"/>
        <v>0</v>
      </c>
      <c r="CH33" s="331">
        <f t="shared" si="22"/>
        <v>0</v>
      </c>
      <c r="CI33" s="331">
        <f t="shared" si="22"/>
        <v>0</v>
      </c>
      <c r="CJ33" s="331">
        <f t="shared" si="22"/>
        <v>0</v>
      </c>
      <c r="CK33" s="331">
        <f t="shared" si="22"/>
        <v>0</v>
      </c>
      <c r="CL33" s="331">
        <f t="shared" si="22"/>
        <v>0</v>
      </c>
      <c r="CM33" s="331">
        <f t="shared" si="30"/>
        <v>0</v>
      </c>
      <c r="CN33" s="331">
        <f t="shared" si="30"/>
        <v>0</v>
      </c>
      <c r="CO33" s="331">
        <f t="shared" si="30"/>
        <v>0</v>
      </c>
      <c r="CP33" s="331">
        <f t="shared" si="30"/>
        <v>0</v>
      </c>
      <c r="CQ33" s="332">
        <f t="shared" si="23"/>
        <v>0</v>
      </c>
      <c r="CS33" s="363" t="str">
        <f t="shared" si="24"/>
        <v>TMF_OTH</v>
      </c>
      <c r="CT33" s="260">
        <f t="shared" si="2"/>
        <v>0</v>
      </c>
      <c r="CU33" s="260">
        <f t="shared" si="3"/>
        <v>0</v>
      </c>
      <c r="CV33" s="260">
        <f t="shared" si="4"/>
        <v>0</v>
      </c>
      <c r="CW33" s="260">
        <f t="shared" si="5"/>
        <v>0</v>
      </c>
      <c r="CX33" s="260">
        <f t="shared" si="6"/>
        <v>0</v>
      </c>
      <c r="CY33" s="260">
        <f t="shared" si="7"/>
        <v>0</v>
      </c>
      <c r="CZ33" s="260">
        <f t="shared" si="8"/>
        <v>0</v>
      </c>
      <c r="DA33" s="260">
        <f t="shared" si="9"/>
        <v>0</v>
      </c>
      <c r="DB33" s="260">
        <f t="shared" si="10"/>
        <v>0</v>
      </c>
      <c r="DC33" s="260">
        <f t="shared" si="11"/>
        <v>0</v>
      </c>
      <c r="DD33" s="260">
        <f t="shared" si="12"/>
        <v>0</v>
      </c>
      <c r="DE33" s="260">
        <f t="shared" si="13"/>
        <v>0</v>
      </c>
      <c r="DF33" s="260">
        <f t="shared" si="14"/>
        <v>0</v>
      </c>
      <c r="DG33" s="260">
        <f t="shared" si="15"/>
        <v>0</v>
      </c>
      <c r="DH33" s="260">
        <f t="shared" si="16"/>
        <v>0</v>
      </c>
      <c r="DI33" s="260">
        <f t="shared" si="17"/>
        <v>0</v>
      </c>
      <c r="DJ33" s="260">
        <f t="shared" si="18"/>
        <v>0</v>
      </c>
      <c r="DK33" s="260">
        <f t="shared" si="19"/>
        <v>0</v>
      </c>
      <c r="DL33" s="260">
        <f t="shared" si="20"/>
        <v>0</v>
      </c>
      <c r="DM33" s="260">
        <f t="shared" si="21"/>
        <v>0</v>
      </c>
      <c r="DN33" s="260">
        <f t="shared" si="25"/>
        <v>0</v>
      </c>
      <c r="DQ33" s="358"/>
    </row>
    <row r="34" spans="1:121" ht="22.5">
      <c r="A34" s="272" t="s">
        <v>707</v>
      </c>
      <c r="B34" s="273">
        <v>29405</v>
      </c>
      <c r="C34" s="273"/>
      <c r="D34" s="274"/>
      <c r="E34" s="275"/>
      <c r="F34" s="275"/>
      <c r="G34" s="275"/>
      <c r="H34" s="275"/>
      <c r="I34" s="275"/>
      <c r="J34" s="275"/>
      <c r="K34" s="275"/>
      <c r="L34" s="275"/>
      <c r="M34" s="276"/>
      <c r="N34" s="273"/>
      <c r="O34" s="274"/>
      <c r="P34" s="275"/>
      <c r="Q34" s="275"/>
      <c r="R34" s="276"/>
      <c r="S34" s="273"/>
      <c r="T34" s="274"/>
      <c r="U34" s="276"/>
      <c r="V34" s="273"/>
      <c r="W34" s="273">
        <v>29405</v>
      </c>
      <c r="X34" s="274">
        <v>26145</v>
      </c>
      <c r="Y34" s="275"/>
      <c r="Z34" s="275">
        <v>1065</v>
      </c>
      <c r="AA34" s="275">
        <v>78</v>
      </c>
      <c r="AB34" s="275">
        <v>558</v>
      </c>
      <c r="AC34" s="275">
        <v>255</v>
      </c>
      <c r="AD34" s="275"/>
      <c r="AE34" s="275">
        <v>89</v>
      </c>
      <c r="AF34" s="275"/>
      <c r="AG34" s="275"/>
      <c r="AH34" s="275"/>
      <c r="AI34" s="275"/>
      <c r="AJ34" s="275"/>
      <c r="AK34" s="275">
        <v>740</v>
      </c>
      <c r="AL34" s="275">
        <v>23</v>
      </c>
      <c r="AM34" s="275"/>
      <c r="AN34" s="275"/>
      <c r="AO34" s="275">
        <v>74</v>
      </c>
      <c r="AP34" s="275"/>
      <c r="AQ34" s="275"/>
      <c r="AR34" s="275"/>
      <c r="AS34" s="276">
        <v>378</v>
      </c>
      <c r="AT34" s="273"/>
      <c r="AU34" s="273"/>
      <c r="AV34" s="274"/>
      <c r="AW34" s="275"/>
      <c r="AX34" s="275"/>
      <c r="AY34" s="275"/>
      <c r="AZ34" s="275"/>
      <c r="BA34" s="275"/>
      <c r="BB34" s="275"/>
      <c r="BC34" s="275"/>
      <c r="BD34" s="275"/>
      <c r="BE34" s="275"/>
      <c r="BF34" s="275"/>
      <c r="BG34" s="275"/>
      <c r="BH34" s="275"/>
      <c r="BI34" s="275"/>
      <c r="BJ34" s="275"/>
      <c r="BK34" s="275"/>
      <c r="BL34" s="275"/>
      <c r="BM34" s="276"/>
      <c r="BN34" s="273"/>
      <c r="BO34" s="274"/>
      <c r="BP34" s="276"/>
      <c r="BQ34" s="273"/>
      <c r="BR34" s="273"/>
      <c r="BS34" s="273"/>
      <c r="BW34" s="331">
        <f t="shared" si="22"/>
        <v>0</v>
      </c>
      <c r="BX34" s="331">
        <f t="shared" si="22"/>
        <v>0</v>
      </c>
      <c r="BY34" s="331">
        <f t="shared" si="22"/>
        <v>0</v>
      </c>
      <c r="BZ34" s="331">
        <f t="shared" si="22"/>
        <v>26145</v>
      </c>
      <c r="CA34" s="331">
        <f t="shared" si="22"/>
        <v>0</v>
      </c>
      <c r="CB34" s="331">
        <f t="shared" si="22"/>
        <v>23</v>
      </c>
      <c r="CC34" s="331">
        <f t="shared" si="22"/>
        <v>89</v>
      </c>
      <c r="CD34" s="331">
        <f t="shared" si="22"/>
        <v>0</v>
      </c>
      <c r="CE34" s="331">
        <f t="shared" si="22"/>
        <v>3148</v>
      </c>
      <c r="CF34" s="331">
        <f t="shared" si="22"/>
        <v>0</v>
      </c>
      <c r="CG34" s="331">
        <f t="shared" si="22"/>
        <v>0</v>
      </c>
      <c r="CH34" s="331">
        <f t="shared" si="22"/>
        <v>0</v>
      </c>
      <c r="CI34" s="331">
        <f t="shared" si="22"/>
        <v>0</v>
      </c>
      <c r="CJ34" s="331">
        <f t="shared" si="22"/>
        <v>0</v>
      </c>
      <c r="CK34" s="331">
        <f t="shared" si="22"/>
        <v>0</v>
      </c>
      <c r="CL34" s="331">
        <f t="shared" si="22"/>
        <v>0</v>
      </c>
      <c r="CM34" s="331">
        <f t="shared" si="30"/>
        <v>0</v>
      </c>
      <c r="CN34" s="331">
        <f t="shared" si="30"/>
        <v>0</v>
      </c>
      <c r="CO34" s="331">
        <f t="shared" si="30"/>
        <v>0</v>
      </c>
      <c r="CP34" s="331">
        <f t="shared" si="30"/>
        <v>29405</v>
      </c>
      <c r="CQ34" s="332">
        <f t="shared" si="23"/>
        <v>0</v>
      </c>
      <c r="CS34" s="363" t="str">
        <f t="shared" si="24"/>
        <v/>
      </c>
      <c r="CT34" s="260">
        <f t="shared" si="2"/>
        <v>0</v>
      </c>
      <c r="CU34" s="260">
        <f t="shared" si="3"/>
        <v>0</v>
      </c>
      <c r="CV34" s="260">
        <f t="shared" si="4"/>
        <v>0</v>
      </c>
      <c r="CW34" s="260">
        <f t="shared" si="5"/>
        <v>1094.63886</v>
      </c>
      <c r="CX34" s="260">
        <f t="shared" si="6"/>
        <v>0</v>
      </c>
      <c r="CY34" s="260">
        <f t="shared" si="7"/>
        <v>0.96296400000000004</v>
      </c>
      <c r="CZ34" s="260">
        <f t="shared" si="8"/>
        <v>3.7262520000000001</v>
      </c>
      <c r="DA34" s="260">
        <f t="shared" si="9"/>
        <v>0</v>
      </c>
      <c r="DB34" s="260">
        <f t="shared" si="10"/>
        <v>131.80046400000001</v>
      </c>
      <c r="DC34" s="260">
        <f t="shared" si="11"/>
        <v>0</v>
      </c>
      <c r="DD34" s="260">
        <f t="shared" si="12"/>
        <v>0</v>
      </c>
      <c r="DE34" s="260">
        <f t="shared" si="13"/>
        <v>0</v>
      </c>
      <c r="DF34" s="260">
        <f t="shared" si="14"/>
        <v>0</v>
      </c>
      <c r="DG34" s="260">
        <f t="shared" si="15"/>
        <v>0</v>
      </c>
      <c r="DH34" s="260">
        <f t="shared" si="16"/>
        <v>0</v>
      </c>
      <c r="DI34" s="260">
        <f t="shared" si="17"/>
        <v>0</v>
      </c>
      <c r="DJ34" s="260">
        <f t="shared" si="18"/>
        <v>0</v>
      </c>
      <c r="DK34" s="260">
        <f t="shared" si="19"/>
        <v>0</v>
      </c>
      <c r="DL34" s="260">
        <f t="shared" si="20"/>
        <v>0</v>
      </c>
      <c r="DM34" s="260">
        <f t="shared" si="21"/>
        <v>1231.1285400000002</v>
      </c>
      <c r="DN34" s="260">
        <f t="shared" si="25"/>
        <v>0</v>
      </c>
      <c r="DQ34" s="358"/>
    </row>
    <row r="35" spans="1:121" s="314" customFormat="1" ht="22.5">
      <c r="A35" s="315" t="s">
        <v>708</v>
      </c>
      <c r="B35" s="316">
        <v>27846</v>
      </c>
      <c r="C35" s="316"/>
      <c r="D35" s="317"/>
      <c r="E35" s="318"/>
      <c r="F35" s="318"/>
      <c r="G35" s="318"/>
      <c r="H35" s="318"/>
      <c r="I35" s="318"/>
      <c r="J35" s="318"/>
      <c r="K35" s="318"/>
      <c r="L35" s="318"/>
      <c r="M35" s="319"/>
      <c r="N35" s="316"/>
      <c r="O35" s="317"/>
      <c r="P35" s="318"/>
      <c r="Q35" s="318"/>
      <c r="R35" s="319"/>
      <c r="S35" s="316"/>
      <c r="T35" s="317"/>
      <c r="U35" s="319"/>
      <c r="V35" s="316"/>
      <c r="W35" s="316">
        <v>27846</v>
      </c>
      <c r="X35" s="317">
        <v>26145</v>
      </c>
      <c r="Y35" s="318"/>
      <c r="Z35" s="318">
        <v>1065</v>
      </c>
      <c r="AA35" s="318">
        <v>78</v>
      </c>
      <c r="AB35" s="318">
        <v>558</v>
      </c>
      <c r="AC35" s="318"/>
      <c r="AD35" s="318"/>
      <c r="AE35" s="318"/>
      <c r="AF35" s="318"/>
      <c r="AG35" s="318"/>
      <c r="AH35" s="318"/>
      <c r="AI35" s="318"/>
      <c r="AJ35" s="318"/>
      <c r="AK35" s="318"/>
      <c r="AL35" s="318"/>
      <c r="AM35" s="318"/>
      <c r="AN35" s="318"/>
      <c r="AO35" s="318"/>
      <c r="AP35" s="318"/>
      <c r="AQ35" s="318"/>
      <c r="AR35" s="318"/>
      <c r="AS35" s="319"/>
      <c r="AT35" s="316"/>
      <c r="AU35" s="316"/>
      <c r="AV35" s="317"/>
      <c r="AW35" s="318"/>
      <c r="AX35" s="318"/>
      <c r="AY35" s="318"/>
      <c r="AZ35" s="318"/>
      <c r="BA35" s="318"/>
      <c r="BB35" s="318"/>
      <c r="BC35" s="318"/>
      <c r="BD35" s="318"/>
      <c r="BE35" s="318"/>
      <c r="BF35" s="318"/>
      <c r="BG35" s="318"/>
      <c r="BH35" s="318"/>
      <c r="BI35" s="318"/>
      <c r="BJ35" s="318"/>
      <c r="BK35" s="318"/>
      <c r="BL35" s="318"/>
      <c r="BM35" s="319"/>
      <c r="BN35" s="316"/>
      <c r="BO35" s="317"/>
      <c r="BP35" s="319"/>
      <c r="BQ35" s="316"/>
      <c r="BR35" s="316"/>
      <c r="BS35" s="316"/>
      <c r="BW35" s="331">
        <f t="shared" si="22"/>
        <v>0</v>
      </c>
      <c r="BX35" s="331">
        <f t="shared" si="22"/>
        <v>0</v>
      </c>
      <c r="BY35" s="331">
        <f t="shared" ref="BY35:CN50" si="68">SUMIF($B$2:$BS$2,BY$4,$B35:$BS35)</f>
        <v>0</v>
      </c>
      <c r="BZ35" s="331">
        <f t="shared" si="68"/>
        <v>26145</v>
      </c>
      <c r="CA35" s="331">
        <f t="shared" si="68"/>
        <v>0</v>
      </c>
      <c r="CB35" s="331">
        <f t="shared" si="68"/>
        <v>0</v>
      </c>
      <c r="CC35" s="331">
        <f t="shared" si="68"/>
        <v>0</v>
      </c>
      <c r="CD35" s="331">
        <f t="shared" si="68"/>
        <v>0</v>
      </c>
      <c r="CE35" s="331">
        <f t="shared" si="68"/>
        <v>1701</v>
      </c>
      <c r="CF35" s="331">
        <f t="shared" si="68"/>
        <v>0</v>
      </c>
      <c r="CG35" s="331">
        <f t="shared" si="68"/>
        <v>0</v>
      </c>
      <c r="CH35" s="331">
        <f t="shared" si="68"/>
        <v>0</v>
      </c>
      <c r="CI35" s="331">
        <f t="shared" si="68"/>
        <v>0</v>
      </c>
      <c r="CJ35" s="331">
        <f t="shared" si="68"/>
        <v>0</v>
      </c>
      <c r="CK35" s="331">
        <f t="shared" si="68"/>
        <v>0</v>
      </c>
      <c r="CL35" s="331">
        <f t="shared" si="68"/>
        <v>0</v>
      </c>
      <c r="CM35" s="331">
        <f t="shared" si="68"/>
        <v>0</v>
      </c>
      <c r="CN35" s="331">
        <f t="shared" si="68"/>
        <v>0</v>
      </c>
      <c r="CO35" s="331">
        <f t="shared" si="30"/>
        <v>0</v>
      </c>
      <c r="CP35" s="331">
        <f t="shared" si="30"/>
        <v>27846</v>
      </c>
      <c r="CQ35" s="332">
        <f t="shared" si="23"/>
        <v>0</v>
      </c>
      <c r="CS35" s="363" t="str">
        <f t="shared" si="24"/>
        <v/>
      </c>
      <c r="CT35" s="260">
        <f t="shared" si="2"/>
        <v>0</v>
      </c>
      <c r="CU35" s="260">
        <f t="shared" si="3"/>
        <v>0</v>
      </c>
      <c r="CV35" s="260">
        <f t="shared" si="4"/>
        <v>0</v>
      </c>
      <c r="CW35" s="260">
        <f t="shared" si="5"/>
        <v>1094.63886</v>
      </c>
      <c r="CX35" s="260">
        <f t="shared" si="6"/>
        <v>0</v>
      </c>
      <c r="CY35" s="260">
        <f t="shared" si="7"/>
        <v>0</v>
      </c>
      <c r="CZ35" s="260">
        <f t="shared" si="8"/>
        <v>0</v>
      </c>
      <c r="DA35" s="260">
        <f t="shared" si="9"/>
        <v>0</v>
      </c>
      <c r="DB35" s="260">
        <f t="shared" si="10"/>
        <v>71.217468000000011</v>
      </c>
      <c r="DC35" s="260">
        <f t="shared" si="11"/>
        <v>0</v>
      </c>
      <c r="DD35" s="260">
        <f t="shared" si="12"/>
        <v>0</v>
      </c>
      <c r="DE35" s="260">
        <f t="shared" si="13"/>
        <v>0</v>
      </c>
      <c r="DF35" s="260">
        <f t="shared" si="14"/>
        <v>0</v>
      </c>
      <c r="DG35" s="260">
        <f t="shared" si="15"/>
        <v>0</v>
      </c>
      <c r="DH35" s="260">
        <f t="shared" si="16"/>
        <v>0</v>
      </c>
      <c r="DI35" s="260">
        <f t="shared" si="17"/>
        <v>0</v>
      </c>
      <c r="DJ35" s="260">
        <f t="shared" si="18"/>
        <v>0</v>
      </c>
      <c r="DK35" s="260">
        <f t="shared" si="19"/>
        <v>0</v>
      </c>
      <c r="DL35" s="260">
        <f t="shared" si="20"/>
        <v>0</v>
      </c>
      <c r="DM35" s="260">
        <f t="shared" si="21"/>
        <v>1165.8563280000001</v>
      </c>
      <c r="DN35" s="260">
        <f t="shared" si="25"/>
        <v>0</v>
      </c>
      <c r="DQ35" s="361"/>
    </row>
    <row r="36" spans="1:121" ht="22.5">
      <c r="A36" s="272" t="s">
        <v>709</v>
      </c>
      <c r="B36" s="273">
        <v>698</v>
      </c>
      <c r="C36" s="273"/>
      <c r="D36" s="274"/>
      <c r="E36" s="275"/>
      <c r="F36" s="275"/>
      <c r="G36" s="275"/>
      <c r="H36" s="275"/>
      <c r="I36" s="275"/>
      <c r="J36" s="275"/>
      <c r="K36" s="275"/>
      <c r="L36" s="275"/>
      <c r="M36" s="276"/>
      <c r="N36" s="273"/>
      <c r="O36" s="274"/>
      <c r="P36" s="275"/>
      <c r="Q36" s="275"/>
      <c r="R36" s="276"/>
      <c r="S36" s="273"/>
      <c r="T36" s="274"/>
      <c r="U36" s="276"/>
      <c r="V36" s="273"/>
      <c r="W36" s="273">
        <v>698</v>
      </c>
      <c r="X36" s="274"/>
      <c r="Y36" s="275"/>
      <c r="Z36" s="275"/>
      <c r="AA36" s="275"/>
      <c r="AB36" s="275"/>
      <c r="AC36" s="275">
        <v>128</v>
      </c>
      <c r="AD36" s="275"/>
      <c r="AE36" s="275">
        <v>27</v>
      </c>
      <c r="AF36" s="275"/>
      <c r="AG36" s="275"/>
      <c r="AH36" s="275"/>
      <c r="AI36" s="275"/>
      <c r="AJ36" s="275"/>
      <c r="AK36" s="275">
        <v>370</v>
      </c>
      <c r="AL36" s="275">
        <v>11</v>
      </c>
      <c r="AM36" s="275"/>
      <c r="AN36" s="275"/>
      <c r="AO36" s="275"/>
      <c r="AP36" s="275"/>
      <c r="AQ36" s="275"/>
      <c r="AR36" s="275"/>
      <c r="AS36" s="276">
        <v>162</v>
      </c>
      <c r="AT36" s="273"/>
      <c r="AU36" s="273"/>
      <c r="AV36" s="274"/>
      <c r="AW36" s="275"/>
      <c r="AX36" s="275"/>
      <c r="AY36" s="275"/>
      <c r="AZ36" s="275"/>
      <c r="BA36" s="275"/>
      <c r="BB36" s="275"/>
      <c r="BC36" s="275"/>
      <c r="BD36" s="275"/>
      <c r="BE36" s="275"/>
      <c r="BF36" s="275"/>
      <c r="BG36" s="275"/>
      <c r="BH36" s="275"/>
      <c r="BI36" s="275"/>
      <c r="BJ36" s="275"/>
      <c r="BK36" s="275"/>
      <c r="BL36" s="275"/>
      <c r="BM36" s="276"/>
      <c r="BN36" s="273"/>
      <c r="BO36" s="274"/>
      <c r="BP36" s="276"/>
      <c r="BQ36" s="273"/>
      <c r="BR36" s="273"/>
      <c r="BS36" s="273"/>
      <c r="BW36" s="331">
        <f t="shared" ref="BW36:CL51" si="69">SUMIF($B$2:$BS$2,BW$4,$B36:$BS36)</f>
        <v>0</v>
      </c>
      <c r="BX36" s="331">
        <f t="shared" si="69"/>
        <v>0</v>
      </c>
      <c r="BY36" s="331">
        <f t="shared" si="69"/>
        <v>0</v>
      </c>
      <c r="BZ36" s="331">
        <f t="shared" si="69"/>
        <v>0</v>
      </c>
      <c r="CA36" s="331">
        <f t="shared" si="69"/>
        <v>0</v>
      </c>
      <c r="CB36" s="331">
        <f t="shared" si="69"/>
        <v>11</v>
      </c>
      <c r="CC36" s="331">
        <f t="shared" si="69"/>
        <v>27</v>
      </c>
      <c r="CD36" s="331">
        <f t="shared" si="69"/>
        <v>0</v>
      </c>
      <c r="CE36" s="331">
        <f t="shared" si="69"/>
        <v>660</v>
      </c>
      <c r="CF36" s="331">
        <f t="shared" si="69"/>
        <v>0</v>
      </c>
      <c r="CG36" s="331">
        <f t="shared" si="69"/>
        <v>0</v>
      </c>
      <c r="CH36" s="331">
        <f t="shared" si="69"/>
        <v>0</v>
      </c>
      <c r="CI36" s="331">
        <f t="shared" si="69"/>
        <v>0</v>
      </c>
      <c r="CJ36" s="331">
        <f t="shared" si="69"/>
        <v>0</v>
      </c>
      <c r="CK36" s="331">
        <f t="shared" si="69"/>
        <v>0</v>
      </c>
      <c r="CL36" s="331">
        <f t="shared" si="69"/>
        <v>0</v>
      </c>
      <c r="CM36" s="331">
        <f t="shared" si="68"/>
        <v>0</v>
      </c>
      <c r="CN36" s="331">
        <f t="shared" si="68"/>
        <v>0</v>
      </c>
      <c r="CO36" s="331">
        <f t="shared" si="30"/>
        <v>0</v>
      </c>
      <c r="CP36" s="331">
        <f t="shared" si="30"/>
        <v>698</v>
      </c>
      <c r="CQ36" s="332">
        <f t="shared" si="23"/>
        <v>0</v>
      </c>
      <c r="CS36" s="363" t="str">
        <f t="shared" si="24"/>
        <v/>
      </c>
      <c r="CT36" s="260">
        <f t="shared" si="2"/>
        <v>0</v>
      </c>
      <c r="CU36" s="260">
        <f t="shared" si="3"/>
        <v>0</v>
      </c>
      <c r="CV36" s="260">
        <f t="shared" si="4"/>
        <v>0</v>
      </c>
      <c r="CW36" s="260">
        <f t="shared" si="5"/>
        <v>0</v>
      </c>
      <c r="CX36" s="260">
        <f t="shared" si="6"/>
        <v>0</v>
      </c>
      <c r="CY36" s="260">
        <f t="shared" si="7"/>
        <v>0.46054800000000001</v>
      </c>
      <c r="CZ36" s="260">
        <f t="shared" si="8"/>
        <v>1.130436</v>
      </c>
      <c r="DA36" s="260">
        <f t="shared" si="9"/>
        <v>0</v>
      </c>
      <c r="DB36" s="260">
        <f t="shared" si="10"/>
        <v>27.63288</v>
      </c>
      <c r="DC36" s="260">
        <f t="shared" si="11"/>
        <v>0</v>
      </c>
      <c r="DD36" s="260">
        <f t="shared" si="12"/>
        <v>0</v>
      </c>
      <c r="DE36" s="260">
        <f t="shared" si="13"/>
        <v>0</v>
      </c>
      <c r="DF36" s="260">
        <f t="shared" si="14"/>
        <v>0</v>
      </c>
      <c r="DG36" s="260">
        <f t="shared" si="15"/>
        <v>0</v>
      </c>
      <c r="DH36" s="260">
        <f t="shared" si="16"/>
        <v>0</v>
      </c>
      <c r="DI36" s="260">
        <f t="shared" si="17"/>
        <v>0</v>
      </c>
      <c r="DJ36" s="260">
        <f t="shared" si="18"/>
        <v>0</v>
      </c>
      <c r="DK36" s="260">
        <f t="shared" si="19"/>
        <v>0</v>
      </c>
      <c r="DL36" s="260">
        <f t="shared" si="20"/>
        <v>0</v>
      </c>
      <c r="DM36" s="260">
        <f t="shared" si="21"/>
        <v>29.223864000000003</v>
      </c>
      <c r="DN36" s="260">
        <f t="shared" si="25"/>
        <v>0</v>
      </c>
      <c r="DQ36" s="358"/>
    </row>
    <row r="37" spans="1:121" ht="22.5">
      <c r="A37" s="272" t="s">
        <v>710</v>
      </c>
      <c r="B37" s="273">
        <v>162</v>
      </c>
      <c r="C37" s="273"/>
      <c r="D37" s="274"/>
      <c r="E37" s="275"/>
      <c r="F37" s="275"/>
      <c r="G37" s="275"/>
      <c r="H37" s="275"/>
      <c r="I37" s="275"/>
      <c r="J37" s="275"/>
      <c r="K37" s="275"/>
      <c r="L37" s="275"/>
      <c r="M37" s="276"/>
      <c r="N37" s="273"/>
      <c r="O37" s="274"/>
      <c r="P37" s="275"/>
      <c r="Q37" s="275"/>
      <c r="R37" s="276"/>
      <c r="S37" s="273"/>
      <c r="T37" s="274"/>
      <c r="U37" s="276"/>
      <c r="V37" s="273"/>
      <c r="W37" s="273">
        <v>162</v>
      </c>
      <c r="X37" s="274"/>
      <c r="Y37" s="275"/>
      <c r="Z37" s="275"/>
      <c r="AA37" s="275"/>
      <c r="AB37" s="275"/>
      <c r="AC37" s="275"/>
      <c r="AD37" s="275"/>
      <c r="AE37" s="275">
        <v>34</v>
      </c>
      <c r="AF37" s="275"/>
      <c r="AG37" s="275"/>
      <c r="AH37" s="275"/>
      <c r="AI37" s="275"/>
      <c r="AJ37" s="275"/>
      <c r="AK37" s="275"/>
      <c r="AL37" s="275"/>
      <c r="AM37" s="275"/>
      <c r="AN37" s="275"/>
      <c r="AO37" s="275">
        <v>74</v>
      </c>
      <c r="AP37" s="275"/>
      <c r="AQ37" s="275"/>
      <c r="AR37" s="275"/>
      <c r="AS37" s="276">
        <v>53</v>
      </c>
      <c r="AT37" s="273"/>
      <c r="AU37" s="273"/>
      <c r="AV37" s="274"/>
      <c r="AW37" s="275"/>
      <c r="AX37" s="275"/>
      <c r="AY37" s="275"/>
      <c r="AZ37" s="275"/>
      <c r="BA37" s="275"/>
      <c r="BB37" s="275"/>
      <c r="BC37" s="275"/>
      <c r="BD37" s="275"/>
      <c r="BE37" s="275"/>
      <c r="BF37" s="275"/>
      <c r="BG37" s="275"/>
      <c r="BH37" s="275"/>
      <c r="BI37" s="275"/>
      <c r="BJ37" s="275"/>
      <c r="BK37" s="275"/>
      <c r="BL37" s="275"/>
      <c r="BM37" s="276"/>
      <c r="BN37" s="273"/>
      <c r="BO37" s="274"/>
      <c r="BP37" s="276"/>
      <c r="BQ37" s="273"/>
      <c r="BR37" s="273"/>
      <c r="BS37" s="273"/>
      <c r="BW37" s="331">
        <f t="shared" si="69"/>
        <v>0</v>
      </c>
      <c r="BX37" s="331">
        <f t="shared" si="69"/>
        <v>0</v>
      </c>
      <c r="BY37" s="331">
        <f t="shared" si="69"/>
        <v>0</v>
      </c>
      <c r="BZ37" s="331">
        <f t="shared" si="69"/>
        <v>0</v>
      </c>
      <c r="CA37" s="331">
        <f t="shared" si="69"/>
        <v>0</v>
      </c>
      <c r="CB37" s="331">
        <f t="shared" si="69"/>
        <v>0</v>
      </c>
      <c r="CC37" s="331">
        <f t="shared" si="69"/>
        <v>34</v>
      </c>
      <c r="CD37" s="331">
        <f t="shared" si="69"/>
        <v>0</v>
      </c>
      <c r="CE37" s="331">
        <f t="shared" si="69"/>
        <v>127</v>
      </c>
      <c r="CF37" s="331">
        <f t="shared" si="69"/>
        <v>0</v>
      </c>
      <c r="CG37" s="331">
        <f t="shared" si="69"/>
        <v>0</v>
      </c>
      <c r="CH37" s="331">
        <f t="shared" si="69"/>
        <v>0</v>
      </c>
      <c r="CI37" s="331">
        <f t="shared" si="69"/>
        <v>0</v>
      </c>
      <c r="CJ37" s="331">
        <f t="shared" si="69"/>
        <v>0</v>
      </c>
      <c r="CK37" s="331">
        <f t="shared" si="69"/>
        <v>0</v>
      </c>
      <c r="CL37" s="331">
        <f t="shared" si="69"/>
        <v>0</v>
      </c>
      <c r="CM37" s="331">
        <f t="shared" si="68"/>
        <v>0</v>
      </c>
      <c r="CN37" s="331">
        <f t="shared" si="68"/>
        <v>0</v>
      </c>
      <c r="CO37" s="331">
        <f t="shared" si="30"/>
        <v>0</v>
      </c>
      <c r="CP37" s="331">
        <f t="shared" si="30"/>
        <v>162</v>
      </c>
      <c r="CQ37" s="332">
        <f t="shared" si="23"/>
        <v>-1</v>
      </c>
      <c r="CS37" s="363" t="str">
        <f t="shared" si="24"/>
        <v/>
      </c>
      <c r="CT37" s="260">
        <f t="shared" si="2"/>
        <v>0</v>
      </c>
      <c r="CU37" s="260">
        <f t="shared" si="3"/>
        <v>0</v>
      </c>
      <c r="CV37" s="260">
        <f t="shared" si="4"/>
        <v>0</v>
      </c>
      <c r="CW37" s="260">
        <f t="shared" si="5"/>
        <v>0</v>
      </c>
      <c r="CX37" s="260">
        <f t="shared" si="6"/>
        <v>0</v>
      </c>
      <c r="CY37" s="260">
        <f t="shared" si="7"/>
        <v>0</v>
      </c>
      <c r="CZ37" s="260">
        <f t="shared" si="8"/>
        <v>1.4235120000000001</v>
      </c>
      <c r="DA37" s="260">
        <f t="shared" si="9"/>
        <v>0</v>
      </c>
      <c r="DB37" s="260">
        <f t="shared" si="10"/>
        <v>5.3172360000000003</v>
      </c>
      <c r="DC37" s="260">
        <f t="shared" si="11"/>
        <v>0</v>
      </c>
      <c r="DD37" s="260">
        <f t="shared" si="12"/>
        <v>0</v>
      </c>
      <c r="DE37" s="260">
        <f t="shared" si="13"/>
        <v>0</v>
      </c>
      <c r="DF37" s="260">
        <f t="shared" si="14"/>
        <v>0</v>
      </c>
      <c r="DG37" s="260">
        <f t="shared" si="15"/>
        <v>0</v>
      </c>
      <c r="DH37" s="260">
        <f t="shared" si="16"/>
        <v>0</v>
      </c>
      <c r="DI37" s="260">
        <f t="shared" si="17"/>
        <v>0</v>
      </c>
      <c r="DJ37" s="260">
        <f t="shared" si="18"/>
        <v>0</v>
      </c>
      <c r="DK37" s="260">
        <f t="shared" si="19"/>
        <v>0</v>
      </c>
      <c r="DL37" s="260">
        <f t="shared" si="20"/>
        <v>0</v>
      </c>
      <c r="DM37" s="260">
        <f t="shared" si="21"/>
        <v>6.782616</v>
      </c>
      <c r="DN37" s="260">
        <f t="shared" si="25"/>
        <v>0</v>
      </c>
      <c r="DQ37" s="358"/>
    </row>
    <row r="38" spans="1:121" ht="22.5">
      <c r="A38" s="272" t="s">
        <v>711</v>
      </c>
      <c r="B38" s="273"/>
      <c r="C38" s="273"/>
      <c r="D38" s="274"/>
      <c r="E38" s="275"/>
      <c r="F38" s="275"/>
      <c r="G38" s="275"/>
      <c r="H38" s="275"/>
      <c r="I38" s="275"/>
      <c r="J38" s="275"/>
      <c r="K38" s="275"/>
      <c r="L38" s="275"/>
      <c r="M38" s="276"/>
      <c r="N38" s="273"/>
      <c r="O38" s="274"/>
      <c r="P38" s="275"/>
      <c r="Q38" s="275"/>
      <c r="R38" s="276"/>
      <c r="S38" s="273"/>
      <c r="T38" s="274"/>
      <c r="U38" s="276"/>
      <c r="V38" s="273"/>
      <c r="W38" s="273"/>
      <c r="X38" s="274"/>
      <c r="Y38" s="275"/>
      <c r="Z38" s="275"/>
      <c r="AA38" s="275"/>
      <c r="AB38" s="275"/>
      <c r="AC38" s="275"/>
      <c r="AD38" s="275"/>
      <c r="AE38" s="275"/>
      <c r="AF38" s="275"/>
      <c r="AG38" s="275"/>
      <c r="AH38" s="275"/>
      <c r="AI38" s="275"/>
      <c r="AJ38" s="275"/>
      <c r="AK38" s="275"/>
      <c r="AL38" s="275"/>
      <c r="AM38" s="275"/>
      <c r="AN38" s="275"/>
      <c r="AO38" s="275"/>
      <c r="AP38" s="275"/>
      <c r="AQ38" s="275"/>
      <c r="AR38" s="275"/>
      <c r="AS38" s="276"/>
      <c r="AT38" s="273"/>
      <c r="AU38" s="273"/>
      <c r="AV38" s="274"/>
      <c r="AW38" s="275"/>
      <c r="AX38" s="275"/>
      <c r="AY38" s="275"/>
      <c r="AZ38" s="275"/>
      <c r="BA38" s="275"/>
      <c r="BB38" s="275"/>
      <c r="BC38" s="275"/>
      <c r="BD38" s="275"/>
      <c r="BE38" s="275"/>
      <c r="BF38" s="275"/>
      <c r="BG38" s="275"/>
      <c r="BH38" s="275"/>
      <c r="BI38" s="275"/>
      <c r="BJ38" s="275"/>
      <c r="BK38" s="275"/>
      <c r="BL38" s="275"/>
      <c r="BM38" s="276"/>
      <c r="BN38" s="273"/>
      <c r="BO38" s="274"/>
      <c r="BP38" s="276"/>
      <c r="BQ38" s="273"/>
      <c r="BR38" s="273"/>
      <c r="BS38" s="273"/>
      <c r="BW38" s="331">
        <f t="shared" si="69"/>
        <v>0</v>
      </c>
      <c r="BX38" s="331">
        <f t="shared" si="69"/>
        <v>0</v>
      </c>
      <c r="BY38" s="331">
        <f t="shared" si="69"/>
        <v>0</v>
      </c>
      <c r="BZ38" s="331">
        <f t="shared" si="69"/>
        <v>0</v>
      </c>
      <c r="CA38" s="331">
        <f t="shared" si="69"/>
        <v>0</v>
      </c>
      <c r="CB38" s="331">
        <f t="shared" si="69"/>
        <v>0</v>
      </c>
      <c r="CC38" s="331">
        <f t="shared" si="69"/>
        <v>0</v>
      </c>
      <c r="CD38" s="331">
        <f t="shared" si="69"/>
        <v>0</v>
      </c>
      <c r="CE38" s="331">
        <f t="shared" si="69"/>
        <v>0</v>
      </c>
      <c r="CF38" s="331">
        <f t="shared" si="69"/>
        <v>0</v>
      </c>
      <c r="CG38" s="331">
        <f t="shared" si="69"/>
        <v>0</v>
      </c>
      <c r="CH38" s="331">
        <f t="shared" si="69"/>
        <v>0</v>
      </c>
      <c r="CI38" s="331">
        <f t="shared" si="69"/>
        <v>0</v>
      </c>
      <c r="CJ38" s="331">
        <f t="shared" si="69"/>
        <v>0</v>
      </c>
      <c r="CK38" s="331">
        <f t="shared" si="69"/>
        <v>0</v>
      </c>
      <c r="CL38" s="331">
        <f t="shared" si="69"/>
        <v>0</v>
      </c>
      <c r="CM38" s="331">
        <f t="shared" si="68"/>
        <v>0</v>
      </c>
      <c r="CN38" s="331">
        <f t="shared" si="68"/>
        <v>0</v>
      </c>
      <c r="CO38" s="331">
        <f t="shared" si="30"/>
        <v>0</v>
      </c>
      <c r="CP38" s="331">
        <f t="shared" si="30"/>
        <v>0</v>
      </c>
      <c r="CQ38" s="332">
        <f t="shared" si="23"/>
        <v>0</v>
      </c>
      <c r="CS38" s="363" t="str">
        <f t="shared" si="24"/>
        <v/>
      </c>
      <c r="CT38" s="260">
        <f t="shared" ref="CT38:CT69" si="70">BW38*$CS$2</f>
        <v>0</v>
      </c>
      <c r="CU38" s="260">
        <f t="shared" ref="CU38:CU69" si="71">BX38*$CS$2</f>
        <v>0</v>
      </c>
      <c r="CV38" s="260">
        <f t="shared" ref="CV38:CV69" si="72">BY38*$CS$2</f>
        <v>0</v>
      </c>
      <c r="CW38" s="260">
        <f t="shared" ref="CW38:CW69" si="73">BZ38*$CS$2</f>
        <v>0</v>
      </c>
      <c r="CX38" s="260">
        <f t="shared" ref="CX38:CX69" si="74">CA38*$CS$2</f>
        <v>0</v>
      </c>
      <c r="CY38" s="260">
        <f t="shared" ref="CY38:CY69" si="75">CB38*$CS$2</f>
        <v>0</v>
      </c>
      <c r="CZ38" s="260">
        <f t="shared" ref="CZ38:CZ69" si="76">CC38*$CS$2</f>
        <v>0</v>
      </c>
      <c r="DA38" s="260">
        <f t="shared" ref="DA38:DA69" si="77">CD38*$CS$2</f>
        <v>0</v>
      </c>
      <c r="DB38" s="260">
        <f t="shared" ref="DB38:DB69" si="78">CE38*$CS$2</f>
        <v>0</v>
      </c>
      <c r="DC38" s="260">
        <f t="shared" ref="DC38:DC69" si="79">CF38*$CS$2</f>
        <v>0</v>
      </c>
      <c r="DD38" s="260">
        <f t="shared" ref="DD38:DD69" si="80">CG38*$CS$2</f>
        <v>0</v>
      </c>
      <c r="DE38" s="260">
        <f t="shared" ref="DE38:DE69" si="81">CH38*$CS$2</f>
        <v>0</v>
      </c>
      <c r="DF38" s="260">
        <f t="shared" ref="DF38:DF69" si="82">CI38*$CS$2</f>
        <v>0</v>
      </c>
      <c r="DG38" s="260">
        <f t="shared" ref="DG38:DG69" si="83">CJ38*$CS$2</f>
        <v>0</v>
      </c>
      <c r="DH38" s="260">
        <f t="shared" ref="DH38:DH69" si="84">CK38*$CS$2</f>
        <v>0</v>
      </c>
      <c r="DI38" s="260">
        <f t="shared" ref="DI38:DI69" si="85">CL38*$CS$2</f>
        <v>0</v>
      </c>
      <c r="DJ38" s="260">
        <f t="shared" ref="DJ38:DJ69" si="86">CM38*$CS$2</f>
        <v>0</v>
      </c>
      <c r="DK38" s="260">
        <f t="shared" ref="DK38:DK69" si="87">CN38*$CS$2</f>
        <v>0</v>
      </c>
      <c r="DL38" s="260">
        <f t="shared" ref="DL38:DL69" si="88">CO38*$CS$2</f>
        <v>0</v>
      </c>
      <c r="DM38" s="260">
        <f t="shared" ref="DM38:DM69" si="89">CP38*$CS$2</f>
        <v>0</v>
      </c>
      <c r="DN38" s="260">
        <f t="shared" si="25"/>
        <v>0</v>
      </c>
      <c r="DQ38" s="358"/>
    </row>
    <row r="39" spans="1:121" ht="22.5">
      <c r="A39" s="272" t="s">
        <v>712</v>
      </c>
      <c r="B39" s="273"/>
      <c r="C39" s="273"/>
      <c r="D39" s="274"/>
      <c r="E39" s="275"/>
      <c r="F39" s="275"/>
      <c r="G39" s="275"/>
      <c r="H39" s="275"/>
      <c r="I39" s="275"/>
      <c r="J39" s="275"/>
      <c r="K39" s="275"/>
      <c r="L39" s="275"/>
      <c r="M39" s="276"/>
      <c r="N39" s="273"/>
      <c r="O39" s="274"/>
      <c r="P39" s="275"/>
      <c r="Q39" s="275"/>
      <c r="R39" s="276"/>
      <c r="S39" s="273"/>
      <c r="T39" s="274"/>
      <c r="U39" s="276"/>
      <c r="V39" s="273"/>
      <c r="W39" s="273"/>
      <c r="X39" s="274"/>
      <c r="Y39" s="275"/>
      <c r="Z39" s="275"/>
      <c r="AA39" s="275"/>
      <c r="AB39" s="275"/>
      <c r="AC39" s="275"/>
      <c r="AD39" s="275"/>
      <c r="AE39" s="275"/>
      <c r="AF39" s="275"/>
      <c r="AG39" s="275"/>
      <c r="AH39" s="275"/>
      <c r="AI39" s="275"/>
      <c r="AJ39" s="275"/>
      <c r="AK39" s="275"/>
      <c r="AL39" s="275"/>
      <c r="AM39" s="275"/>
      <c r="AN39" s="275"/>
      <c r="AO39" s="275"/>
      <c r="AP39" s="275"/>
      <c r="AQ39" s="275"/>
      <c r="AR39" s="275"/>
      <c r="AS39" s="276"/>
      <c r="AT39" s="273"/>
      <c r="AU39" s="273"/>
      <c r="AV39" s="274"/>
      <c r="AW39" s="275"/>
      <c r="AX39" s="275"/>
      <c r="AY39" s="275"/>
      <c r="AZ39" s="275"/>
      <c r="BA39" s="275"/>
      <c r="BB39" s="275"/>
      <c r="BC39" s="275"/>
      <c r="BD39" s="275"/>
      <c r="BE39" s="275"/>
      <c r="BF39" s="275"/>
      <c r="BG39" s="275"/>
      <c r="BH39" s="275"/>
      <c r="BI39" s="275"/>
      <c r="BJ39" s="275"/>
      <c r="BK39" s="275"/>
      <c r="BL39" s="275"/>
      <c r="BM39" s="276"/>
      <c r="BN39" s="273"/>
      <c r="BO39" s="274"/>
      <c r="BP39" s="276"/>
      <c r="BQ39" s="273"/>
      <c r="BR39" s="273"/>
      <c r="BS39" s="273"/>
      <c r="BW39" s="331">
        <f t="shared" si="69"/>
        <v>0</v>
      </c>
      <c r="BX39" s="331">
        <f t="shared" si="69"/>
        <v>0</v>
      </c>
      <c r="BY39" s="331">
        <f t="shared" si="69"/>
        <v>0</v>
      </c>
      <c r="BZ39" s="331">
        <f t="shared" si="69"/>
        <v>0</v>
      </c>
      <c r="CA39" s="331">
        <f t="shared" si="69"/>
        <v>0</v>
      </c>
      <c r="CB39" s="331">
        <f t="shared" si="69"/>
        <v>0</v>
      </c>
      <c r="CC39" s="331">
        <f t="shared" si="69"/>
        <v>0</v>
      </c>
      <c r="CD39" s="331">
        <f t="shared" si="69"/>
        <v>0</v>
      </c>
      <c r="CE39" s="331">
        <f t="shared" si="69"/>
        <v>0</v>
      </c>
      <c r="CF39" s="331">
        <f t="shared" si="69"/>
        <v>0</v>
      </c>
      <c r="CG39" s="331">
        <f t="shared" si="69"/>
        <v>0</v>
      </c>
      <c r="CH39" s="331">
        <f t="shared" si="69"/>
        <v>0</v>
      </c>
      <c r="CI39" s="331">
        <f t="shared" si="69"/>
        <v>0</v>
      </c>
      <c r="CJ39" s="331">
        <f t="shared" si="69"/>
        <v>0</v>
      </c>
      <c r="CK39" s="331">
        <f t="shared" si="69"/>
        <v>0</v>
      </c>
      <c r="CL39" s="331">
        <f t="shared" si="69"/>
        <v>0</v>
      </c>
      <c r="CM39" s="331">
        <f t="shared" si="68"/>
        <v>0</v>
      </c>
      <c r="CN39" s="331">
        <f t="shared" si="68"/>
        <v>0</v>
      </c>
      <c r="CO39" s="331">
        <f t="shared" si="30"/>
        <v>0</v>
      </c>
      <c r="CP39" s="331">
        <f t="shared" si="30"/>
        <v>0</v>
      </c>
      <c r="CQ39" s="332">
        <f t="shared" si="23"/>
        <v>0</v>
      </c>
      <c r="CS39" s="363" t="str">
        <f t="shared" si="24"/>
        <v/>
      </c>
      <c r="CT39" s="260">
        <f t="shared" si="70"/>
        <v>0</v>
      </c>
      <c r="CU39" s="260">
        <f t="shared" si="71"/>
        <v>0</v>
      </c>
      <c r="CV39" s="260">
        <f t="shared" si="72"/>
        <v>0</v>
      </c>
      <c r="CW39" s="260">
        <f t="shared" si="73"/>
        <v>0</v>
      </c>
      <c r="CX39" s="260">
        <f t="shared" si="74"/>
        <v>0</v>
      </c>
      <c r="CY39" s="260">
        <f t="shared" si="75"/>
        <v>0</v>
      </c>
      <c r="CZ39" s="260">
        <f t="shared" si="76"/>
        <v>0</v>
      </c>
      <c r="DA39" s="260">
        <f t="shared" si="77"/>
        <v>0</v>
      </c>
      <c r="DB39" s="260">
        <f t="shared" si="78"/>
        <v>0</v>
      </c>
      <c r="DC39" s="260">
        <f t="shared" si="79"/>
        <v>0</v>
      </c>
      <c r="DD39" s="260">
        <f t="shared" si="80"/>
        <v>0</v>
      </c>
      <c r="DE39" s="260">
        <f t="shared" si="81"/>
        <v>0</v>
      </c>
      <c r="DF39" s="260">
        <f t="shared" si="82"/>
        <v>0</v>
      </c>
      <c r="DG39" s="260">
        <f t="shared" si="83"/>
        <v>0</v>
      </c>
      <c r="DH39" s="260">
        <f t="shared" si="84"/>
        <v>0</v>
      </c>
      <c r="DI39" s="260">
        <f t="shared" si="85"/>
        <v>0</v>
      </c>
      <c r="DJ39" s="260">
        <f t="shared" si="86"/>
        <v>0</v>
      </c>
      <c r="DK39" s="260">
        <f t="shared" si="87"/>
        <v>0</v>
      </c>
      <c r="DL39" s="260">
        <f t="shared" si="88"/>
        <v>0</v>
      </c>
      <c r="DM39" s="260">
        <f t="shared" si="89"/>
        <v>0</v>
      </c>
      <c r="DN39" s="260">
        <f t="shared" si="25"/>
        <v>0</v>
      </c>
      <c r="DQ39" s="358"/>
    </row>
    <row r="40" spans="1:121" ht="22.5">
      <c r="A40" s="272" t="s">
        <v>713</v>
      </c>
      <c r="B40" s="273">
        <v>698</v>
      </c>
      <c r="C40" s="273"/>
      <c r="D40" s="274"/>
      <c r="E40" s="275"/>
      <c r="F40" s="275"/>
      <c r="G40" s="275"/>
      <c r="H40" s="275"/>
      <c r="I40" s="275"/>
      <c r="J40" s="275"/>
      <c r="K40" s="275"/>
      <c r="L40" s="275"/>
      <c r="M40" s="276"/>
      <c r="N40" s="273"/>
      <c r="O40" s="274"/>
      <c r="P40" s="275"/>
      <c r="Q40" s="275"/>
      <c r="R40" s="276"/>
      <c r="S40" s="273"/>
      <c r="T40" s="274"/>
      <c r="U40" s="276"/>
      <c r="V40" s="273"/>
      <c r="W40" s="273">
        <v>698</v>
      </c>
      <c r="X40" s="274"/>
      <c r="Y40" s="275"/>
      <c r="Z40" s="275"/>
      <c r="AA40" s="275"/>
      <c r="AB40" s="275"/>
      <c r="AC40" s="275">
        <v>128</v>
      </c>
      <c r="AD40" s="275"/>
      <c r="AE40" s="275">
        <v>27</v>
      </c>
      <c r="AF40" s="275"/>
      <c r="AG40" s="275"/>
      <c r="AH40" s="275"/>
      <c r="AI40" s="275"/>
      <c r="AJ40" s="275"/>
      <c r="AK40" s="275">
        <v>370</v>
      </c>
      <c r="AL40" s="275">
        <v>11</v>
      </c>
      <c r="AM40" s="275"/>
      <c r="AN40" s="275"/>
      <c r="AO40" s="275"/>
      <c r="AP40" s="275"/>
      <c r="AQ40" s="275"/>
      <c r="AR40" s="275"/>
      <c r="AS40" s="276">
        <v>162</v>
      </c>
      <c r="AT40" s="273"/>
      <c r="AU40" s="273"/>
      <c r="AV40" s="274"/>
      <c r="AW40" s="275"/>
      <c r="AX40" s="275"/>
      <c r="AY40" s="275"/>
      <c r="AZ40" s="275"/>
      <c r="BA40" s="275"/>
      <c r="BB40" s="275"/>
      <c r="BC40" s="275"/>
      <c r="BD40" s="275"/>
      <c r="BE40" s="275"/>
      <c r="BF40" s="275"/>
      <c r="BG40" s="275"/>
      <c r="BH40" s="275"/>
      <c r="BI40" s="275"/>
      <c r="BJ40" s="275"/>
      <c r="BK40" s="275"/>
      <c r="BL40" s="275"/>
      <c r="BM40" s="276"/>
      <c r="BN40" s="273"/>
      <c r="BO40" s="274"/>
      <c r="BP40" s="276"/>
      <c r="BQ40" s="273"/>
      <c r="BR40" s="273"/>
      <c r="BS40" s="273"/>
      <c r="BW40" s="331">
        <f t="shared" si="69"/>
        <v>0</v>
      </c>
      <c r="BX40" s="331">
        <f t="shared" si="69"/>
        <v>0</v>
      </c>
      <c r="BY40" s="331">
        <f t="shared" si="69"/>
        <v>0</v>
      </c>
      <c r="BZ40" s="331">
        <f t="shared" si="69"/>
        <v>0</v>
      </c>
      <c r="CA40" s="331">
        <f t="shared" si="69"/>
        <v>0</v>
      </c>
      <c r="CB40" s="331">
        <f t="shared" si="69"/>
        <v>11</v>
      </c>
      <c r="CC40" s="331">
        <f t="shared" si="69"/>
        <v>27</v>
      </c>
      <c r="CD40" s="331">
        <f t="shared" si="69"/>
        <v>0</v>
      </c>
      <c r="CE40" s="331">
        <f t="shared" si="69"/>
        <v>660</v>
      </c>
      <c r="CF40" s="331">
        <f t="shared" si="69"/>
        <v>0</v>
      </c>
      <c r="CG40" s="331">
        <f t="shared" si="69"/>
        <v>0</v>
      </c>
      <c r="CH40" s="331">
        <f t="shared" si="69"/>
        <v>0</v>
      </c>
      <c r="CI40" s="331">
        <f t="shared" si="69"/>
        <v>0</v>
      </c>
      <c r="CJ40" s="331">
        <f t="shared" si="69"/>
        <v>0</v>
      </c>
      <c r="CK40" s="331">
        <f t="shared" si="69"/>
        <v>0</v>
      </c>
      <c r="CL40" s="331">
        <f t="shared" si="69"/>
        <v>0</v>
      </c>
      <c r="CM40" s="331">
        <f t="shared" si="68"/>
        <v>0</v>
      </c>
      <c r="CN40" s="331">
        <f t="shared" si="68"/>
        <v>0</v>
      </c>
      <c r="CO40" s="331">
        <f t="shared" si="30"/>
        <v>0</v>
      </c>
      <c r="CP40" s="331">
        <f t="shared" si="30"/>
        <v>698</v>
      </c>
      <c r="CQ40" s="332">
        <f t="shared" si="23"/>
        <v>0</v>
      </c>
      <c r="CS40" s="363" t="str">
        <f t="shared" si="24"/>
        <v/>
      </c>
      <c r="CT40" s="260">
        <f t="shared" si="70"/>
        <v>0</v>
      </c>
      <c r="CU40" s="260">
        <f t="shared" si="71"/>
        <v>0</v>
      </c>
      <c r="CV40" s="260">
        <f t="shared" si="72"/>
        <v>0</v>
      </c>
      <c r="CW40" s="260">
        <f t="shared" si="73"/>
        <v>0</v>
      </c>
      <c r="CX40" s="260">
        <f t="shared" si="74"/>
        <v>0</v>
      </c>
      <c r="CY40" s="260">
        <f t="shared" si="75"/>
        <v>0.46054800000000001</v>
      </c>
      <c r="CZ40" s="260">
        <f t="shared" si="76"/>
        <v>1.130436</v>
      </c>
      <c r="DA40" s="260">
        <f t="shared" si="77"/>
        <v>0</v>
      </c>
      <c r="DB40" s="260">
        <f t="shared" si="78"/>
        <v>27.63288</v>
      </c>
      <c r="DC40" s="260">
        <f t="shared" si="79"/>
        <v>0</v>
      </c>
      <c r="DD40" s="260">
        <f t="shared" si="80"/>
        <v>0</v>
      </c>
      <c r="DE40" s="260">
        <f t="shared" si="81"/>
        <v>0</v>
      </c>
      <c r="DF40" s="260">
        <f t="shared" si="82"/>
        <v>0</v>
      </c>
      <c r="DG40" s="260">
        <f t="shared" si="83"/>
        <v>0</v>
      </c>
      <c r="DH40" s="260">
        <f t="shared" si="84"/>
        <v>0</v>
      </c>
      <c r="DI40" s="260">
        <f t="shared" si="85"/>
        <v>0</v>
      </c>
      <c r="DJ40" s="260">
        <f t="shared" si="86"/>
        <v>0</v>
      </c>
      <c r="DK40" s="260">
        <f t="shared" si="87"/>
        <v>0</v>
      </c>
      <c r="DL40" s="260">
        <f t="shared" si="88"/>
        <v>0</v>
      </c>
      <c r="DM40" s="260">
        <f t="shared" si="89"/>
        <v>29.223864000000003</v>
      </c>
      <c r="DN40" s="260">
        <f t="shared" si="25"/>
        <v>0</v>
      </c>
      <c r="DQ40" s="358"/>
    </row>
    <row r="41" spans="1:121" ht="22.5">
      <c r="A41" s="272" t="s">
        <v>714</v>
      </c>
      <c r="B41" s="273">
        <v>8</v>
      </c>
      <c r="C41" s="273">
        <v>8</v>
      </c>
      <c r="D41" s="274"/>
      <c r="E41" s="275">
        <v>0</v>
      </c>
      <c r="F41" s="275">
        <v>7</v>
      </c>
      <c r="G41" s="275"/>
      <c r="H41" s="275"/>
      <c r="I41" s="275"/>
      <c r="J41" s="275"/>
      <c r="K41" s="275"/>
      <c r="L41" s="275"/>
      <c r="M41" s="276"/>
      <c r="N41" s="273"/>
      <c r="O41" s="274"/>
      <c r="P41" s="275"/>
      <c r="Q41" s="275"/>
      <c r="R41" s="276"/>
      <c r="S41" s="273"/>
      <c r="T41" s="274"/>
      <c r="U41" s="276"/>
      <c r="V41" s="273"/>
      <c r="W41" s="273"/>
      <c r="X41" s="274"/>
      <c r="Y41" s="275"/>
      <c r="Z41" s="275"/>
      <c r="AA41" s="275"/>
      <c r="AB41" s="275"/>
      <c r="AC41" s="275"/>
      <c r="AD41" s="275"/>
      <c r="AE41" s="275"/>
      <c r="AF41" s="275"/>
      <c r="AG41" s="275"/>
      <c r="AH41" s="275"/>
      <c r="AI41" s="275"/>
      <c r="AJ41" s="275"/>
      <c r="AK41" s="275"/>
      <c r="AL41" s="275"/>
      <c r="AM41" s="275"/>
      <c r="AN41" s="275"/>
      <c r="AO41" s="275"/>
      <c r="AP41" s="275"/>
      <c r="AQ41" s="275"/>
      <c r="AR41" s="275"/>
      <c r="AS41" s="276"/>
      <c r="AT41" s="273"/>
      <c r="AU41" s="273"/>
      <c r="AV41" s="274"/>
      <c r="AW41" s="275"/>
      <c r="AX41" s="275"/>
      <c r="AY41" s="275"/>
      <c r="AZ41" s="275"/>
      <c r="BA41" s="275"/>
      <c r="BB41" s="275"/>
      <c r="BC41" s="275"/>
      <c r="BD41" s="275"/>
      <c r="BE41" s="275"/>
      <c r="BF41" s="275"/>
      <c r="BG41" s="275"/>
      <c r="BH41" s="275"/>
      <c r="BI41" s="275"/>
      <c r="BJ41" s="275"/>
      <c r="BK41" s="275"/>
      <c r="BL41" s="275"/>
      <c r="BM41" s="276"/>
      <c r="BN41" s="273"/>
      <c r="BO41" s="274"/>
      <c r="BP41" s="276"/>
      <c r="BQ41" s="273"/>
      <c r="BR41" s="273"/>
      <c r="BS41" s="273"/>
      <c r="BV41" s="335" t="s">
        <v>872</v>
      </c>
      <c r="BW41" s="331">
        <f t="shared" si="69"/>
        <v>7</v>
      </c>
      <c r="BX41" s="331">
        <f t="shared" si="69"/>
        <v>0</v>
      </c>
      <c r="BY41" s="331">
        <f t="shared" si="69"/>
        <v>0</v>
      </c>
      <c r="BZ41" s="331">
        <f t="shared" si="69"/>
        <v>0</v>
      </c>
      <c r="CA41" s="331">
        <f t="shared" si="69"/>
        <v>0</v>
      </c>
      <c r="CB41" s="331">
        <f t="shared" si="69"/>
        <v>0</v>
      </c>
      <c r="CC41" s="331">
        <f t="shared" si="69"/>
        <v>0</v>
      </c>
      <c r="CD41" s="331">
        <f t="shared" si="69"/>
        <v>0</v>
      </c>
      <c r="CE41" s="331">
        <f t="shared" si="69"/>
        <v>0</v>
      </c>
      <c r="CF41" s="331">
        <f t="shared" si="69"/>
        <v>0</v>
      </c>
      <c r="CG41" s="331">
        <f t="shared" si="69"/>
        <v>0</v>
      </c>
      <c r="CH41" s="331">
        <f t="shared" si="69"/>
        <v>0</v>
      </c>
      <c r="CI41" s="331">
        <f t="shared" si="69"/>
        <v>0</v>
      </c>
      <c r="CJ41" s="331">
        <f t="shared" si="69"/>
        <v>0</v>
      </c>
      <c r="CK41" s="331">
        <f t="shared" si="69"/>
        <v>0</v>
      </c>
      <c r="CL41" s="331">
        <f t="shared" si="69"/>
        <v>0</v>
      </c>
      <c r="CM41" s="331">
        <f t="shared" si="68"/>
        <v>0</v>
      </c>
      <c r="CN41" s="331">
        <f t="shared" si="68"/>
        <v>0</v>
      </c>
      <c r="CO41" s="331">
        <f t="shared" si="30"/>
        <v>0</v>
      </c>
      <c r="CP41" s="331">
        <f t="shared" si="30"/>
        <v>8</v>
      </c>
      <c r="CQ41" s="332">
        <f t="shared" si="23"/>
        <v>-1</v>
      </c>
      <c r="CS41" s="363" t="str">
        <f t="shared" si="24"/>
        <v>TMF_OTH</v>
      </c>
      <c r="CT41" s="260">
        <f t="shared" si="70"/>
        <v>0.293076</v>
      </c>
      <c r="CU41" s="260">
        <f t="shared" si="71"/>
        <v>0</v>
      </c>
      <c r="CV41" s="260">
        <f t="shared" si="72"/>
        <v>0</v>
      </c>
      <c r="CW41" s="260">
        <f t="shared" si="73"/>
        <v>0</v>
      </c>
      <c r="CX41" s="260">
        <f t="shared" si="74"/>
        <v>0</v>
      </c>
      <c r="CY41" s="260">
        <f t="shared" si="75"/>
        <v>0</v>
      </c>
      <c r="CZ41" s="260">
        <f t="shared" si="76"/>
        <v>0</v>
      </c>
      <c r="DA41" s="260">
        <f t="shared" si="77"/>
        <v>0</v>
      </c>
      <c r="DB41" s="260">
        <f t="shared" si="78"/>
        <v>0</v>
      </c>
      <c r="DC41" s="260">
        <f t="shared" si="79"/>
        <v>0</v>
      </c>
      <c r="DD41" s="260">
        <f t="shared" si="80"/>
        <v>0</v>
      </c>
      <c r="DE41" s="260">
        <f t="shared" si="81"/>
        <v>0</v>
      </c>
      <c r="DF41" s="260">
        <f t="shared" si="82"/>
        <v>0</v>
      </c>
      <c r="DG41" s="260">
        <f t="shared" si="83"/>
        <v>0</v>
      </c>
      <c r="DH41" s="260">
        <f t="shared" si="84"/>
        <v>0</v>
      </c>
      <c r="DI41" s="260">
        <f t="shared" si="85"/>
        <v>0</v>
      </c>
      <c r="DJ41" s="260">
        <f t="shared" si="86"/>
        <v>0</v>
      </c>
      <c r="DK41" s="260">
        <f t="shared" si="87"/>
        <v>0</v>
      </c>
      <c r="DL41" s="260">
        <f t="shared" si="88"/>
        <v>0</v>
      </c>
      <c r="DM41" s="260">
        <f t="shared" si="89"/>
        <v>0.33494400000000002</v>
      </c>
      <c r="DN41" s="260">
        <f t="shared" si="25"/>
        <v>0</v>
      </c>
      <c r="DQ41" s="358"/>
    </row>
    <row r="42" spans="1:121" ht="22.5">
      <c r="A42" s="272" t="s">
        <v>715</v>
      </c>
      <c r="B42" s="273"/>
      <c r="C42" s="273"/>
      <c r="D42" s="274"/>
      <c r="E42" s="275"/>
      <c r="F42" s="275"/>
      <c r="G42" s="275"/>
      <c r="H42" s="275"/>
      <c r="I42" s="275"/>
      <c r="J42" s="275"/>
      <c r="K42" s="275"/>
      <c r="L42" s="275"/>
      <c r="M42" s="276"/>
      <c r="N42" s="273"/>
      <c r="O42" s="274"/>
      <c r="P42" s="275"/>
      <c r="Q42" s="275"/>
      <c r="R42" s="276"/>
      <c r="S42" s="273"/>
      <c r="T42" s="274"/>
      <c r="U42" s="276"/>
      <c r="V42" s="273"/>
      <c r="W42" s="273"/>
      <c r="X42" s="274"/>
      <c r="Y42" s="275"/>
      <c r="Z42" s="275"/>
      <c r="AA42" s="275"/>
      <c r="AB42" s="275"/>
      <c r="AC42" s="275"/>
      <c r="AD42" s="275"/>
      <c r="AE42" s="275"/>
      <c r="AF42" s="275"/>
      <c r="AG42" s="275"/>
      <c r="AH42" s="275"/>
      <c r="AI42" s="275"/>
      <c r="AJ42" s="275"/>
      <c r="AK42" s="275"/>
      <c r="AL42" s="275"/>
      <c r="AM42" s="275"/>
      <c r="AN42" s="275"/>
      <c r="AO42" s="275"/>
      <c r="AP42" s="275"/>
      <c r="AQ42" s="275"/>
      <c r="AR42" s="275"/>
      <c r="AS42" s="276"/>
      <c r="AT42" s="273"/>
      <c r="AU42" s="273"/>
      <c r="AV42" s="274"/>
      <c r="AW42" s="275"/>
      <c r="AX42" s="275"/>
      <c r="AY42" s="275"/>
      <c r="AZ42" s="275"/>
      <c r="BA42" s="275"/>
      <c r="BB42" s="275"/>
      <c r="BC42" s="275"/>
      <c r="BD42" s="275"/>
      <c r="BE42" s="275"/>
      <c r="BF42" s="275"/>
      <c r="BG42" s="275"/>
      <c r="BH42" s="275"/>
      <c r="BI42" s="275"/>
      <c r="BJ42" s="275"/>
      <c r="BK42" s="275"/>
      <c r="BL42" s="275"/>
      <c r="BM42" s="276"/>
      <c r="BN42" s="273"/>
      <c r="BO42" s="274"/>
      <c r="BP42" s="276"/>
      <c r="BQ42" s="273"/>
      <c r="BR42" s="273"/>
      <c r="BS42" s="273"/>
      <c r="BV42" s="335" t="s">
        <v>872</v>
      </c>
      <c r="BW42" s="331">
        <f t="shared" si="69"/>
        <v>0</v>
      </c>
      <c r="BX42" s="331">
        <f t="shared" si="69"/>
        <v>0</v>
      </c>
      <c r="BY42" s="331">
        <f t="shared" si="69"/>
        <v>0</v>
      </c>
      <c r="BZ42" s="331">
        <f t="shared" si="69"/>
        <v>0</v>
      </c>
      <c r="CA42" s="331">
        <f t="shared" si="69"/>
        <v>0</v>
      </c>
      <c r="CB42" s="331">
        <f t="shared" si="69"/>
        <v>0</v>
      </c>
      <c r="CC42" s="331">
        <f t="shared" si="69"/>
        <v>0</v>
      </c>
      <c r="CD42" s="331">
        <f t="shared" si="69"/>
        <v>0</v>
      </c>
      <c r="CE42" s="331">
        <f t="shared" si="69"/>
        <v>0</v>
      </c>
      <c r="CF42" s="331">
        <f t="shared" si="69"/>
        <v>0</v>
      </c>
      <c r="CG42" s="331">
        <f t="shared" si="69"/>
        <v>0</v>
      </c>
      <c r="CH42" s="331">
        <f t="shared" si="69"/>
        <v>0</v>
      </c>
      <c r="CI42" s="331">
        <f t="shared" si="69"/>
        <v>0</v>
      </c>
      <c r="CJ42" s="331">
        <f t="shared" si="69"/>
        <v>0</v>
      </c>
      <c r="CK42" s="331">
        <f t="shared" si="69"/>
        <v>0</v>
      </c>
      <c r="CL42" s="331">
        <f t="shared" si="69"/>
        <v>0</v>
      </c>
      <c r="CM42" s="331">
        <f t="shared" si="68"/>
        <v>0</v>
      </c>
      <c r="CN42" s="331">
        <f t="shared" si="68"/>
        <v>0</v>
      </c>
      <c r="CO42" s="331">
        <f t="shared" si="30"/>
        <v>0</v>
      </c>
      <c r="CP42" s="331">
        <f t="shared" si="30"/>
        <v>0</v>
      </c>
      <c r="CQ42" s="332">
        <f t="shared" si="23"/>
        <v>0</v>
      </c>
      <c r="CS42" s="363" t="str">
        <f t="shared" si="24"/>
        <v>TMF_OTH</v>
      </c>
      <c r="CT42" s="260">
        <f t="shared" si="70"/>
        <v>0</v>
      </c>
      <c r="CU42" s="260">
        <f t="shared" si="71"/>
        <v>0</v>
      </c>
      <c r="CV42" s="260">
        <f t="shared" si="72"/>
        <v>0</v>
      </c>
      <c r="CW42" s="260">
        <f t="shared" si="73"/>
        <v>0</v>
      </c>
      <c r="CX42" s="260">
        <f t="shared" si="74"/>
        <v>0</v>
      </c>
      <c r="CY42" s="260">
        <f t="shared" si="75"/>
        <v>0</v>
      </c>
      <c r="CZ42" s="260">
        <f t="shared" si="76"/>
        <v>0</v>
      </c>
      <c r="DA42" s="260">
        <f t="shared" si="77"/>
        <v>0</v>
      </c>
      <c r="DB42" s="260">
        <f t="shared" si="78"/>
        <v>0</v>
      </c>
      <c r="DC42" s="260">
        <f t="shared" si="79"/>
        <v>0</v>
      </c>
      <c r="DD42" s="260">
        <f t="shared" si="80"/>
        <v>0</v>
      </c>
      <c r="DE42" s="260">
        <f t="shared" si="81"/>
        <v>0</v>
      </c>
      <c r="DF42" s="260">
        <f t="shared" si="82"/>
        <v>0</v>
      </c>
      <c r="DG42" s="260">
        <f t="shared" si="83"/>
        <v>0</v>
      </c>
      <c r="DH42" s="260">
        <f t="shared" si="84"/>
        <v>0</v>
      </c>
      <c r="DI42" s="260">
        <f t="shared" si="85"/>
        <v>0</v>
      </c>
      <c r="DJ42" s="260">
        <f t="shared" si="86"/>
        <v>0</v>
      </c>
      <c r="DK42" s="260">
        <f t="shared" si="87"/>
        <v>0</v>
      </c>
      <c r="DL42" s="260">
        <f t="shared" si="88"/>
        <v>0</v>
      </c>
      <c r="DM42" s="260">
        <f t="shared" si="89"/>
        <v>0</v>
      </c>
      <c r="DN42" s="260">
        <f t="shared" si="25"/>
        <v>0</v>
      </c>
      <c r="DQ42" s="358"/>
    </row>
    <row r="43" spans="1:121" ht="22.5">
      <c r="A43" s="272" t="s">
        <v>716</v>
      </c>
      <c r="B43" s="273"/>
      <c r="C43" s="273"/>
      <c r="D43" s="274"/>
      <c r="E43" s="275"/>
      <c r="F43" s="275"/>
      <c r="G43" s="275"/>
      <c r="H43" s="275"/>
      <c r="I43" s="275"/>
      <c r="J43" s="275"/>
      <c r="K43" s="275"/>
      <c r="L43" s="275"/>
      <c r="M43" s="276"/>
      <c r="N43" s="273"/>
      <c r="O43" s="274"/>
      <c r="P43" s="275"/>
      <c r="Q43" s="275"/>
      <c r="R43" s="276"/>
      <c r="S43" s="273"/>
      <c r="T43" s="274"/>
      <c r="U43" s="276"/>
      <c r="V43" s="273"/>
      <c r="W43" s="273"/>
      <c r="X43" s="274"/>
      <c r="Y43" s="275"/>
      <c r="Z43" s="275"/>
      <c r="AA43" s="275"/>
      <c r="AB43" s="275"/>
      <c r="AC43" s="275"/>
      <c r="AD43" s="275"/>
      <c r="AE43" s="275"/>
      <c r="AF43" s="275"/>
      <c r="AG43" s="275"/>
      <c r="AH43" s="275"/>
      <c r="AI43" s="275"/>
      <c r="AJ43" s="275"/>
      <c r="AK43" s="275"/>
      <c r="AL43" s="275"/>
      <c r="AM43" s="275"/>
      <c r="AN43" s="275"/>
      <c r="AO43" s="275"/>
      <c r="AP43" s="275"/>
      <c r="AQ43" s="275"/>
      <c r="AR43" s="275"/>
      <c r="AS43" s="276"/>
      <c r="AT43" s="273"/>
      <c r="AU43" s="273"/>
      <c r="AV43" s="274"/>
      <c r="AW43" s="275"/>
      <c r="AX43" s="275"/>
      <c r="AY43" s="275"/>
      <c r="AZ43" s="275"/>
      <c r="BA43" s="275"/>
      <c r="BB43" s="275"/>
      <c r="BC43" s="275"/>
      <c r="BD43" s="275"/>
      <c r="BE43" s="275"/>
      <c r="BF43" s="275"/>
      <c r="BG43" s="275"/>
      <c r="BH43" s="275"/>
      <c r="BI43" s="275"/>
      <c r="BJ43" s="275"/>
      <c r="BK43" s="275"/>
      <c r="BL43" s="275"/>
      <c r="BM43" s="276"/>
      <c r="BN43" s="273"/>
      <c r="BO43" s="274"/>
      <c r="BP43" s="276"/>
      <c r="BQ43" s="273"/>
      <c r="BR43" s="273"/>
      <c r="BS43" s="273"/>
      <c r="BV43" s="335" t="s">
        <v>872</v>
      </c>
      <c r="BW43" s="331">
        <f t="shared" si="69"/>
        <v>0</v>
      </c>
      <c r="BX43" s="331">
        <f t="shared" si="69"/>
        <v>0</v>
      </c>
      <c r="BY43" s="331">
        <f t="shared" si="69"/>
        <v>0</v>
      </c>
      <c r="BZ43" s="331">
        <f t="shared" si="69"/>
        <v>0</v>
      </c>
      <c r="CA43" s="331">
        <f t="shared" si="69"/>
        <v>0</v>
      </c>
      <c r="CB43" s="331">
        <f t="shared" si="69"/>
        <v>0</v>
      </c>
      <c r="CC43" s="331">
        <f t="shared" si="69"/>
        <v>0</v>
      </c>
      <c r="CD43" s="331">
        <f t="shared" si="69"/>
        <v>0</v>
      </c>
      <c r="CE43" s="331">
        <f t="shared" si="69"/>
        <v>0</v>
      </c>
      <c r="CF43" s="331">
        <f t="shared" si="69"/>
        <v>0</v>
      </c>
      <c r="CG43" s="331">
        <f t="shared" si="69"/>
        <v>0</v>
      </c>
      <c r="CH43" s="331">
        <f t="shared" si="69"/>
        <v>0</v>
      </c>
      <c r="CI43" s="331">
        <f t="shared" si="69"/>
        <v>0</v>
      </c>
      <c r="CJ43" s="331">
        <f t="shared" si="69"/>
        <v>0</v>
      </c>
      <c r="CK43" s="331">
        <f t="shared" si="69"/>
        <v>0</v>
      </c>
      <c r="CL43" s="331">
        <f t="shared" si="69"/>
        <v>0</v>
      </c>
      <c r="CM43" s="331">
        <f t="shared" si="68"/>
        <v>0</v>
      </c>
      <c r="CN43" s="331">
        <f t="shared" si="68"/>
        <v>0</v>
      </c>
      <c r="CO43" s="331">
        <f t="shared" si="30"/>
        <v>0</v>
      </c>
      <c r="CP43" s="331">
        <f t="shared" si="30"/>
        <v>0</v>
      </c>
      <c r="CQ43" s="332">
        <f t="shared" si="23"/>
        <v>0</v>
      </c>
      <c r="CS43" s="363" t="str">
        <f t="shared" si="24"/>
        <v>TMF_OTH</v>
      </c>
      <c r="CT43" s="260">
        <f t="shared" si="70"/>
        <v>0</v>
      </c>
      <c r="CU43" s="260">
        <f t="shared" si="71"/>
        <v>0</v>
      </c>
      <c r="CV43" s="260">
        <f t="shared" si="72"/>
        <v>0</v>
      </c>
      <c r="CW43" s="260">
        <f t="shared" si="73"/>
        <v>0</v>
      </c>
      <c r="CX43" s="260">
        <f t="shared" si="74"/>
        <v>0</v>
      </c>
      <c r="CY43" s="260">
        <f t="shared" si="75"/>
        <v>0</v>
      </c>
      <c r="CZ43" s="260">
        <f t="shared" si="76"/>
        <v>0</v>
      </c>
      <c r="DA43" s="260">
        <f t="shared" si="77"/>
        <v>0</v>
      </c>
      <c r="DB43" s="260">
        <f t="shared" si="78"/>
        <v>0</v>
      </c>
      <c r="DC43" s="260">
        <f t="shared" si="79"/>
        <v>0</v>
      </c>
      <c r="DD43" s="260">
        <f t="shared" si="80"/>
        <v>0</v>
      </c>
      <c r="DE43" s="260">
        <f t="shared" si="81"/>
        <v>0</v>
      </c>
      <c r="DF43" s="260">
        <f t="shared" si="82"/>
        <v>0</v>
      </c>
      <c r="DG43" s="260">
        <f t="shared" si="83"/>
        <v>0</v>
      </c>
      <c r="DH43" s="260">
        <f t="shared" si="84"/>
        <v>0</v>
      </c>
      <c r="DI43" s="260">
        <f t="shared" si="85"/>
        <v>0</v>
      </c>
      <c r="DJ43" s="260">
        <f t="shared" si="86"/>
        <v>0</v>
      </c>
      <c r="DK43" s="260">
        <f t="shared" si="87"/>
        <v>0</v>
      </c>
      <c r="DL43" s="260">
        <f t="shared" si="88"/>
        <v>0</v>
      </c>
      <c r="DM43" s="260">
        <f t="shared" si="89"/>
        <v>0</v>
      </c>
      <c r="DN43" s="260">
        <f t="shared" si="25"/>
        <v>0</v>
      </c>
      <c r="DQ43" s="358"/>
    </row>
    <row r="44" spans="1:121" ht="22.5">
      <c r="A44" s="272" t="s">
        <v>717</v>
      </c>
      <c r="B44" s="273"/>
      <c r="C44" s="273"/>
      <c r="D44" s="274"/>
      <c r="E44" s="275"/>
      <c r="F44" s="275"/>
      <c r="G44" s="275"/>
      <c r="H44" s="275"/>
      <c r="I44" s="275"/>
      <c r="J44" s="275"/>
      <c r="K44" s="275"/>
      <c r="L44" s="275"/>
      <c r="M44" s="276"/>
      <c r="N44" s="273"/>
      <c r="O44" s="274"/>
      <c r="P44" s="275"/>
      <c r="Q44" s="275"/>
      <c r="R44" s="276"/>
      <c r="S44" s="273"/>
      <c r="T44" s="274"/>
      <c r="U44" s="276"/>
      <c r="V44" s="273"/>
      <c r="W44" s="273"/>
      <c r="X44" s="274"/>
      <c r="Y44" s="275"/>
      <c r="Z44" s="275"/>
      <c r="AA44" s="275"/>
      <c r="AB44" s="275"/>
      <c r="AC44" s="275"/>
      <c r="AD44" s="275"/>
      <c r="AE44" s="275"/>
      <c r="AF44" s="275"/>
      <c r="AG44" s="275"/>
      <c r="AH44" s="275"/>
      <c r="AI44" s="275"/>
      <c r="AJ44" s="275"/>
      <c r="AK44" s="275"/>
      <c r="AL44" s="275"/>
      <c r="AM44" s="275"/>
      <c r="AN44" s="275"/>
      <c r="AO44" s="275"/>
      <c r="AP44" s="275"/>
      <c r="AQ44" s="275"/>
      <c r="AR44" s="275"/>
      <c r="AS44" s="276"/>
      <c r="AT44" s="273"/>
      <c r="AU44" s="273"/>
      <c r="AV44" s="274"/>
      <c r="AW44" s="275"/>
      <c r="AX44" s="275"/>
      <c r="AY44" s="275"/>
      <c r="AZ44" s="275"/>
      <c r="BA44" s="275"/>
      <c r="BB44" s="275"/>
      <c r="BC44" s="275"/>
      <c r="BD44" s="275"/>
      <c r="BE44" s="275"/>
      <c r="BF44" s="275"/>
      <c r="BG44" s="275"/>
      <c r="BH44" s="275"/>
      <c r="BI44" s="275"/>
      <c r="BJ44" s="275"/>
      <c r="BK44" s="275"/>
      <c r="BL44" s="275"/>
      <c r="BM44" s="276"/>
      <c r="BN44" s="273"/>
      <c r="BO44" s="274"/>
      <c r="BP44" s="276"/>
      <c r="BQ44" s="273"/>
      <c r="BR44" s="273"/>
      <c r="BS44" s="273"/>
      <c r="BV44" s="335" t="s">
        <v>872</v>
      </c>
      <c r="BW44" s="331">
        <f t="shared" si="69"/>
        <v>0</v>
      </c>
      <c r="BX44" s="331">
        <f t="shared" si="69"/>
        <v>0</v>
      </c>
      <c r="BY44" s="331">
        <f t="shared" si="69"/>
        <v>0</v>
      </c>
      <c r="BZ44" s="331">
        <f t="shared" si="69"/>
        <v>0</v>
      </c>
      <c r="CA44" s="331">
        <f t="shared" si="69"/>
        <v>0</v>
      </c>
      <c r="CB44" s="331">
        <f t="shared" si="69"/>
        <v>0</v>
      </c>
      <c r="CC44" s="331">
        <f t="shared" si="69"/>
        <v>0</v>
      </c>
      <c r="CD44" s="331">
        <f t="shared" si="69"/>
        <v>0</v>
      </c>
      <c r="CE44" s="331">
        <f t="shared" si="69"/>
        <v>0</v>
      </c>
      <c r="CF44" s="331">
        <f t="shared" si="69"/>
        <v>0</v>
      </c>
      <c r="CG44" s="331">
        <f t="shared" si="69"/>
        <v>0</v>
      </c>
      <c r="CH44" s="331">
        <f t="shared" si="69"/>
        <v>0</v>
      </c>
      <c r="CI44" s="331">
        <f t="shared" si="69"/>
        <v>0</v>
      </c>
      <c r="CJ44" s="331">
        <f t="shared" si="69"/>
        <v>0</v>
      </c>
      <c r="CK44" s="331">
        <f t="shared" si="69"/>
        <v>0</v>
      </c>
      <c r="CL44" s="331">
        <f t="shared" si="69"/>
        <v>0</v>
      </c>
      <c r="CM44" s="331">
        <f t="shared" si="68"/>
        <v>0</v>
      </c>
      <c r="CN44" s="331">
        <f t="shared" si="68"/>
        <v>0</v>
      </c>
      <c r="CO44" s="331">
        <f t="shared" si="30"/>
        <v>0</v>
      </c>
      <c r="CP44" s="331">
        <f t="shared" si="30"/>
        <v>0</v>
      </c>
      <c r="CQ44" s="332">
        <f t="shared" si="23"/>
        <v>0</v>
      </c>
      <c r="CS44" s="363" t="str">
        <f t="shared" si="24"/>
        <v>TMF_OTH</v>
      </c>
      <c r="CT44" s="260">
        <f t="shared" si="70"/>
        <v>0</v>
      </c>
      <c r="CU44" s="260">
        <f t="shared" si="71"/>
        <v>0</v>
      </c>
      <c r="CV44" s="260">
        <f t="shared" si="72"/>
        <v>0</v>
      </c>
      <c r="CW44" s="260">
        <f t="shared" si="73"/>
        <v>0</v>
      </c>
      <c r="CX44" s="260">
        <f t="shared" si="74"/>
        <v>0</v>
      </c>
      <c r="CY44" s="260">
        <f t="shared" si="75"/>
        <v>0</v>
      </c>
      <c r="CZ44" s="260">
        <f t="shared" si="76"/>
        <v>0</v>
      </c>
      <c r="DA44" s="260">
        <f t="shared" si="77"/>
        <v>0</v>
      </c>
      <c r="DB44" s="260">
        <f t="shared" si="78"/>
        <v>0</v>
      </c>
      <c r="DC44" s="260">
        <f t="shared" si="79"/>
        <v>0</v>
      </c>
      <c r="DD44" s="260">
        <f t="shared" si="80"/>
        <v>0</v>
      </c>
      <c r="DE44" s="260">
        <f t="shared" si="81"/>
        <v>0</v>
      </c>
      <c r="DF44" s="260">
        <f t="shared" si="82"/>
        <v>0</v>
      </c>
      <c r="DG44" s="260">
        <f t="shared" si="83"/>
        <v>0</v>
      </c>
      <c r="DH44" s="260">
        <f t="shared" si="84"/>
        <v>0</v>
      </c>
      <c r="DI44" s="260">
        <f t="shared" si="85"/>
        <v>0</v>
      </c>
      <c r="DJ44" s="260">
        <f t="shared" si="86"/>
        <v>0</v>
      </c>
      <c r="DK44" s="260">
        <f t="shared" si="87"/>
        <v>0</v>
      </c>
      <c r="DL44" s="260">
        <f t="shared" si="88"/>
        <v>0</v>
      </c>
      <c r="DM44" s="260">
        <f t="shared" si="89"/>
        <v>0</v>
      </c>
      <c r="DN44" s="260">
        <f t="shared" si="25"/>
        <v>0</v>
      </c>
      <c r="DQ44" s="358"/>
    </row>
    <row r="45" spans="1:121" ht="33.75">
      <c r="A45" s="272" t="s">
        <v>718</v>
      </c>
      <c r="B45" s="273">
        <v>966</v>
      </c>
      <c r="C45" s="273"/>
      <c r="D45" s="274"/>
      <c r="E45" s="275"/>
      <c r="F45" s="275"/>
      <c r="G45" s="275"/>
      <c r="H45" s="275"/>
      <c r="I45" s="275"/>
      <c r="J45" s="275"/>
      <c r="K45" s="275"/>
      <c r="L45" s="275"/>
      <c r="M45" s="276"/>
      <c r="N45" s="273"/>
      <c r="O45" s="274"/>
      <c r="P45" s="275"/>
      <c r="Q45" s="275"/>
      <c r="R45" s="276"/>
      <c r="S45" s="273"/>
      <c r="T45" s="274"/>
      <c r="U45" s="276"/>
      <c r="V45" s="273"/>
      <c r="W45" s="273"/>
      <c r="X45" s="274"/>
      <c r="Y45" s="275"/>
      <c r="Z45" s="275"/>
      <c r="AA45" s="275"/>
      <c r="AB45" s="275"/>
      <c r="AC45" s="275"/>
      <c r="AD45" s="275"/>
      <c r="AE45" s="275"/>
      <c r="AF45" s="275"/>
      <c r="AG45" s="275"/>
      <c r="AH45" s="275"/>
      <c r="AI45" s="275"/>
      <c r="AJ45" s="275"/>
      <c r="AK45" s="275"/>
      <c r="AL45" s="275"/>
      <c r="AM45" s="275"/>
      <c r="AN45" s="275"/>
      <c r="AO45" s="275"/>
      <c r="AP45" s="275"/>
      <c r="AQ45" s="275"/>
      <c r="AR45" s="275"/>
      <c r="AS45" s="276"/>
      <c r="AT45" s="273"/>
      <c r="AU45" s="273">
        <v>966</v>
      </c>
      <c r="AV45" s="274"/>
      <c r="AW45" s="275"/>
      <c r="AX45" s="275"/>
      <c r="AY45" s="275"/>
      <c r="AZ45" s="275"/>
      <c r="BA45" s="275"/>
      <c r="BB45" s="275"/>
      <c r="BC45" s="275"/>
      <c r="BD45" s="275"/>
      <c r="BE45" s="275"/>
      <c r="BF45" s="275">
        <v>169</v>
      </c>
      <c r="BG45" s="275"/>
      <c r="BH45" s="275">
        <v>797</v>
      </c>
      <c r="BI45" s="275"/>
      <c r="BJ45" s="275"/>
      <c r="BK45" s="275"/>
      <c r="BL45" s="275"/>
      <c r="BM45" s="276"/>
      <c r="BN45" s="273"/>
      <c r="BO45" s="274"/>
      <c r="BP45" s="276"/>
      <c r="BQ45" s="273"/>
      <c r="BR45" s="273"/>
      <c r="BS45" s="273"/>
      <c r="BV45" s="335" t="s">
        <v>873</v>
      </c>
      <c r="BW45" s="331">
        <f t="shared" si="69"/>
        <v>0</v>
      </c>
      <c r="BX45" s="331">
        <f t="shared" si="69"/>
        <v>0</v>
      </c>
      <c r="BY45" s="331">
        <f t="shared" si="69"/>
        <v>0</v>
      </c>
      <c r="BZ45" s="331">
        <f t="shared" si="69"/>
        <v>0</v>
      </c>
      <c r="CA45" s="331">
        <f t="shared" si="69"/>
        <v>0</v>
      </c>
      <c r="CB45" s="331">
        <f t="shared" si="69"/>
        <v>0</v>
      </c>
      <c r="CC45" s="331">
        <f t="shared" si="69"/>
        <v>0</v>
      </c>
      <c r="CD45" s="331">
        <f t="shared" si="69"/>
        <v>0</v>
      </c>
      <c r="CE45" s="331">
        <f t="shared" si="69"/>
        <v>0</v>
      </c>
      <c r="CF45" s="331">
        <f t="shared" si="69"/>
        <v>0</v>
      </c>
      <c r="CG45" s="331">
        <f t="shared" si="69"/>
        <v>0</v>
      </c>
      <c r="CH45" s="331">
        <f t="shared" si="69"/>
        <v>0</v>
      </c>
      <c r="CI45" s="331">
        <f t="shared" si="69"/>
        <v>966</v>
      </c>
      <c r="CJ45" s="331">
        <f t="shared" si="69"/>
        <v>0</v>
      </c>
      <c r="CK45" s="331">
        <f t="shared" si="69"/>
        <v>0</v>
      </c>
      <c r="CL45" s="331">
        <f t="shared" si="69"/>
        <v>0</v>
      </c>
      <c r="CM45" s="331">
        <f t="shared" si="68"/>
        <v>0</v>
      </c>
      <c r="CN45" s="331">
        <f t="shared" si="68"/>
        <v>0</v>
      </c>
      <c r="CO45" s="331">
        <f t="shared" si="30"/>
        <v>0</v>
      </c>
      <c r="CP45" s="331">
        <f t="shared" si="30"/>
        <v>966</v>
      </c>
      <c r="CQ45" s="332">
        <f t="shared" si="23"/>
        <v>0</v>
      </c>
      <c r="CS45" s="363" t="str">
        <f t="shared" si="24"/>
        <v>BIO_BLEND</v>
      </c>
      <c r="CT45" s="260">
        <f t="shared" si="70"/>
        <v>0</v>
      </c>
      <c r="CU45" s="260">
        <f t="shared" si="71"/>
        <v>0</v>
      </c>
      <c r="CV45" s="260">
        <f t="shared" si="72"/>
        <v>0</v>
      </c>
      <c r="CW45" s="260">
        <f t="shared" si="73"/>
        <v>0</v>
      </c>
      <c r="CX45" s="260">
        <f t="shared" si="74"/>
        <v>0</v>
      </c>
      <c r="CY45" s="260">
        <f t="shared" si="75"/>
        <v>0</v>
      </c>
      <c r="CZ45" s="260">
        <f t="shared" si="76"/>
        <v>0</v>
      </c>
      <c r="DA45" s="260">
        <f t="shared" si="77"/>
        <v>0</v>
      </c>
      <c r="DB45" s="260">
        <f t="shared" si="78"/>
        <v>0</v>
      </c>
      <c r="DC45" s="260">
        <f t="shared" si="79"/>
        <v>0</v>
      </c>
      <c r="DD45" s="260">
        <f t="shared" si="80"/>
        <v>0</v>
      </c>
      <c r="DE45" s="260">
        <f t="shared" si="81"/>
        <v>0</v>
      </c>
      <c r="DF45" s="260">
        <f t="shared" si="82"/>
        <v>40.444488</v>
      </c>
      <c r="DG45" s="260">
        <f t="shared" si="83"/>
        <v>0</v>
      </c>
      <c r="DH45" s="260">
        <f t="shared" si="84"/>
        <v>0</v>
      </c>
      <c r="DI45" s="260">
        <f t="shared" si="85"/>
        <v>0</v>
      </c>
      <c r="DJ45" s="260">
        <f t="shared" si="86"/>
        <v>0</v>
      </c>
      <c r="DK45" s="260">
        <f t="shared" si="87"/>
        <v>0</v>
      </c>
      <c r="DL45" s="260">
        <f t="shared" si="88"/>
        <v>0</v>
      </c>
      <c r="DM45" s="260">
        <f t="shared" si="89"/>
        <v>40.444488</v>
      </c>
      <c r="DN45" s="260">
        <f t="shared" si="25"/>
        <v>0</v>
      </c>
      <c r="DQ45" s="358"/>
    </row>
    <row r="46" spans="1:121" ht="22.5">
      <c r="A46" s="272" t="s">
        <v>719</v>
      </c>
      <c r="B46" s="273"/>
      <c r="C46" s="273"/>
      <c r="D46" s="274"/>
      <c r="E46" s="275"/>
      <c r="F46" s="275"/>
      <c r="G46" s="275"/>
      <c r="H46" s="275"/>
      <c r="I46" s="275"/>
      <c r="J46" s="275"/>
      <c r="K46" s="275"/>
      <c r="L46" s="275"/>
      <c r="M46" s="276"/>
      <c r="N46" s="273"/>
      <c r="O46" s="274"/>
      <c r="P46" s="275"/>
      <c r="Q46" s="275"/>
      <c r="R46" s="276"/>
      <c r="S46" s="273"/>
      <c r="T46" s="274"/>
      <c r="U46" s="276"/>
      <c r="V46" s="273"/>
      <c r="W46" s="273"/>
      <c r="X46" s="274"/>
      <c r="Y46" s="275"/>
      <c r="Z46" s="275"/>
      <c r="AA46" s="275"/>
      <c r="AB46" s="275"/>
      <c r="AC46" s="275"/>
      <c r="AD46" s="275"/>
      <c r="AE46" s="275"/>
      <c r="AF46" s="275"/>
      <c r="AG46" s="275"/>
      <c r="AH46" s="275"/>
      <c r="AI46" s="275"/>
      <c r="AJ46" s="275"/>
      <c r="AK46" s="275"/>
      <c r="AL46" s="275"/>
      <c r="AM46" s="275"/>
      <c r="AN46" s="275"/>
      <c r="AO46" s="275"/>
      <c r="AP46" s="275"/>
      <c r="AQ46" s="275"/>
      <c r="AR46" s="275"/>
      <c r="AS46" s="276"/>
      <c r="AT46" s="273"/>
      <c r="AU46" s="273"/>
      <c r="AV46" s="274"/>
      <c r="AW46" s="275"/>
      <c r="AX46" s="275"/>
      <c r="AY46" s="275"/>
      <c r="AZ46" s="275"/>
      <c r="BA46" s="275"/>
      <c r="BB46" s="275"/>
      <c r="BC46" s="275"/>
      <c r="BD46" s="275"/>
      <c r="BE46" s="275"/>
      <c r="BF46" s="275"/>
      <c r="BG46" s="275"/>
      <c r="BH46" s="275"/>
      <c r="BI46" s="275"/>
      <c r="BJ46" s="275"/>
      <c r="BK46" s="275"/>
      <c r="BL46" s="275"/>
      <c r="BM46" s="276"/>
      <c r="BN46" s="273"/>
      <c r="BO46" s="274"/>
      <c r="BP46" s="276"/>
      <c r="BQ46" s="273"/>
      <c r="BR46" s="273"/>
      <c r="BS46" s="273"/>
      <c r="BV46" s="335" t="s">
        <v>872</v>
      </c>
      <c r="BW46" s="331">
        <f t="shared" si="69"/>
        <v>0</v>
      </c>
      <c r="BX46" s="331">
        <f t="shared" si="69"/>
        <v>0</v>
      </c>
      <c r="BY46" s="331">
        <f t="shared" si="69"/>
        <v>0</v>
      </c>
      <c r="BZ46" s="331">
        <f t="shared" si="69"/>
        <v>0</v>
      </c>
      <c r="CA46" s="331">
        <f t="shared" si="69"/>
        <v>0</v>
      </c>
      <c r="CB46" s="331">
        <f t="shared" si="69"/>
        <v>0</v>
      </c>
      <c r="CC46" s="331">
        <f t="shared" si="69"/>
        <v>0</v>
      </c>
      <c r="CD46" s="331">
        <f t="shared" si="69"/>
        <v>0</v>
      </c>
      <c r="CE46" s="331">
        <f t="shared" si="69"/>
        <v>0</v>
      </c>
      <c r="CF46" s="331">
        <f t="shared" si="69"/>
        <v>0</v>
      </c>
      <c r="CG46" s="331">
        <f t="shared" si="69"/>
        <v>0</v>
      </c>
      <c r="CH46" s="331">
        <f t="shared" si="69"/>
        <v>0</v>
      </c>
      <c r="CI46" s="331">
        <f t="shared" si="69"/>
        <v>0</v>
      </c>
      <c r="CJ46" s="331">
        <f t="shared" si="69"/>
        <v>0</v>
      </c>
      <c r="CK46" s="331">
        <f t="shared" si="69"/>
        <v>0</v>
      </c>
      <c r="CL46" s="331">
        <f t="shared" si="69"/>
        <v>0</v>
      </c>
      <c r="CM46" s="331">
        <f t="shared" si="68"/>
        <v>0</v>
      </c>
      <c r="CN46" s="331">
        <f t="shared" si="68"/>
        <v>0</v>
      </c>
      <c r="CO46" s="331">
        <f t="shared" si="30"/>
        <v>0</v>
      </c>
      <c r="CP46" s="331">
        <f t="shared" si="30"/>
        <v>0</v>
      </c>
      <c r="CQ46" s="332">
        <f t="shared" si="23"/>
        <v>0</v>
      </c>
      <c r="CS46" s="363" t="str">
        <f t="shared" si="24"/>
        <v>TMF_OTH</v>
      </c>
      <c r="CT46" s="260">
        <f t="shared" si="70"/>
        <v>0</v>
      </c>
      <c r="CU46" s="260">
        <f t="shared" si="71"/>
        <v>0</v>
      </c>
      <c r="CV46" s="260">
        <f t="shared" si="72"/>
        <v>0</v>
      </c>
      <c r="CW46" s="260">
        <f t="shared" si="73"/>
        <v>0</v>
      </c>
      <c r="CX46" s="260">
        <f t="shared" si="74"/>
        <v>0</v>
      </c>
      <c r="CY46" s="260">
        <f t="shared" si="75"/>
        <v>0</v>
      </c>
      <c r="CZ46" s="260">
        <f t="shared" si="76"/>
        <v>0</v>
      </c>
      <c r="DA46" s="260">
        <f t="shared" si="77"/>
        <v>0</v>
      </c>
      <c r="DB46" s="260">
        <f t="shared" si="78"/>
        <v>0</v>
      </c>
      <c r="DC46" s="260">
        <f t="shared" si="79"/>
        <v>0</v>
      </c>
      <c r="DD46" s="260">
        <f t="shared" si="80"/>
        <v>0</v>
      </c>
      <c r="DE46" s="260">
        <f t="shared" si="81"/>
        <v>0</v>
      </c>
      <c r="DF46" s="260">
        <f t="shared" si="82"/>
        <v>0</v>
      </c>
      <c r="DG46" s="260">
        <f t="shared" si="83"/>
        <v>0</v>
      </c>
      <c r="DH46" s="260">
        <f t="shared" si="84"/>
        <v>0</v>
      </c>
      <c r="DI46" s="260">
        <f t="shared" si="85"/>
        <v>0</v>
      </c>
      <c r="DJ46" s="260">
        <f t="shared" si="86"/>
        <v>0</v>
      </c>
      <c r="DK46" s="260">
        <f t="shared" si="87"/>
        <v>0</v>
      </c>
      <c r="DL46" s="260">
        <f t="shared" si="88"/>
        <v>0</v>
      </c>
      <c r="DM46" s="260">
        <f t="shared" si="89"/>
        <v>0</v>
      </c>
      <c r="DN46" s="260">
        <f t="shared" si="25"/>
        <v>0</v>
      </c>
      <c r="DQ46" s="358"/>
    </row>
    <row r="47" spans="1:121" ht="22.5">
      <c r="A47" s="272" t="s">
        <v>720</v>
      </c>
      <c r="B47" s="273"/>
      <c r="C47" s="273"/>
      <c r="D47" s="274"/>
      <c r="E47" s="275"/>
      <c r="F47" s="275"/>
      <c r="G47" s="275"/>
      <c r="H47" s="275"/>
      <c r="I47" s="275"/>
      <c r="J47" s="275"/>
      <c r="K47" s="275"/>
      <c r="L47" s="275"/>
      <c r="M47" s="276"/>
      <c r="N47" s="273"/>
      <c r="O47" s="274"/>
      <c r="P47" s="275"/>
      <c r="Q47" s="275"/>
      <c r="R47" s="276"/>
      <c r="S47" s="273"/>
      <c r="T47" s="274"/>
      <c r="U47" s="276"/>
      <c r="V47" s="273"/>
      <c r="W47" s="273"/>
      <c r="X47" s="274"/>
      <c r="Y47" s="275"/>
      <c r="Z47" s="275"/>
      <c r="AA47" s="275"/>
      <c r="AB47" s="275"/>
      <c r="AC47" s="275"/>
      <c r="AD47" s="275"/>
      <c r="AE47" s="275"/>
      <c r="AF47" s="275"/>
      <c r="AG47" s="275"/>
      <c r="AH47" s="275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6"/>
      <c r="AT47" s="273"/>
      <c r="AU47" s="273"/>
      <c r="AV47" s="274"/>
      <c r="AW47" s="275"/>
      <c r="AX47" s="275"/>
      <c r="AY47" s="275"/>
      <c r="AZ47" s="275"/>
      <c r="BA47" s="275"/>
      <c r="BB47" s="275"/>
      <c r="BC47" s="275"/>
      <c r="BD47" s="275"/>
      <c r="BE47" s="275"/>
      <c r="BF47" s="275"/>
      <c r="BG47" s="275"/>
      <c r="BH47" s="275"/>
      <c r="BI47" s="275"/>
      <c r="BJ47" s="275"/>
      <c r="BK47" s="275"/>
      <c r="BL47" s="275"/>
      <c r="BM47" s="276"/>
      <c r="BN47" s="273"/>
      <c r="BO47" s="274"/>
      <c r="BP47" s="276"/>
      <c r="BQ47" s="273"/>
      <c r="BR47" s="273"/>
      <c r="BS47" s="273"/>
      <c r="BV47" s="335" t="s">
        <v>872</v>
      </c>
      <c r="BW47" s="331">
        <f t="shared" si="69"/>
        <v>0</v>
      </c>
      <c r="BX47" s="331">
        <f t="shared" si="69"/>
        <v>0</v>
      </c>
      <c r="BY47" s="331">
        <f t="shared" si="69"/>
        <v>0</v>
      </c>
      <c r="BZ47" s="331">
        <f t="shared" si="69"/>
        <v>0</v>
      </c>
      <c r="CA47" s="331">
        <f t="shared" si="69"/>
        <v>0</v>
      </c>
      <c r="CB47" s="331">
        <f t="shared" si="69"/>
        <v>0</v>
      </c>
      <c r="CC47" s="331">
        <f t="shared" si="69"/>
        <v>0</v>
      </c>
      <c r="CD47" s="331">
        <f t="shared" si="69"/>
        <v>0</v>
      </c>
      <c r="CE47" s="331">
        <f t="shared" si="69"/>
        <v>0</v>
      </c>
      <c r="CF47" s="331">
        <f t="shared" si="69"/>
        <v>0</v>
      </c>
      <c r="CG47" s="331">
        <f t="shared" si="69"/>
        <v>0</v>
      </c>
      <c r="CH47" s="331">
        <f t="shared" si="69"/>
        <v>0</v>
      </c>
      <c r="CI47" s="331">
        <f t="shared" si="69"/>
        <v>0</v>
      </c>
      <c r="CJ47" s="331">
        <f t="shared" si="69"/>
        <v>0</v>
      </c>
      <c r="CK47" s="331">
        <f t="shared" si="69"/>
        <v>0</v>
      </c>
      <c r="CL47" s="331">
        <f t="shared" si="69"/>
        <v>0</v>
      </c>
      <c r="CM47" s="331">
        <f t="shared" si="68"/>
        <v>0</v>
      </c>
      <c r="CN47" s="331">
        <f t="shared" si="68"/>
        <v>0</v>
      </c>
      <c r="CO47" s="331">
        <f t="shared" si="30"/>
        <v>0</v>
      </c>
      <c r="CP47" s="331">
        <f t="shared" si="30"/>
        <v>0</v>
      </c>
      <c r="CQ47" s="332">
        <f t="shared" si="23"/>
        <v>0</v>
      </c>
      <c r="CS47" s="363" t="str">
        <f t="shared" si="24"/>
        <v>TMF_OTH</v>
      </c>
      <c r="CT47" s="260">
        <f t="shared" si="70"/>
        <v>0</v>
      </c>
      <c r="CU47" s="260">
        <f t="shared" si="71"/>
        <v>0</v>
      </c>
      <c r="CV47" s="260">
        <f t="shared" si="72"/>
        <v>0</v>
      </c>
      <c r="CW47" s="260">
        <f t="shared" si="73"/>
        <v>0</v>
      </c>
      <c r="CX47" s="260">
        <f t="shared" si="74"/>
        <v>0</v>
      </c>
      <c r="CY47" s="260">
        <f t="shared" si="75"/>
        <v>0</v>
      </c>
      <c r="CZ47" s="260">
        <f t="shared" si="76"/>
        <v>0</v>
      </c>
      <c r="DA47" s="260">
        <f t="shared" si="77"/>
        <v>0</v>
      </c>
      <c r="DB47" s="260">
        <f t="shared" si="78"/>
        <v>0</v>
      </c>
      <c r="DC47" s="260">
        <f t="shared" si="79"/>
        <v>0</v>
      </c>
      <c r="DD47" s="260">
        <f t="shared" si="80"/>
        <v>0</v>
      </c>
      <c r="DE47" s="260">
        <f t="shared" si="81"/>
        <v>0</v>
      </c>
      <c r="DF47" s="260">
        <f t="shared" si="82"/>
        <v>0</v>
      </c>
      <c r="DG47" s="260">
        <f t="shared" si="83"/>
        <v>0</v>
      </c>
      <c r="DH47" s="260">
        <f t="shared" si="84"/>
        <v>0</v>
      </c>
      <c r="DI47" s="260">
        <f t="shared" si="85"/>
        <v>0</v>
      </c>
      <c r="DJ47" s="260">
        <f t="shared" si="86"/>
        <v>0</v>
      </c>
      <c r="DK47" s="260">
        <f t="shared" si="87"/>
        <v>0</v>
      </c>
      <c r="DL47" s="260">
        <f t="shared" si="88"/>
        <v>0</v>
      </c>
      <c r="DM47" s="260">
        <f t="shared" si="89"/>
        <v>0</v>
      </c>
      <c r="DN47" s="260">
        <f t="shared" si="25"/>
        <v>0</v>
      </c>
      <c r="DQ47" s="358"/>
    </row>
    <row r="48" spans="1:121" ht="22.5">
      <c r="A48" s="272" t="s">
        <v>721</v>
      </c>
      <c r="B48" s="273">
        <v>657</v>
      </c>
      <c r="C48" s="273">
        <v>99</v>
      </c>
      <c r="D48" s="274"/>
      <c r="E48" s="275"/>
      <c r="F48" s="275"/>
      <c r="G48" s="275"/>
      <c r="H48" s="275"/>
      <c r="I48" s="275"/>
      <c r="J48" s="275">
        <v>99</v>
      </c>
      <c r="K48" s="275"/>
      <c r="L48" s="275"/>
      <c r="M48" s="276"/>
      <c r="N48" s="273"/>
      <c r="O48" s="274"/>
      <c r="P48" s="275"/>
      <c r="Q48" s="275"/>
      <c r="R48" s="276"/>
      <c r="S48" s="273"/>
      <c r="T48" s="274"/>
      <c r="U48" s="276"/>
      <c r="V48" s="273"/>
      <c r="W48" s="273"/>
      <c r="X48" s="274"/>
      <c r="Y48" s="275"/>
      <c r="Z48" s="275"/>
      <c r="AA48" s="275"/>
      <c r="AB48" s="275"/>
      <c r="AC48" s="275"/>
      <c r="AD48" s="275"/>
      <c r="AE48" s="275"/>
      <c r="AF48" s="275"/>
      <c r="AG48" s="275"/>
      <c r="AH48" s="275"/>
      <c r="AI48" s="275"/>
      <c r="AJ48" s="275"/>
      <c r="AK48" s="275"/>
      <c r="AL48" s="275"/>
      <c r="AM48" s="275"/>
      <c r="AN48" s="275"/>
      <c r="AO48" s="275"/>
      <c r="AP48" s="275"/>
      <c r="AQ48" s="275"/>
      <c r="AR48" s="275"/>
      <c r="AS48" s="276"/>
      <c r="AT48" s="273">
        <v>558</v>
      </c>
      <c r="AU48" s="273"/>
      <c r="AV48" s="274"/>
      <c r="AW48" s="275"/>
      <c r="AX48" s="275"/>
      <c r="AY48" s="275"/>
      <c r="AZ48" s="275"/>
      <c r="BA48" s="275"/>
      <c r="BB48" s="275"/>
      <c r="BC48" s="275"/>
      <c r="BD48" s="275"/>
      <c r="BE48" s="275"/>
      <c r="BF48" s="275"/>
      <c r="BG48" s="275"/>
      <c r="BH48" s="275"/>
      <c r="BI48" s="275"/>
      <c r="BJ48" s="275"/>
      <c r="BK48" s="275"/>
      <c r="BL48" s="275"/>
      <c r="BM48" s="276"/>
      <c r="BN48" s="273"/>
      <c r="BO48" s="274"/>
      <c r="BP48" s="276"/>
      <c r="BQ48" s="273"/>
      <c r="BR48" s="273"/>
      <c r="BS48" s="273"/>
      <c r="BV48" s="335" t="s">
        <v>872</v>
      </c>
      <c r="BW48" s="331">
        <f t="shared" si="69"/>
        <v>0</v>
      </c>
      <c r="BX48" s="331">
        <f t="shared" si="69"/>
        <v>0</v>
      </c>
      <c r="BY48" s="331">
        <f t="shared" si="69"/>
        <v>0</v>
      </c>
      <c r="BZ48" s="331">
        <f t="shared" si="69"/>
        <v>0</v>
      </c>
      <c r="CA48" s="331">
        <f t="shared" si="69"/>
        <v>0</v>
      </c>
      <c r="CB48" s="331">
        <f t="shared" si="69"/>
        <v>0</v>
      </c>
      <c r="CC48" s="331">
        <f t="shared" si="69"/>
        <v>0</v>
      </c>
      <c r="CD48" s="331">
        <f t="shared" si="69"/>
        <v>0</v>
      </c>
      <c r="CE48" s="331">
        <f t="shared" si="69"/>
        <v>0</v>
      </c>
      <c r="CF48" s="331">
        <f t="shared" si="69"/>
        <v>558</v>
      </c>
      <c r="CG48" s="331">
        <f t="shared" si="69"/>
        <v>0</v>
      </c>
      <c r="CH48" s="331">
        <f t="shared" si="69"/>
        <v>0</v>
      </c>
      <c r="CI48" s="331">
        <f t="shared" si="69"/>
        <v>0</v>
      </c>
      <c r="CJ48" s="331">
        <f t="shared" si="69"/>
        <v>0</v>
      </c>
      <c r="CK48" s="331">
        <f t="shared" si="69"/>
        <v>0</v>
      </c>
      <c r="CL48" s="331">
        <f t="shared" si="69"/>
        <v>0</v>
      </c>
      <c r="CM48" s="331">
        <f t="shared" si="68"/>
        <v>0</v>
      </c>
      <c r="CN48" s="331">
        <f t="shared" si="68"/>
        <v>0</v>
      </c>
      <c r="CO48" s="331">
        <f t="shared" si="30"/>
        <v>99</v>
      </c>
      <c r="CP48" s="331">
        <f t="shared" si="30"/>
        <v>657</v>
      </c>
      <c r="CQ48" s="332">
        <f t="shared" si="23"/>
        <v>0</v>
      </c>
      <c r="CS48" s="363" t="str">
        <f t="shared" si="24"/>
        <v>TMF_OTH</v>
      </c>
      <c r="CT48" s="260">
        <f t="shared" si="70"/>
        <v>0</v>
      </c>
      <c r="CU48" s="260">
        <f t="shared" si="71"/>
        <v>0</v>
      </c>
      <c r="CV48" s="260">
        <f t="shared" si="72"/>
        <v>0</v>
      </c>
      <c r="CW48" s="260">
        <f t="shared" si="73"/>
        <v>0</v>
      </c>
      <c r="CX48" s="260">
        <f t="shared" si="74"/>
        <v>0</v>
      </c>
      <c r="CY48" s="260">
        <f t="shared" si="75"/>
        <v>0</v>
      </c>
      <c r="CZ48" s="260">
        <f t="shared" si="76"/>
        <v>0</v>
      </c>
      <c r="DA48" s="260">
        <f t="shared" si="77"/>
        <v>0</v>
      </c>
      <c r="DB48" s="260">
        <f t="shared" si="78"/>
        <v>0</v>
      </c>
      <c r="DC48" s="260">
        <f t="shared" si="79"/>
        <v>23.362344</v>
      </c>
      <c r="DD48" s="260">
        <f t="shared" si="80"/>
        <v>0</v>
      </c>
      <c r="DE48" s="260">
        <f t="shared" si="81"/>
        <v>0</v>
      </c>
      <c r="DF48" s="260">
        <f t="shared" si="82"/>
        <v>0</v>
      </c>
      <c r="DG48" s="260">
        <f t="shared" si="83"/>
        <v>0</v>
      </c>
      <c r="DH48" s="260">
        <f t="shared" si="84"/>
        <v>0</v>
      </c>
      <c r="DI48" s="260">
        <f t="shared" si="85"/>
        <v>0</v>
      </c>
      <c r="DJ48" s="260">
        <f t="shared" si="86"/>
        <v>0</v>
      </c>
      <c r="DK48" s="260">
        <f t="shared" si="87"/>
        <v>0</v>
      </c>
      <c r="DL48" s="260">
        <f t="shared" si="88"/>
        <v>4.1449319999999998</v>
      </c>
      <c r="DM48" s="260">
        <f t="shared" si="89"/>
        <v>27.507276000000001</v>
      </c>
      <c r="DN48" s="260">
        <f t="shared" si="25"/>
        <v>0</v>
      </c>
      <c r="DQ48" s="358"/>
    </row>
    <row r="49" spans="1:121" ht="22.5">
      <c r="A49" s="336" t="s">
        <v>722</v>
      </c>
      <c r="B49" s="337">
        <v>58292</v>
      </c>
      <c r="C49" s="337">
        <v>5494</v>
      </c>
      <c r="D49" s="338"/>
      <c r="E49" s="339"/>
      <c r="F49" s="339"/>
      <c r="G49" s="339"/>
      <c r="H49" s="339"/>
      <c r="I49" s="339">
        <v>7</v>
      </c>
      <c r="J49" s="339">
        <v>5205</v>
      </c>
      <c r="K49" s="339"/>
      <c r="L49" s="339">
        <v>282</v>
      </c>
      <c r="M49" s="340"/>
      <c r="N49" s="337">
        <v>1955</v>
      </c>
      <c r="O49" s="338"/>
      <c r="P49" s="339">
        <v>1406</v>
      </c>
      <c r="Q49" s="339">
        <v>464</v>
      </c>
      <c r="R49" s="340">
        <v>84</v>
      </c>
      <c r="S49" s="337"/>
      <c r="T49" s="338"/>
      <c r="U49" s="340"/>
      <c r="V49" s="337"/>
      <c r="W49" s="337">
        <v>29460</v>
      </c>
      <c r="X49" s="338"/>
      <c r="Y49" s="339"/>
      <c r="Z49" s="339">
        <v>892</v>
      </c>
      <c r="AA49" s="339"/>
      <c r="AB49" s="339">
        <v>558</v>
      </c>
      <c r="AC49" s="339">
        <v>1047</v>
      </c>
      <c r="AD49" s="339"/>
      <c r="AE49" s="339">
        <v>749</v>
      </c>
      <c r="AF49" s="339">
        <v>4089</v>
      </c>
      <c r="AG49" s="339">
        <v>30</v>
      </c>
      <c r="AH49" s="339"/>
      <c r="AI49" s="339">
        <v>604</v>
      </c>
      <c r="AJ49" s="339">
        <v>0</v>
      </c>
      <c r="AK49" s="339">
        <v>2617</v>
      </c>
      <c r="AL49" s="339">
        <v>13253</v>
      </c>
      <c r="AM49" s="339">
        <v>1964</v>
      </c>
      <c r="AN49" s="339">
        <v>145</v>
      </c>
      <c r="AO49" s="339">
        <v>394</v>
      </c>
      <c r="AP49" s="339">
        <v>1424</v>
      </c>
      <c r="AQ49" s="339">
        <v>224</v>
      </c>
      <c r="AR49" s="339">
        <v>84</v>
      </c>
      <c r="AS49" s="340">
        <v>1386</v>
      </c>
      <c r="AT49" s="337"/>
      <c r="AU49" s="337">
        <v>966</v>
      </c>
      <c r="AV49" s="338"/>
      <c r="AW49" s="339"/>
      <c r="AX49" s="339"/>
      <c r="AY49" s="339"/>
      <c r="AZ49" s="339"/>
      <c r="BA49" s="339"/>
      <c r="BB49" s="339"/>
      <c r="BC49" s="339"/>
      <c r="BD49" s="339"/>
      <c r="BE49" s="339"/>
      <c r="BF49" s="339"/>
      <c r="BG49" s="339">
        <v>169</v>
      </c>
      <c r="BH49" s="339"/>
      <c r="BI49" s="339">
        <v>797</v>
      </c>
      <c r="BJ49" s="339"/>
      <c r="BK49" s="339"/>
      <c r="BL49" s="339"/>
      <c r="BM49" s="340"/>
      <c r="BN49" s="337"/>
      <c r="BO49" s="338"/>
      <c r="BP49" s="340"/>
      <c r="BQ49" s="337"/>
      <c r="BR49" s="337">
        <v>6828</v>
      </c>
      <c r="BS49" s="337">
        <v>13589</v>
      </c>
      <c r="BT49" s="341"/>
      <c r="BU49" s="341"/>
      <c r="BV49" s="341"/>
      <c r="BW49" s="342">
        <f t="shared" si="69"/>
        <v>7</v>
      </c>
      <c r="BX49" s="342">
        <f t="shared" si="69"/>
        <v>0</v>
      </c>
      <c r="BY49" s="342">
        <f t="shared" si="69"/>
        <v>1955</v>
      </c>
      <c r="BZ49" s="342">
        <f t="shared" si="69"/>
        <v>0</v>
      </c>
      <c r="CA49" s="342">
        <f t="shared" si="69"/>
        <v>4089</v>
      </c>
      <c r="CB49" s="342">
        <f t="shared" si="69"/>
        <v>13253</v>
      </c>
      <c r="CC49" s="342">
        <f t="shared" si="69"/>
        <v>749</v>
      </c>
      <c r="CD49" s="342">
        <f t="shared" si="69"/>
        <v>1964</v>
      </c>
      <c r="CE49" s="342">
        <f t="shared" si="69"/>
        <v>9405</v>
      </c>
      <c r="CF49" s="342">
        <f t="shared" si="69"/>
        <v>0</v>
      </c>
      <c r="CG49" s="342">
        <f t="shared" si="69"/>
        <v>0</v>
      </c>
      <c r="CH49" s="342">
        <f t="shared" si="69"/>
        <v>0</v>
      </c>
      <c r="CI49" s="342">
        <f t="shared" si="69"/>
        <v>966</v>
      </c>
      <c r="CJ49" s="342">
        <f t="shared" si="69"/>
        <v>0</v>
      </c>
      <c r="CK49" s="342">
        <f t="shared" si="69"/>
        <v>0</v>
      </c>
      <c r="CL49" s="342">
        <f t="shared" si="69"/>
        <v>13589</v>
      </c>
      <c r="CM49" s="342">
        <f t="shared" si="68"/>
        <v>6828</v>
      </c>
      <c r="CN49" s="342">
        <f t="shared" si="68"/>
        <v>0</v>
      </c>
      <c r="CO49" s="342">
        <f t="shared" si="30"/>
        <v>5205</v>
      </c>
      <c r="CP49" s="342">
        <f t="shared" si="30"/>
        <v>58292</v>
      </c>
      <c r="CQ49" s="343">
        <f t="shared" si="23"/>
        <v>-282</v>
      </c>
      <c r="CR49" s="341"/>
      <c r="CS49" s="364" t="str">
        <f t="shared" si="24"/>
        <v/>
      </c>
      <c r="CT49" s="341">
        <f t="shared" si="70"/>
        <v>0.293076</v>
      </c>
      <c r="CU49" s="341">
        <f t="shared" si="71"/>
        <v>0</v>
      </c>
      <c r="CV49" s="341">
        <f t="shared" si="72"/>
        <v>81.851939999999999</v>
      </c>
      <c r="CW49" s="341">
        <f t="shared" si="73"/>
        <v>0</v>
      </c>
      <c r="CX49" s="341">
        <f t="shared" si="74"/>
        <v>171.198252</v>
      </c>
      <c r="CY49" s="341">
        <f t="shared" si="75"/>
        <v>554.87660400000004</v>
      </c>
      <c r="CZ49" s="341">
        <f t="shared" si="76"/>
        <v>31.359132000000002</v>
      </c>
      <c r="DA49" s="341">
        <f t="shared" si="77"/>
        <v>82.228752</v>
      </c>
      <c r="DB49" s="341">
        <f t="shared" si="78"/>
        <v>393.76854000000003</v>
      </c>
      <c r="DC49" s="341">
        <f t="shared" si="79"/>
        <v>0</v>
      </c>
      <c r="DD49" s="341">
        <f t="shared" si="80"/>
        <v>0</v>
      </c>
      <c r="DE49" s="341">
        <f t="shared" si="81"/>
        <v>0</v>
      </c>
      <c r="DF49" s="341">
        <f t="shared" si="82"/>
        <v>40.444488</v>
      </c>
      <c r="DG49" s="341">
        <f t="shared" si="83"/>
        <v>0</v>
      </c>
      <c r="DH49" s="341">
        <f t="shared" si="84"/>
        <v>0</v>
      </c>
      <c r="DI49" s="341">
        <f t="shared" si="85"/>
        <v>568.94425200000001</v>
      </c>
      <c r="DJ49" s="341">
        <f t="shared" si="86"/>
        <v>285.87470400000001</v>
      </c>
      <c r="DK49" s="341">
        <f t="shared" si="87"/>
        <v>0</v>
      </c>
      <c r="DL49" s="341">
        <f t="shared" si="88"/>
        <v>217.92294000000001</v>
      </c>
      <c r="DM49" s="341">
        <f t="shared" si="89"/>
        <v>2440.5694560000002</v>
      </c>
      <c r="DN49" s="341">
        <f t="shared" si="25"/>
        <v>0</v>
      </c>
      <c r="DQ49" s="358"/>
    </row>
    <row r="50" spans="1:121" ht="22.5">
      <c r="A50" s="272" t="s">
        <v>693</v>
      </c>
      <c r="B50" s="273">
        <v>20417</v>
      </c>
      <c r="C50" s="273"/>
      <c r="D50" s="274"/>
      <c r="E50" s="275"/>
      <c r="F50" s="275"/>
      <c r="G50" s="275"/>
      <c r="H50" s="275"/>
      <c r="I50" s="275"/>
      <c r="J50" s="275"/>
      <c r="K50" s="275"/>
      <c r="L50" s="275"/>
      <c r="M50" s="276"/>
      <c r="N50" s="273"/>
      <c r="O50" s="274"/>
      <c r="P50" s="275"/>
      <c r="Q50" s="275"/>
      <c r="R50" s="276"/>
      <c r="S50" s="273"/>
      <c r="T50" s="274"/>
      <c r="U50" s="276"/>
      <c r="V50" s="273"/>
      <c r="W50" s="273"/>
      <c r="X50" s="274"/>
      <c r="Y50" s="275"/>
      <c r="Z50" s="275"/>
      <c r="AA50" s="275"/>
      <c r="AB50" s="275"/>
      <c r="AC50" s="275"/>
      <c r="AD50" s="275"/>
      <c r="AE50" s="275"/>
      <c r="AF50" s="275"/>
      <c r="AG50" s="275"/>
      <c r="AH50" s="275"/>
      <c r="AI50" s="275"/>
      <c r="AJ50" s="275"/>
      <c r="AK50" s="275"/>
      <c r="AL50" s="275"/>
      <c r="AM50" s="275"/>
      <c r="AN50" s="275"/>
      <c r="AO50" s="275"/>
      <c r="AP50" s="275"/>
      <c r="AQ50" s="275"/>
      <c r="AR50" s="275"/>
      <c r="AS50" s="276"/>
      <c r="AT50" s="273"/>
      <c r="AU50" s="273"/>
      <c r="AV50" s="274"/>
      <c r="AW50" s="275"/>
      <c r="AX50" s="275"/>
      <c r="AY50" s="275"/>
      <c r="AZ50" s="275"/>
      <c r="BA50" s="275"/>
      <c r="BB50" s="275"/>
      <c r="BC50" s="275"/>
      <c r="BD50" s="275"/>
      <c r="BE50" s="275"/>
      <c r="BF50" s="275"/>
      <c r="BG50" s="275"/>
      <c r="BH50" s="275"/>
      <c r="BI50" s="275"/>
      <c r="BJ50" s="275"/>
      <c r="BK50" s="275"/>
      <c r="BL50" s="275"/>
      <c r="BM50" s="276"/>
      <c r="BN50" s="273"/>
      <c r="BO50" s="274"/>
      <c r="BP50" s="276"/>
      <c r="BQ50" s="273"/>
      <c r="BR50" s="273">
        <v>6828</v>
      </c>
      <c r="BS50" s="273">
        <v>13589</v>
      </c>
      <c r="BW50" s="331">
        <f t="shared" si="69"/>
        <v>0</v>
      </c>
      <c r="BX50" s="331">
        <f t="shared" si="69"/>
        <v>0</v>
      </c>
      <c r="BY50" s="331">
        <f t="shared" si="69"/>
        <v>0</v>
      </c>
      <c r="BZ50" s="331">
        <f t="shared" si="69"/>
        <v>0</v>
      </c>
      <c r="CA50" s="331">
        <f t="shared" si="69"/>
        <v>0</v>
      </c>
      <c r="CB50" s="331">
        <f t="shared" si="69"/>
        <v>0</v>
      </c>
      <c r="CC50" s="331">
        <f t="shared" si="69"/>
        <v>0</v>
      </c>
      <c r="CD50" s="331">
        <f t="shared" si="69"/>
        <v>0</v>
      </c>
      <c r="CE50" s="331">
        <f t="shared" si="69"/>
        <v>0</v>
      </c>
      <c r="CF50" s="331">
        <f t="shared" si="69"/>
        <v>0</v>
      </c>
      <c r="CG50" s="331">
        <f t="shared" si="69"/>
        <v>0</v>
      </c>
      <c r="CH50" s="331">
        <f t="shared" si="69"/>
        <v>0</v>
      </c>
      <c r="CI50" s="331">
        <f t="shared" si="69"/>
        <v>0</v>
      </c>
      <c r="CJ50" s="331">
        <f t="shared" si="69"/>
        <v>0</v>
      </c>
      <c r="CK50" s="331">
        <f t="shared" si="69"/>
        <v>0</v>
      </c>
      <c r="CL50" s="331">
        <f t="shared" si="69"/>
        <v>13589</v>
      </c>
      <c r="CM50" s="331">
        <f t="shared" si="68"/>
        <v>6828</v>
      </c>
      <c r="CN50" s="331">
        <f t="shared" si="68"/>
        <v>0</v>
      </c>
      <c r="CO50" s="331">
        <f t="shared" si="30"/>
        <v>0</v>
      </c>
      <c r="CP50" s="331">
        <f t="shared" si="30"/>
        <v>20417</v>
      </c>
      <c r="CQ50" s="332">
        <f t="shared" si="23"/>
        <v>0</v>
      </c>
      <c r="CS50" s="363" t="str">
        <f t="shared" si="24"/>
        <v/>
      </c>
      <c r="CT50" s="260">
        <f t="shared" si="70"/>
        <v>0</v>
      </c>
      <c r="CU50" s="260">
        <f t="shared" si="71"/>
        <v>0</v>
      </c>
      <c r="CV50" s="260">
        <f t="shared" si="72"/>
        <v>0</v>
      </c>
      <c r="CW50" s="260">
        <f t="shared" si="73"/>
        <v>0</v>
      </c>
      <c r="CX50" s="260">
        <f t="shared" si="74"/>
        <v>0</v>
      </c>
      <c r="CY50" s="260">
        <f t="shared" si="75"/>
        <v>0</v>
      </c>
      <c r="CZ50" s="260">
        <f t="shared" si="76"/>
        <v>0</v>
      </c>
      <c r="DA50" s="260">
        <f t="shared" si="77"/>
        <v>0</v>
      </c>
      <c r="DB50" s="260">
        <f t="shared" si="78"/>
        <v>0</v>
      </c>
      <c r="DC50" s="260">
        <f t="shared" si="79"/>
        <v>0</v>
      </c>
      <c r="DD50" s="260">
        <f t="shared" si="80"/>
        <v>0</v>
      </c>
      <c r="DE50" s="260">
        <f t="shared" si="81"/>
        <v>0</v>
      </c>
      <c r="DF50" s="260">
        <f t="shared" si="82"/>
        <v>0</v>
      </c>
      <c r="DG50" s="260">
        <f t="shared" si="83"/>
        <v>0</v>
      </c>
      <c r="DH50" s="260">
        <f t="shared" si="84"/>
        <v>0</v>
      </c>
      <c r="DI50" s="260">
        <f t="shared" si="85"/>
        <v>568.94425200000001</v>
      </c>
      <c r="DJ50" s="260">
        <f t="shared" si="86"/>
        <v>285.87470400000001</v>
      </c>
      <c r="DK50" s="260">
        <f t="shared" si="87"/>
        <v>0</v>
      </c>
      <c r="DL50" s="260">
        <f t="shared" si="88"/>
        <v>0</v>
      </c>
      <c r="DM50" s="260">
        <f t="shared" si="89"/>
        <v>854.81895600000007</v>
      </c>
      <c r="DN50" s="260">
        <f t="shared" si="25"/>
        <v>0</v>
      </c>
      <c r="DQ50" s="358"/>
    </row>
    <row r="51" spans="1:121" ht="22.5">
      <c r="A51" s="272" t="s">
        <v>694</v>
      </c>
      <c r="B51" s="273">
        <v>1971</v>
      </c>
      <c r="C51" s="273"/>
      <c r="D51" s="274"/>
      <c r="E51" s="275"/>
      <c r="F51" s="275"/>
      <c r="G51" s="275"/>
      <c r="H51" s="275"/>
      <c r="I51" s="275"/>
      <c r="J51" s="275"/>
      <c r="K51" s="275"/>
      <c r="L51" s="275"/>
      <c r="M51" s="276"/>
      <c r="N51" s="273"/>
      <c r="O51" s="274"/>
      <c r="P51" s="275"/>
      <c r="Q51" s="275"/>
      <c r="R51" s="276"/>
      <c r="S51" s="273"/>
      <c r="T51" s="274"/>
      <c r="U51" s="276"/>
      <c r="V51" s="273"/>
      <c r="W51" s="273"/>
      <c r="X51" s="274"/>
      <c r="Y51" s="275"/>
      <c r="Z51" s="275"/>
      <c r="AA51" s="275"/>
      <c r="AB51" s="275"/>
      <c r="AC51" s="275"/>
      <c r="AD51" s="275"/>
      <c r="AE51" s="275"/>
      <c r="AF51" s="275"/>
      <c r="AG51" s="275"/>
      <c r="AH51" s="275"/>
      <c r="AI51" s="275"/>
      <c r="AJ51" s="275"/>
      <c r="AK51" s="275"/>
      <c r="AL51" s="275"/>
      <c r="AM51" s="275"/>
      <c r="AN51" s="275"/>
      <c r="AO51" s="275"/>
      <c r="AP51" s="275"/>
      <c r="AQ51" s="275"/>
      <c r="AR51" s="275"/>
      <c r="AS51" s="276"/>
      <c r="AT51" s="273"/>
      <c r="AU51" s="273"/>
      <c r="AV51" s="274"/>
      <c r="AW51" s="275"/>
      <c r="AX51" s="275"/>
      <c r="AY51" s="275"/>
      <c r="AZ51" s="275"/>
      <c r="BA51" s="275"/>
      <c r="BB51" s="275"/>
      <c r="BC51" s="275"/>
      <c r="BD51" s="275"/>
      <c r="BE51" s="275"/>
      <c r="BF51" s="275"/>
      <c r="BG51" s="275"/>
      <c r="BH51" s="275"/>
      <c r="BI51" s="275"/>
      <c r="BJ51" s="275"/>
      <c r="BK51" s="275"/>
      <c r="BL51" s="275"/>
      <c r="BM51" s="276"/>
      <c r="BN51" s="273"/>
      <c r="BO51" s="274"/>
      <c r="BP51" s="276"/>
      <c r="BQ51" s="273"/>
      <c r="BR51" s="273"/>
      <c r="BS51" s="273">
        <v>1971</v>
      </c>
      <c r="BW51" s="331">
        <f t="shared" si="69"/>
        <v>0</v>
      </c>
      <c r="BX51" s="331">
        <f t="shared" si="69"/>
        <v>0</v>
      </c>
      <c r="BY51" s="331">
        <f t="shared" si="69"/>
        <v>0</v>
      </c>
      <c r="BZ51" s="331">
        <f t="shared" si="69"/>
        <v>0</v>
      </c>
      <c r="CA51" s="331">
        <f t="shared" si="69"/>
        <v>0</v>
      </c>
      <c r="CB51" s="331">
        <f t="shared" si="69"/>
        <v>0</v>
      </c>
      <c r="CC51" s="331">
        <f t="shared" si="69"/>
        <v>0</v>
      </c>
      <c r="CD51" s="331">
        <f t="shared" si="69"/>
        <v>0</v>
      </c>
      <c r="CE51" s="331">
        <f t="shared" si="69"/>
        <v>0</v>
      </c>
      <c r="CF51" s="331">
        <f t="shared" si="69"/>
        <v>0</v>
      </c>
      <c r="CG51" s="331">
        <f t="shared" si="69"/>
        <v>0</v>
      </c>
      <c r="CH51" s="331">
        <f t="shared" si="69"/>
        <v>0</v>
      </c>
      <c r="CI51" s="331">
        <f t="shared" si="69"/>
        <v>0</v>
      </c>
      <c r="CJ51" s="331">
        <f t="shared" si="69"/>
        <v>0</v>
      </c>
      <c r="CK51" s="331">
        <f t="shared" si="69"/>
        <v>0</v>
      </c>
      <c r="CL51" s="331">
        <f t="shared" ref="CL51:CP66" si="90">SUMIF($B$2:$BS$2,CL$4,$B51:$BS51)</f>
        <v>1971</v>
      </c>
      <c r="CM51" s="331">
        <f t="shared" si="90"/>
        <v>0</v>
      </c>
      <c r="CN51" s="331">
        <f t="shared" si="90"/>
        <v>0</v>
      </c>
      <c r="CO51" s="331">
        <f t="shared" si="90"/>
        <v>0</v>
      </c>
      <c r="CP51" s="331">
        <f t="shared" si="90"/>
        <v>1971</v>
      </c>
      <c r="CQ51" s="332">
        <f t="shared" si="23"/>
        <v>0</v>
      </c>
      <c r="CS51" s="363" t="str">
        <f t="shared" si="24"/>
        <v/>
      </c>
      <c r="CT51" s="260">
        <f t="shared" si="70"/>
        <v>0</v>
      </c>
      <c r="CU51" s="260">
        <f t="shared" si="71"/>
        <v>0</v>
      </c>
      <c r="CV51" s="260">
        <f t="shared" si="72"/>
        <v>0</v>
      </c>
      <c r="CW51" s="260">
        <f t="shared" si="73"/>
        <v>0</v>
      </c>
      <c r="CX51" s="260">
        <f t="shared" si="74"/>
        <v>0</v>
      </c>
      <c r="CY51" s="260">
        <f t="shared" si="75"/>
        <v>0</v>
      </c>
      <c r="CZ51" s="260">
        <f t="shared" si="76"/>
        <v>0</v>
      </c>
      <c r="DA51" s="260">
        <f t="shared" si="77"/>
        <v>0</v>
      </c>
      <c r="DB51" s="260">
        <f t="shared" si="78"/>
        <v>0</v>
      </c>
      <c r="DC51" s="260">
        <f t="shared" si="79"/>
        <v>0</v>
      </c>
      <c r="DD51" s="260">
        <f t="shared" si="80"/>
        <v>0</v>
      </c>
      <c r="DE51" s="260">
        <f t="shared" si="81"/>
        <v>0</v>
      </c>
      <c r="DF51" s="260">
        <f t="shared" si="82"/>
        <v>0</v>
      </c>
      <c r="DG51" s="260">
        <f t="shared" si="83"/>
        <v>0</v>
      </c>
      <c r="DH51" s="260">
        <f t="shared" si="84"/>
        <v>0</v>
      </c>
      <c r="DI51" s="260">
        <f t="shared" si="85"/>
        <v>82.521827999999999</v>
      </c>
      <c r="DJ51" s="260">
        <f t="shared" si="86"/>
        <v>0</v>
      </c>
      <c r="DK51" s="260">
        <f t="shared" si="87"/>
        <v>0</v>
      </c>
      <c r="DL51" s="260">
        <f t="shared" si="88"/>
        <v>0</v>
      </c>
      <c r="DM51" s="260">
        <f t="shared" si="89"/>
        <v>82.521827999999999</v>
      </c>
      <c r="DN51" s="260">
        <f t="shared" si="25"/>
        <v>0</v>
      </c>
      <c r="DQ51" s="358"/>
    </row>
    <row r="52" spans="1:121" ht="22.5">
      <c r="A52" s="272" t="s">
        <v>695</v>
      </c>
      <c r="B52" s="273">
        <v>13987</v>
      </c>
      <c r="C52" s="273"/>
      <c r="D52" s="274"/>
      <c r="E52" s="275"/>
      <c r="F52" s="275"/>
      <c r="G52" s="275"/>
      <c r="H52" s="275"/>
      <c r="I52" s="275"/>
      <c r="J52" s="275"/>
      <c r="K52" s="275"/>
      <c r="L52" s="275"/>
      <c r="M52" s="276"/>
      <c r="N52" s="273"/>
      <c r="O52" s="274"/>
      <c r="P52" s="275"/>
      <c r="Q52" s="275"/>
      <c r="R52" s="276"/>
      <c r="S52" s="273"/>
      <c r="T52" s="274"/>
      <c r="U52" s="276"/>
      <c r="V52" s="273"/>
      <c r="W52" s="273"/>
      <c r="X52" s="274"/>
      <c r="Y52" s="275"/>
      <c r="Z52" s="275"/>
      <c r="AA52" s="275"/>
      <c r="AB52" s="275"/>
      <c r="AC52" s="275"/>
      <c r="AD52" s="275"/>
      <c r="AE52" s="275"/>
      <c r="AF52" s="275"/>
      <c r="AG52" s="275"/>
      <c r="AH52" s="275"/>
      <c r="AI52" s="275"/>
      <c r="AJ52" s="275"/>
      <c r="AK52" s="275"/>
      <c r="AL52" s="275"/>
      <c r="AM52" s="275"/>
      <c r="AN52" s="275"/>
      <c r="AO52" s="275"/>
      <c r="AP52" s="275"/>
      <c r="AQ52" s="275"/>
      <c r="AR52" s="275"/>
      <c r="AS52" s="276"/>
      <c r="AT52" s="273"/>
      <c r="AU52" s="273"/>
      <c r="AV52" s="274"/>
      <c r="AW52" s="275"/>
      <c r="AX52" s="275"/>
      <c r="AY52" s="275"/>
      <c r="AZ52" s="275"/>
      <c r="BA52" s="275"/>
      <c r="BB52" s="275"/>
      <c r="BC52" s="275"/>
      <c r="BD52" s="275"/>
      <c r="BE52" s="275"/>
      <c r="BF52" s="275"/>
      <c r="BG52" s="275"/>
      <c r="BH52" s="275"/>
      <c r="BI52" s="275"/>
      <c r="BJ52" s="275"/>
      <c r="BK52" s="275"/>
      <c r="BL52" s="275"/>
      <c r="BM52" s="276"/>
      <c r="BN52" s="273"/>
      <c r="BO52" s="274"/>
      <c r="BP52" s="276"/>
      <c r="BQ52" s="273"/>
      <c r="BR52" s="273">
        <v>4056</v>
      </c>
      <c r="BS52" s="273">
        <v>9931</v>
      </c>
      <c r="BW52" s="331">
        <f t="shared" ref="BW52:CL67" si="91">SUMIF($B$2:$BS$2,BW$4,$B52:$BS52)</f>
        <v>0</v>
      </c>
      <c r="BX52" s="331">
        <f t="shared" si="91"/>
        <v>0</v>
      </c>
      <c r="BY52" s="331">
        <f t="shared" si="91"/>
        <v>0</v>
      </c>
      <c r="BZ52" s="331">
        <f t="shared" si="91"/>
        <v>0</v>
      </c>
      <c r="CA52" s="331">
        <f t="shared" si="91"/>
        <v>0</v>
      </c>
      <c r="CB52" s="331">
        <f t="shared" si="91"/>
        <v>0</v>
      </c>
      <c r="CC52" s="331">
        <f t="shared" si="91"/>
        <v>0</v>
      </c>
      <c r="CD52" s="331">
        <f t="shared" si="91"/>
        <v>0</v>
      </c>
      <c r="CE52" s="331">
        <f t="shared" si="91"/>
        <v>0</v>
      </c>
      <c r="CF52" s="331">
        <f t="shared" si="91"/>
        <v>0</v>
      </c>
      <c r="CG52" s="331">
        <f t="shared" si="91"/>
        <v>0</v>
      </c>
      <c r="CH52" s="331">
        <f t="shared" si="91"/>
        <v>0</v>
      </c>
      <c r="CI52" s="331">
        <f t="shared" si="91"/>
        <v>0</v>
      </c>
      <c r="CJ52" s="331">
        <f t="shared" si="91"/>
        <v>0</v>
      </c>
      <c r="CK52" s="331">
        <f t="shared" si="91"/>
        <v>0</v>
      </c>
      <c r="CL52" s="331">
        <f t="shared" si="91"/>
        <v>9931</v>
      </c>
      <c r="CM52" s="331">
        <f t="shared" si="90"/>
        <v>4056</v>
      </c>
      <c r="CN52" s="331">
        <f t="shared" si="90"/>
        <v>0</v>
      </c>
      <c r="CO52" s="331">
        <f t="shared" si="90"/>
        <v>0</v>
      </c>
      <c r="CP52" s="331">
        <f t="shared" si="90"/>
        <v>13987</v>
      </c>
      <c r="CQ52" s="332">
        <f t="shared" si="23"/>
        <v>0</v>
      </c>
      <c r="CS52" s="363" t="str">
        <f t="shared" si="24"/>
        <v/>
      </c>
      <c r="CT52" s="260">
        <f t="shared" si="70"/>
        <v>0</v>
      </c>
      <c r="CU52" s="260">
        <f t="shared" si="71"/>
        <v>0</v>
      </c>
      <c r="CV52" s="260">
        <f t="shared" si="72"/>
        <v>0</v>
      </c>
      <c r="CW52" s="260">
        <f t="shared" si="73"/>
        <v>0</v>
      </c>
      <c r="CX52" s="260">
        <f t="shared" si="74"/>
        <v>0</v>
      </c>
      <c r="CY52" s="260">
        <f t="shared" si="75"/>
        <v>0</v>
      </c>
      <c r="CZ52" s="260">
        <f t="shared" si="76"/>
        <v>0</v>
      </c>
      <c r="DA52" s="260">
        <f t="shared" si="77"/>
        <v>0</v>
      </c>
      <c r="DB52" s="260">
        <f t="shared" si="78"/>
        <v>0</v>
      </c>
      <c r="DC52" s="260">
        <f t="shared" si="79"/>
        <v>0</v>
      </c>
      <c r="DD52" s="260">
        <f t="shared" si="80"/>
        <v>0</v>
      </c>
      <c r="DE52" s="260">
        <f t="shared" si="81"/>
        <v>0</v>
      </c>
      <c r="DF52" s="260">
        <f t="shared" si="82"/>
        <v>0</v>
      </c>
      <c r="DG52" s="260">
        <f t="shared" si="83"/>
        <v>0</v>
      </c>
      <c r="DH52" s="260">
        <f t="shared" si="84"/>
        <v>0</v>
      </c>
      <c r="DI52" s="260">
        <f t="shared" si="85"/>
        <v>415.79110800000001</v>
      </c>
      <c r="DJ52" s="260">
        <f t="shared" si="86"/>
        <v>169.816608</v>
      </c>
      <c r="DK52" s="260">
        <f t="shared" si="87"/>
        <v>0</v>
      </c>
      <c r="DL52" s="260">
        <f t="shared" si="88"/>
        <v>0</v>
      </c>
      <c r="DM52" s="260">
        <f t="shared" si="89"/>
        <v>585.60771599999998</v>
      </c>
      <c r="DN52" s="260">
        <f t="shared" si="25"/>
        <v>0</v>
      </c>
      <c r="DQ52" s="358"/>
    </row>
    <row r="53" spans="1:121" ht="22.5">
      <c r="A53" s="272" t="s">
        <v>696</v>
      </c>
      <c r="B53" s="273">
        <v>2243</v>
      </c>
      <c r="C53" s="273"/>
      <c r="D53" s="274"/>
      <c r="E53" s="275"/>
      <c r="F53" s="275"/>
      <c r="G53" s="275"/>
      <c r="H53" s="275"/>
      <c r="I53" s="275"/>
      <c r="J53" s="275"/>
      <c r="K53" s="275"/>
      <c r="L53" s="275"/>
      <c r="M53" s="276"/>
      <c r="N53" s="273"/>
      <c r="O53" s="274"/>
      <c r="P53" s="275"/>
      <c r="Q53" s="275"/>
      <c r="R53" s="276"/>
      <c r="S53" s="273"/>
      <c r="T53" s="274"/>
      <c r="U53" s="276"/>
      <c r="V53" s="273"/>
      <c r="W53" s="273"/>
      <c r="X53" s="274"/>
      <c r="Y53" s="275"/>
      <c r="Z53" s="275"/>
      <c r="AA53" s="275"/>
      <c r="AB53" s="275"/>
      <c r="AC53" s="275"/>
      <c r="AD53" s="275"/>
      <c r="AE53" s="275"/>
      <c r="AF53" s="275"/>
      <c r="AG53" s="275"/>
      <c r="AH53" s="275"/>
      <c r="AI53" s="275"/>
      <c r="AJ53" s="275"/>
      <c r="AK53" s="275"/>
      <c r="AL53" s="275"/>
      <c r="AM53" s="275"/>
      <c r="AN53" s="275"/>
      <c r="AO53" s="275"/>
      <c r="AP53" s="275"/>
      <c r="AQ53" s="275"/>
      <c r="AR53" s="275"/>
      <c r="AS53" s="276"/>
      <c r="AT53" s="273"/>
      <c r="AU53" s="273"/>
      <c r="AV53" s="274"/>
      <c r="AW53" s="275"/>
      <c r="AX53" s="275"/>
      <c r="AY53" s="275"/>
      <c r="AZ53" s="275"/>
      <c r="BA53" s="275"/>
      <c r="BB53" s="275"/>
      <c r="BC53" s="275"/>
      <c r="BD53" s="275"/>
      <c r="BE53" s="275"/>
      <c r="BF53" s="275"/>
      <c r="BG53" s="275"/>
      <c r="BH53" s="275"/>
      <c r="BI53" s="275"/>
      <c r="BJ53" s="275"/>
      <c r="BK53" s="275"/>
      <c r="BL53" s="275"/>
      <c r="BM53" s="276"/>
      <c r="BN53" s="273"/>
      <c r="BO53" s="274"/>
      <c r="BP53" s="276"/>
      <c r="BQ53" s="273"/>
      <c r="BR53" s="273">
        <v>2243</v>
      </c>
      <c r="BS53" s="273"/>
      <c r="BW53" s="331">
        <f t="shared" si="91"/>
        <v>0</v>
      </c>
      <c r="BX53" s="331">
        <f t="shared" si="91"/>
        <v>0</v>
      </c>
      <c r="BY53" s="331">
        <f t="shared" si="91"/>
        <v>0</v>
      </c>
      <c r="BZ53" s="331">
        <f t="shared" si="91"/>
        <v>0</v>
      </c>
      <c r="CA53" s="331">
        <f t="shared" si="91"/>
        <v>0</v>
      </c>
      <c r="CB53" s="331">
        <f t="shared" si="91"/>
        <v>0</v>
      </c>
      <c r="CC53" s="331">
        <f t="shared" si="91"/>
        <v>0</v>
      </c>
      <c r="CD53" s="331">
        <f t="shared" si="91"/>
        <v>0</v>
      </c>
      <c r="CE53" s="331">
        <f t="shared" si="91"/>
        <v>0</v>
      </c>
      <c r="CF53" s="331">
        <f t="shared" si="91"/>
        <v>0</v>
      </c>
      <c r="CG53" s="331">
        <f t="shared" si="91"/>
        <v>0</v>
      </c>
      <c r="CH53" s="331">
        <f t="shared" si="91"/>
        <v>0</v>
      </c>
      <c r="CI53" s="331">
        <f t="shared" si="91"/>
        <v>0</v>
      </c>
      <c r="CJ53" s="331">
        <f t="shared" si="91"/>
        <v>0</v>
      </c>
      <c r="CK53" s="331">
        <f t="shared" si="91"/>
        <v>0</v>
      </c>
      <c r="CL53" s="331">
        <f t="shared" si="91"/>
        <v>0</v>
      </c>
      <c r="CM53" s="331">
        <f t="shared" si="90"/>
        <v>2243</v>
      </c>
      <c r="CN53" s="331">
        <f t="shared" si="90"/>
        <v>0</v>
      </c>
      <c r="CO53" s="331">
        <f t="shared" si="90"/>
        <v>0</v>
      </c>
      <c r="CP53" s="331">
        <f t="shared" si="90"/>
        <v>2243</v>
      </c>
      <c r="CQ53" s="332">
        <f t="shared" si="23"/>
        <v>0</v>
      </c>
      <c r="CS53" s="363" t="str">
        <f t="shared" si="24"/>
        <v/>
      </c>
      <c r="CT53" s="260">
        <f t="shared" si="70"/>
        <v>0</v>
      </c>
      <c r="CU53" s="260">
        <f t="shared" si="71"/>
        <v>0</v>
      </c>
      <c r="CV53" s="260">
        <f t="shared" si="72"/>
        <v>0</v>
      </c>
      <c r="CW53" s="260">
        <f t="shared" si="73"/>
        <v>0</v>
      </c>
      <c r="CX53" s="260">
        <f t="shared" si="74"/>
        <v>0</v>
      </c>
      <c r="CY53" s="260">
        <f t="shared" si="75"/>
        <v>0</v>
      </c>
      <c r="CZ53" s="260">
        <f t="shared" si="76"/>
        <v>0</v>
      </c>
      <c r="DA53" s="260">
        <f t="shared" si="77"/>
        <v>0</v>
      </c>
      <c r="DB53" s="260">
        <f t="shared" si="78"/>
        <v>0</v>
      </c>
      <c r="DC53" s="260">
        <f t="shared" si="79"/>
        <v>0</v>
      </c>
      <c r="DD53" s="260">
        <f t="shared" si="80"/>
        <v>0</v>
      </c>
      <c r="DE53" s="260">
        <f t="shared" si="81"/>
        <v>0</v>
      </c>
      <c r="DF53" s="260">
        <f t="shared" si="82"/>
        <v>0</v>
      </c>
      <c r="DG53" s="260">
        <f t="shared" si="83"/>
        <v>0</v>
      </c>
      <c r="DH53" s="260">
        <f t="shared" si="84"/>
        <v>0</v>
      </c>
      <c r="DI53" s="260">
        <f t="shared" si="85"/>
        <v>0</v>
      </c>
      <c r="DJ53" s="260">
        <f t="shared" si="86"/>
        <v>93.909924000000004</v>
      </c>
      <c r="DK53" s="260">
        <f t="shared" si="87"/>
        <v>0</v>
      </c>
      <c r="DL53" s="260">
        <f t="shared" si="88"/>
        <v>0</v>
      </c>
      <c r="DM53" s="260">
        <f t="shared" si="89"/>
        <v>93.909924000000004</v>
      </c>
      <c r="DN53" s="260">
        <f t="shared" si="25"/>
        <v>0</v>
      </c>
      <c r="DQ53" s="358"/>
    </row>
    <row r="54" spans="1:121" ht="22.5">
      <c r="A54" s="272" t="s">
        <v>697</v>
      </c>
      <c r="B54" s="273">
        <v>169</v>
      </c>
      <c r="C54" s="273"/>
      <c r="D54" s="274"/>
      <c r="E54" s="275"/>
      <c r="F54" s="275"/>
      <c r="G54" s="275"/>
      <c r="H54" s="275"/>
      <c r="I54" s="275"/>
      <c r="J54" s="275"/>
      <c r="K54" s="275"/>
      <c r="L54" s="275"/>
      <c r="M54" s="276"/>
      <c r="N54" s="273"/>
      <c r="O54" s="274"/>
      <c r="P54" s="275"/>
      <c r="Q54" s="275"/>
      <c r="R54" s="276"/>
      <c r="S54" s="273"/>
      <c r="T54" s="274"/>
      <c r="U54" s="276"/>
      <c r="V54" s="273"/>
      <c r="W54" s="273"/>
      <c r="X54" s="274"/>
      <c r="Y54" s="275"/>
      <c r="Z54" s="275"/>
      <c r="AA54" s="275"/>
      <c r="AB54" s="275"/>
      <c r="AC54" s="275"/>
      <c r="AD54" s="275"/>
      <c r="AE54" s="275"/>
      <c r="AF54" s="275"/>
      <c r="AG54" s="275"/>
      <c r="AH54" s="275"/>
      <c r="AI54" s="275"/>
      <c r="AJ54" s="275"/>
      <c r="AK54" s="275"/>
      <c r="AL54" s="275"/>
      <c r="AM54" s="275"/>
      <c r="AN54" s="275"/>
      <c r="AO54" s="275"/>
      <c r="AP54" s="275"/>
      <c r="AQ54" s="275"/>
      <c r="AR54" s="275"/>
      <c r="AS54" s="276"/>
      <c r="AT54" s="273"/>
      <c r="AU54" s="273"/>
      <c r="AV54" s="274"/>
      <c r="AW54" s="275"/>
      <c r="AX54" s="275"/>
      <c r="AY54" s="275"/>
      <c r="AZ54" s="275"/>
      <c r="BA54" s="275"/>
      <c r="BB54" s="275"/>
      <c r="BC54" s="275"/>
      <c r="BD54" s="275"/>
      <c r="BE54" s="275"/>
      <c r="BF54" s="275"/>
      <c r="BG54" s="275"/>
      <c r="BH54" s="275"/>
      <c r="BI54" s="275"/>
      <c r="BJ54" s="275"/>
      <c r="BK54" s="275"/>
      <c r="BL54" s="275"/>
      <c r="BM54" s="276"/>
      <c r="BN54" s="273"/>
      <c r="BO54" s="274"/>
      <c r="BP54" s="276"/>
      <c r="BQ54" s="273"/>
      <c r="BR54" s="273"/>
      <c r="BS54" s="273">
        <v>169</v>
      </c>
      <c r="BW54" s="331">
        <f t="shared" si="91"/>
        <v>0</v>
      </c>
      <c r="BX54" s="331">
        <f t="shared" si="91"/>
        <v>0</v>
      </c>
      <c r="BY54" s="331">
        <f t="shared" si="91"/>
        <v>0</v>
      </c>
      <c r="BZ54" s="331">
        <f t="shared" si="91"/>
        <v>0</v>
      </c>
      <c r="CA54" s="331">
        <f t="shared" si="91"/>
        <v>0</v>
      </c>
      <c r="CB54" s="331">
        <f t="shared" si="91"/>
        <v>0</v>
      </c>
      <c r="CC54" s="331">
        <f t="shared" si="91"/>
        <v>0</v>
      </c>
      <c r="CD54" s="331">
        <f t="shared" si="91"/>
        <v>0</v>
      </c>
      <c r="CE54" s="331">
        <f t="shared" si="91"/>
        <v>0</v>
      </c>
      <c r="CF54" s="331">
        <f t="shared" si="91"/>
        <v>0</v>
      </c>
      <c r="CG54" s="331">
        <f t="shared" si="91"/>
        <v>0</v>
      </c>
      <c r="CH54" s="331">
        <f t="shared" si="91"/>
        <v>0</v>
      </c>
      <c r="CI54" s="331">
        <f t="shared" si="91"/>
        <v>0</v>
      </c>
      <c r="CJ54" s="331">
        <f t="shared" si="91"/>
        <v>0</v>
      </c>
      <c r="CK54" s="331">
        <f t="shared" si="91"/>
        <v>0</v>
      </c>
      <c r="CL54" s="331">
        <f t="shared" si="91"/>
        <v>169</v>
      </c>
      <c r="CM54" s="331">
        <f t="shared" si="90"/>
        <v>0</v>
      </c>
      <c r="CN54" s="331">
        <f t="shared" si="90"/>
        <v>0</v>
      </c>
      <c r="CO54" s="331">
        <f t="shared" si="90"/>
        <v>0</v>
      </c>
      <c r="CP54" s="331">
        <f t="shared" si="90"/>
        <v>169</v>
      </c>
      <c r="CQ54" s="332">
        <f t="shared" si="23"/>
        <v>0</v>
      </c>
      <c r="CS54" s="363" t="str">
        <f t="shared" si="24"/>
        <v/>
      </c>
      <c r="CT54" s="260">
        <f t="shared" si="70"/>
        <v>0</v>
      </c>
      <c r="CU54" s="260">
        <f t="shared" si="71"/>
        <v>0</v>
      </c>
      <c r="CV54" s="260">
        <f t="shared" si="72"/>
        <v>0</v>
      </c>
      <c r="CW54" s="260">
        <f t="shared" si="73"/>
        <v>0</v>
      </c>
      <c r="CX54" s="260">
        <f t="shared" si="74"/>
        <v>0</v>
      </c>
      <c r="CY54" s="260">
        <f t="shared" si="75"/>
        <v>0</v>
      </c>
      <c r="CZ54" s="260">
        <f t="shared" si="76"/>
        <v>0</v>
      </c>
      <c r="DA54" s="260">
        <f t="shared" si="77"/>
        <v>0</v>
      </c>
      <c r="DB54" s="260">
        <f t="shared" si="78"/>
        <v>0</v>
      </c>
      <c r="DC54" s="260">
        <f t="shared" si="79"/>
        <v>0</v>
      </c>
      <c r="DD54" s="260">
        <f t="shared" si="80"/>
        <v>0</v>
      </c>
      <c r="DE54" s="260">
        <f t="shared" si="81"/>
        <v>0</v>
      </c>
      <c r="DF54" s="260">
        <f t="shared" si="82"/>
        <v>0</v>
      </c>
      <c r="DG54" s="260">
        <f t="shared" si="83"/>
        <v>0</v>
      </c>
      <c r="DH54" s="260">
        <f t="shared" si="84"/>
        <v>0</v>
      </c>
      <c r="DI54" s="260">
        <f t="shared" si="85"/>
        <v>7.0756920000000001</v>
      </c>
      <c r="DJ54" s="260">
        <f t="shared" si="86"/>
        <v>0</v>
      </c>
      <c r="DK54" s="260">
        <f t="shared" si="87"/>
        <v>0</v>
      </c>
      <c r="DL54" s="260">
        <f t="shared" si="88"/>
        <v>0</v>
      </c>
      <c r="DM54" s="260">
        <f t="shared" si="89"/>
        <v>7.0756920000000001</v>
      </c>
      <c r="DN54" s="260">
        <f t="shared" si="25"/>
        <v>0</v>
      </c>
      <c r="DQ54" s="358"/>
    </row>
    <row r="55" spans="1:121" ht="22.5">
      <c r="A55" s="272" t="s">
        <v>698</v>
      </c>
      <c r="B55" s="273">
        <v>1836</v>
      </c>
      <c r="C55" s="273"/>
      <c r="D55" s="274"/>
      <c r="E55" s="275"/>
      <c r="F55" s="275"/>
      <c r="G55" s="275"/>
      <c r="H55" s="275"/>
      <c r="I55" s="275"/>
      <c r="J55" s="275"/>
      <c r="K55" s="275"/>
      <c r="L55" s="275"/>
      <c r="M55" s="276"/>
      <c r="N55" s="273"/>
      <c r="O55" s="274"/>
      <c r="P55" s="275"/>
      <c r="Q55" s="275"/>
      <c r="R55" s="276"/>
      <c r="S55" s="273"/>
      <c r="T55" s="274"/>
      <c r="U55" s="276"/>
      <c r="V55" s="273"/>
      <c r="W55" s="273"/>
      <c r="X55" s="274"/>
      <c r="Y55" s="275"/>
      <c r="Z55" s="275"/>
      <c r="AA55" s="275"/>
      <c r="AB55" s="275"/>
      <c r="AC55" s="275"/>
      <c r="AD55" s="275"/>
      <c r="AE55" s="275"/>
      <c r="AF55" s="275"/>
      <c r="AG55" s="275"/>
      <c r="AH55" s="275"/>
      <c r="AI55" s="275"/>
      <c r="AJ55" s="275"/>
      <c r="AK55" s="275"/>
      <c r="AL55" s="275"/>
      <c r="AM55" s="275"/>
      <c r="AN55" s="275"/>
      <c r="AO55" s="275"/>
      <c r="AP55" s="275"/>
      <c r="AQ55" s="275"/>
      <c r="AR55" s="275"/>
      <c r="AS55" s="276"/>
      <c r="AT55" s="273"/>
      <c r="AU55" s="273"/>
      <c r="AV55" s="274"/>
      <c r="AW55" s="275"/>
      <c r="AX55" s="275"/>
      <c r="AY55" s="275"/>
      <c r="AZ55" s="275"/>
      <c r="BA55" s="275"/>
      <c r="BB55" s="275"/>
      <c r="BC55" s="275"/>
      <c r="BD55" s="275"/>
      <c r="BE55" s="275"/>
      <c r="BF55" s="275"/>
      <c r="BG55" s="275"/>
      <c r="BH55" s="275"/>
      <c r="BI55" s="275"/>
      <c r="BJ55" s="275"/>
      <c r="BK55" s="275"/>
      <c r="BL55" s="275"/>
      <c r="BM55" s="276"/>
      <c r="BN55" s="273"/>
      <c r="BO55" s="274"/>
      <c r="BP55" s="276"/>
      <c r="BQ55" s="273"/>
      <c r="BR55" s="273">
        <v>396</v>
      </c>
      <c r="BS55" s="273">
        <v>1439</v>
      </c>
      <c r="BW55" s="331">
        <f t="shared" si="91"/>
        <v>0</v>
      </c>
      <c r="BX55" s="331">
        <f t="shared" si="91"/>
        <v>0</v>
      </c>
      <c r="BY55" s="331">
        <f t="shared" si="91"/>
        <v>0</v>
      </c>
      <c r="BZ55" s="331">
        <f t="shared" si="91"/>
        <v>0</v>
      </c>
      <c r="CA55" s="331">
        <f t="shared" si="91"/>
        <v>0</v>
      </c>
      <c r="CB55" s="331">
        <f t="shared" si="91"/>
        <v>0</v>
      </c>
      <c r="CC55" s="331">
        <f t="shared" si="91"/>
        <v>0</v>
      </c>
      <c r="CD55" s="331">
        <f t="shared" si="91"/>
        <v>0</v>
      </c>
      <c r="CE55" s="331">
        <f t="shared" si="91"/>
        <v>0</v>
      </c>
      <c r="CF55" s="331">
        <f t="shared" si="91"/>
        <v>0</v>
      </c>
      <c r="CG55" s="331">
        <f t="shared" si="91"/>
        <v>0</v>
      </c>
      <c r="CH55" s="331">
        <f t="shared" si="91"/>
        <v>0</v>
      </c>
      <c r="CI55" s="331">
        <f t="shared" si="91"/>
        <v>0</v>
      </c>
      <c r="CJ55" s="331">
        <f t="shared" si="91"/>
        <v>0</v>
      </c>
      <c r="CK55" s="331">
        <f t="shared" si="91"/>
        <v>0</v>
      </c>
      <c r="CL55" s="331">
        <f t="shared" si="91"/>
        <v>1439</v>
      </c>
      <c r="CM55" s="331">
        <f t="shared" si="90"/>
        <v>396</v>
      </c>
      <c r="CN55" s="331">
        <f t="shared" si="90"/>
        <v>0</v>
      </c>
      <c r="CO55" s="331">
        <f t="shared" si="90"/>
        <v>0</v>
      </c>
      <c r="CP55" s="331">
        <f t="shared" si="90"/>
        <v>1836</v>
      </c>
      <c r="CQ55" s="332">
        <f t="shared" si="23"/>
        <v>-1</v>
      </c>
      <c r="CS55" s="363" t="str">
        <f t="shared" si="24"/>
        <v/>
      </c>
      <c r="CT55" s="260">
        <f t="shared" si="70"/>
        <v>0</v>
      </c>
      <c r="CU55" s="260">
        <f t="shared" si="71"/>
        <v>0</v>
      </c>
      <c r="CV55" s="260">
        <f t="shared" si="72"/>
        <v>0</v>
      </c>
      <c r="CW55" s="260">
        <f t="shared" si="73"/>
        <v>0</v>
      </c>
      <c r="CX55" s="260">
        <f t="shared" si="74"/>
        <v>0</v>
      </c>
      <c r="CY55" s="260">
        <f t="shared" si="75"/>
        <v>0</v>
      </c>
      <c r="CZ55" s="260">
        <f t="shared" si="76"/>
        <v>0</v>
      </c>
      <c r="DA55" s="260">
        <f t="shared" si="77"/>
        <v>0</v>
      </c>
      <c r="DB55" s="260">
        <f t="shared" si="78"/>
        <v>0</v>
      </c>
      <c r="DC55" s="260">
        <f t="shared" si="79"/>
        <v>0</v>
      </c>
      <c r="DD55" s="260">
        <f t="shared" si="80"/>
        <v>0</v>
      </c>
      <c r="DE55" s="260">
        <f t="shared" si="81"/>
        <v>0</v>
      </c>
      <c r="DF55" s="260">
        <f t="shared" si="82"/>
        <v>0</v>
      </c>
      <c r="DG55" s="260">
        <f t="shared" si="83"/>
        <v>0</v>
      </c>
      <c r="DH55" s="260">
        <f t="shared" si="84"/>
        <v>0</v>
      </c>
      <c r="DI55" s="260">
        <f t="shared" si="85"/>
        <v>60.248052000000001</v>
      </c>
      <c r="DJ55" s="260">
        <f t="shared" si="86"/>
        <v>16.579727999999999</v>
      </c>
      <c r="DK55" s="260">
        <f t="shared" si="87"/>
        <v>0</v>
      </c>
      <c r="DL55" s="260">
        <f t="shared" si="88"/>
        <v>0</v>
      </c>
      <c r="DM55" s="260">
        <f t="shared" si="89"/>
        <v>76.869647999999998</v>
      </c>
      <c r="DN55" s="260">
        <f t="shared" si="25"/>
        <v>0</v>
      </c>
      <c r="DQ55" s="358"/>
    </row>
    <row r="56" spans="1:121" ht="22.5">
      <c r="A56" s="272" t="s">
        <v>699</v>
      </c>
      <c r="B56" s="273">
        <v>117</v>
      </c>
      <c r="C56" s="273"/>
      <c r="D56" s="274"/>
      <c r="E56" s="275"/>
      <c r="F56" s="275"/>
      <c r="G56" s="275"/>
      <c r="H56" s="275"/>
      <c r="I56" s="275"/>
      <c r="J56" s="275"/>
      <c r="K56" s="275"/>
      <c r="L56" s="275"/>
      <c r="M56" s="276"/>
      <c r="N56" s="273"/>
      <c r="O56" s="274"/>
      <c r="P56" s="275"/>
      <c r="Q56" s="275"/>
      <c r="R56" s="276"/>
      <c r="S56" s="273"/>
      <c r="T56" s="274"/>
      <c r="U56" s="276"/>
      <c r="V56" s="273"/>
      <c r="W56" s="273"/>
      <c r="X56" s="274"/>
      <c r="Y56" s="275"/>
      <c r="Z56" s="275"/>
      <c r="AA56" s="275"/>
      <c r="AB56" s="275"/>
      <c r="AC56" s="275"/>
      <c r="AD56" s="275"/>
      <c r="AE56" s="275"/>
      <c r="AF56" s="275"/>
      <c r="AG56" s="275"/>
      <c r="AH56" s="275"/>
      <c r="AI56" s="275"/>
      <c r="AJ56" s="275"/>
      <c r="AK56" s="275"/>
      <c r="AL56" s="275"/>
      <c r="AM56" s="275"/>
      <c r="AN56" s="275"/>
      <c r="AO56" s="275"/>
      <c r="AP56" s="275"/>
      <c r="AQ56" s="275"/>
      <c r="AR56" s="275"/>
      <c r="AS56" s="276"/>
      <c r="AT56" s="273"/>
      <c r="AU56" s="273"/>
      <c r="AV56" s="274"/>
      <c r="AW56" s="275"/>
      <c r="AX56" s="275"/>
      <c r="AY56" s="275"/>
      <c r="AZ56" s="275"/>
      <c r="BA56" s="275"/>
      <c r="BB56" s="275"/>
      <c r="BC56" s="275"/>
      <c r="BD56" s="275"/>
      <c r="BE56" s="275"/>
      <c r="BF56" s="275"/>
      <c r="BG56" s="275"/>
      <c r="BH56" s="275"/>
      <c r="BI56" s="275"/>
      <c r="BJ56" s="275"/>
      <c r="BK56" s="275"/>
      <c r="BL56" s="275"/>
      <c r="BM56" s="276"/>
      <c r="BN56" s="273"/>
      <c r="BO56" s="274"/>
      <c r="BP56" s="276"/>
      <c r="BQ56" s="273"/>
      <c r="BR56" s="273">
        <v>117</v>
      </c>
      <c r="BS56" s="273"/>
      <c r="BW56" s="331">
        <f t="shared" si="91"/>
        <v>0</v>
      </c>
      <c r="BX56" s="331">
        <f t="shared" si="91"/>
        <v>0</v>
      </c>
      <c r="BY56" s="331">
        <f t="shared" si="91"/>
        <v>0</v>
      </c>
      <c r="BZ56" s="331">
        <f t="shared" si="91"/>
        <v>0</v>
      </c>
      <c r="CA56" s="331">
        <f t="shared" si="91"/>
        <v>0</v>
      </c>
      <c r="CB56" s="331">
        <f t="shared" si="91"/>
        <v>0</v>
      </c>
      <c r="CC56" s="331">
        <f t="shared" si="91"/>
        <v>0</v>
      </c>
      <c r="CD56" s="331">
        <f t="shared" si="91"/>
        <v>0</v>
      </c>
      <c r="CE56" s="331">
        <f t="shared" si="91"/>
        <v>0</v>
      </c>
      <c r="CF56" s="331">
        <f t="shared" si="91"/>
        <v>0</v>
      </c>
      <c r="CG56" s="331">
        <f t="shared" si="91"/>
        <v>0</v>
      </c>
      <c r="CH56" s="331">
        <f t="shared" si="91"/>
        <v>0</v>
      </c>
      <c r="CI56" s="331">
        <f t="shared" si="91"/>
        <v>0</v>
      </c>
      <c r="CJ56" s="331">
        <f t="shared" si="91"/>
        <v>0</v>
      </c>
      <c r="CK56" s="331">
        <f t="shared" si="91"/>
        <v>0</v>
      </c>
      <c r="CL56" s="331">
        <f t="shared" si="91"/>
        <v>0</v>
      </c>
      <c r="CM56" s="331">
        <f t="shared" si="90"/>
        <v>117</v>
      </c>
      <c r="CN56" s="331">
        <f t="shared" si="90"/>
        <v>0</v>
      </c>
      <c r="CO56" s="331">
        <f t="shared" si="90"/>
        <v>0</v>
      </c>
      <c r="CP56" s="331">
        <f t="shared" si="90"/>
        <v>117</v>
      </c>
      <c r="CQ56" s="332">
        <f t="shared" si="23"/>
        <v>0</v>
      </c>
      <c r="CS56" s="363" t="str">
        <f t="shared" si="24"/>
        <v/>
      </c>
      <c r="CT56" s="260">
        <f t="shared" si="70"/>
        <v>0</v>
      </c>
      <c r="CU56" s="260">
        <f t="shared" si="71"/>
        <v>0</v>
      </c>
      <c r="CV56" s="260">
        <f t="shared" si="72"/>
        <v>0</v>
      </c>
      <c r="CW56" s="260">
        <f t="shared" si="73"/>
        <v>0</v>
      </c>
      <c r="CX56" s="260">
        <f t="shared" si="74"/>
        <v>0</v>
      </c>
      <c r="CY56" s="260">
        <f t="shared" si="75"/>
        <v>0</v>
      </c>
      <c r="CZ56" s="260">
        <f t="shared" si="76"/>
        <v>0</v>
      </c>
      <c r="DA56" s="260">
        <f t="shared" si="77"/>
        <v>0</v>
      </c>
      <c r="DB56" s="260">
        <f t="shared" si="78"/>
        <v>0</v>
      </c>
      <c r="DC56" s="260">
        <f t="shared" si="79"/>
        <v>0</v>
      </c>
      <c r="DD56" s="260">
        <f t="shared" si="80"/>
        <v>0</v>
      </c>
      <c r="DE56" s="260">
        <f t="shared" si="81"/>
        <v>0</v>
      </c>
      <c r="DF56" s="260">
        <f t="shared" si="82"/>
        <v>0</v>
      </c>
      <c r="DG56" s="260">
        <f t="shared" si="83"/>
        <v>0</v>
      </c>
      <c r="DH56" s="260">
        <f t="shared" si="84"/>
        <v>0</v>
      </c>
      <c r="DI56" s="260">
        <f t="shared" si="85"/>
        <v>0</v>
      </c>
      <c r="DJ56" s="260">
        <f t="shared" si="86"/>
        <v>4.8985560000000001</v>
      </c>
      <c r="DK56" s="260">
        <f t="shared" si="87"/>
        <v>0</v>
      </c>
      <c r="DL56" s="260">
        <f t="shared" si="88"/>
        <v>0</v>
      </c>
      <c r="DM56" s="260">
        <f t="shared" si="89"/>
        <v>4.8985560000000001</v>
      </c>
      <c r="DN56" s="260">
        <f t="shared" si="25"/>
        <v>0</v>
      </c>
      <c r="DQ56" s="358"/>
    </row>
    <row r="57" spans="1:121" ht="22.5">
      <c r="A57" s="272" t="s">
        <v>700</v>
      </c>
      <c r="B57" s="273">
        <v>0</v>
      </c>
      <c r="C57" s="273"/>
      <c r="D57" s="274"/>
      <c r="E57" s="275"/>
      <c r="F57" s="275"/>
      <c r="G57" s="275"/>
      <c r="H57" s="275"/>
      <c r="I57" s="275"/>
      <c r="J57" s="275"/>
      <c r="K57" s="275"/>
      <c r="L57" s="275"/>
      <c r="M57" s="276"/>
      <c r="N57" s="273"/>
      <c r="O57" s="274"/>
      <c r="P57" s="275"/>
      <c r="Q57" s="275"/>
      <c r="R57" s="276"/>
      <c r="S57" s="273"/>
      <c r="T57" s="274"/>
      <c r="U57" s="276"/>
      <c r="V57" s="273"/>
      <c r="W57" s="273"/>
      <c r="X57" s="274"/>
      <c r="Y57" s="275"/>
      <c r="Z57" s="275"/>
      <c r="AA57" s="275"/>
      <c r="AB57" s="275"/>
      <c r="AC57" s="275"/>
      <c r="AD57" s="275"/>
      <c r="AE57" s="275"/>
      <c r="AF57" s="275"/>
      <c r="AG57" s="275"/>
      <c r="AH57" s="275"/>
      <c r="AI57" s="275"/>
      <c r="AJ57" s="275"/>
      <c r="AK57" s="275"/>
      <c r="AL57" s="275"/>
      <c r="AM57" s="275"/>
      <c r="AN57" s="275"/>
      <c r="AO57" s="275"/>
      <c r="AP57" s="275"/>
      <c r="AQ57" s="275"/>
      <c r="AR57" s="275"/>
      <c r="AS57" s="276"/>
      <c r="AT57" s="273"/>
      <c r="AU57" s="273"/>
      <c r="AV57" s="274"/>
      <c r="AW57" s="275"/>
      <c r="AX57" s="275"/>
      <c r="AY57" s="275"/>
      <c r="AZ57" s="275"/>
      <c r="BA57" s="275"/>
      <c r="BB57" s="275"/>
      <c r="BC57" s="275"/>
      <c r="BD57" s="275"/>
      <c r="BE57" s="275"/>
      <c r="BF57" s="275"/>
      <c r="BG57" s="275"/>
      <c r="BH57" s="275"/>
      <c r="BI57" s="275"/>
      <c r="BJ57" s="275"/>
      <c r="BK57" s="275"/>
      <c r="BL57" s="275"/>
      <c r="BM57" s="276"/>
      <c r="BN57" s="273"/>
      <c r="BO57" s="274"/>
      <c r="BP57" s="276"/>
      <c r="BQ57" s="273"/>
      <c r="BR57" s="273">
        <v>0</v>
      </c>
      <c r="BS57" s="273"/>
      <c r="BW57" s="331">
        <f t="shared" si="91"/>
        <v>0</v>
      </c>
      <c r="BX57" s="331">
        <f t="shared" si="91"/>
        <v>0</v>
      </c>
      <c r="BY57" s="331">
        <f t="shared" si="91"/>
        <v>0</v>
      </c>
      <c r="BZ57" s="331">
        <f t="shared" si="91"/>
        <v>0</v>
      </c>
      <c r="CA57" s="331">
        <f t="shared" si="91"/>
        <v>0</v>
      </c>
      <c r="CB57" s="331">
        <f t="shared" si="91"/>
        <v>0</v>
      </c>
      <c r="CC57" s="331">
        <f t="shared" si="91"/>
        <v>0</v>
      </c>
      <c r="CD57" s="331">
        <f t="shared" si="91"/>
        <v>0</v>
      </c>
      <c r="CE57" s="331">
        <f t="shared" si="91"/>
        <v>0</v>
      </c>
      <c r="CF57" s="331">
        <f t="shared" si="91"/>
        <v>0</v>
      </c>
      <c r="CG57" s="331">
        <f t="shared" si="91"/>
        <v>0</v>
      </c>
      <c r="CH57" s="331">
        <f t="shared" si="91"/>
        <v>0</v>
      </c>
      <c r="CI57" s="331">
        <f t="shared" si="91"/>
        <v>0</v>
      </c>
      <c r="CJ57" s="331">
        <f t="shared" si="91"/>
        <v>0</v>
      </c>
      <c r="CK57" s="331">
        <f t="shared" si="91"/>
        <v>0</v>
      </c>
      <c r="CL57" s="331">
        <f t="shared" si="91"/>
        <v>0</v>
      </c>
      <c r="CM57" s="331">
        <f t="shared" si="90"/>
        <v>0</v>
      </c>
      <c r="CN57" s="331">
        <f t="shared" si="90"/>
        <v>0</v>
      </c>
      <c r="CO57" s="331">
        <f t="shared" si="90"/>
        <v>0</v>
      </c>
      <c r="CP57" s="331">
        <f t="shared" si="90"/>
        <v>0</v>
      </c>
      <c r="CQ57" s="332">
        <f t="shared" si="23"/>
        <v>0</v>
      </c>
      <c r="CS57" s="363" t="str">
        <f t="shared" si="24"/>
        <v/>
      </c>
      <c r="CT57" s="260">
        <f t="shared" si="70"/>
        <v>0</v>
      </c>
      <c r="CU57" s="260">
        <f t="shared" si="71"/>
        <v>0</v>
      </c>
      <c r="CV57" s="260">
        <f t="shared" si="72"/>
        <v>0</v>
      </c>
      <c r="CW57" s="260">
        <f t="shared" si="73"/>
        <v>0</v>
      </c>
      <c r="CX57" s="260">
        <f t="shared" si="74"/>
        <v>0</v>
      </c>
      <c r="CY57" s="260">
        <f t="shared" si="75"/>
        <v>0</v>
      </c>
      <c r="CZ57" s="260">
        <f t="shared" si="76"/>
        <v>0</v>
      </c>
      <c r="DA57" s="260">
        <f t="shared" si="77"/>
        <v>0</v>
      </c>
      <c r="DB57" s="260">
        <f t="shared" si="78"/>
        <v>0</v>
      </c>
      <c r="DC57" s="260">
        <f t="shared" si="79"/>
        <v>0</v>
      </c>
      <c r="DD57" s="260">
        <f t="shared" si="80"/>
        <v>0</v>
      </c>
      <c r="DE57" s="260">
        <f t="shared" si="81"/>
        <v>0</v>
      </c>
      <c r="DF57" s="260">
        <f t="shared" si="82"/>
        <v>0</v>
      </c>
      <c r="DG57" s="260">
        <f t="shared" si="83"/>
        <v>0</v>
      </c>
      <c r="DH57" s="260">
        <f t="shared" si="84"/>
        <v>0</v>
      </c>
      <c r="DI57" s="260">
        <f t="shared" si="85"/>
        <v>0</v>
      </c>
      <c r="DJ57" s="260">
        <f t="shared" si="86"/>
        <v>0</v>
      </c>
      <c r="DK57" s="260">
        <f t="shared" si="87"/>
        <v>0</v>
      </c>
      <c r="DL57" s="260">
        <f t="shared" si="88"/>
        <v>0</v>
      </c>
      <c r="DM57" s="260">
        <f t="shared" si="89"/>
        <v>0</v>
      </c>
      <c r="DN57" s="260">
        <f t="shared" si="25"/>
        <v>0</v>
      </c>
      <c r="DQ57" s="358"/>
    </row>
    <row r="58" spans="1:121" ht="22.5">
      <c r="A58" s="272" t="s">
        <v>701</v>
      </c>
      <c r="B58" s="273"/>
      <c r="C58" s="273"/>
      <c r="D58" s="274"/>
      <c r="E58" s="275"/>
      <c r="F58" s="275"/>
      <c r="G58" s="275"/>
      <c r="H58" s="275"/>
      <c r="I58" s="275"/>
      <c r="J58" s="275"/>
      <c r="K58" s="275"/>
      <c r="L58" s="275"/>
      <c r="M58" s="276"/>
      <c r="N58" s="273"/>
      <c r="O58" s="274"/>
      <c r="P58" s="275"/>
      <c r="Q58" s="275"/>
      <c r="R58" s="276"/>
      <c r="S58" s="273"/>
      <c r="T58" s="274"/>
      <c r="U58" s="276"/>
      <c r="V58" s="273"/>
      <c r="W58" s="273"/>
      <c r="X58" s="274"/>
      <c r="Y58" s="275"/>
      <c r="Z58" s="275"/>
      <c r="AA58" s="275"/>
      <c r="AB58" s="275"/>
      <c r="AC58" s="275"/>
      <c r="AD58" s="275"/>
      <c r="AE58" s="275"/>
      <c r="AF58" s="275"/>
      <c r="AG58" s="275"/>
      <c r="AH58" s="275"/>
      <c r="AI58" s="275"/>
      <c r="AJ58" s="275"/>
      <c r="AK58" s="275"/>
      <c r="AL58" s="275"/>
      <c r="AM58" s="275"/>
      <c r="AN58" s="275"/>
      <c r="AO58" s="275"/>
      <c r="AP58" s="275"/>
      <c r="AQ58" s="275"/>
      <c r="AR58" s="275"/>
      <c r="AS58" s="276"/>
      <c r="AT58" s="273"/>
      <c r="AU58" s="273"/>
      <c r="AV58" s="274"/>
      <c r="AW58" s="275"/>
      <c r="AX58" s="275"/>
      <c r="AY58" s="275"/>
      <c r="AZ58" s="275"/>
      <c r="BA58" s="275"/>
      <c r="BB58" s="275"/>
      <c r="BC58" s="275"/>
      <c r="BD58" s="275"/>
      <c r="BE58" s="275"/>
      <c r="BF58" s="275"/>
      <c r="BG58" s="275"/>
      <c r="BH58" s="275"/>
      <c r="BI58" s="275"/>
      <c r="BJ58" s="275"/>
      <c r="BK58" s="275"/>
      <c r="BL58" s="275"/>
      <c r="BM58" s="276"/>
      <c r="BN58" s="273"/>
      <c r="BO58" s="274"/>
      <c r="BP58" s="276"/>
      <c r="BQ58" s="273"/>
      <c r="BR58" s="273"/>
      <c r="BS58" s="273"/>
      <c r="BW58" s="331">
        <f t="shared" si="91"/>
        <v>0</v>
      </c>
      <c r="BX58" s="331">
        <f t="shared" si="91"/>
        <v>0</v>
      </c>
      <c r="BY58" s="331">
        <f t="shared" si="91"/>
        <v>0</v>
      </c>
      <c r="BZ58" s="331">
        <f t="shared" si="91"/>
        <v>0</v>
      </c>
      <c r="CA58" s="331">
        <f t="shared" si="91"/>
        <v>0</v>
      </c>
      <c r="CB58" s="331">
        <f t="shared" si="91"/>
        <v>0</v>
      </c>
      <c r="CC58" s="331">
        <f t="shared" si="91"/>
        <v>0</v>
      </c>
      <c r="CD58" s="331">
        <f t="shared" si="91"/>
        <v>0</v>
      </c>
      <c r="CE58" s="331">
        <f t="shared" si="91"/>
        <v>0</v>
      </c>
      <c r="CF58" s="331">
        <f t="shared" si="91"/>
        <v>0</v>
      </c>
      <c r="CG58" s="331">
        <f t="shared" si="91"/>
        <v>0</v>
      </c>
      <c r="CH58" s="331">
        <f t="shared" si="91"/>
        <v>0</v>
      </c>
      <c r="CI58" s="331">
        <f t="shared" si="91"/>
        <v>0</v>
      </c>
      <c r="CJ58" s="331">
        <f t="shared" si="91"/>
        <v>0</v>
      </c>
      <c r="CK58" s="331">
        <f t="shared" si="91"/>
        <v>0</v>
      </c>
      <c r="CL58" s="331">
        <f t="shared" si="91"/>
        <v>0</v>
      </c>
      <c r="CM58" s="331">
        <f t="shared" si="90"/>
        <v>0</v>
      </c>
      <c r="CN58" s="331">
        <f t="shared" si="90"/>
        <v>0</v>
      </c>
      <c r="CO58" s="331">
        <f t="shared" si="90"/>
        <v>0</v>
      </c>
      <c r="CP58" s="331">
        <f t="shared" si="90"/>
        <v>0</v>
      </c>
      <c r="CQ58" s="332">
        <f t="shared" si="23"/>
        <v>0</v>
      </c>
      <c r="CS58" s="363" t="str">
        <f t="shared" si="24"/>
        <v/>
      </c>
      <c r="CT58" s="260">
        <f t="shared" si="70"/>
        <v>0</v>
      </c>
      <c r="CU58" s="260">
        <f t="shared" si="71"/>
        <v>0</v>
      </c>
      <c r="CV58" s="260">
        <f t="shared" si="72"/>
        <v>0</v>
      </c>
      <c r="CW58" s="260">
        <f t="shared" si="73"/>
        <v>0</v>
      </c>
      <c r="CX58" s="260">
        <f t="shared" si="74"/>
        <v>0</v>
      </c>
      <c r="CY58" s="260">
        <f t="shared" si="75"/>
        <v>0</v>
      </c>
      <c r="CZ58" s="260">
        <f t="shared" si="76"/>
        <v>0</v>
      </c>
      <c r="DA58" s="260">
        <f t="shared" si="77"/>
        <v>0</v>
      </c>
      <c r="DB58" s="260">
        <f t="shared" si="78"/>
        <v>0</v>
      </c>
      <c r="DC58" s="260">
        <f t="shared" si="79"/>
        <v>0</v>
      </c>
      <c r="DD58" s="260">
        <f t="shared" si="80"/>
        <v>0</v>
      </c>
      <c r="DE58" s="260">
        <f t="shared" si="81"/>
        <v>0</v>
      </c>
      <c r="DF58" s="260">
        <f t="shared" si="82"/>
        <v>0</v>
      </c>
      <c r="DG58" s="260">
        <f t="shared" si="83"/>
        <v>0</v>
      </c>
      <c r="DH58" s="260">
        <f t="shared" si="84"/>
        <v>0</v>
      </c>
      <c r="DI58" s="260">
        <f t="shared" si="85"/>
        <v>0</v>
      </c>
      <c r="DJ58" s="260">
        <f t="shared" si="86"/>
        <v>0</v>
      </c>
      <c r="DK58" s="260">
        <f t="shared" si="87"/>
        <v>0</v>
      </c>
      <c r="DL58" s="260">
        <f t="shared" si="88"/>
        <v>0</v>
      </c>
      <c r="DM58" s="260">
        <f t="shared" si="89"/>
        <v>0</v>
      </c>
      <c r="DN58" s="260">
        <f t="shared" si="25"/>
        <v>0</v>
      </c>
      <c r="DQ58" s="358"/>
    </row>
    <row r="59" spans="1:121" ht="22.5">
      <c r="A59" s="272" t="s">
        <v>702</v>
      </c>
      <c r="B59" s="273">
        <v>70</v>
      </c>
      <c r="C59" s="273"/>
      <c r="D59" s="274"/>
      <c r="E59" s="275"/>
      <c r="F59" s="275"/>
      <c r="G59" s="275"/>
      <c r="H59" s="275"/>
      <c r="I59" s="275"/>
      <c r="J59" s="275"/>
      <c r="K59" s="275"/>
      <c r="L59" s="275"/>
      <c r="M59" s="276"/>
      <c r="N59" s="273"/>
      <c r="O59" s="274"/>
      <c r="P59" s="275"/>
      <c r="Q59" s="275"/>
      <c r="R59" s="276"/>
      <c r="S59" s="273"/>
      <c r="T59" s="274"/>
      <c r="U59" s="276"/>
      <c r="V59" s="273"/>
      <c r="W59" s="273"/>
      <c r="X59" s="274"/>
      <c r="Y59" s="275"/>
      <c r="Z59" s="275"/>
      <c r="AA59" s="275"/>
      <c r="AB59" s="275"/>
      <c r="AC59" s="275"/>
      <c r="AD59" s="275"/>
      <c r="AE59" s="275"/>
      <c r="AF59" s="275"/>
      <c r="AG59" s="275"/>
      <c r="AH59" s="275"/>
      <c r="AI59" s="275"/>
      <c r="AJ59" s="275"/>
      <c r="AK59" s="275"/>
      <c r="AL59" s="275"/>
      <c r="AM59" s="275"/>
      <c r="AN59" s="275"/>
      <c r="AO59" s="275"/>
      <c r="AP59" s="275"/>
      <c r="AQ59" s="275"/>
      <c r="AR59" s="275"/>
      <c r="AS59" s="276"/>
      <c r="AT59" s="273"/>
      <c r="AU59" s="273"/>
      <c r="AV59" s="274"/>
      <c r="AW59" s="275"/>
      <c r="AX59" s="275"/>
      <c r="AY59" s="275"/>
      <c r="AZ59" s="275"/>
      <c r="BA59" s="275"/>
      <c r="BB59" s="275"/>
      <c r="BC59" s="275"/>
      <c r="BD59" s="275"/>
      <c r="BE59" s="275"/>
      <c r="BF59" s="275"/>
      <c r="BG59" s="275"/>
      <c r="BH59" s="275"/>
      <c r="BI59" s="275"/>
      <c r="BJ59" s="275"/>
      <c r="BK59" s="275"/>
      <c r="BL59" s="275"/>
      <c r="BM59" s="276"/>
      <c r="BN59" s="273"/>
      <c r="BO59" s="274"/>
      <c r="BP59" s="276"/>
      <c r="BQ59" s="273"/>
      <c r="BR59" s="273"/>
      <c r="BS59" s="273">
        <v>70</v>
      </c>
      <c r="BW59" s="331">
        <f t="shared" si="91"/>
        <v>0</v>
      </c>
      <c r="BX59" s="331">
        <f t="shared" si="91"/>
        <v>0</v>
      </c>
      <c r="BY59" s="331">
        <f t="shared" si="91"/>
        <v>0</v>
      </c>
      <c r="BZ59" s="331">
        <f t="shared" si="91"/>
        <v>0</v>
      </c>
      <c r="CA59" s="331">
        <f t="shared" si="91"/>
        <v>0</v>
      </c>
      <c r="CB59" s="331">
        <f t="shared" si="91"/>
        <v>0</v>
      </c>
      <c r="CC59" s="331">
        <f t="shared" si="91"/>
        <v>0</v>
      </c>
      <c r="CD59" s="331">
        <f t="shared" si="91"/>
        <v>0</v>
      </c>
      <c r="CE59" s="331">
        <f t="shared" si="91"/>
        <v>0</v>
      </c>
      <c r="CF59" s="331">
        <f t="shared" si="91"/>
        <v>0</v>
      </c>
      <c r="CG59" s="331">
        <f t="shared" si="91"/>
        <v>0</v>
      </c>
      <c r="CH59" s="331">
        <f t="shared" si="91"/>
        <v>0</v>
      </c>
      <c r="CI59" s="331">
        <f t="shared" si="91"/>
        <v>0</v>
      </c>
      <c r="CJ59" s="331">
        <f t="shared" si="91"/>
        <v>0</v>
      </c>
      <c r="CK59" s="331">
        <f t="shared" si="91"/>
        <v>0</v>
      </c>
      <c r="CL59" s="331">
        <f t="shared" si="91"/>
        <v>70</v>
      </c>
      <c r="CM59" s="331">
        <f t="shared" si="90"/>
        <v>0</v>
      </c>
      <c r="CN59" s="331">
        <f t="shared" si="90"/>
        <v>0</v>
      </c>
      <c r="CO59" s="331">
        <f t="shared" si="90"/>
        <v>0</v>
      </c>
      <c r="CP59" s="331">
        <f t="shared" si="90"/>
        <v>70</v>
      </c>
      <c r="CQ59" s="332">
        <f t="shared" si="23"/>
        <v>0</v>
      </c>
      <c r="CS59" s="363" t="str">
        <f t="shared" si="24"/>
        <v/>
      </c>
      <c r="CT59" s="260">
        <f t="shared" si="70"/>
        <v>0</v>
      </c>
      <c r="CU59" s="260">
        <f t="shared" si="71"/>
        <v>0</v>
      </c>
      <c r="CV59" s="260">
        <f t="shared" si="72"/>
        <v>0</v>
      </c>
      <c r="CW59" s="260">
        <f t="shared" si="73"/>
        <v>0</v>
      </c>
      <c r="CX59" s="260">
        <f t="shared" si="74"/>
        <v>0</v>
      </c>
      <c r="CY59" s="260">
        <f t="shared" si="75"/>
        <v>0</v>
      </c>
      <c r="CZ59" s="260">
        <f t="shared" si="76"/>
        <v>0</v>
      </c>
      <c r="DA59" s="260">
        <f t="shared" si="77"/>
        <v>0</v>
      </c>
      <c r="DB59" s="260">
        <f t="shared" si="78"/>
        <v>0</v>
      </c>
      <c r="DC59" s="260">
        <f t="shared" si="79"/>
        <v>0</v>
      </c>
      <c r="DD59" s="260">
        <f t="shared" si="80"/>
        <v>0</v>
      </c>
      <c r="DE59" s="260">
        <f t="shared" si="81"/>
        <v>0</v>
      </c>
      <c r="DF59" s="260">
        <f t="shared" si="82"/>
        <v>0</v>
      </c>
      <c r="DG59" s="260">
        <f t="shared" si="83"/>
        <v>0</v>
      </c>
      <c r="DH59" s="260">
        <f t="shared" si="84"/>
        <v>0</v>
      </c>
      <c r="DI59" s="260">
        <f t="shared" si="85"/>
        <v>2.9307600000000003</v>
      </c>
      <c r="DJ59" s="260">
        <f t="shared" si="86"/>
        <v>0</v>
      </c>
      <c r="DK59" s="260">
        <f t="shared" si="87"/>
        <v>0</v>
      </c>
      <c r="DL59" s="260">
        <f t="shared" si="88"/>
        <v>0</v>
      </c>
      <c r="DM59" s="260">
        <f t="shared" si="89"/>
        <v>2.9307600000000003</v>
      </c>
      <c r="DN59" s="260">
        <f t="shared" si="25"/>
        <v>0</v>
      </c>
      <c r="DQ59" s="358"/>
    </row>
    <row r="60" spans="1:121" ht="33.75">
      <c r="A60" s="272" t="s">
        <v>703</v>
      </c>
      <c r="B60" s="273">
        <v>23</v>
      </c>
      <c r="C60" s="273"/>
      <c r="D60" s="274"/>
      <c r="E60" s="275"/>
      <c r="F60" s="275"/>
      <c r="G60" s="275"/>
      <c r="H60" s="275"/>
      <c r="I60" s="275"/>
      <c r="J60" s="275"/>
      <c r="K60" s="275"/>
      <c r="L60" s="275"/>
      <c r="M60" s="276"/>
      <c r="N60" s="273"/>
      <c r="O60" s="274"/>
      <c r="P60" s="275"/>
      <c r="Q60" s="275"/>
      <c r="R60" s="276"/>
      <c r="S60" s="273"/>
      <c r="T60" s="274"/>
      <c r="U60" s="276"/>
      <c r="V60" s="273"/>
      <c r="W60" s="273"/>
      <c r="X60" s="274"/>
      <c r="Y60" s="275"/>
      <c r="Z60" s="275"/>
      <c r="AA60" s="275"/>
      <c r="AB60" s="275"/>
      <c r="AC60" s="275"/>
      <c r="AD60" s="275"/>
      <c r="AE60" s="275"/>
      <c r="AF60" s="275"/>
      <c r="AG60" s="275"/>
      <c r="AH60" s="275"/>
      <c r="AI60" s="275"/>
      <c r="AJ60" s="275"/>
      <c r="AK60" s="275"/>
      <c r="AL60" s="275"/>
      <c r="AM60" s="275"/>
      <c r="AN60" s="275"/>
      <c r="AO60" s="275"/>
      <c r="AP60" s="275"/>
      <c r="AQ60" s="275"/>
      <c r="AR60" s="275"/>
      <c r="AS60" s="276"/>
      <c r="AT60" s="273"/>
      <c r="AU60" s="273"/>
      <c r="AV60" s="274"/>
      <c r="AW60" s="275"/>
      <c r="AX60" s="275"/>
      <c r="AY60" s="275"/>
      <c r="AZ60" s="275"/>
      <c r="BA60" s="275"/>
      <c r="BB60" s="275"/>
      <c r="BC60" s="275"/>
      <c r="BD60" s="275"/>
      <c r="BE60" s="275"/>
      <c r="BF60" s="275"/>
      <c r="BG60" s="275"/>
      <c r="BH60" s="275"/>
      <c r="BI60" s="275"/>
      <c r="BJ60" s="275"/>
      <c r="BK60" s="275"/>
      <c r="BL60" s="275"/>
      <c r="BM60" s="276"/>
      <c r="BN60" s="273"/>
      <c r="BO60" s="274"/>
      <c r="BP60" s="276"/>
      <c r="BQ60" s="273"/>
      <c r="BR60" s="273">
        <v>15</v>
      </c>
      <c r="BS60" s="273">
        <v>8</v>
      </c>
      <c r="BW60" s="331">
        <f t="shared" si="91"/>
        <v>0</v>
      </c>
      <c r="BX60" s="331">
        <f t="shared" si="91"/>
        <v>0</v>
      </c>
      <c r="BY60" s="331">
        <f t="shared" si="91"/>
        <v>0</v>
      </c>
      <c r="BZ60" s="331">
        <f t="shared" si="91"/>
        <v>0</v>
      </c>
      <c r="CA60" s="331">
        <f t="shared" si="91"/>
        <v>0</v>
      </c>
      <c r="CB60" s="331">
        <f t="shared" si="91"/>
        <v>0</v>
      </c>
      <c r="CC60" s="331">
        <f t="shared" si="91"/>
        <v>0</v>
      </c>
      <c r="CD60" s="331">
        <f t="shared" si="91"/>
        <v>0</v>
      </c>
      <c r="CE60" s="331">
        <f t="shared" si="91"/>
        <v>0</v>
      </c>
      <c r="CF60" s="331">
        <f t="shared" si="91"/>
        <v>0</v>
      </c>
      <c r="CG60" s="331">
        <f t="shared" si="91"/>
        <v>0</v>
      </c>
      <c r="CH60" s="331">
        <f t="shared" si="91"/>
        <v>0</v>
      </c>
      <c r="CI60" s="331">
        <f t="shared" si="91"/>
        <v>0</v>
      </c>
      <c r="CJ60" s="331">
        <f t="shared" si="91"/>
        <v>0</v>
      </c>
      <c r="CK60" s="331">
        <f t="shared" si="91"/>
        <v>0</v>
      </c>
      <c r="CL60" s="331">
        <f t="shared" si="91"/>
        <v>8</v>
      </c>
      <c r="CM60" s="331">
        <f t="shared" si="90"/>
        <v>15</v>
      </c>
      <c r="CN60" s="331">
        <f t="shared" si="90"/>
        <v>0</v>
      </c>
      <c r="CO60" s="331">
        <f t="shared" si="90"/>
        <v>0</v>
      </c>
      <c r="CP60" s="331">
        <f t="shared" si="90"/>
        <v>23</v>
      </c>
      <c r="CQ60" s="332">
        <f t="shared" si="23"/>
        <v>0</v>
      </c>
      <c r="CS60" s="363" t="str">
        <f t="shared" si="24"/>
        <v/>
      </c>
      <c r="CT60" s="260">
        <f t="shared" si="70"/>
        <v>0</v>
      </c>
      <c r="CU60" s="260">
        <f t="shared" si="71"/>
        <v>0</v>
      </c>
      <c r="CV60" s="260">
        <f t="shared" si="72"/>
        <v>0</v>
      </c>
      <c r="CW60" s="260">
        <f t="shared" si="73"/>
        <v>0</v>
      </c>
      <c r="CX60" s="260">
        <f t="shared" si="74"/>
        <v>0</v>
      </c>
      <c r="CY60" s="260">
        <f t="shared" si="75"/>
        <v>0</v>
      </c>
      <c r="CZ60" s="260">
        <f t="shared" si="76"/>
        <v>0</v>
      </c>
      <c r="DA60" s="260">
        <f t="shared" si="77"/>
        <v>0</v>
      </c>
      <c r="DB60" s="260">
        <f t="shared" si="78"/>
        <v>0</v>
      </c>
      <c r="DC60" s="260">
        <f t="shared" si="79"/>
        <v>0</v>
      </c>
      <c r="DD60" s="260">
        <f t="shared" si="80"/>
        <v>0</v>
      </c>
      <c r="DE60" s="260">
        <f t="shared" si="81"/>
        <v>0</v>
      </c>
      <c r="DF60" s="260">
        <f t="shared" si="82"/>
        <v>0</v>
      </c>
      <c r="DG60" s="260">
        <f t="shared" si="83"/>
        <v>0</v>
      </c>
      <c r="DH60" s="260">
        <f t="shared" si="84"/>
        <v>0</v>
      </c>
      <c r="DI60" s="260">
        <f t="shared" si="85"/>
        <v>0.33494400000000002</v>
      </c>
      <c r="DJ60" s="260">
        <f t="shared" si="86"/>
        <v>0.62802000000000002</v>
      </c>
      <c r="DK60" s="260">
        <f t="shared" si="87"/>
        <v>0</v>
      </c>
      <c r="DL60" s="260">
        <f t="shared" si="88"/>
        <v>0</v>
      </c>
      <c r="DM60" s="260">
        <f t="shared" si="89"/>
        <v>0.96296400000000004</v>
      </c>
      <c r="DN60" s="260">
        <f t="shared" si="25"/>
        <v>0</v>
      </c>
      <c r="DQ60" s="358"/>
    </row>
    <row r="61" spans="1:121" ht="22.5">
      <c r="A61" s="272" t="s">
        <v>704</v>
      </c>
      <c r="B61" s="273">
        <v>6894</v>
      </c>
      <c r="C61" s="273">
        <v>5487</v>
      </c>
      <c r="D61" s="274"/>
      <c r="E61" s="275"/>
      <c r="F61" s="275"/>
      <c r="G61" s="275"/>
      <c r="H61" s="275"/>
      <c r="I61" s="275"/>
      <c r="J61" s="275">
        <v>5205</v>
      </c>
      <c r="K61" s="275"/>
      <c r="L61" s="275">
        <v>282</v>
      </c>
      <c r="M61" s="276"/>
      <c r="N61" s="273">
        <v>1406</v>
      </c>
      <c r="O61" s="274"/>
      <c r="P61" s="275">
        <v>1406</v>
      </c>
      <c r="Q61" s="275"/>
      <c r="R61" s="276"/>
      <c r="S61" s="273"/>
      <c r="T61" s="274"/>
      <c r="U61" s="276"/>
      <c r="V61" s="273"/>
      <c r="W61" s="273"/>
      <c r="X61" s="274"/>
      <c r="Y61" s="275"/>
      <c r="Z61" s="275"/>
      <c r="AA61" s="275"/>
      <c r="AB61" s="275"/>
      <c r="AC61" s="275"/>
      <c r="AD61" s="275"/>
      <c r="AE61" s="275"/>
      <c r="AF61" s="275"/>
      <c r="AG61" s="275"/>
      <c r="AH61" s="275"/>
      <c r="AI61" s="275"/>
      <c r="AJ61" s="275"/>
      <c r="AK61" s="275"/>
      <c r="AL61" s="275"/>
      <c r="AM61" s="275"/>
      <c r="AN61" s="275"/>
      <c r="AO61" s="275"/>
      <c r="AP61" s="275"/>
      <c r="AQ61" s="275"/>
      <c r="AR61" s="275"/>
      <c r="AS61" s="276"/>
      <c r="AT61" s="273"/>
      <c r="AU61" s="273"/>
      <c r="AV61" s="274"/>
      <c r="AW61" s="275"/>
      <c r="AX61" s="275"/>
      <c r="AY61" s="275"/>
      <c r="AZ61" s="275"/>
      <c r="BA61" s="275"/>
      <c r="BB61" s="275"/>
      <c r="BC61" s="275"/>
      <c r="BD61" s="275"/>
      <c r="BE61" s="275"/>
      <c r="BF61" s="275"/>
      <c r="BG61" s="275"/>
      <c r="BH61" s="275"/>
      <c r="BI61" s="275"/>
      <c r="BJ61" s="275"/>
      <c r="BK61" s="275"/>
      <c r="BL61" s="275"/>
      <c r="BM61" s="276"/>
      <c r="BN61" s="273"/>
      <c r="BO61" s="274"/>
      <c r="BP61" s="276"/>
      <c r="BQ61" s="273"/>
      <c r="BR61" s="273"/>
      <c r="BS61" s="273"/>
      <c r="BW61" s="331">
        <f t="shared" si="91"/>
        <v>0</v>
      </c>
      <c r="BX61" s="331">
        <f t="shared" si="91"/>
        <v>0</v>
      </c>
      <c r="BY61" s="331">
        <f t="shared" si="91"/>
        <v>1406</v>
      </c>
      <c r="BZ61" s="331">
        <f t="shared" si="91"/>
        <v>0</v>
      </c>
      <c r="CA61" s="331">
        <f t="shared" si="91"/>
        <v>0</v>
      </c>
      <c r="CB61" s="331">
        <f t="shared" si="91"/>
        <v>0</v>
      </c>
      <c r="CC61" s="331">
        <f t="shared" si="91"/>
        <v>0</v>
      </c>
      <c r="CD61" s="331">
        <f t="shared" si="91"/>
        <v>0</v>
      </c>
      <c r="CE61" s="331">
        <f t="shared" si="91"/>
        <v>0</v>
      </c>
      <c r="CF61" s="331">
        <f t="shared" si="91"/>
        <v>0</v>
      </c>
      <c r="CG61" s="331">
        <f t="shared" si="91"/>
        <v>0</v>
      </c>
      <c r="CH61" s="331">
        <f t="shared" si="91"/>
        <v>0</v>
      </c>
      <c r="CI61" s="331">
        <f t="shared" si="91"/>
        <v>0</v>
      </c>
      <c r="CJ61" s="331">
        <f t="shared" si="91"/>
        <v>0</v>
      </c>
      <c r="CK61" s="331">
        <f t="shared" si="91"/>
        <v>0</v>
      </c>
      <c r="CL61" s="331">
        <f t="shared" si="91"/>
        <v>0</v>
      </c>
      <c r="CM61" s="331">
        <f t="shared" si="90"/>
        <v>0</v>
      </c>
      <c r="CN61" s="331">
        <f t="shared" si="90"/>
        <v>0</v>
      </c>
      <c r="CO61" s="331">
        <f t="shared" si="90"/>
        <v>5205</v>
      </c>
      <c r="CP61" s="331">
        <f t="shared" si="90"/>
        <v>6894</v>
      </c>
      <c r="CQ61" s="332">
        <f t="shared" si="23"/>
        <v>-283</v>
      </c>
      <c r="CS61" s="363" t="str">
        <f t="shared" si="24"/>
        <v/>
      </c>
      <c r="CT61" s="260">
        <f t="shared" si="70"/>
        <v>0</v>
      </c>
      <c r="CU61" s="260">
        <f t="shared" si="71"/>
        <v>0</v>
      </c>
      <c r="CV61" s="260">
        <f t="shared" si="72"/>
        <v>58.866408000000007</v>
      </c>
      <c r="CW61" s="260">
        <f t="shared" si="73"/>
        <v>0</v>
      </c>
      <c r="CX61" s="260">
        <f t="shared" si="74"/>
        <v>0</v>
      </c>
      <c r="CY61" s="260">
        <f t="shared" si="75"/>
        <v>0</v>
      </c>
      <c r="CZ61" s="260">
        <f t="shared" si="76"/>
        <v>0</v>
      </c>
      <c r="DA61" s="260">
        <f t="shared" si="77"/>
        <v>0</v>
      </c>
      <c r="DB61" s="260">
        <f t="shared" si="78"/>
        <v>0</v>
      </c>
      <c r="DC61" s="260">
        <f t="shared" si="79"/>
        <v>0</v>
      </c>
      <c r="DD61" s="260">
        <f t="shared" si="80"/>
        <v>0</v>
      </c>
      <c r="DE61" s="260">
        <f t="shared" si="81"/>
        <v>0</v>
      </c>
      <c r="DF61" s="260">
        <f t="shared" si="82"/>
        <v>0</v>
      </c>
      <c r="DG61" s="260">
        <f t="shared" si="83"/>
        <v>0</v>
      </c>
      <c r="DH61" s="260">
        <f t="shared" si="84"/>
        <v>0</v>
      </c>
      <c r="DI61" s="260">
        <f t="shared" si="85"/>
        <v>0</v>
      </c>
      <c r="DJ61" s="260">
        <f t="shared" si="86"/>
        <v>0</v>
      </c>
      <c r="DK61" s="260">
        <f t="shared" si="87"/>
        <v>0</v>
      </c>
      <c r="DL61" s="260">
        <f t="shared" si="88"/>
        <v>217.92294000000001</v>
      </c>
      <c r="DM61" s="260">
        <f t="shared" si="89"/>
        <v>288.637992</v>
      </c>
      <c r="DN61" s="260">
        <f t="shared" si="25"/>
        <v>0</v>
      </c>
      <c r="DQ61" s="358"/>
    </row>
    <row r="62" spans="1:121" ht="22.5">
      <c r="A62" s="272" t="s">
        <v>705</v>
      </c>
      <c r="B62" s="273">
        <v>548</v>
      </c>
      <c r="C62" s="273"/>
      <c r="D62" s="274"/>
      <c r="E62" s="275"/>
      <c r="F62" s="275"/>
      <c r="G62" s="275"/>
      <c r="H62" s="275"/>
      <c r="I62" s="275"/>
      <c r="J62" s="275"/>
      <c r="K62" s="275"/>
      <c r="L62" s="275"/>
      <c r="M62" s="276"/>
      <c r="N62" s="273">
        <v>548</v>
      </c>
      <c r="O62" s="274"/>
      <c r="P62" s="275"/>
      <c r="Q62" s="275">
        <v>464</v>
      </c>
      <c r="R62" s="276">
        <v>84</v>
      </c>
      <c r="S62" s="273"/>
      <c r="T62" s="274"/>
      <c r="U62" s="276"/>
      <c r="V62" s="273"/>
      <c r="W62" s="273"/>
      <c r="X62" s="274"/>
      <c r="Y62" s="275"/>
      <c r="Z62" s="275"/>
      <c r="AA62" s="275"/>
      <c r="AB62" s="275"/>
      <c r="AC62" s="275"/>
      <c r="AD62" s="275"/>
      <c r="AE62" s="275"/>
      <c r="AF62" s="275"/>
      <c r="AG62" s="275"/>
      <c r="AH62" s="275"/>
      <c r="AI62" s="275"/>
      <c r="AJ62" s="275"/>
      <c r="AK62" s="275"/>
      <c r="AL62" s="275"/>
      <c r="AM62" s="275"/>
      <c r="AN62" s="275"/>
      <c r="AO62" s="275"/>
      <c r="AP62" s="275"/>
      <c r="AQ62" s="275"/>
      <c r="AR62" s="275"/>
      <c r="AS62" s="276"/>
      <c r="AT62" s="273"/>
      <c r="AU62" s="273"/>
      <c r="AV62" s="274"/>
      <c r="AW62" s="275"/>
      <c r="AX62" s="275"/>
      <c r="AY62" s="275"/>
      <c r="AZ62" s="275"/>
      <c r="BA62" s="275"/>
      <c r="BB62" s="275"/>
      <c r="BC62" s="275"/>
      <c r="BD62" s="275"/>
      <c r="BE62" s="275"/>
      <c r="BF62" s="275"/>
      <c r="BG62" s="275"/>
      <c r="BH62" s="275"/>
      <c r="BI62" s="275"/>
      <c r="BJ62" s="275"/>
      <c r="BK62" s="275"/>
      <c r="BL62" s="275"/>
      <c r="BM62" s="276"/>
      <c r="BN62" s="273"/>
      <c r="BO62" s="274"/>
      <c r="BP62" s="276"/>
      <c r="BQ62" s="273"/>
      <c r="BR62" s="273"/>
      <c r="BS62" s="273"/>
      <c r="BW62" s="331">
        <f t="shared" si="91"/>
        <v>0</v>
      </c>
      <c r="BX62" s="331">
        <f t="shared" si="91"/>
        <v>0</v>
      </c>
      <c r="BY62" s="331">
        <f t="shared" si="91"/>
        <v>548</v>
      </c>
      <c r="BZ62" s="331">
        <f t="shared" si="91"/>
        <v>0</v>
      </c>
      <c r="CA62" s="331">
        <f t="shared" si="91"/>
        <v>0</v>
      </c>
      <c r="CB62" s="331">
        <f t="shared" si="91"/>
        <v>0</v>
      </c>
      <c r="CC62" s="331">
        <f t="shared" si="91"/>
        <v>0</v>
      </c>
      <c r="CD62" s="331">
        <f t="shared" si="91"/>
        <v>0</v>
      </c>
      <c r="CE62" s="331">
        <f t="shared" si="91"/>
        <v>0</v>
      </c>
      <c r="CF62" s="331">
        <f t="shared" si="91"/>
        <v>0</v>
      </c>
      <c r="CG62" s="331">
        <f t="shared" si="91"/>
        <v>0</v>
      </c>
      <c r="CH62" s="331">
        <f t="shared" si="91"/>
        <v>0</v>
      </c>
      <c r="CI62" s="331">
        <f t="shared" si="91"/>
        <v>0</v>
      </c>
      <c r="CJ62" s="331">
        <f t="shared" si="91"/>
        <v>0</v>
      </c>
      <c r="CK62" s="331">
        <f t="shared" si="91"/>
        <v>0</v>
      </c>
      <c r="CL62" s="331">
        <f t="shared" si="91"/>
        <v>0</v>
      </c>
      <c r="CM62" s="331">
        <f t="shared" si="90"/>
        <v>0</v>
      </c>
      <c r="CN62" s="331">
        <f t="shared" si="90"/>
        <v>0</v>
      </c>
      <c r="CO62" s="331">
        <f t="shared" si="90"/>
        <v>0</v>
      </c>
      <c r="CP62" s="331">
        <f t="shared" si="90"/>
        <v>548</v>
      </c>
      <c r="CQ62" s="332">
        <f t="shared" si="23"/>
        <v>0</v>
      </c>
      <c r="CS62" s="363" t="str">
        <f t="shared" si="24"/>
        <v/>
      </c>
      <c r="CT62" s="260">
        <f t="shared" si="70"/>
        <v>0</v>
      </c>
      <c r="CU62" s="260">
        <f t="shared" si="71"/>
        <v>0</v>
      </c>
      <c r="CV62" s="260">
        <f t="shared" si="72"/>
        <v>22.943664000000002</v>
      </c>
      <c r="CW62" s="260">
        <f t="shared" si="73"/>
        <v>0</v>
      </c>
      <c r="CX62" s="260">
        <f t="shared" si="74"/>
        <v>0</v>
      </c>
      <c r="CY62" s="260">
        <f t="shared" si="75"/>
        <v>0</v>
      </c>
      <c r="CZ62" s="260">
        <f t="shared" si="76"/>
        <v>0</v>
      </c>
      <c r="DA62" s="260">
        <f t="shared" si="77"/>
        <v>0</v>
      </c>
      <c r="DB62" s="260">
        <f t="shared" si="78"/>
        <v>0</v>
      </c>
      <c r="DC62" s="260">
        <f t="shared" si="79"/>
        <v>0</v>
      </c>
      <c r="DD62" s="260">
        <f t="shared" si="80"/>
        <v>0</v>
      </c>
      <c r="DE62" s="260">
        <f t="shared" si="81"/>
        <v>0</v>
      </c>
      <c r="DF62" s="260">
        <f t="shared" si="82"/>
        <v>0</v>
      </c>
      <c r="DG62" s="260">
        <f t="shared" si="83"/>
        <v>0</v>
      </c>
      <c r="DH62" s="260">
        <f t="shared" si="84"/>
        <v>0</v>
      </c>
      <c r="DI62" s="260">
        <f t="shared" si="85"/>
        <v>0</v>
      </c>
      <c r="DJ62" s="260">
        <f t="shared" si="86"/>
        <v>0</v>
      </c>
      <c r="DK62" s="260">
        <f t="shared" si="87"/>
        <v>0</v>
      </c>
      <c r="DL62" s="260">
        <f t="shared" si="88"/>
        <v>0</v>
      </c>
      <c r="DM62" s="260">
        <f t="shared" si="89"/>
        <v>22.943664000000002</v>
      </c>
      <c r="DN62" s="260">
        <f t="shared" si="25"/>
        <v>0</v>
      </c>
      <c r="DQ62" s="358"/>
    </row>
    <row r="63" spans="1:121" ht="22.5">
      <c r="A63" s="272" t="s">
        <v>706</v>
      </c>
      <c r="B63" s="273"/>
      <c r="C63" s="273"/>
      <c r="D63" s="274"/>
      <c r="E63" s="275"/>
      <c r="F63" s="275"/>
      <c r="G63" s="275"/>
      <c r="H63" s="275"/>
      <c r="I63" s="275"/>
      <c r="J63" s="275"/>
      <c r="K63" s="275"/>
      <c r="L63" s="275"/>
      <c r="M63" s="276"/>
      <c r="N63" s="273"/>
      <c r="O63" s="274"/>
      <c r="P63" s="275"/>
      <c r="Q63" s="275"/>
      <c r="R63" s="276"/>
      <c r="S63" s="273"/>
      <c r="T63" s="274"/>
      <c r="U63" s="276"/>
      <c r="V63" s="273"/>
      <c r="W63" s="273"/>
      <c r="X63" s="274"/>
      <c r="Y63" s="275"/>
      <c r="Z63" s="275"/>
      <c r="AA63" s="275"/>
      <c r="AB63" s="275"/>
      <c r="AC63" s="275"/>
      <c r="AD63" s="275"/>
      <c r="AE63" s="275"/>
      <c r="AF63" s="275"/>
      <c r="AG63" s="275"/>
      <c r="AH63" s="275"/>
      <c r="AI63" s="275"/>
      <c r="AJ63" s="275"/>
      <c r="AK63" s="275"/>
      <c r="AL63" s="275"/>
      <c r="AM63" s="275"/>
      <c r="AN63" s="275"/>
      <c r="AO63" s="275"/>
      <c r="AP63" s="275"/>
      <c r="AQ63" s="275"/>
      <c r="AR63" s="275"/>
      <c r="AS63" s="276"/>
      <c r="AT63" s="273"/>
      <c r="AU63" s="273"/>
      <c r="AV63" s="274"/>
      <c r="AW63" s="275"/>
      <c r="AX63" s="275"/>
      <c r="AY63" s="275"/>
      <c r="AZ63" s="275"/>
      <c r="BA63" s="275"/>
      <c r="BB63" s="275"/>
      <c r="BC63" s="275"/>
      <c r="BD63" s="275"/>
      <c r="BE63" s="275"/>
      <c r="BF63" s="275"/>
      <c r="BG63" s="275"/>
      <c r="BH63" s="275"/>
      <c r="BI63" s="275"/>
      <c r="BJ63" s="275"/>
      <c r="BK63" s="275"/>
      <c r="BL63" s="275"/>
      <c r="BM63" s="276"/>
      <c r="BN63" s="273"/>
      <c r="BO63" s="274"/>
      <c r="BP63" s="276"/>
      <c r="BQ63" s="273"/>
      <c r="BR63" s="273"/>
      <c r="BS63" s="273"/>
      <c r="BW63" s="331">
        <f t="shared" si="91"/>
        <v>0</v>
      </c>
      <c r="BX63" s="331">
        <f t="shared" si="91"/>
        <v>0</v>
      </c>
      <c r="BY63" s="331">
        <f t="shared" si="91"/>
        <v>0</v>
      </c>
      <c r="BZ63" s="331">
        <f t="shared" si="91"/>
        <v>0</v>
      </c>
      <c r="CA63" s="331">
        <f t="shared" si="91"/>
        <v>0</v>
      </c>
      <c r="CB63" s="331">
        <f t="shared" si="91"/>
        <v>0</v>
      </c>
      <c r="CC63" s="331">
        <f t="shared" si="91"/>
        <v>0</v>
      </c>
      <c r="CD63" s="331">
        <f t="shared" si="91"/>
        <v>0</v>
      </c>
      <c r="CE63" s="331">
        <f t="shared" si="91"/>
        <v>0</v>
      </c>
      <c r="CF63" s="331">
        <f t="shared" si="91"/>
        <v>0</v>
      </c>
      <c r="CG63" s="331">
        <f t="shared" si="91"/>
        <v>0</v>
      </c>
      <c r="CH63" s="331">
        <f t="shared" si="91"/>
        <v>0</v>
      </c>
      <c r="CI63" s="331">
        <f t="shared" si="91"/>
        <v>0</v>
      </c>
      <c r="CJ63" s="331">
        <f t="shared" si="91"/>
        <v>0</v>
      </c>
      <c r="CK63" s="331">
        <f t="shared" si="91"/>
        <v>0</v>
      </c>
      <c r="CL63" s="331">
        <f t="shared" si="91"/>
        <v>0</v>
      </c>
      <c r="CM63" s="331">
        <f t="shared" si="90"/>
        <v>0</v>
      </c>
      <c r="CN63" s="331">
        <f t="shared" si="90"/>
        <v>0</v>
      </c>
      <c r="CO63" s="331">
        <f t="shared" si="90"/>
        <v>0</v>
      </c>
      <c r="CP63" s="331">
        <f t="shared" si="90"/>
        <v>0</v>
      </c>
      <c r="CQ63" s="332">
        <f t="shared" si="23"/>
        <v>0</v>
      </c>
      <c r="CS63" s="363" t="str">
        <f t="shared" si="24"/>
        <v/>
      </c>
      <c r="CT63" s="260">
        <f t="shared" si="70"/>
        <v>0</v>
      </c>
      <c r="CU63" s="260">
        <f t="shared" si="71"/>
        <v>0</v>
      </c>
      <c r="CV63" s="260">
        <f t="shared" si="72"/>
        <v>0</v>
      </c>
      <c r="CW63" s="260">
        <f t="shared" si="73"/>
        <v>0</v>
      </c>
      <c r="CX63" s="260">
        <f t="shared" si="74"/>
        <v>0</v>
      </c>
      <c r="CY63" s="260">
        <f t="shared" si="75"/>
        <v>0</v>
      </c>
      <c r="CZ63" s="260">
        <f t="shared" si="76"/>
        <v>0</v>
      </c>
      <c r="DA63" s="260">
        <f t="shared" si="77"/>
        <v>0</v>
      </c>
      <c r="DB63" s="260">
        <f t="shared" si="78"/>
        <v>0</v>
      </c>
      <c r="DC63" s="260">
        <f t="shared" si="79"/>
        <v>0</v>
      </c>
      <c r="DD63" s="260">
        <f t="shared" si="80"/>
        <v>0</v>
      </c>
      <c r="DE63" s="260">
        <f t="shared" si="81"/>
        <v>0</v>
      </c>
      <c r="DF63" s="260">
        <f t="shared" si="82"/>
        <v>0</v>
      </c>
      <c r="DG63" s="260">
        <f t="shared" si="83"/>
        <v>0</v>
      </c>
      <c r="DH63" s="260">
        <f t="shared" si="84"/>
        <v>0</v>
      </c>
      <c r="DI63" s="260">
        <f t="shared" si="85"/>
        <v>0</v>
      </c>
      <c r="DJ63" s="260">
        <f t="shared" si="86"/>
        <v>0</v>
      </c>
      <c r="DK63" s="260">
        <f t="shared" si="87"/>
        <v>0</v>
      </c>
      <c r="DL63" s="260">
        <f t="shared" si="88"/>
        <v>0</v>
      </c>
      <c r="DM63" s="260">
        <f t="shared" si="89"/>
        <v>0</v>
      </c>
      <c r="DN63" s="260">
        <f t="shared" si="25"/>
        <v>0</v>
      </c>
      <c r="DQ63" s="358"/>
    </row>
    <row r="64" spans="1:121" ht="22.5">
      <c r="A64" s="272" t="s">
        <v>707</v>
      </c>
      <c r="B64" s="273">
        <v>28902</v>
      </c>
      <c r="C64" s="273"/>
      <c r="D64" s="274"/>
      <c r="E64" s="275"/>
      <c r="F64" s="275"/>
      <c r="G64" s="275"/>
      <c r="H64" s="275"/>
      <c r="I64" s="275"/>
      <c r="J64" s="275"/>
      <c r="K64" s="275"/>
      <c r="L64" s="275"/>
      <c r="M64" s="276"/>
      <c r="N64" s="273"/>
      <c r="O64" s="274"/>
      <c r="P64" s="275"/>
      <c r="Q64" s="275"/>
      <c r="R64" s="276"/>
      <c r="S64" s="273"/>
      <c r="T64" s="274"/>
      <c r="U64" s="276"/>
      <c r="V64" s="273"/>
      <c r="W64" s="273">
        <v>28902</v>
      </c>
      <c r="X64" s="274"/>
      <c r="Y64" s="275"/>
      <c r="Z64" s="275">
        <v>892</v>
      </c>
      <c r="AA64" s="275"/>
      <c r="AB64" s="275"/>
      <c r="AC64" s="275">
        <v>1047</v>
      </c>
      <c r="AD64" s="275"/>
      <c r="AE64" s="275">
        <v>749</v>
      </c>
      <c r="AF64" s="275">
        <v>4089</v>
      </c>
      <c r="AG64" s="275">
        <v>30</v>
      </c>
      <c r="AH64" s="275"/>
      <c r="AI64" s="275">
        <v>604</v>
      </c>
      <c r="AJ64" s="275">
        <v>0</v>
      </c>
      <c r="AK64" s="275">
        <v>2617</v>
      </c>
      <c r="AL64" s="275">
        <v>13253</v>
      </c>
      <c r="AM64" s="275">
        <v>1964</v>
      </c>
      <c r="AN64" s="275">
        <v>145</v>
      </c>
      <c r="AO64" s="275">
        <v>394</v>
      </c>
      <c r="AP64" s="275">
        <v>1424</v>
      </c>
      <c r="AQ64" s="275">
        <v>224</v>
      </c>
      <c r="AR64" s="275">
        <v>84</v>
      </c>
      <c r="AS64" s="276">
        <v>1386</v>
      </c>
      <c r="AT64" s="273"/>
      <c r="AU64" s="273"/>
      <c r="AV64" s="274"/>
      <c r="AW64" s="275"/>
      <c r="AX64" s="275"/>
      <c r="AY64" s="275"/>
      <c r="AZ64" s="275"/>
      <c r="BA64" s="275"/>
      <c r="BB64" s="275"/>
      <c r="BC64" s="275"/>
      <c r="BD64" s="275"/>
      <c r="BE64" s="275"/>
      <c r="BF64" s="275"/>
      <c r="BG64" s="275"/>
      <c r="BH64" s="275"/>
      <c r="BI64" s="275"/>
      <c r="BJ64" s="275"/>
      <c r="BK64" s="275"/>
      <c r="BL64" s="275"/>
      <c r="BM64" s="276"/>
      <c r="BN64" s="273"/>
      <c r="BO64" s="274"/>
      <c r="BP64" s="276"/>
      <c r="BQ64" s="273"/>
      <c r="BR64" s="273"/>
      <c r="BS64" s="273"/>
      <c r="BW64" s="331">
        <f t="shared" si="91"/>
        <v>0</v>
      </c>
      <c r="BX64" s="331">
        <f t="shared" si="91"/>
        <v>0</v>
      </c>
      <c r="BY64" s="331">
        <f t="shared" si="91"/>
        <v>0</v>
      </c>
      <c r="BZ64" s="331">
        <f t="shared" si="91"/>
        <v>0</v>
      </c>
      <c r="CA64" s="331">
        <f t="shared" si="91"/>
        <v>4089</v>
      </c>
      <c r="CB64" s="331">
        <f t="shared" si="91"/>
        <v>13253</v>
      </c>
      <c r="CC64" s="331">
        <f t="shared" si="91"/>
        <v>749</v>
      </c>
      <c r="CD64" s="331">
        <f t="shared" si="91"/>
        <v>1964</v>
      </c>
      <c r="CE64" s="331">
        <f t="shared" si="91"/>
        <v>8847</v>
      </c>
      <c r="CF64" s="331">
        <f t="shared" si="91"/>
        <v>0</v>
      </c>
      <c r="CG64" s="331">
        <f t="shared" si="91"/>
        <v>0</v>
      </c>
      <c r="CH64" s="331">
        <f t="shared" si="91"/>
        <v>0</v>
      </c>
      <c r="CI64" s="331">
        <f t="shared" si="91"/>
        <v>0</v>
      </c>
      <c r="CJ64" s="331">
        <f t="shared" si="91"/>
        <v>0</v>
      </c>
      <c r="CK64" s="331">
        <f t="shared" si="91"/>
        <v>0</v>
      </c>
      <c r="CL64" s="331">
        <f t="shared" si="91"/>
        <v>0</v>
      </c>
      <c r="CM64" s="331">
        <f t="shared" si="90"/>
        <v>0</v>
      </c>
      <c r="CN64" s="331">
        <f t="shared" si="90"/>
        <v>0</v>
      </c>
      <c r="CO64" s="331">
        <f t="shared" si="90"/>
        <v>0</v>
      </c>
      <c r="CP64" s="331">
        <f t="shared" si="90"/>
        <v>28902</v>
      </c>
      <c r="CQ64" s="332">
        <f t="shared" si="23"/>
        <v>0</v>
      </c>
      <c r="CS64" s="363" t="str">
        <f t="shared" si="24"/>
        <v/>
      </c>
      <c r="CT64" s="260">
        <f t="shared" si="70"/>
        <v>0</v>
      </c>
      <c r="CU64" s="260">
        <f t="shared" si="71"/>
        <v>0</v>
      </c>
      <c r="CV64" s="260">
        <f t="shared" si="72"/>
        <v>0</v>
      </c>
      <c r="CW64" s="260">
        <f t="shared" si="73"/>
        <v>0</v>
      </c>
      <c r="CX64" s="260">
        <f t="shared" si="74"/>
        <v>171.198252</v>
      </c>
      <c r="CY64" s="260">
        <f t="shared" si="75"/>
        <v>554.87660400000004</v>
      </c>
      <c r="CZ64" s="260">
        <f t="shared" si="76"/>
        <v>31.359132000000002</v>
      </c>
      <c r="DA64" s="260">
        <f t="shared" si="77"/>
        <v>82.228752</v>
      </c>
      <c r="DB64" s="260">
        <f t="shared" si="78"/>
        <v>370.40619600000002</v>
      </c>
      <c r="DC64" s="260">
        <f t="shared" si="79"/>
        <v>0</v>
      </c>
      <c r="DD64" s="260">
        <f t="shared" si="80"/>
        <v>0</v>
      </c>
      <c r="DE64" s="260">
        <f t="shared" si="81"/>
        <v>0</v>
      </c>
      <c r="DF64" s="260">
        <f t="shared" si="82"/>
        <v>0</v>
      </c>
      <c r="DG64" s="260">
        <f t="shared" si="83"/>
        <v>0</v>
      </c>
      <c r="DH64" s="260">
        <f t="shared" si="84"/>
        <v>0</v>
      </c>
      <c r="DI64" s="260">
        <f t="shared" si="85"/>
        <v>0</v>
      </c>
      <c r="DJ64" s="260">
        <f t="shared" si="86"/>
        <v>0</v>
      </c>
      <c r="DK64" s="260">
        <f t="shared" si="87"/>
        <v>0</v>
      </c>
      <c r="DL64" s="260">
        <f t="shared" si="88"/>
        <v>0</v>
      </c>
      <c r="DM64" s="260">
        <f t="shared" si="89"/>
        <v>1210.0689360000001</v>
      </c>
      <c r="DN64" s="260">
        <f t="shared" si="25"/>
        <v>0</v>
      </c>
      <c r="DQ64" s="358"/>
    </row>
    <row r="65" spans="1:121" s="314" customFormat="1" ht="22.5">
      <c r="A65" s="315" t="s">
        <v>723</v>
      </c>
      <c r="B65" s="316">
        <v>27312</v>
      </c>
      <c r="C65" s="316"/>
      <c r="D65" s="317"/>
      <c r="E65" s="318"/>
      <c r="F65" s="318"/>
      <c r="G65" s="318"/>
      <c r="H65" s="318"/>
      <c r="I65" s="318"/>
      <c r="J65" s="318"/>
      <c r="K65" s="318"/>
      <c r="L65" s="318"/>
      <c r="M65" s="319"/>
      <c r="N65" s="316"/>
      <c r="O65" s="317"/>
      <c r="P65" s="318"/>
      <c r="Q65" s="318"/>
      <c r="R65" s="319"/>
      <c r="S65" s="316"/>
      <c r="T65" s="317"/>
      <c r="U65" s="319"/>
      <c r="V65" s="316"/>
      <c r="W65" s="316">
        <v>27312</v>
      </c>
      <c r="X65" s="317"/>
      <c r="Y65" s="318"/>
      <c r="Z65" s="318"/>
      <c r="AA65" s="318"/>
      <c r="AB65" s="318"/>
      <c r="AC65" s="318">
        <v>919</v>
      </c>
      <c r="AD65" s="318"/>
      <c r="AE65" s="318">
        <v>722</v>
      </c>
      <c r="AF65" s="318">
        <v>4089</v>
      </c>
      <c r="AG65" s="318">
        <v>30</v>
      </c>
      <c r="AH65" s="318"/>
      <c r="AI65" s="318">
        <v>604</v>
      </c>
      <c r="AJ65" s="318">
        <v>0</v>
      </c>
      <c r="AK65" s="318">
        <v>2247</v>
      </c>
      <c r="AL65" s="318">
        <v>13242</v>
      </c>
      <c r="AM65" s="318">
        <v>1964</v>
      </c>
      <c r="AN65" s="318">
        <v>145</v>
      </c>
      <c r="AO65" s="318">
        <v>394</v>
      </c>
      <c r="AP65" s="318">
        <v>1424</v>
      </c>
      <c r="AQ65" s="318">
        <v>224</v>
      </c>
      <c r="AR65" s="318">
        <v>84</v>
      </c>
      <c r="AS65" s="319">
        <v>1224</v>
      </c>
      <c r="AT65" s="316"/>
      <c r="AU65" s="316"/>
      <c r="AV65" s="317"/>
      <c r="AW65" s="318"/>
      <c r="AX65" s="318"/>
      <c r="AY65" s="318"/>
      <c r="AZ65" s="318"/>
      <c r="BA65" s="318"/>
      <c r="BB65" s="318"/>
      <c r="BC65" s="318"/>
      <c r="BD65" s="318"/>
      <c r="BE65" s="318"/>
      <c r="BF65" s="318"/>
      <c r="BG65" s="318"/>
      <c r="BH65" s="318"/>
      <c r="BI65" s="318"/>
      <c r="BJ65" s="318"/>
      <c r="BK65" s="318"/>
      <c r="BL65" s="318"/>
      <c r="BM65" s="319"/>
      <c r="BN65" s="316"/>
      <c r="BO65" s="317"/>
      <c r="BP65" s="319"/>
      <c r="BQ65" s="316"/>
      <c r="BR65" s="316"/>
      <c r="BS65" s="316"/>
      <c r="BW65" s="331">
        <f t="shared" si="91"/>
        <v>0</v>
      </c>
      <c r="BX65" s="331">
        <f t="shared" si="91"/>
        <v>0</v>
      </c>
      <c r="BY65" s="331">
        <f t="shared" si="91"/>
        <v>0</v>
      </c>
      <c r="BZ65" s="331">
        <f t="shared" si="91"/>
        <v>0</v>
      </c>
      <c r="CA65" s="331">
        <f t="shared" si="91"/>
        <v>4089</v>
      </c>
      <c r="CB65" s="331">
        <f t="shared" si="91"/>
        <v>13242</v>
      </c>
      <c r="CC65" s="331">
        <f t="shared" si="91"/>
        <v>722</v>
      </c>
      <c r="CD65" s="331">
        <f t="shared" si="91"/>
        <v>1964</v>
      </c>
      <c r="CE65" s="331">
        <f t="shared" si="91"/>
        <v>7295</v>
      </c>
      <c r="CF65" s="331">
        <f t="shared" si="91"/>
        <v>0</v>
      </c>
      <c r="CG65" s="331">
        <f t="shared" si="91"/>
        <v>0</v>
      </c>
      <c r="CH65" s="331">
        <f t="shared" si="91"/>
        <v>0</v>
      </c>
      <c r="CI65" s="331">
        <f t="shared" si="91"/>
        <v>0</v>
      </c>
      <c r="CJ65" s="331">
        <f t="shared" si="91"/>
        <v>0</v>
      </c>
      <c r="CK65" s="331">
        <f t="shared" si="91"/>
        <v>0</v>
      </c>
      <c r="CL65" s="331">
        <f t="shared" si="91"/>
        <v>0</v>
      </c>
      <c r="CM65" s="331">
        <f t="shared" si="90"/>
        <v>0</v>
      </c>
      <c r="CN65" s="331">
        <f t="shared" si="90"/>
        <v>0</v>
      </c>
      <c r="CO65" s="331">
        <f t="shared" si="90"/>
        <v>0</v>
      </c>
      <c r="CP65" s="331">
        <f t="shared" si="90"/>
        <v>27312</v>
      </c>
      <c r="CQ65" s="332">
        <f t="shared" si="23"/>
        <v>0</v>
      </c>
      <c r="CS65" s="363" t="str">
        <f t="shared" si="24"/>
        <v/>
      </c>
      <c r="CT65" s="260">
        <f t="shared" si="70"/>
        <v>0</v>
      </c>
      <c r="CU65" s="260">
        <f t="shared" si="71"/>
        <v>0</v>
      </c>
      <c r="CV65" s="260">
        <f t="shared" si="72"/>
        <v>0</v>
      </c>
      <c r="CW65" s="260">
        <f t="shared" si="73"/>
        <v>0</v>
      </c>
      <c r="CX65" s="260">
        <f t="shared" si="74"/>
        <v>171.198252</v>
      </c>
      <c r="CY65" s="260">
        <f t="shared" si="75"/>
        <v>554.41605600000003</v>
      </c>
      <c r="CZ65" s="260">
        <f t="shared" si="76"/>
        <v>30.228696000000003</v>
      </c>
      <c r="DA65" s="260">
        <f t="shared" si="77"/>
        <v>82.228752</v>
      </c>
      <c r="DB65" s="260">
        <f t="shared" si="78"/>
        <v>305.42706000000004</v>
      </c>
      <c r="DC65" s="260">
        <f t="shared" si="79"/>
        <v>0</v>
      </c>
      <c r="DD65" s="260">
        <f t="shared" si="80"/>
        <v>0</v>
      </c>
      <c r="DE65" s="260">
        <f t="shared" si="81"/>
        <v>0</v>
      </c>
      <c r="DF65" s="260">
        <f t="shared" si="82"/>
        <v>0</v>
      </c>
      <c r="DG65" s="260">
        <f t="shared" si="83"/>
        <v>0</v>
      </c>
      <c r="DH65" s="260">
        <f t="shared" si="84"/>
        <v>0</v>
      </c>
      <c r="DI65" s="260">
        <f t="shared" si="85"/>
        <v>0</v>
      </c>
      <c r="DJ65" s="260">
        <f t="shared" si="86"/>
        <v>0</v>
      </c>
      <c r="DK65" s="260">
        <f t="shared" si="87"/>
        <v>0</v>
      </c>
      <c r="DL65" s="260">
        <f t="shared" si="88"/>
        <v>0</v>
      </c>
      <c r="DM65" s="260">
        <f t="shared" si="89"/>
        <v>1143.498816</v>
      </c>
      <c r="DN65" s="260">
        <f t="shared" si="25"/>
        <v>0</v>
      </c>
      <c r="DQ65" s="361"/>
    </row>
    <row r="66" spans="1:121" ht="22.5">
      <c r="A66" s="272" t="s">
        <v>724</v>
      </c>
      <c r="B66" s="273">
        <v>716</v>
      </c>
      <c r="C66" s="273"/>
      <c r="D66" s="274"/>
      <c r="E66" s="275"/>
      <c r="F66" s="275"/>
      <c r="G66" s="275"/>
      <c r="H66" s="275"/>
      <c r="I66" s="275"/>
      <c r="J66" s="275"/>
      <c r="K66" s="275"/>
      <c r="L66" s="275"/>
      <c r="M66" s="276"/>
      <c r="N66" s="273"/>
      <c r="O66" s="274"/>
      <c r="P66" s="275"/>
      <c r="Q66" s="275"/>
      <c r="R66" s="276"/>
      <c r="S66" s="273"/>
      <c r="T66" s="274"/>
      <c r="U66" s="276"/>
      <c r="V66" s="273"/>
      <c r="W66" s="273">
        <v>716</v>
      </c>
      <c r="X66" s="274"/>
      <c r="Y66" s="275"/>
      <c r="Z66" s="275">
        <v>716</v>
      </c>
      <c r="AA66" s="275"/>
      <c r="AB66" s="275"/>
      <c r="AC66" s="275"/>
      <c r="AD66" s="275"/>
      <c r="AE66" s="275"/>
      <c r="AF66" s="275"/>
      <c r="AG66" s="275"/>
      <c r="AH66" s="275"/>
      <c r="AI66" s="275"/>
      <c r="AJ66" s="275"/>
      <c r="AK66" s="275"/>
      <c r="AL66" s="275"/>
      <c r="AM66" s="275"/>
      <c r="AN66" s="275"/>
      <c r="AO66" s="275"/>
      <c r="AP66" s="275"/>
      <c r="AQ66" s="275"/>
      <c r="AR66" s="275"/>
      <c r="AS66" s="276"/>
      <c r="AT66" s="273"/>
      <c r="AU66" s="273"/>
      <c r="AV66" s="274"/>
      <c r="AW66" s="275"/>
      <c r="AX66" s="275"/>
      <c r="AY66" s="275"/>
      <c r="AZ66" s="275"/>
      <c r="BA66" s="275"/>
      <c r="BB66" s="275"/>
      <c r="BC66" s="275"/>
      <c r="BD66" s="275"/>
      <c r="BE66" s="275"/>
      <c r="BF66" s="275"/>
      <c r="BG66" s="275"/>
      <c r="BH66" s="275"/>
      <c r="BI66" s="275"/>
      <c r="BJ66" s="275"/>
      <c r="BK66" s="275"/>
      <c r="BL66" s="275"/>
      <c r="BM66" s="276"/>
      <c r="BN66" s="273"/>
      <c r="BO66" s="274"/>
      <c r="BP66" s="276"/>
      <c r="BQ66" s="273"/>
      <c r="BR66" s="273"/>
      <c r="BS66" s="273"/>
      <c r="BW66" s="331">
        <f t="shared" si="91"/>
        <v>0</v>
      </c>
      <c r="BX66" s="331">
        <f t="shared" si="91"/>
        <v>0</v>
      </c>
      <c r="BY66" s="331">
        <f t="shared" si="91"/>
        <v>0</v>
      </c>
      <c r="BZ66" s="331">
        <f t="shared" si="91"/>
        <v>0</v>
      </c>
      <c r="CA66" s="331">
        <f t="shared" si="91"/>
        <v>0</v>
      </c>
      <c r="CB66" s="331">
        <f t="shared" si="91"/>
        <v>0</v>
      </c>
      <c r="CC66" s="331">
        <f t="shared" si="91"/>
        <v>0</v>
      </c>
      <c r="CD66" s="331">
        <f t="shared" si="91"/>
        <v>0</v>
      </c>
      <c r="CE66" s="331">
        <f t="shared" si="91"/>
        <v>716</v>
      </c>
      <c r="CF66" s="331">
        <f t="shared" si="91"/>
        <v>0</v>
      </c>
      <c r="CG66" s="331">
        <f t="shared" si="91"/>
        <v>0</v>
      </c>
      <c r="CH66" s="331">
        <f t="shared" si="91"/>
        <v>0</v>
      </c>
      <c r="CI66" s="331">
        <f t="shared" si="91"/>
        <v>0</v>
      </c>
      <c r="CJ66" s="331">
        <f t="shared" si="91"/>
        <v>0</v>
      </c>
      <c r="CK66" s="331">
        <f t="shared" si="91"/>
        <v>0</v>
      </c>
      <c r="CL66" s="331">
        <f t="shared" si="91"/>
        <v>0</v>
      </c>
      <c r="CM66" s="331">
        <f t="shared" si="90"/>
        <v>0</v>
      </c>
      <c r="CN66" s="331">
        <f t="shared" si="90"/>
        <v>0</v>
      </c>
      <c r="CO66" s="331">
        <f t="shared" si="90"/>
        <v>0</v>
      </c>
      <c r="CP66" s="331">
        <f t="shared" si="90"/>
        <v>716</v>
      </c>
      <c r="CQ66" s="332">
        <f t="shared" si="23"/>
        <v>0</v>
      </c>
      <c r="CS66" s="363" t="str">
        <f t="shared" si="24"/>
        <v/>
      </c>
      <c r="CT66" s="260">
        <f t="shared" si="70"/>
        <v>0</v>
      </c>
      <c r="CU66" s="260">
        <f t="shared" si="71"/>
        <v>0</v>
      </c>
      <c r="CV66" s="260">
        <f t="shared" si="72"/>
        <v>0</v>
      </c>
      <c r="CW66" s="260">
        <f t="shared" si="73"/>
        <v>0</v>
      </c>
      <c r="CX66" s="260">
        <f t="shared" si="74"/>
        <v>0</v>
      </c>
      <c r="CY66" s="260">
        <f t="shared" si="75"/>
        <v>0</v>
      </c>
      <c r="CZ66" s="260">
        <f t="shared" si="76"/>
        <v>0</v>
      </c>
      <c r="DA66" s="260">
        <f t="shared" si="77"/>
        <v>0</v>
      </c>
      <c r="DB66" s="260">
        <f t="shared" si="78"/>
        <v>29.977488000000001</v>
      </c>
      <c r="DC66" s="260">
        <f t="shared" si="79"/>
        <v>0</v>
      </c>
      <c r="DD66" s="260">
        <f t="shared" si="80"/>
        <v>0</v>
      </c>
      <c r="DE66" s="260">
        <f t="shared" si="81"/>
        <v>0</v>
      </c>
      <c r="DF66" s="260">
        <f t="shared" si="82"/>
        <v>0</v>
      </c>
      <c r="DG66" s="260">
        <f t="shared" si="83"/>
        <v>0</v>
      </c>
      <c r="DH66" s="260">
        <f t="shared" si="84"/>
        <v>0</v>
      </c>
      <c r="DI66" s="260">
        <f t="shared" si="85"/>
        <v>0</v>
      </c>
      <c r="DJ66" s="260">
        <f t="shared" si="86"/>
        <v>0</v>
      </c>
      <c r="DK66" s="260">
        <f t="shared" si="87"/>
        <v>0</v>
      </c>
      <c r="DL66" s="260">
        <f t="shared" si="88"/>
        <v>0</v>
      </c>
      <c r="DM66" s="260">
        <f t="shared" si="89"/>
        <v>29.977488000000001</v>
      </c>
      <c r="DN66" s="260">
        <f t="shared" si="25"/>
        <v>0</v>
      </c>
      <c r="DQ66" s="358"/>
    </row>
    <row r="67" spans="1:121" ht="22.5">
      <c r="A67" s="272" t="s">
        <v>710</v>
      </c>
      <c r="B67" s="273">
        <v>175</v>
      </c>
      <c r="C67" s="273"/>
      <c r="D67" s="274"/>
      <c r="E67" s="275"/>
      <c r="F67" s="275"/>
      <c r="G67" s="275"/>
      <c r="H67" s="275"/>
      <c r="I67" s="275"/>
      <c r="J67" s="275"/>
      <c r="K67" s="275"/>
      <c r="L67" s="275"/>
      <c r="M67" s="276"/>
      <c r="N67" s="273"/>
      <c r="O67" s="274"/>
      <c r="P67" s="275"/>
      <c r="Q67" s="275"/>
      <c r="R67" s="276"/>
      <c r="S67" s="273"/>
      <c r="T67" s="274"/>
      <c r="U67" s="276"/>
      <c r="V67" s="273"/>
      <c r="W67" s="273">
        <v>175</v>
      </c>
      <c r="X67" s="274"/>
      <c r="Y67" s="275"/>
      <c r="Z67" s="275">
        <v>175</v>
      </c>
      <c r="AA67" s="275"/>
      <c r="AB67" s="275"/>
      <c r="AC67" s="275"/>
      <c r="AD67" s="275"/>
      <c r="AE67" s="275"/>
      <c r="AF67" s="275"/>
      <c r="AG67" s="275"/>
      <c r="AH67" s="275"/>
      <c r="AI67" s="275"/>
      <c r="AJ67" s="275"/>
      <c r="AK67" s="275"/>
      <c r="AL67" s="275"/>
      <c r="AM67" s="275"/>
      <c r="AN67" s="275"/>
      <c r="AO67" s="275"/>
      <c r="AP67" s="275"/>
      <c r="AQ67" s="275"/>
      <c r="AR67" s="275"/>
      <c r="AS67" s="276"/>
      <c r="AT67" s="273"/>
      <c r="AU67" s="273"/>
      <c r="AV67" s="274"/>
      <c r="AW67" s="275"/>
      <c r="AX67" s="275"/>
      <c r="AY67" s="275"/>
      <c r="AZ67" s="275"/>
      <c r="BA67" s="275"/>
      <c r="BB67" s="275"/>
      <c r="BC67" s="275"/>
      <c r="BD67" s="275"/>
      <c r="BE67" s="275"/>
      <c r="BF67" s="275"/>
      <c r="BG67" s="275"/>
      <c r="BH67" s="275"/>
      <c r="BI67" s="275"/>
      <c r="BJ67" s="275"/>
      <c r="BK67" s="275"/>
      <c r="BL67" s="275"/>
      <c r="BM67" s="276"/>
      <c r="BN67" s="273"/>
      <c r="BO67" s="274"/>
      <c r="BP67" s="276"/>
      <c r="BQ67" s="273"/>
      <c r="BR67" s="273"/>
      <c r="BS67" s="273"/>
      <c r="BW67" s="331">
        <f t="shared" si="91"/>
        <v>0</v>
      </c>
      <c r="BX67" s="331">
        <f t="shared" si="91"/>
        <v>0</v>
      </c>
      <c r="BY67" s="331">
        <f t="shared" si="91"/>
        <v>0</v>
      </c>
      <c r="BZ67" s="331">
        <f t="shared" si="91"/>
        <v>0</v>
      </c>
      <c r="CA67" s="331">
        <f t="shared" si="91"/>
        <v>0</v>
      </c>
      <c r="CB67" s="331">
        <f t="shared" si="91"/>
        <v>0</v>
      </c>
      <c r="CC67" s="331">
        <f t="shared" si="91"/>
        <v>0</v>
      </c>
      <c r="CD67" s="331">
        <f t="shared" si="91"/>
        <v>0</v>
      </c>
      <c r="CE67" s="331">
        <f t="shared" si="91"/>
        <v>175</v>
      </c>
      <c r="CF67" s="331">
        <f t="shared" si="91"/>
        <v>0</v>
      </c>
      <c r="CG67" s="331">
        <f t="shared" si="91"/>
        <v>0</v>
      </c>
      <c r="CH67" s="331">
        <f t="shared" si="91"/>
        <v>0</v>
      </c>
      <c r="CI67" s="331">
        <f t="shared" si="91"/>
        <v>0</v>
      </c>
      <c r="CJ67" s="331">
        <f t="shared" si="91"/>
        <v>0</v>
      </c>
      <c r="CK67" s="331">
        <f t="shared" si="91"/>
        <v>0</v>
      </c>
      <c r="CL67" s="331">
        <f t="shared" ref="CL67:CP82" si="92">SUMIF($B$2:$BS$2,CL$4,$B67:$BS67)</f>
        <v>0</v>
      </c>
      <c r="CM67" s="331">
        <f t="shared" si="92"/>
        <v>0</v>
      </c>
      <c r="CN67" s="331">
        <f t="shared" si="92"/>
        <v>0</v>
      </c>
      <c r="CO67" s="331">
        <f t="shared" si="92"/>
        <v>0</v>
      </c>
      <c r="CP67" s="331">
        <f t="shared" si="92"/>
        <v>175</v>
      </c>
      <c r="CQ67" s="332">
        <f t="shared" si="23"/>
        <v>0</v>
      </c>
      <c r="CS67" s="363" t="str">
        <f t="shared" si="24"/>
        <v/>
      </c>
      <c r="CT67" s="260">
        <f t="shared" si="70"/>
        <v>0</v>
      </c>
      <c r="CU67" s="260">
        <f t="shared" si="71"/>
        <v>0</v>
      </c>
      <c r="CV67" s="260">
        <f t="shared" si="72"/>
        <v>0</v>
      </c>
      <c r="CW67" s="260">
        <f t="shared" si="73"/>
        <v>0</v>
      </c>
      <c r="CX67" s="260">
        <f t="shared" si="74"/>
        <v>0</v>
      </c>
      <c r="CY67" s="260">
        <f t="shared" si="75"/>
        <v>0</v>
      </c>
      <c r="CZ67" s="260">
        <f t="shared" si="76"/>
        <v>0</v>
      </c>
      <c r="DA67" s="260">
        <f t="shared" si="77"/>
        <v>0</v>
      </c>
      <c r="DB67" s="260">
        <f t="shared" si="78"/>
        <v>7.3269000000000002</v>
      </c>
      <c r="DC67" s="260">
        <f t="shared" si="79"/>
        <v>0</v>
      </c>
      <c r="DD67" s="260">
        <f t="shared" si="80"/>
        <v>0</v>
      </c>
      <c r="DE67" s="260">
        <f t="shared" si="81"/>
        <v>0</v>
      </c>
      <c r="DF67" s="260">
        <f t="shared" si="82"/>
        <v>0</v>
      </c>
      <c r="DG67" s="260">
        <f t="shared" si="83"/>
        <v>0</v>
      </c>
      <c r="DH67" s="260">
        <f t="shared" si="84"/>
        <v>0</v>
      </c>
      <c r="DI67" s="260">
        <f t="shared" si="85"/>
        <v>0</v>
      </c>
      <c r="DJ67" s="260">
        <f t="shared" si="86"/>
        <v>0</v>
      </c>
      <c r="DK67" s="260">
        <f t="shared" si="87"/>
        <v>0</v>
      </c>
      <c r="DL67" s="260">
        <f t="shared" si="88"/>
        <v>0</v>
      </c>
      <c r="DM67" s="260">
        <f t="shared" si="89"/>
        <v>7.3269000000000002</v>
      </c>
      <c r="DN67" s="260">
        <f t="shared" si="25"/>
        <v>0</v>
      </c>
      <c r="DQ67" s="358"/>
    </row>
    <row r="68" spans="1:121" ht="22.5">
      <c r="A68" s="272" t="s">
        <v>711</v>
      </c>
      <c r="B68" s="273"/>
      <c r="C68" s="273"/>
      <c r="D68" s="274"/>
      <c r="E68" s="275"/>
      <c r="F68" s="275"/>
      <c r="G68" s="275"/>
      <c r="H68" s="275"/>
      <c r="I68" s="275"/>
      <c r="J68" s="275"/>
      <c r="K68" s="275"/>
      <c r="L68" s="275"/>
      <c r="M68" s="276"/>
      <c r="N68" s="273"/>
      <c r="O68" s="274"/>
      <c r="P68" s="275"/>
      <c r="Q68" s="275"/>
      <c r="R68" s="276"/>
      <c r="S68" s="273"/>
      <c r="T68" s="274"/>
      <c r="U68" s="276"/>
      <c r="V68" s="273"/>
      <c r="W68" s="273"/>
      <c r="X68" s="274"/>
      <c r="Y68" s="275"/>
      <c r="Z68" s="275"/>
      <c r="AA68" s="275"/>
      <c r="AB68" s="275"/>
      <c r="AC68" s="275"/>
      <c r="AD68" s="275"/>
      <c r="AE68" s="275"/>
      <c r="AF68" s="275"/>
      <c r="AG68" s="275"/>
      <c r="AH68" s="275"/>
      <c r="AI68" s="275"/>
      <c r="AJ68" s="275"/>
      <c r="AK68" s="275"/>
      <c r="AL68" s="275"/>
      <c r="AM68" s="275"/>
      <c r="AN68" s="275"/>
      <c r="AO68" s="275"/>
      <c r="AP68" s="275"/>
      <c r="AQ68" s="275"/>
      <c r="AR68" s="275"/>
      <c r="AS68" s="276"/>
      <c r="AT68" s="273"/>
      <c r="AU68" s="273"/>
      <c r="AV68" s="274"/>
      <c r="AW68" s="275"/>
      <c r="AX68" s="275"/>
      <c r="AY68" s="275"/>
      <c r="AZ68" s="275"/>
      <c r="BA68" s="275"/>
      <c r="BB68" s="275"/>
      <c r="BC68" s="275"/>
      <c r="BD68" s="275"/>
      <c r="BE68" s="275"/>
      <c r="BF68" s="275"/>
      <c r="BG68" s="275"/>
      <c r="BH68" s="275"/>
      <c r="BI68" s="275"/>
      <c r="BJ68" s="275"/>
      <c r="BK68" s="275"/>
      <c r="BL68" s="275"/>
      <c r="BM68" s="276"/>
      <c r="BN68" s="273"/>
      <c r="BO68" s="274"/>
      <c r="BP68" s="276"/>
      <c r="BQ68" s="273"/>
      <c r="BR68" s="273"/>
      <c r="BS68" s="273"/>
      <c r="BW68" s="331">
        <f t="shared" ref="BW68:CL83" si="93">SUMIF($B$2:$BS$2,BW$4,$B68:$BS68)</f>
        <v>0</v>
      </c>
      <c r="BX68" s="331">
        <f t="shared" si="93"/>
        <v>0</v>
      </c>
      <c r="BY68" s="331">
        <f t="shared" si="93"/>
        <v>0</v>
      </c>
      <c r="BZ68" s="331">
        <f t="shared" si="93"/>
        <v>0</v>
      </c>
      <c r="CA68" s="331">
        <f t="shared" si="93"/>
        <v>0</v>
      </c>
      <c r="CB68" s="331">
        <f t="shared" si="93"/>
        <v>0</v>
      </c>
      <c r="CC68" s="331">
        <f t="shared" si="93"/>
        <v>0</v>
      </c>
      <c r="CD68" s="331">
        <f t="shared" si="93"/>
        <v>0</v>
      </c>
      <c r="CE68" s="331">
        <f t="shared" si="93"/>
        <v>0</v>
      </c>
      <c r="CF68" s="331">
        <f t="shared" si="93"/>
        <v>0</v>
      </c>
      <c r="CG68" s="331">
        <f t="shared" si="93"/>
        <v>0</v>
      </c>
      <c r="CH68" s="331">
        <f t="shared" si="93"/>
        <v>0</v>
      </c>
      <c r="CI68" s="331">
        <f t="shared" si="93"/>
        <v>0</v>
      </c>
      <c r="CJ68" s="331">
        <f t="shared" si="93"/>
        <v>0</v>
      </c>
      <c r="CK68" s="331">
        <f t="shared" si="93"/>
        <v>0</v>
      </c>
      <c r="CL68" s="331">
        <f t="shared" si="93"/>
        <v>0</v>
      </c>
      <c r="CM68" s="331">
        <f t="shared" si="92"/>
        <v>0</v>
      </c>
      <c r="CN68" s="331">
        <f t="shared" si="92"/>
        <v>0</v>
      </c>
      <c r="CO68" s="331">
        <f t="shared" si="92"/>
        <v>0</v>
      </c>
      <c r="CP68" s="331">
        <f t="shared" si="92"/>
        <v>0</v>
      </c>
      <c r="CQ68" s="332">
        <f t="shared" si="23"/>
        <v>0</v>
      </c>
      <c r="CS68" s="363" t="str">
        <f t="shared" si="24"/>
        <v/>
      </c>
      <c r="CT68" s="260">
        <f t="shared" si="70"/>
        <v>0</v>
      </c>
      <c r="CU68" s="260">
        <f t="shared" si="71"/>
        <v>0</v>
      </c>
      <c r="CV68" s="260">
        <f t="shared" si="72"/>
        <v>0</v>
      </c>
      <c r="CW68" s="260">
        <f t="shared" si="73"/>
        <v>0</v>
      </c>
      <c r="CX68" s="260">
        <f t="shared" si="74"/>
        <v>0</v>
      </c>
      <c r="CY68" s="260">
        <f t="shared" si="75"/>
        <v>0</v>
      </c>
      <c r="CZ68" s="260">
        <f t="shared" si="76"/>
        <v>0</v>
      </c>
      <c r="DA68" s="260">
        <f t="shared" si="77"/>
        <v>0</v>
      </c>
      <c r="DB68" s="260">
        <f t="shared" si="78"/>
        <v>0</v>
      </c>
      <c r="DC68" s="260">
        <f t="shared" si="79"/>
        <v>0</v>
      </c>
      <c r="DD68" s="260">
        <f t="shared" si="80"/>
        <v>0</v>
      </c>
      <c r="DE68" s="260">
        <f t="shared" si="81"/>
        <v>0</v>
      </c>
      <c r="DF68" s="260">
        <f t="shared" si="82"/>
        <v>0</v>
      </c>
      <c r="DG68" s="260">
        <f t="shared" si="83"/>
        <v>0</v>
      </c>
      <c r="DH68" s="260">
        <f t="shared" si="84"/>
        <v>0</v>
      </c>
      <c r="DI68" s="260">
        <f t="shared" si="85"/>
        <v>0</v>
      </c>
      <c r="DJ68" s="260">
        <f t="shared" si="86"/>
        <v>0</v>
      </c>
      <c r="DK68" s="260">
        <f t="shared" si="87"/>
        <v>0</v>
      </c>
      <c r="DL68" s="260">
        <f t="shared" si="88"/>
        <v>0</v>
      </c>
      <c r="DM68" s="260">
        <f t="shared" si="89"/>
        <v>0</v>
      </c>
      <c r="DN68" s="260">
        <f t="shared" si="25"/>
        <v>0</v>
      </c>
      <c r="DQ68" s="358"/>
    </row>
    <row r="69" spans="1:121" ht="22.5">
      <c r="A69" s="272" t="s">
        <v>725</v>
      </c>
      <c r="B69" s="273"/>
      <c r="C69" s="273"/>
      <c r="D69" s="274"/>
      <c r="E69" s="275"/>
      <c r="F69" s="275"/>
      <c r="G69" s="275"/>
      <c r="H69" s="275"/>
      <c r="I69" s="275"/>
      <c r="J69" s="275"/>
      <c r="K69" s="275"/>
      <c r="L69" s="275"/>
      <c r="M69" s="276"/>
      <c r="N69" s="273"/>
      <c r="O69" s="274"/>
      <c r="P69" s="275"/>
      <c r="Q69" s="275"/>
      <c r="R69" s="276"/>
      <c r="S69" s="273"/>
      <c r="T69" s="274"/>
      <c r="U69" s="276"/>
      <c r="V69" s="273"/>
      <c r="W69" s="273"/>
      <c r="X69" s="274"/>
      <c r="Y69" s="275"/>
      <c r="Z69" s="275"/>
      <c r="AA69" s="275"/>
      <c r="AB69" s="275"/>
      <c r="AC69" s="275"/>
      <c r="AD69" s="275"/>
      <c r="AE69" s="275"/>
      <c r="AF69" s="275"/>
      <c r="AG69" s="275"/>
      <c r="AH69" s="275"/>
      <c r="AI69" s="275"/>
      <c r="AJ69" s="275"/>
      <c r="AK69" s="275"/>
      <c r="AL69" s="275"/>
      <c r="AM69" s="275"/>
      <c r="AN69" s="275"/>
      <c r="AO69" s="275"/>
      <c r="AP69" s="275"/>
      <c r="AQ69" s="275"/>
      <c r="AR69" s="275"/>
      <c r="AS69" s="276"/>
      <c r="AT69" s="273"/>
      <c r="AU69" s="273"/>
      <c r="AV69" s="274"/>
      <c r="AW69" s="275"/>
      <c r="AX69" s="275"/>
      <c r="AY69" s="275"/>
      <c r="AZ69" s="275"/>
      <c r="BA69" s="275"/>
      <c r="BB69" s="275"/>
      <c r="BC69" s="275"/>
      <c r="BD69" s="275"/>
      <c r="BE69" s="275"/>
      <c r="BF69" s="275"/>
      <c r="BG69" s="275"/>
      <c r="BH69" s="275"/>
      <c r="BI69" s="275"/>
      <c r="BJ69" s="275"/>
      <c r="BK69" s="275"/>
      <c r="BL69" s="275"/>
      <c r="BM69" s="276"/>
      <c r="BN69" s="273"/>
      <c r="BO69" s="274"/>
      <c r="BP69" s="276"/>
      <c r="BQ69" s="273"/>
      <c r="BR69" s="273"/>
      <c r="BS69" s="273"/>
      <c r="BW69" s="331">
        <f t="shared" si="93"/>
        <v>0</v>
      </c>
      <c r="BX69" s="331">
        <f t="shared" si="93"/>
        <v>0</v>
      </c>
      <c r="BY69" s="331">
        <f t="shared" si="93"/>
        <v>0</v>
      </c>
      <c r="BZ69" s="331">
        <f t="shared" si="93"/>
        <v>0</v>
      </c>
      <c r="CA69" s="331">
        <f t="shared" si="93"/>
        <v>0</v>
      </c>
      <c r="CB69" s="331">
        <f t="shared" si="93"/>
        <v>0</v>
      </c>
      <c r="CC69" s="331">
        <f t="shared" si="93"/>
        <v>0</v>
      </c>
      <c r="CD69" s="331">
        <f t="shared" si="93"/>
        <v>0</v>
      </c>
      <c r="CE69" s="331">
        <f t="shared" si="93"/>
        <v>0</v>
      </c>
      <c r="CF69" s="331">
        <f t="shared" si="93"/>
        <v>0</v>
      </c>
      <c r="CG69" s="331">
        <f t="shared" si="93"/>
        <v>0</v>
      </c>
      <c r="CH69" s="331">
        <f t="shared" si="93"/>
        <v>0</v>
      </c>
      <c r="CI69" s="331">
        <f t="shared" si="93"/>
        <v>0</v>
      </c>
      <c r="CJ69" s="331">
        <f t="shared" si="93"/>
        <v>0</v>
      </c>
      <c r="CK69" s="331">
        <f t="shared" si="93"/>
        <v>0</v>
      </c>
      <c r="CL69" s="331">
        <f t="shared" si="93"/>
        <v>0</v>
      </c>
      <c r="CM69" s="331">
        <f t="shared" si="92"/>
        <v>0</v>
      </c>
      <c r="CN69" s="331">
        <f t="shared" si="92"/>
        <v>0</v>
      </c>
      <c r="CO69" s="331">
        <f t="shared" si="92"/>
        <v>0</v>
      </c>
      <c r="CP69" s="331">
        <f t="shared" si="92"/>
        <v>0</v>
      </c>
      <c r="CQ69" s="332">
        <f t="shared" si="23"/>
        <v>0</v>
      </c>
      <c r="CS69" s="363" t="str">
        <f t="shared" si="24"/>
        <v/>
      </c>
      <c r="CT69" s="260">
        <f t="shared" si="70"/>
        <v>0</v>
      </c>
      <c r="CU69" s="260">
        <f t="shared" si="71"/>
        <v>0</v>
      </c>
      <c r="CV69" s="260">
        <f t="shared" si="72"/>
        <v>0</v>
      </c>
      <c r="CW69" s="260">
        <f t="shared" si="73"/>
        <v>0</v>
      </c>
      <c r="CX69" s="260">
        <f t="shared" si="74"/>
        <v>0</v>
      </c>
      <c r="CY69" s="260">
        <f t="shared" si="75"/>
        <v>0</v>
      </c>
      <c r="CZ69" s="260">
        <f t="shared" si="76"/>
        <v>0</v>
      </c>
      <c r="DA69" s="260">
        <f t="shared" si="77"/>
        <v>0</v>
      </c>
      <c r="DB69" s="260">
        <f t="shared" si="78"/>
        <v>0</v>
      </c>
      <c r="DC69" s="260">
        <f t="shared" si="79"/>
        <v>0</v>
      </c>
      <c r="DD69" s="260">
        <f t="shared" si="80"/>
        <v>0</v>
      </c>
      <c r="DE69" s="260">
        <f t="shared" si="81"/>
        <v>0</v>
      </c>
      <c r="DF69" s="260">
        <f t="shared" si="82"/>
        <v>0</v>
      </c>
      <c r="DG69" s="260">
        <f t="shared" si="83"/>
        <v>0</v>
      </c>
      <c r="DH69" s="260">
        <f t="shared" si="84"/>
        <v>0</v>
      </c>
      <c r="DI69" s="260">
        <f t="shared" si="85"/>
        <v>0</v>
      </c>
      <c r="DJ69" s="260">
        <f t="shared" si="86"/>
        <v>0</v>
      </c>
      <c r="DK69" s="260">
        <f t="shared" si="87"/>
        <v>0</v>
      </c>
      <c r="DL69" s="260">
        <f t="shared" si="88"/>
        <v>0</v>
      </c>
      <c r="DM69" s="260">
        <f t="shared" si="89"/>
        <v>0</v>
      </c>
      <c r="DN69" s="260">
        <f t="shared" si="25"/>
        <v>0</v>
      </c>
      <c r="DQ69" s="358"/>
    </row>
    <row r="70" spans="1:121" ht="22.5">
      <c r="A70" s="272" t="s">
        <v>726</v>
      </c>
      <c r="B70" s="273">
        <v>698</v>
      </c>
      <c r="C70" s="273"/>
      <c r="D70" s="274"/>
      <c r="E70" s="275"/>
      <c r="F70" s="275"/>
      <c r="G70" s="275"/>
      <c r="H70" s="275"/>
      <c r="I70" s="275"/>
      <c r="J70" s="275"/>
      <c r="K70" s="275"/>
      <c r="L70" s="275"/>
      <c r="M70" s="276"/>
      <c r="N70" s="273"/>
      <c r="O70" s="274"/>
      <c r="P70" s="275"/>
      <c r="Q70" s="275"/>
      <c r="R70" s="276"/>
      <c r="S70" s="273"/>
      <c r="T70" s="274"/>
      <c r="U70" s="276"/>
      <c r="V70" s="273"/>
      <c r="W70" s="273">
        <v>698</v>
      </c>
      <c r="X70" s="274"/>
      <c r="Y70" s="275"/>
      <c r="Z70" s="275"/>
      <c r="AA70" s="275"/>
      <c r="AB70" s="275"/>
      <c r="AC70" s="275">
        <v>128</v>
      </c>
      <c r="AD70" s="275"/>
      <c r="AE70" s="275">
        <v>27</v>
      </c>
      <c r="AF70" s="275"/>
      <c r="AG70" s="275"/>
      <c r="AH70" s="275"/>
      <c r="AI70" s="275"/>
      <c r="AJ70" s="275"/>
      <c r="AK70" s="275">
        <v>370</v>
      </c>
      <c r="AL70" s="275">
        <v>11</v>
      </c>
      <c r="AM70" s="275"/>
      <c r="AN70" s="275"/>
      <c r="AO70" s="275"/>
      <c r="AP70" s="275"/>
      <c r="AQ70" s="275"/>
      <c r="AR70" s="275"/>
      <c r="AS70" s="276">
        <v>162</v>
      </c>
      <c r="AT70" s="273"/>
      <c r="AU70" s="273"/>
      <c r="AV70" s="274"/>
      <c r="AW70" s="275"/>
      <c r="AX70" s="275"/>
      <c r="AY70" s="275"/>
      <c r="AZ70" s="275"/>
      <c r="BA70" s="275"/>
      <c r="BB70" s="275"/>
      <c r="BC70" s="275"/>
      <c r="BD70" s="275"/>
      <c r="BE70" s="275"/>
      <c r="BF70" s="275"/>
      <c r="BG70" s="275"/>
      <c r="BH70" s="275"/>
      <c r="BI70" s="275"/>
      <c r="BJ70" s="275"/>
      <c r="BK70" s="275"/>
      <c r="BL70" s="275"/>
      <c r="BM70" s="276"/>
      <c r="BN70" s="273"/>
      <c r="BO70" s="274"/>
      <c r="BP70" s="276"/>
      <c r="BQ70" s="273"/>
      <c r="BR70" s="273"/>
      <c r="BS70" s="273"/>
      <c r="BW70" s="331">
        <f t="shared" si="93"/>
        <v>0</v>
      </c>
      <c r="BX70" s="331">
        <f t="shared" si="93"/>
        <v>0</v>
      </c>
      <c r="BY70" s="331">
        <f t="shared" si="93"/>
        <v>0</v>
      </c>
      <c r="BZ70" s="331">
        <f t="shared" si="93"/>
        <v>0</v>
      </c>
      <c r="CA70" s="331">
        <f t="shared" si="93"/>
        <v>0</v>
      </c>
      <c r="CB70" s="331">
        <f t="shared" si="93"/>
        <v>11</v>
      </c>
      <c r="CC70" s="331">
        <f t="shared" si="93"/>
        <v>27</v>
      </c>
      <c r="CD70" s="331">
        <f t="shared" si="93"/>
        <v>0</v>
      </c>
      <c r="CE70" s="331">
        <f t="shared" si="93"/>
        <v>660</v>
      </c>
      <c r="CF70" s="331">
        <f t="shared" si="93"/>
        <v>0</v>
      </c>
      <c r="CG70" s="331">
        <f t="shared" si="93"/>
        <v>0</v>
      </c>
      <c r="CH70" s="331">
        <f t="shared" si="93"/>
        <v>0</v>
      </c>
      <c r="CI70" s="331">
        <f t="shared" si="93"/>
        <v>0</v>
      </c>
      <c r="CJ70" s="331">
        <f t="shared" si="93"/>
        <v>0</v>
      </c>
      <c r="CK70" s="331">
        <f t="shared" si="93"/>
        <v>0</v>
      </c>
      <c r="CL70" s="331">
        <f t="shared" si="93"/>
        <v>0</v>
      </c>
      <c r="CM70" s="331">
        <f t="shared" si="92"/>
        <v>0</v>
      </c>
      <c r="CN70" s="331">
        <f t="shared" si="92"/>
        <v>0</v>
      </c>
      <c r="CO70" s="331">
        <f t="shared" si="92"/>
        <v>0</v>
      </c>
      <c r="CP70" s="331">
        <f t="shared" si="92"/>
        <v>698</v>
      </c>
      <c r="CQ70" s="332">
        <f t="shared" si="23"/>
        <v>0</v>
      </c>
      <c r="CS70" s="363" t="str">
        <f t="shared" si="24"/>
        <v/>
      </c>
      <c r="CT70" s="260">
        <f t="shared" ref="CT70:CT101" si="94">BW70*$CS$2</f>
        <v>0</v>
      </c>
      <c r="CU70" s="260">
        <f t="shared" ref="CU70:CU101" si="95">BX70*$CS$2</f>
        <v>0</v>
      </c>
      <c r="CV70" s="260">
        <f t="shared" ref="CV70:CV101" si="96">BY70*$CS$2</f>
        <v>0</v>
      </c>
      <c r="CW70" s="260">
        <f t="shared" ref="CW70:CW101" si="97">BZ70*$CS$2</f>
        <v>0</v>
      </c>
      <c r="CX70" s="260">
        <f t="shared" ref="CX70:CX101" si="98">CA70*$CS$2</f>
        <v>0</v>
      </c>
      <c r="CY70" s="260">
        <f t="shared" ref="CY70:CY101" si="99">CB70*$CS$2</f>
        <v>0.46054800000000001</v>
      </c>
      <c r="CZ70" s="260">
        <f t="shared" ref="CZ70:CZ101" si="100">CC70*$CS$2</f>
        <v>1.130436</v>
      </c>
      <c r="DA70" s="260">
        <f t="shared" ref="DA70:DA101" si="101">CD70*$CS$2</f>
        <v>0</v>
      </c>
      <c r="DB70" s="260">
        <f t="shared" ref="DB70:DB101" si="102">CE70*$CS$2</f>
        <v>27.63288</v>
      </c>
      <c r="DC70" s="260">
        <f t="shared" ref="DC70:DC101" si="103">CF70*$CS$2</f>
        <v>0</v>
      </c>
      <c r="DD70" s="260">
        <f t="shared" ref="DD70:DD101" si="104">CG70*$CS$2</f>
        <v>0</v>
      </c>
      <c r="DE70" s="260">
        <f t="shared" ref="DE70:DE101" si="105">CH70*$CS$2</f>
        <v>0</v>
      </c>
      <c r="DF70" s="260">
        <f t="shared" ref="DF70:DF101" si="106">CI70*$CS$2</f>
        <v>0</v>
      </c>
      <c r="DG70" s="260">
        <f t="shared" ref="DG70:DG101" si="107">CJ70*$CS$2</f>
        <v>0</v>
      </c>
      <c r="DH70" s="260">
        <f t="shared" ref="DH70:DH101" si="108">CK70*$CS$2</f>
        <v>0</v>
      </c>
      <c r="DI70" s="260">
        <f t="shared" ref="DI70:DI101" si="109">CL70*$CS$2</f>
        <v>0</v>
      </c>
      <c r="DJ70" s="260">
        <f t="shared" ref="DJ70:DJ101" si="110">CM70*$CS$2</f>
        <v>0</v>
      </c>
      <c r="DK70" s="260">
        <f t="shared" ref="DK70:DK101" si="111">CN70*$CS$2</f>
        <v>0</v>
      </c>
      <c r="DL70" s="260">
        <f t="shared" ref="DL70:DL101" si="112">CO70*$CS$2</f>
        <v>0</v>
      </c>
      <c r="DM70" s="260">
        <f t="shared" ref="DM70:DM101" si="113">CP70*$CS$2</f>
        <v>29.223864000000003</v>
      </c>
      <c r="DN70" s="260">
        <f t="shared" si="25"/>
        <v>0</v>
      </c>
      <c r="DQ70" s="358"/>
    </row>
    <row r="71" spans="1:121" ht="22.5">
      <c r="A71" s="272" t="s">
        <v>714</v>
      </c>
      <c r="B71" s="273">
        <v>7</v>
      </c>
      <c r="C71" s="273">
        <v>7</v>
      </c>
      <c r="D71" s="274"/>
      <c r="E71" s="275"/>
      <c r="F71" s="275"/>
      <c r="G71" s="275"/>
      <c r="H71" s="275"/>
      <c r="I71" s="275">
        <v>7</v>
      </c>
      <c r="J71" s="275"/>
      <c r="K71" s="275"/>
      <c r="L71" s="275"/>
      <c r="M71" s="276"/>
      <c r="N71" s="273"/>
      <c r="O71" s="274"/>
      <c r="P71" s="275"/>
      <c r="Q71" s="275"/>
      <c r="R71" s="276"/>
      <c r="S71" s="273"/>
      <c r="T71" s="274"/>
      <c r="U71" s="276"/>
      <c r="V71" s="273"/>
      <c r="W71" s="273"/>
      <c r="X71" s="274"/>
      <c r="Y71" s="275"/>
      <c r="Z71" s="275"/>
      <c r="AA71" s="275"/>
      <c r="AB71" s="275"/>
      <c r="AC71" s="275"/>
      <c r="AD71" s="275"/>
      <c r="AE71" s="275"/>
      <c r="AF71" s="275"/>
      <c r="AG71" s="275"/>
      <c r="AH71" s="275"/>
      <c r="AI71" s="275"/>
      <c r="AJ71" s="275"/>
      <c r="AK71" s="275"/>
      <c r="AL71" s="275"/>
      <c r="AM71" s="275"/>
      <c r="AN71" s="275"/>
      <c r="AO71" s="275"/>
      <c r="AP71" s="275"/>
      <c r="AQ71" s="275"/>
      <c r="AR71" s="275"/>
      <c r="AS71" s="276"/>
      <c r="AT71" s="273"/>
      <c r="AU71" s="273"/>
      <c r="AV71" s="274"/>
      <c r="AW71" s="275"/>
      <c r="AX71" s="275"/>
      <c r="AY71" s="275"/>
      <c r="AZ71" s="275"/>
      <c r="BA71" s="275"/>
      <c r="BB71" s="275"/>
      <c r="BC71" s="275"/>
      <c r="BD71" s="275"/>
      <c r="BE71" s="275"/>
      <c r="BF71" s="275"/>
      <c r="BG71" s="275"/>
      <c r="BH71" s="275"/>
      <c r="BI71" s="275"/>
      <c r="BJ71" s="275"/>
      <c r="BK71" s="275"/>
      <c r="BL71" s="275"/>
      <c r="BM71" s="276"/>
      <c r="BN71" s="273"/>
      <c r="BO71" s="274"/>
      <c r="BP71" s="276"/>
      <c r="BQ71" s="273"/>
      <c r="BR71" s="273"/>
      <c r="BS71" s="273"/>
      <c r="BW71" s="331">
        <f t="shared" si="93"/>
        <v>7</v>
      </c>
      <c r="BX71" s="331">
        <f t="shared" si="93"/>
        <v>0</v>
      </c>
      <c r="BY71" s="331">
        <f t="shared" si="93"/>
        <v>0</v>
      </c>
      <c r="BZ71" s="331">
        <f t="shared" si="93"/>
        <v>0</v>
      </c>
      <c r="CA71" s="331">
        <f t="shared" si="93"/>
        <v>0</v>
      </c>
      <c r="CB71" s="331">
        <f t="shared" si="93"/>
        <v>0</v>
      </c>
      <c r="CC71" s="331">
        <f t="shared" si="93"/>
        <v>0</v>
      </c>
      <c r="CD71" s="331">
        <f t="shared" si="93"/>
        <v>0</v>
      </c>
      <c r="CE71" s="331">
        <f t="shared" si="93"/>
        <v>0</v>
      </c>
      <c r="CF71" s="331">
        <f t="shared" si="93"/>
        <v>0</v>
      </c>
      <c r="CG71" s="331">
        <f t="shared" si="93"/>
        <v>0</v>
      </c>
      <c r="CH71" s="331">
        <f t="shared" si="93"/>
        <v>0</v>
      </c>
      <c r="CI71" s="331">
        <f t="shared" si="93"/>
        <v>0</v>
      </c>
      <c r="CJ71" s="331">
        <f t="shared" si="93"/>
        <v>0</v>
      </c>
      <c r="CK71" s="331">
        <f t="shared" si="93"/>
        <v>0</v>
      </c>
      <c r="CL71" s="331">
        <f t="shared" si="93"/>
        <v>0</v>
      </c>
      <c r="CM71" s="331">
        <f t="shared" si="92"/>
        <v>0</v>
      </c>
      <c r="CN71" s="331">
        <f t="shared" si="92"/>
        <v>0</v>
      </c>
      <c r="CO71" s="331">
        <f t="shared" si="92"/>
        <v>0</v>
      </c>
      <c r="CP71" s="331">
        <f t="shared" si="92"/>
        <v>7</v>
      </c>
      <c r="CQ71" s="332">
        <f t="shared" ref="CQ71:CQ133" si="114">SUM(BW71:CO71)-B71</f>
        <v>0</v>
      </c>
      <c r="CS71" s="363" t="str">
        <f t="shared" ref="CS71:CS133" si="115">IF(BV71="","",BV71)</f>
        <v/>
      </c>
      <c r="CT71" s="260">
        <f t="shared" si="94"/>
        <v>0.293076</v>
      </c>
      <c r="CU71" s="260">
        <f t="shared" si="95"/>
        <v>0</v>
      </c>
      <c r="CV71" s="260">
        <f t="shared" si="96"/>
        <v>0</v>
      </c>
      <c r="CW71" s="260">
        <f t="shared" si="97"/>
        <v>0</v>
      </c>
      <c r="CX71" s="260">
        <f t="shared" si="98"/>
        <v>0</v>
      </c>
      <c r="CY71" s="260">
        <f t="shared" si="99"/>
        <v>0</v>
      </c>
      <c r="CZ71" s="260">
        <f t="shared" si="100"/>
        <v>0</v>
      </c>
      <c r="DA71" s="260">
        <f t="shared" si="101"/>
        <v>0</v>
      </c>
      <c r="DB71" s="260">
        <f t="shared" si="102"/>
        <v>0</v>
      </c>
      <c r="DC71" s="260">
        <f t="shared" si="103"/>
        <v>0</v>
      </c>
      <c r="DD71" s="260">
        <f t="shared" si="104"/>
        <v>0</v>
      </c>
      <c r="DE71" s="260">
        <f t="shared" si="105"/>
        <v>0</v>
      </c>
      <c r="DF71" s="260">
        <f t="shared" si="106"/>
        <v>0</v>
      </c>
      <c r="DG71" s="260">
        <f t="shared" si="107"/>
        <v>0</v>
      </c>
      <c r="DH71" s="260">
        <f t="shared" si="108"/>
        <v>0</v>
      </c>
      <c r="DI71" s="260">
        <f t="shared" si="109"/>
        <v>0</v>
      </c>
      <c r="DJ71" s="260">
        <f t="shared" si="110"/>
        <v>0</v>
      </c>
      <c r="DK71" s="260">
        <f t="shared" si="111"/>
        <v>0</v>
      </c>
      <c r="DL71" s="260">
        <f t="shared" si="112"/>
        <v>0</v>
      </c>
      <c r="DM71" s="260">
        <f t="shared" si="113"/>
        <v>0.293076</v>
      </c>
      <c r="DN71" s="260">
        <f t="shared" ref="DN71:DN133" si="116">DM71-B71*$CS$2</f>
        <v>0</v>
      </c>
      <c r="DQ71" s="358"/>
    </row>
    <row r="72" spans="1:121" ht="22.5">
      <c r="A72" s="272" t="s">
        <v>715</v>
      </c>
      <c r="B72" s="273"/>
      <c r="C72" s="273"/>
      <c r="D72" s="274"/>
      <c r="E72" s="275"/>
      <c r="F72" s="275"/>
      <c r="G72" s="275"/>
      <c r="H72" s="275"/>
      <c r="I72" s="275"/>
      <c r="J72" s="275"/>
      <c r="K72" s="275"/>
      <c r="L72" s="275"/>
      <c r="M72" s="276"/>
      <c r="N72" s="273"/>
      <c r="O72" s="274"/>
      <c r="P72" s="275"/>
      <c r="Q72" s="275"/>
      <c r="R72" s="276"/>
      <c r="S72" s="273"/>
      <c r="T72" s="274"/>
      <c r="U72" s="276"/>
      <c r="V72" s="273"/>
      <c r="W72" s="273"/>
      <c r="X72" s="274"/>
      <c r="Y72" s="275"/>
      <c r="Z72" s="275"/>
      <c r="AA72" s="275"/>
      <c r="AB72" s="275"/>
      <c r="AC72" s="275"/>
      <c r="AD72" s="275"/>
      <c r="AE72" s="275"/>
      <c r="AF72" s="275"/>
      <c r="AG72" s="275"/>
      <c r="AH72" s="275"/>
      <c r="AI72" s="275"/>
      <c r="AJ72" s="275"/>
      <c r="AK72" s="275"/>
      <c r="AL72" s="275"/>
      <c r="AM72" s="275"/>
      <c r="AN72" s="275"/>
      <c r="AO72" s="275"/>
      <c r="AP72" s="275"/>
      <c r="AQ72" s="275"/>
      <c r="AR72" s="275"/>
      <c r="AS72" s="276"/>
      <c r="AT72" s="273"/>
      <c r="AU72" s="273"/>
      <c r="AV72" s="274"/>
      <c r="AW72" s="275"/>
      <c r="AX72" s="275"/>
      <c r="AY72" s="275"/>
      <c r="AZ72" s="275"/>
      <c r="BA72" s="275"/>
      <c r="BB72" s="275"/>
      <c r="BC72" s="275"/>
      <c r="BD72" s="275"/>
      <c r="BE72" s="275"/>
      <c r="BF72" s="275"/>
      <c r="BG72" s="275"/>
      <c r="BH72" s="275"/>
      <c r="BI72" s="275"/>
      <c r="BJ72" s="275"/>
      <c r="BK72" s="275"/>
      <c r="BL72" s="275"/>
      <c r="BM72" s="276"/>
      <c r="BN72" s="273"/>
      <c r="BO72" s="274"/>
      <c r="BP72" s="276"/>
      <c r="BQ72" s="273"/>
      <c r="BR72" s="273"/>
      <c r="BS72" s="273"/>
      <c r="BW72" s="331">
        <f t="shared" si="93"/>
        <v>0</v>
      </c>
      <c r="BX72" s="331">
        <f t="shared" si="93"/>
        <v>0</v>
      </c>
      <c r="BY72" s="331">
        <f t="shared" si="93"/>
        <v>0</v>
      </c>
      <c r="BZ72" s="331">
        <f t="shared" si="93"/>
        <v>0</v>
      </c>
      <c r="CA72" s="331">
        <f t="shared" si="93"/>
        <v>0</v>
      </c>
      <c r="CB72" s="331">
        <f t="shared" si="93"/>
        <v>0</v>
      </c>
      <c r="CC72" s="331">
        <f t="shared" si="93"/>
        <v>0</v>
      </c>
      <c r="CD72" s="331">
        <f t="shared" si="93"/>
        <v>0</v>
      </c>
      <c r="CE72" s="331">
        <f t="shared" si="93"/>
        <v>0</v>
      </c>
      <c r="CF72" s="331">
        <f t="shared" si="93"/>
        <v>0</v>
      </c>
      <c r="CG72" s="331">
        <f t="shared" si="93"/>
        <v>0</v>
      </c>
      <c r="CH72" s="331">
        <f t="shared" si="93"/>
        <v>0</v>
      </c>
      <c r="CI72" s="331">
        <f t="shared" si="93"/>
        <v>0</v>
      </c>
      <c r="CJ72" s="331">
        <f t="shared" si="93"/>
        <v>0</v>
      </c>
      <c r="CK72" s="331">
        <f t="shared" si="93"/>
        <v>0</v>
      </c>
      <c r="CL72" s="331">
        <f t="shared" si="93"/>
        <v>0</v>
      </c>
      <c r="CM72" s="331">
        <f t="shared" si="92"/>
        <v>0</v>
      </c>
      <c r="CN72" s="331">
        <f t="shared" si="92"/>
        <v>0</v>
      </c>
      <c r="CO72" s="331">
        <f t="shared" si="92"/>
        <v>0</v>
      </c>
      <c r="CP72" s="331">
        <f t="shared" si="92"/>
        <v>0</v>
      </c>
      <c r="CQ72" s="332">
        <f t="shared" si="114"/>
        <v>0</v>
      </c>
      <c r="CS72" s="363" t="str">
        <f t="shared" si="115"/>
        <v/>
      </c>
      <c r="CT72" s="260">
        <f t="shared" si="94"/>
        <v>0</v>
      </c>
      <c r="CU72" s="260">
        <f t="shared" si="95"/>
        <v>0</v>
      </c>
      <c r="CV72" s="260">
        <f t="shared" si="96"/>
        <v>0</v>
      </c>
      <c r="CW72" s="260">
        <f t="shared" si="97"/>
        <v>0</v>
      </c>
      <c r="CX72" s="260">
        <f t="shared" si="98"/>
        <v>0</v>
      </c>
      <c r="CY72" s="260">
        <f t="shared" si="99"/>
        <v>0</v>
      </c>
      <c r="CZ72" s="260">
        <f t="shared" si="100"/>
        <v>0</v>
      </c>
      <c r="DA72" s="260">
        <f t="shared" si="101"/>
        <v>0</v>
      </c>
      <c r="DB72" s="260">
        <f t="shared" si="102"/>
        <v>0</v>
      </c>
      <c r="DC72" s="260">
        <f t="shared" si="103"/>
        <v>0</v>
      </c>
      <c r="DD72" s="260">
        <f t="shared" si="104"/>
        <v>0</v>
      </c>
      <c r="DE72" s="260">
        <f t="shared" si="105"/>
        <v>0</v>
      </c>
      <c r="DF72" s="260">
        <f t="shared" si="106"/>
        <v>0</v>
      </c>
      <c r="DG72" s="260">
        <f t="shared" si="107"/>
        <v>0</v>
      </c>
      <c r="DH72" s="260">
        <f t="shared" si="108"/>
        <v>0</v>
      </c>
      <c r="DI72" s="260">
        <f t="shared" si="109"/>
        <v>0</v>
      </c>
      <c r="DJ72" s="260">
        <f t="shared" si="110"/>
        <v>0</v>
      </c>
      <c r="DK72" s="260">
        <f t="shared" si="111"/>
        <v>0</v>
      </c>
      <c r="DL72" s="260">
        <f t="shared" si="112"/>
        <v>0</v>
      </c>
      <c r="DM72" s="260">
        <f t="shared" si="113"/>
        <v>0</v>
      </c>
      <c r="DN72" s="260">
        <f t="shared" si="116"/>
        <v>0</v>
      </c>
      <c r="DQ72" s="358"/>
    </row>
    <row r="73" spans="1:121" ht="22.5">
      <c r="A73" s="272" t="s">
        <v>716</v>
      </c>
      <c r="B73" s="273"/>
      <c r="C73" s="273"/>
      <c r="D73" s="274"/>
      <c r="E73" s="275"/>
      <c r="F73" s="275"/>
      <c r="G73" s="275"/>
      <c r="H73" s="275"/>
      <c r="I73" s="275"/>
      <c r="J73" s="275"/>
      <c r="K73" s="275"/>
      <c r="L73" s="275"/>
      <c r="M73" s="276"/>
      <c r="N73" s="273"/>
      <c r="O73" s="274"/>
      <c r="P73" s="275"/>
      <c r="Q73" s="275"/>
      <c r="R73" s="276"/>
      <c r="S73" s="273"/>
      <c r="T73" s="274"/>
      <c r="U73" s="276"/>
      <c r="V73" s="273"/>
      <c r="W73" s="273"/>
      <c r="X73" s="274"/>
      <c r="Y73" s="275"/>
      <c r="Z73" s="275"/>
      <c r="AA73" s="275"/>
      <c r="AB73" s="275"/>
      <c r="AC73" s="275"/>
      <c r="AD73" s="275"/>
      <c r="AE73" s="275"/>
      <c r="AF73" s="275"/>
      <c r="AG73" s="275"/>
      <c r="AH73" s="275"/>
      <c r="AI73" s="275"/>
      <c r="AJ73" s="275"/>
      <c r="AK73" s="275"/>
      <c r="AL73" s="275"/>
      <c r="AM73" s="275"/>
      <c r="AN73" s="275"/>
      <c r="AO73" s="275"/>
      <c r="AP73" s="275"/>
      <c r="AQ73" s="275"/>
      <c r="AR73" s="275"/>
      <c r="AS73" s="276"/>
      <c r="AT73" s="273"/>
      <c r="AU73" s="273"/>
      <c r="AV73" s="274"/>
      <c r="AW73" s="275"/>
      <c r="AX73" s="275"/>
      <c r="AY73" s="275"/>
      <c r="AZ73" s="275"/>
      <c r="BA73" s="275"/>
      <c r="BB73" s="275"/>
      <c r="BC73" s="275"/>
      <c r="BD73" s="275"/>
      <c r="BE73" s="275"/>
      <c r="BF73" s="275"/>
      <c r="BG73" s="275"/>
      <c r="BH73" s="275"/>
      <c r="BI73" s="275"/>
      <c r="BJ73" s="275"/>
      <c r="BK73" s="275"/>
      <c r="BL73" s="275"/>
      <c r="BM73" s="276"/>
      <c r="BN73" s="273"/>
      <c r="BO73" s="274"/>
      <c r="BP73" s="276"/>
      <c r="BQ73" s="273"/>
      <c r="BR73" s="273"/>
      <c r="BS73" s="273"/>
      <c r="BW73" s="331">
        <f t="shared" si="93"/>
        <v>0</v>
      </c>
      <c r="BX73" s="331">
        <f t="shared" si="93"/>
        <v>0</v>
      </c>
      <c r="BY73" s="331">
        <f t="shared" si="93"/>
        <v>0</v>
      </c>
      <c r="BZ73" s="331">
        <f t="shared" si="93"/>
        <v>0</v>
      </c>
      <c r="CA73" s="331">
        <f t="shared" si="93"/>
        <v>0</v>
      </c>
      <c r="CB73" s="331">
        <f t="shared" si="93"/>
        <v>0</v>
      </c>
      <c r="CC73" s="331">
        <f t="shared" si="93"/>
        <v>0</v>
      </c>
      <c r="CD73" s="331">
        <f t="shared" si="93"/>
        <v>0</v>
      </c>
      <c r="CE73" s="331">
        <f t="shared" si="93"/>
        <v>0</v>
      </c>
      <c r="CF73" s="331">
        <f t="shared" si="93"/>
        <v>0</v>
      </c>
      <c r="CG73" s="331">
        <f t="shared" si="93"/>
        <v>0</v>
      </c>
      <c r="CH73" s="331">
        <f t="shared" si="93"/>
        <v>0</v>
      </c>
      <c r="CI73" s="331">
        <f t="shared" si="93"/>
        <v>0</v>
      </c>
      <c r="CJ73" s="331">
        <f t="shared" si="93"/>
        <v>0</v>
      </c>
      <c r="CK73" s="331">
        <f t="shared" si="93"/>
        <v>0</v>
      </c>
      <c r="CL73" s="331">
        <f t="shared" si="93"/>
        <v>0</v>
      </c>
      <c r="CM73" s="331">
        <f t="shared" si="92"/>
        <v>0</v>
      </c>
      <c r="CN73" s="331">
        <f t="shared" si="92"/>
        <v>0</v>
      </c>
      <c r="CO73" s="331">
        <f t="shared" si="92"/>
        <v>0</v>
      </c>
      <c r="CP73" s="331">
        <f t="shared" si="92"/>
        <v>0</v>
      </c>
      <c r="CQ73" s="332">
        <f t="shared" si="114"/>
        <v>0</v>
      </c>
      <c r="CS73" s="363" t="str">
        <f t="shared" si="115"/>
        <v/>
      </c>
      <c r="CT73" s="260">
        <f t="shared" si="94"/>
        <v>0</v>
      </c>
      <c r="CU73" s="260">
        <f t="shared" si="95"/>
        <v>0</v>
      </c>
      <c r="CV73" s="260">
        <f t="shared" si="96"/>
        <v>0</v>
      </c>
      <c r="CW73" s="260">
        <f t="shared" si="97"/>
        <v>0</v>
      </c>
      <c r="CX73" s="260">
        <f t="shared" si="98"/>
        <v>0</v>
      </c>
      <c r="CY73" s="260">
        <f t="shared" si="99"/>
        <v>0</v>
      </c>
      <c r="CZ73" s="260">
        <f t="shared" si="100"/>
        <v>0</v>
      </c>
      <c r="DA73" s="260">
        <f t="shared" si="101"/>
        <v>0</v>
      </c>
      <c r="DB73" s="260">
        <f t="shared" si="102"/>
        <v>0</v>
      </c>
      <c r="DC73" s="260">
        <f t="shared" si="103"/>
        <v>0</v>
      </c>
      <c r="DD73" s="260">
        <f t="shared" si="104"/>
        <v>0</v>
      </c>
      <c r="DE73" s="260">
        <f t="shared" si="105"/>
        <v>0</v>
      </c>
      <c r="DF73" s="260">
        <f t="shared" si="106"/>
        <v>0</v>
      </c>
      <c r="DG73" s="260">
        <f t="shared" si="107"/>
        <v>0</v>
      </c>
      <c r="DH73" s="260">
        <f t="shared" si="108"/>
        <v>0</v>
      </c>
      <c r="DI73" s="260">
        <f t="shared" si="109"/>
        <v>0</v>
      </c>
      <c r="DJ73" s="260">
        <f t="shared" si="110"/>
        <v>0</v>
      </c>
      <c r="DK73" s="260">
        <f t="shared" si="111"/>
        <v>0</v>
      </c>
      <c r="DL73" s="260">
        <f t="shared" si="112"/>
        <v>0</v>
      </c>
      <c r="DM73" s="260">
        <f t="shared" si="113"/>
        <v>0</v>
      </c>
      <c r="DN73" s="260">
        <f t="shared" si="116"/>
        <v>0</v>
      </c>
      <c r="DQ73" s="358"/>
    </row>
    <row r="74" spans="1:121" ht="22.5">
      <c r="A74" s="272" t="s">
        <v>717</v>
      </c>
      <c r="B74" s="273"/>
      <c r="C74" s="273"/>
      <c r="D74" s="274"/>
      <c r="E74" s="275"/>
      <c r="F74" s="275"/>
      <c r="G74" s="275"/>
      <c r="H74" s="275"/>
      <c r="I74" s="275"/>
      <c r="J74" s="275"/>
      <c r="K74" s="275"/>
      <c r="L74" s="275"/>
      <c r="M74" s="276"/>
      <c r="N74" s="273"/>
      <c r="O74" s="274"/>
      <c r="P74" s="275"/>
      <c r="Q74" s="275"/>
      <c r="R74" s="276"/>
      <c r="S74" s="273"/>
      <c r="T74" s="274"/>
      <c r="U74" s="276"/>
      <c r="V74" s="273"/>
      <c r="W74" s="273"/>
      <c r="X74" s="274"/>
      <c r="Y74" s="275"/>
      <c r="Z74" s="275"/>
      <c r="AA74" s="275"/>
      <c r="AB74" s="275"/>
      <c r="AC74" s="275"/>
      <c r="AD74" s="275"/>
      <c r="AE74" s="275"/>
      <c r="AF74" s="275"/>
      <c r="AG74" s="275"/>
      <c r="AH74" s="275"/>
      <c r="AI74" s="275"/>
      <c r="AJ74" s="275"/>
      <c r="AK74" s="275"/>
      <c r="AL74" s="275"/>
      <c r="AM74" s="275"/>
      <c r="AN74" s="275"/>
      <c r="AO74" s="275"/>
      <c r="AP74" s="275"/>
      <c r="AQ74" s="275"/>
      <c r="AR74" s="275"/>
      <c r="AS74" s="276"/>
      <c r="AT74" s="273"/>
      <c r="AU74" s="273"/>
      <c r="AV74" s="274"/>
      <c r="AW74" s="275"/>
      <c r="AX74" s="275"/>
      <c r="AY74" s="275"/>
      <c r="AZ74" s="275"/>
      <c r="BA74" s="275"/>
      <c r="BB74" s="275"/>
      <c r="BC74" s="275"/>
      <c r="BD74" s="275"/>
      <c r="BE74" s="275"/>
      <c r="BF74" s="275"/>
      <c r="BG74" s="275"/>
      <c r="BH74" s="275"/>
      <c r="BI74" s="275"/>
      <c r="BJ74" s="275"/>
      <c r="BK74" s="275"/>
      <c r="BL74" s="275"/>
      <c r="BM74" s="276"/>
      <c r="BN74" s="273"/>
      <c r="BO74" s="274"/>
      <c r="BP74" s="276"/>
      <c r="BQ74" s="273"/>
      <c r="BR74" s="273"/>
      <c r="BS74" s="273"/>
      <c r="BW74" s="331">
        <f t="shared" si="93"/>
        <v>0</v>
      </c>
      <c r="BX74" s="331">
        <f t="shared" si="93"/>
        <v>0</v>
      </c>
      <c r="BY74" s="331">
        <f t="shared" si="93"/>
        <v>0</v>
      </c>
      <c r="BZ74" s="331">
        <f t="shared" si="93"/>
        <v>0</v>
      </c>
      <c r="CA74" s="331">
        <f t="shared" si="93"/>
        <v>0</v>
      </c>
      <c r="CB74" s="331">
        <f t="shared" si="93"/>
        <v>0</v>
      </c>
      <c r="CC74" s="331">
        <f t="shared" si="93"/>
        <v>0</v>
      </c>
      <c r="CD74" s="331">
        <f t="shared" si="93"/>
        <v>0</v>
      </c>
      <c r="CE74" s="331">
        <f t="shared" si="93"/>
        <v>0</v>
      </c>
      <c r="CF74" s="331">
        <f t="shared" si="93"/>
        <v>0</v>
      </c>
      <c r="CG74" s="331">
        <f t="shared" si="93"/>
        <v>0</v>
      </c>
      <c r="CH74" s="331">
        <f t="shared" si="93"/>
        <v>0</v>
      </c>
      <c r="CI74" s="331">
        <f t="shared" si="93"/>
        <v>0</v>
      </c>
      <c r="CJ74" s="331">
        <f t="shared" si="93"/>
        <v>0</v>
      </c>
      <c r="CK74" s="331">
        <f t="shared" si="93"/>
        <v>0</v>
      </c>
      <c r="CL74" s="331">
        <f t="shared" si="93"/>
        <v>0</v>
      </c>
      <c r="CM74" s="331">
        <f t="shared" si="92"/>
        <v>0</v>
      </c>
      <c r="CN74" s="331">
        <f t="shared" si="92"/>
        <v>0</v>
      </c>
      <c r="CO74" s="331">
        <f t="shared" si="92"/>
        <v>0</v>
      </c>
      <c r="CP74" s="331">
        <f t="shared" si="92"/>
        <v>0</v>
      </c>
      <c r="CQ74" s="332">
        <f t="shared" si="114"/>
        <v>0</v>
      </c>
      <c r="CS74" s="363" t="str">
        <f t="shared" si="115"/>
        <v/>
      </c>
      <c r="CT74" s="260">
        <f t="shared" si="94"/>
        <v>0</v>
      </c>
      <c r="CU74" s="260">
        <f t="shared" si="95"/>
        <v>0</v>
      </c>
      <c r="CV74" s="260">
        <f t="shared" si="96"/>
        <v>0</v>
      </c>
      <c r="CW74" s="260">
        <f t="shared" si="97"/>
        <v>0</v>
      </c>
      <c r="CX74" s="260">
        <f t="shared" si="98"/>
        <v>0</v>
      </c>
      <c r="CY74" s="260">
        <f t="shared" si="99"/>
        <v>0</v>
      </c>
      <c r="CZ74" s="260">
        <f t="shared" si="100"/>
        <v>0</v>
      </c>
      <c r="DA74" s="260">
        <f t="shared" si="101"/>
        <v>0</v>
      </c>
      <c r="DB74" s="260">
        <f t="shared" si="102"/>
        <v>0</v>
      </c>
      <c r="DC74" s="260">
        <f t="shared" si="103"/>
        <v>0</v>
      </c>
      <c r="DD74" s="260">
        <f t="shared" si="104"/>
        <v>0</v>
      </c>
      <c r="DE74" s="260">
        <f t="shared" si="105"/>
        <v>0</v>
      </c>
      <c r="DF74" s="260">
        <f t="shared" si="106"/>
        <v>0</v>
      </c>
      <c r="DG74" s="260">
        <f t="shared" si="107"/>
        <v>0</v>
      </c>
      <c r="DH74" s="260">
        <f t="shared" si="108"/>
        <v>0</v>
      </c>
      <c r="DI74" s="260">
        <f t="shared" si="109"/>
        <v>0</v>
      </c>
      <c r="DJ74" s="260">
        <f t="shared" si="110"/>
        <v>0</v>
      </c>
      <c r="DK74" s="260">
        <f t="shared" si="111"/>
        <v>0</v>
      </c>
      <c r="DL74" s="260">
        <f t="shared" si="112"/>
        <v>0</v>
      </c>
      <c r="DM74" s="260">
        <f t="shared" si="113"/>
        <v>0</v>
      </c>
      <c r="DN74" s="260">
        <f t="shared" si="116"/>
        <v>0</v>
      </c>
      <c r="DQ74" s="358"/>
    </row>
    <row r="75" spans="1:121" ht="33.75">
      <c r="A75" s="272" t="s">
        <v>718</v>
      </c>
      <c r="B75" s="273">
        <v>966</v>
      </c>
      <c r="C75" s="273"/>
      <c r="D75" s="274"/>
      <c r="E75" s="275"/>
      <c r="F75" s="275"/>
      <c r="G75" s="275"/>
      <c r="H75" s="275"/>
      <c r="I75" s="275"/>
      <c r="J75" s="275"/>
      <c r="K75" s="275"/>
      <c r="L75" s="275"/>
      <c r="M75" s="276"/>
      <c r="N75" s="273"/>
      <c r="O75" s="274"/>
      <c r="P75" s="275"/>
      <c r="Q75" s="275"/>
      <c r="R75" s="276"/>
      <c r="S75" s="273"/>
      <c r="T75" s="274"/>
      <c r="U75" s="276"/>
      <c r="V75" s="273"/>
      <c r="W75" s="273"/>
      <c r="X75" s="274"/>
      <c r="Y75" s="275"/>
      <c r="Z75" s="275"/>
      <c r="AA75" s="275"/>
      <c r="AB75" s="275"/>
      <c r="AC75" s="275"/>
      <c r="AD75" s="275"/>
      <c r="AE75" s="275"/>
      <c r="AF75" s="275"/>
      <c r="AG75" s="275"/>
      <c r="AH75" s="275"/>
      <c r="AI75" s="275"/>
      <c r="AJ75" s="275"/>
      <c r="AK75" s="275"/>
      <c r="AL75" s="275"/>
      <c r="AM75" s="275"/>
      <c r="AN75" s="275"/>
      <c r="AO75" s="275"/>
      <c r="AP75" s="275"/>
      <c r="AQ75" s="275"/>
      <c r="AR75" s="275"/>
      <c r="AS75" s="276"/>
      <c r="AT75" s="273"/>
      <c r="AU75" s="273">
        <v>966</v>
      </c>
      <c r="AV75" s="274"/>
      <c r="AW75" s="275"/>
      <c r="AX75" s="275"/>
      <c r="AY75" s="275"/>
      <c r="AZ75" s="275"/>
      <c r="BA75" s="275"/>
      <c r="BB75" s="275"/>
      <c r="BC75" s="275"/>
      <c r="BD75" s="275"/>
      <c r="BE75" s="275"/>
      <c r="BF75" s="275"/>
      <c r="BG75" s="275">
        <v>169</v>
      </c>
      <c r="BH75" s="275"/>
      <c r="BI75" s="275">
        <v>797</v>
      </c>
      <c r="BJ75" s="275"/>
      <c r="BK75" s="275"/>
      <c r="BL75" s="275"/>
      <c r="BM75" s="276"/>
      <c r="BN75" s="273"/>
      <c r="BO75" s="274"/>
      <c r="BP75" s="276"/>
      <c r="BQ75" s="273"/>
      <c r="BR75" s="273"/>
      <c r="BS75" s="273"/>
      <c r="BW75" s="331">
        <f t="shared" si="93"/>
        <v>0</v>
      </c>
      <c r="BX75" s="331">
        <f t="shared" si="93"/>
        <v>0</v>
      </c>
      <c r="BY75" s="331">
        <f t="shared" si="93"/>
        <v>0</v>
      </c>
      <c r="BZ75" s="331">
        <f t="shared" si="93"/>
        <v>0</v>
      </c>
      <c r="CA75" s="331">
        <f t="shared" si="93"/>
        <v>0</v>
      </c>
      <c r="CB75" s="331">
        <f t="shared" si="93"/>
        <v>0</v>
      </c>
      <c r="CC75" s="331">
        <f t="shared" si="93"/>
        <v>0</v>
      </c>
      <c r="CD75" s="331">
        <f t="shared" si="93"/>
        <v>0</v>
      </c>
      <c r="CE75" s="331">
        <f t="shared" si="93"/>
        <v>0</v>
      </c>
      <c r="CF75" s="331">
        <f t="shared" si="93"/>
        <v>0</v>
      </c>
      <c r="CG75" s="331">
        <f t="shared" si="93"/>
        <v>0</v>
      </c>
      <c r="CH75" s="331">
        <f t="shared" si="93"/>
        <v>0</v>
      </c>
      <c r="CI75" s="331">
        <f t="shared" si="93"/>
        <v>966</v>
      </c>
      <c r="CJ75" s="331">
        <f t="shared" si="93"/>
        <v>0</v>
      </c>
      <c r="CK75" s="331">
        <f t="shared" si="93"/>
        <v>0</v>
      </c>
      <c r="CL75" s="331">
        <f t="shared" si="93"/>
        <v>0</v>
      </c>
      <c r="CM75" s="331">
        <f t="shared" si="92"/>
        <v>0</v>
      </c>
      <c r="CN75" s="331">
        <f t="shared" si="92"/>
        <v>0</v>
      </c>
      <c r="CO75" s="331">
        <f t="shared" si="92"/>
        <v>0</v>
      </c>
      <c r="CP75" s="331">
        <f t="shared" si="92"/>
        <v>966</v>
      </c>
      <c r="CQ75" s="332">
        <f t="shared" si="114"/>
        <v>0</v>
      </c>
      <c r="CS75" s="363" t="str">
        <f t="shared" si="115"/>
        <v/>
      </c>
      <c r="CT75" s="260">
        <f t="shared" si="94"/>
        <v>0</v>
      </c>
      <c r="CU75" s="260">
        <f t="shared" si="95"/>
        <v>0</v>
      </c>
      <c r="CV75" s="260">
        <f t="shared" si="96"/>
        <v>0</v>
      </c>
      <c r="CW75" s="260">
        <f t="shared" si="97"/>
        <v>0</v>
      </c>
      <c r="CX75" s="260">
        <f t="shared" si="98"/>
        <v>0</v>
      </c>
      <c r="CY75" s="260">
        <f t="shared" si="99"/>
        <v>0</v>
      </c>
      <c r="CZ75" s="260">
        <f t="shared" si="100"/>
        <v>0</v>
      </c>
      <c r="DA75" s="260">
        <f t="shared" si="101"/>
        <v>0</v>
      </c>
      <c r="DB75" s="260">
        <f t="shared" si="102"/>
        <v>0</v>
      </c>
      <c r="DC75" s="260">
        <f t="shared" si="103"/>
        <v>0</v>
      </c>
      <c r="DD75" s="260">
        <f t="shared" si="104"/>
        <v>0</v>
      </c>
      <c r="DE75" s="260">
        <f t="shared" si="105"/>
        <v>0</v>
      </c>
      <c r="DF75" s="260">
        <f t="shared" si="106"/>
        <v>40.444488</v>
      </c>
      <c r="DG75" s="260">
        <f t="shared" si="107"/>
        <v>0</v>
      </c>
      <c r="DH75" s="260">
        <f t="shared" si="108"/>
        <v>0</v>
      </c>
      <c r="DI75" s="260">
        <f t="shared" si="109"/>
        <v>0</v>
      </c>
      <c r="DJ75" s="260">
        <f t="shared" si="110"/>
        <v>0</v>
      </c>
      <c r="DK75" s="260">
        <f t="shared" si="111"/>
        <v>0</v>
      </c>
      <c r="DL75" s="260">
        <f t="shared" si="112"/>
        <v>0</v>
      </c>
      <c r="DM75" s="260">
        <f t="shared" si="113"/>
        <v>40.444488</v>
      </c>
      <c r="DN75" s="260">
        <f t="shared" si="116"/>
        <v>0</v>
      </c>
      <c r="DQ75" s="358"/>
    </row>
    <row r="76" spans="1:121" ht="22.5">
      <c r="A76" s="272" t="s">
        <v>719</v>
      </c>
      <c r="B76" s="273"/>
      <c r="C76" s="273"/>
      <c r="D76" s="274"/>
      <c r="E76" s="275"/>
      <c r="F76" s="275"/>
      <c r="G76" s="275"/>
      <c r="H76" s="275"/>
      <c r="I76" s="275"/>
      <c r="J76" s="275"/>
      <c r="K76" s="275"/>
      <c r="L76" s="275"/>
      <c r="M76" s="276"/>
      <c r="N76" s="273"/>
      <c r="O76" s="274"/>
      <c r="P76" s="275"/>
      <c r="Q76" s="275"/>
      <c r="R76" s="276"/>
      <c r="S76" s="273"/>
      <c r="T76" s="274"/>
      <c r="U76" s="276"/>
      <c r="V76" s="273"/>
      <c r="W76" s="273"/>
      <c r="X76" s="274"/>
      <c r="Y76" s="275"/>
      <c r="Z76" s="275"/>
      <c r="AA76" s="275"/>
      <c r="AB76" s="275"/>
      <c r="AC76" s="275"/>
      <c r="AD76" s="275"/>
      <c r="AE76" s="275"/>
      <c r="AF76" s="275"/>
      <c r="AG76" s="275"/>
      <c r="AH76" s="275"/>
      <c r="AI76" s="275"/>
      <c r="AJ76" s="275"/>
      <c r="AK76" s="275"/>
      <c r="AL76" s="275"/>
      <c r="AM76" s="275"/>
      <c r="AN76" s="275"/>
      <c r="AO76" s="275"/>
      <c r="AP76" s="275"/>
      <c r="AQ76" s="275"/>
      <c r="AR76" s="275"/>
      <c r="AS76" s="276"/>
      <c r="AT76" s="273"/>
      <c r="AU76" s="273"/>
      <c r="AV76" s="274"/>
      <c r="AW76" s="275"/>
      <c r="AX76" s="275"/>
      <c r="AY76" s="275"/>
      <c r="AZ76" s="275"/>
      <c r="BA76" s="275"/>
      <c r="BB76" s="275"/>
      <c r="BC76" s="275"/>
      <c r="BD76" s="275"/>
      <c r="BE76" s="275"/>
      <c r="BF76" s="275"/>
      <c r="BG76" s="275"/>
      <c r="BH76" s="275"/>
      <c r="BI76" s="275"/>
      <c r="BJ76" s="275"/>
      <c r="BK76" s="275"/>
      <c r="BL76" s="275"/>
      <c r="BM76" s="276"/>
      <c r="BN76" s="273"/>
      <c r="BO76" s="274"/>
      <c r="BP76" s="276"/>
      <c r="BQ76" s="273"/>
      <c r="BR76" s="273"/>
      <c r="BS76" s="273"/>
      <c r="BW76" s="331">
        <f t="shared" si="93"/>
        <v>0</v>
      </c>
      <c r="BX76" s="331">
        <f t="shared" si="93"/>
        <v>0</v>
      </c>
      <c r="BY76" s="331">
        <f t="shared" si="93"/>
        <v>0</v>
      </c>
      <c r="BZ76" s="331">
        <f t="shared" si="93"/>
        <v>0</v>
      </c>
      <c r="CA76" s="331">
        <f t="shared" si="93"/>
        <v>0</v>
      </c>
      <c r="CB76" s="331">
        <f t="shared" si="93"/>
        <v>0</v>
      </c>
      <c r="CC76" s="331">
        <f t="shared" si="93"/>
        <v>0</v>
      </c>
      <c r="CD76" s="331">
        <f t="shared" si="93"/>
        <v>0</v>
      </c>
      <c r="CE76" s="331">
        <f t="shared" si="93"/>
        <v>0</v>
      </c>
      <c r="CF76" s="331">
        <f t="shared" si="93"/>
        <v>0</v>
      </c>
      <c r="CG76" s="331">
        <f t="shared" si="93"/>
        <v>0</v>
      </c>
      <c r="CH76" s="331">
        <f t="shared" si="93"/>
        <v>0</v>
      </c>
      <c r="CI76" s="331">
        <f t="shared" si="93"/>
        <v>0</v>
      </c>
      <c r="CJ76" s="331">
        <f t="shared" si="93"/>
        <v>0</v>
      </c>
      <c r="CK76" s="331">
        <f t="shared" si="93"/>
        <v>0</v>
      </c>
      <c r="CL76" s="331">
        <f t="shared" si="93"/>
        <v>0</v>
      </c>
      <c r="CM76" s="331">
        <f t="shared" si="92"/>
        <v>0</v>
      </c>
      <c r="CN76" s="331">
        <f t="shared" si="92"/>
        <v>0</v>
      </c>
      <c r="CO76" s="331">
        <f t="shared" si="92"/>
        <v>0</v>
      </c>
      <c r="CP76" s="331">
        <f t="shared" si="92"/>
        <v>0</v>
      </c>
      <c r="CQ76" s="332">
        <f t="shared" si="114"/>
        <v>0</v>
      </c>
      <c r="CS76" s="363" t="str">
        <f t="shared" si="115"/>
        <v/>
      </c>
      <c r="CT76" s="260">
        <f t="shared" si="94"/>
        <v>0</v>
      </c>
      <c r="CU76" s="260">
        <f t="shared" si="95"/>
        <v>0</v>
      </c>
      <c r="CV76" s="260">
        <f t="shared" si="96"/>
        <v>0</v>
      </c>
      <c r="CW76" s="260">
        <f t="shared" si="97"/>
        <v>0</v>
      </c>
      <c r="CX76" s="260">
        <f t="shared" si="98"/>
        <v>0</v>
      </c>
      <c r="CY76" s="260">
        <f t="shared" si="99"/>
        <v>0</v>
      </c>
      <c r="CZ76" s="260">
        <f t="shared" si="100"/>
        <v>0</v>
      </c>
      <c r="DA76" s="260">
        <f t="shared" si="101"/>
        <v>0</v>
      </c>
      <c r="DB76" s="260">
        <f t="shared" si="102"/>
        <v>0</v>
      </c>
      <c r="DC76" s="260">
        <f t="shared" si="103"/>
        <v>0</v>
      </c>
      <c r="DD76" s="260">
        <f t="shared" si="104"/>
        <v>0</v>
      </c>
      <c r="DE76" s="260">
        <f t="shared" si="105"/>
        <v>0</v>
      </c>
      <c r="DF76" s="260">
        <f t="shared" si="106"/>
        <v>0</v>
      </c>
      <c r="DG76" s="260">
        <f t="shared" si="107"/>
        <v>0</v>
      </c>
      <c r="DH76" s="260">
        <f t="shared" si="108"/>
        <v>0</v>
      </c>
      <c r="DI76" s="260">
        <f t="shared" si="109"/>
        <v>0</v>
      </c>
      <c r="DJ76" s="260">
        <f t="shared" si="110"/>
        <v>0</v>
      </c>
      <c r="DK76" s="260">
        <f t="shared" si="111"/>
        <v>0</v>
      </c>
      <c r="DL76" s="260">
        <f t="shared" si="112"/>
        <v>0</v>
      </c>
      <c r="DM76" s="260">
        <f t="shared" si="113"/>
        <v>0</v>
      </c>
      <c r="DN76" s="260">
        <f t="shared" si="116"/>
        <v>0</v>
      </c>
      <c r="DQ76" s="358"/>
    </row>
    <row r="77" spans="1:121" ht="22.5">
      <c r="A77" s="272" t="s">
        <v>720</v>
      </c>
      <c r="B77" s="273">
        <v>558</v>
      </c>
      <c r="C77" s="273"/>
      <c r="D77" s="274"/>
      <c r="E77" s="275"/>
      <c r="F77" s="275"/>
      <c r="G77" s="275"/>
      <c r="H77" s="275"/>
      <c r="I77" s="275"/>
      <c r="J77" s="275"/>
      <c r="K77" s="275"/>
      <c r="L77" s="275"/>
      <c r="M77" s="276"/>
      <c r="N77" s="273"/>
      <c r="O77" s="274"/>
      <c r="P77" s="275"/>
      <c r="Q77" s="275"/>
      <c r="R77" s="276"/>
      <c r="S77" s="273"/>
      <c r="T77" s="274"/>
      <c r="U77" s="276"/>
      <c r="V77" s="273"/>
      <c r="W77" s="273">
        <v>558</v>
      </c>
      <c r="X77" s="274"/>
      <c r="Y77" s="275"/>
      <c r="Z77" s="275"/>
      <c r="AA77" s="275"/>
      <c r="AB77" s="275">
        <v>558</v>
      </c>
      <c r="AC77" s="275"/>
      <c r="AD77" s="275"/>
      <c r="AE77" s="275"/>
      <c r="AF77" s="275"/>
      <c r="AG77" s="275"/>
      <c r="AH77" s="275"/>
      <c r="AI77" s="275"/>
      <c r="AJ77" s="275"/>
      <c r="AK77" s="275"/>
      <c r="AL77" s="275"/>
      <c r="AM77" s="275"/>
      <c r="AN77" s="275"/>
      <c r="AO77" s="275"/>
      <c r="AP77" s="275"/>
      <c r="AQ77" s="275"/>
      <c r="AR77" s="275"/>
      <c r="AS77" s="276"/>
      <c r="AT77" s="273"/>
      <c r="AU77" s="273"/>
      <c r="AV77" s="274"/>
      <c r="AW77" s="275"/>
      <c r="AX77" s="275"/>
      <c r="AY77" s="275"/>
      <c r="AZ77" s="275"/>
      <c r="BA77" s="275"/>
      <c r="BB77" s="275"/>
      <c r="BC77" s="275"/>
      <c r="BD77" s="275"/>
      <c r="BE77" s="275"/>
      <c r="BF77" s="275"/>
      <c r="BG77" s="275"/>
      <c r="BH77" s="275"/>
      <c r="BI77" s="275"/>
      <c r="BJ77" s="275"/>
      <c r="BK77" s="275"/>
      <c r="BL77" s="275"/>
      <c r="BM77" s="276"/>
      <c r="BN77" s="273"/>
      <c r="BO77" s="274"/>
      <c r="BP77" s="276"/>
      <c r="BQ77" s="273"/>
      <c r="BR77" s="273"/>
      <c r="BS77" s="273"/>
      <c r="BW77" s="331">
        <f t="shared" si="93"/>
        <v>0</v>
      </c>
      <c r="BX77" s="331">
        <f t="shared" si="93"/>
        <v>0</v>
      </c>
      <c r="BY77" s="331">
        <f t="shared" si="93"/>
        <v>0</v>
      </c>
      <c r="BZ77" s="331">
        <f t="shared" si="93"/>
        <v>0</v>
      </c>
      <c r="CA77" s="331">
        <f t="shared" si="93"/>
        <v>0</v>
      </c>
      <c r="CB77" s="331">
        <f t="shared" si="93"/>
        <v>0</v>
      </c>
      <c r="CC77" s="331">
        <f t="shared" si="93"/>
        <v>0</v>
      </c>
      <c r="CD77" s="331">
        <f t="shared" si="93"/>
        <v>0</v>
      </c>
      <c r="CE77" s="331">
        <f t="shared" si="93"/>
        <v>558</v>
      </c>
      <c r="CF77" s="331">
        <f t="shared" si="93"/>
        <v>0</v>
      </c>
      <c r="CG77" s="331">
        <f t="shared" si="93"/>
        <v>0</v>
      </c>
      <c r="CH77" s="331">
        <f t="shared" si="93"/>
        <v>0</v>
      </c>
      <c r="CI77" s="331">
        <f t="shared" si="93"/>
        <v>0</v>
      </c>
      <c r="CJ77" s="331">
        <f t="shared" si="93"/>
        <v>0</v>
      </c>
      <c r="CK77" s="331">
        <f t="shared" si="93"/>
        <v>0</v>
      </c>
      <c r="CL77" s="331">
        <f t="shared" si="93"/>
        <v>0</v>
      </c>
      <c r="CM77" s="331">
        <f t="shared" si="92"/>
        <v>0</v>
      </c>
      <c r="CN77" s="331">
        <f t="shared" si="92"/>
        <v>0</v>
      </c>
      <c r="CO77" s="331">
        <f t="shared" si="92"/>
        <v>0</v>
      </c>
      <c r="CP77" s="331">
        <f t="shared" si="92"/>
        <v>558</v>
      </c>
      <c r="CQ77" s="332">
        <f t="shared" si="114"/>
        <v>0</v>
      </c>
      <c r="CS77" s="363" t="str">
        <f t="shared" si="115"/>
        <v/>
      </c>
      <c r="CT77" s="260">
        <f t="shared" si="94"/>
        <v>0</v>
      </c>
      <c r="CU77" s="260">
        <f t="shared" si="95"/>
        <v>0</v>
      </c>
      <c r="CV77" s="260">
        <f t="shared" si="96"/>
        <v>0</v>
      </c>
      <c r="CW77" s="260">
        <f t="shared" si="97"/>
        <v>0</v>
      </c>
      <c r="CX77" s="260">
        <f t="shared" si="98"/>
        <v>0</v>
      </c>
      <c r="CY77" s="260">
        <f t="shared" si="99"/>
        <v>0</v>
      </c>
      <c r="CZ77" s="260">
        <f t="shared" si="100"/>
        <v>0</v>
      </c>
      <c r="DA77" s="260">
        <f t="shared" si="101"/>
        <v>0</v>
      </c>
      <c r="DB77" s="260">
        <f t="shared" si="102"/>
        <v>23.362344</v>
      </c>
      <c r="DC77" s="260">
        <f t="shared" si="103"/>
        <v>0</v>
      </c>
      <c r="DD77" s="260">
        <f t="shared" si="104"/>
        <v>0</v>
      </c>
      <c r="DE77" s="260">
        <f t="shared" si="105"/>
        <v>0</v>
      </c>
      <c r="DF77" s="260">
        <f t="shared" si="106"/>
        <v>0</v>
      </c>
      <c r="DG77" s="260">
        <f t="shared" si="107"/>
        <v>0</v>
      </c>
      <c r="DH77" s="260">
        <f t="shared" si="108"/>
        <v>0</v>
      </c>
      <c r="DI77" s="260">
        <f t="shared" si="109"/>
        <v>0</v>
      </c>
      <c r="DJ77" s="260">
        <f t="shared" si="110"/>
        <v>0</v>
      </c>
      <c r="DK77" s="260">
        <f t="shared" si="111"/>
        <v>0</v>
      </c>
      <c r="DL77" s="260">
        <f t="shared" si="112"/>
        <v>0</v>
      </c>
      <c r="DM77" s="260">
        <f t="shared" si="113"/>
        <v>23.362344</v>
      </c>
      <c r="DN77" s="260">
        <f t="shared" si="116"/>
        <v>0</v>
      </c>
      <c r="DQ77" s="358"/>
    </row>
    <row r="78" spans="1:121" ht="22.5">
      <c r="A78" s="272" t="s">
        <v>721</v>
      </c>
      <c r="B78" s="273"/>
      <c r="C78" s="273"/>
      <c r="D78" s="274"/>
      <c r="E78" s="275"/>
      <c r="F78" s="275"/>
      <c r="G78" s="275"/>
      <c r="H78" s="275"/>
      <c r="I78" s="275"/>
      <c r="J78" s="275"/>
      <c r="K78" s="275"/>
      <c r="L78" s="275"/>
      <c r="M78" s="276"/>
      <c r="N78" s="273"/>
      <c r="O78" s="274"/>
      <c r="P78" s="275"/>
      <c r="Q78" s="275"/>
      <c r="R78" s="276"/>
      <c r="S78" s="273"/>
      <c r="T78" s="274"/>
      <c r="U78" s="276"/>
      <c r="V78" s="273"/>
      <c r="W78" s="273"/>
      <c r="X78" s="274"/>
      <c r="Y78" s="275"/>
      <c r="Z78" s="275"/>
      <c r="AA78" s="275"/>
      <c r="AB78" s="275"/>
      <c r="AC78" s="275"/>
      <c r="AD78" s="275"/>
      <c r="AE78" s="275"/>
      <c r="AF78" s="275"/>
      <c r="AG78" s="275"/>
      <c r="AH78" s="275"/>
      <c r="AI78" s="275"/>
      <c r="AJ78" s="275"/>
      <c r="AK78" s="275"/>
      <c r="AL78" s="275"/>
      <c r="AM78" s="275"/>
      <c r="AN78" s="275"/>
      <c r="AO78" s="275"/>
      <c r="AP78" s="275"/>
      <c r="AQ78" s="275"/>
      <c r="AR78" s="275"/>
      <c r="AS78" s="276"/>
      <c r="AT78" s="273"/>
      <c r="AU78" s="273"/>
      <c r="AV78" s="274"/>
      <c r="AW78" s="275"/>
      <c r="AX78" s="275"/>
      <c r="AY78" s="275"/>
      <c r="AZ78" s="275"/>
      <c r="BA78" s="275"/>
      <c r="BB78" s="275"/>
      <c r="BC78" s="275"/>
      <c r="BD78" s="275"/>
      <c r="BE78" s="275"/>
      <c r="BF78" s="275"/>
      <c r="BG78" s="275"/>
      <c r="BH78" s="275"/>
      <c r="BI78" s="275"/>
      <c r="BJ78" s="275"/>
      <c r="BK78" s="275"/>
      <c r="BL78" s="275"/>
      <c r="BM78" s="276"/>
      <c r="BN78" s="273"/>
      <c r="BO78" s="274"/>
      <c r="BP78" s="276"/>
      <c r="BQ78" s="273"/>
      <c r="BR78" s="273"/>
      <c r="BS78" s="273"/>
      <c r="BW78" s="331">
        <f t="shared" si="93"/>
        <v>0</v>
      </c>
      <c r="BX78" s="331">
        <f t="shared" si="93"/>
        <v>0</v>
      </c>
      <c r="BY78" s="331">
        <f t="shared" si="93"/>
        <v>0</v>
      </c>
      <c r="BZ78" s="331">
        <f t="shared" si="93"/>
        <v>0</v>
      </c>
      <c r="CA78" s="331">
        <f t="shared" si="93"/>
        <v>0</v>
      </c>
      <c r="CB78" s="331">
        <f t="shared" si="93"/>
        <v>0</v>
      </c>
      <c r="CC78" s="331">
        <f t="shared" si="93"/>
        <v>0</v>
      </c>
      <c r="CD78" s="331">
        <f t="shared" si="93"/>
        <v>0</v>
      </c>
      <c r="CE78" s="331">
        <f t="shared" si="93"/>
        <v>0</v>
      </c>
      <c r="CF78" s="331">
        <f t="shared" si="93"/>
        <v>0</v>
      </c>
      <c r="CG78" s="331">
        <f t="shared" si="93"/>
        <v>0</v>
      </c>
      <c r="CH78" s="331">
        <f t="shared" si="93"/>
        <v>0</v>
      </c>
      <c r="CI78" s="331">
        <f t="shared" si="93"/>
        <v>0</v>
      </c>
      <c r="CJ78" s="331">
        <f t="shared" si="93"/>
        <v>0</v>
      </c>
      <c r="CK78" s="331">
        <f t="shared" si="93"/>
        <v>0</v>
      </c>
      <c r="CL78" s="331">
        <f t="shared" si="93"/>
        <v>0</v>
      </c>
      <c r="CM78" s="331">
        <f t="shared" si="92"/>
        <v>0</v>
      </c>
      <c r="CN78" s="331">
        <f t="shared" si="92"/>
        <v>0</v>
      </c>
      <c r="CO78" s="331">
        <f t="shared" si="92"/>
        <v>0</v>
      </c>
      <c r="CP78" s="331">
        <f t="shared" si="92"/>
        <v>0</v>
      </c>
      <c r="CQ78" s="332">
        <f t="shared" si="114"/>
        <v>0</v>
      </c>
      <c r="CS78" s="363" t="str">
        <f t="shared" si="115"/>
        <v/>
      </c>
      <c r="CT78" s="260">
        <f t="shared" si="94"/>
        <v>0</v>
      </c>
      <c r="CU78" s="260">
        <f t="shared" si="95"/>
        <v>0</v>
      </c>
      <c r="CV78" s="260">
        <f t="shared" si="96"/>
        <v>0</v>
      </c>
      <c r="CW78" s="260">
        <f t="shared" si="97"/>
        <v>0</v>
      </c>
      <c r="CX78" s="260">
        <f t="shared" si="98"/>
        <v>0</v>
      </c>
      <c r="CY78" s="260">
        <f t="shared" si="99"/>
        <v>0</v>
      </c>
      <c r="CZ78" s="260">
        <f t="shared" si="100"/>
        <v>0</v>
      </c>
      <c r="DA78" s="260">
        <f t="shared" si="101"/>
        <v>0</v>
      </c>
      <c r="DB78" s="260">
        <f t="shared" si="102"/>
        <v>0</v>
      </c>
      <c r="DC78" s="260">
        <f t="shared" si="103"/>
        <v>0</v>
      </c>
      <c r="DD78" s="260">
        <f t="shared" si="104"/>
        <v>0</v>
      </c>
      <c r="DE78" s="260">
        <f t="shared" si="105"/>
        <v>0</v>
      </c>
      <c r="DF78" s="260">
        <f t="shared" si="106"/>
        <v>0</v>
      </c>
      <c r="DG78" s="260">
        <f t="shared" si="107"/>
        <v>0</v>
      </c>
      <c r="DH78" s="260">
        <f t="shared" si="108"/>
        <v>0</v>
      </c>
      <c r="DI78" s="260">
        <f t="shared" si="109"/>
        <v>0</v>
      </c>
      <c r="DJ78" s="260">
        <f t="shared" si="110"/>
        <v>0</v>
      </c>
      <c r="DK78" s="260">
        <f t="shared" si="111"/>
        <v>0</v>
      </c>
      <c r="DL78" s="260">
        <f t="shared" si="112"/>
        <v>0</v>
      </c>
      <c r="DM78" s="260">
        <f t="shared" si="113"/>
        <v>0</v>
      </c>
      <c r="DN78" s="260">
        <f t="shared" si="116"/>
        <v>0</v>
      </c>
      <c r="DQ78" s="358"/>
    </row>
    <row r="79" spans="1:121" ht="22.5">
      <c r="A79" s="336" t="s">
        <v>727</v>
      </c>
      <c r="B79" s="337">
        <v>5956</v>
      </c>
      <c r="C79" s="337">
        <v>88</v>
      </c>
      <c r="D79" s="338"/>
      <c r="E79" s="339">
        <v>59</v>
      </c>
      <c r="F79" s="339">
        <v>29</v>
      </c>
      <c r="G79" s="339"/>
      <c r="H79" s="339">
        <v>1</v>
      </c>
      <c r="I79" s="339"/>
      <c r="J79" s="339">
        <v>0</v>
      </c>
      <c r="K79" s="339"/>
      <c r="L79" s="339"/>
      <c r="M79" s="340"/>
      <c r="N79" s="337">
        <v>834</v>
      </c>
      <c r="O79" s="338"/>
      <c r="P79" s="339">
        <v>834</v>
      </c>
      <c r="Q79" s="339"/>
      <c r="R79" s="340"/>
      <c r="S79" s="337"/>
      <c r="T79" s="338"/>
      <c r="U79" s="340"/>
      <c r="V79" s="337"/>
      <c r="W79" s="337">
        <v>821</v>
      </c>
      <c r="X79" s="338"/>
      <c r="Y79" s="339"/>
      <c r="Z79" s="339"/>
      <c r="AA79" s="339"/>
      <c r="AB79" s="339"/>
      <c r="AC79" s="339">
        <v>363</v>
      </c>
      <c r="AD79" s="339"/>
      <c r="AE79" s="339">
        <v>9</v>
      </c>
      <c r="AF79" s="339">
        <v>0</v>
      </c>
      <c r="AG79" s="339"/>
      <c r="AH79" s="339"/>
      <c r="AI79" s="339"/>
      <c r="AJ79" s="339">
        <v>0</v>
      </c>
      <c r="AK79" s="339"/>
      <c r="AL79" s="339">
        <v>27</v>
      </c>
      <c r="AM79" s="339">
        <v>391</v>
      </c>
      <c r="AN79" s="339"/>
      <c r="AO79" s="339"/>
      <c r="AP79" s="339"/>
      <c r="AQ79" s="339"/>
      <c r="AR79" s="339"/>
      <c r="AS79" s="340">
        <v>31</v>
      </c>
      <c r="AT79" s="337">
        <v>1518</v>
      </c>
      <c r="AU79" s="337">
        <v>1</v>
      </c>
      <c r="AV79" s="338"/>
      <c r="AW79" s="339"/>
      <c r="AX79" s="339"/>
      <c r="AY79" s="339"/>
      <c r="AZ79" s="339"/>
      <c r="BA79" s="339"/>
      <c r="BB79" s="339">
        <v>1</v>
      </c>
      <c r="BC79" s="339"/>
      <c r="BD79" s="339">
        <v>0</v>
      </c>
      <c r="BE79" s="339"/>
      <c r="BF79" s="339"/>
      <c r="BG79" s="339"/>
      <c r="BH79" s="339"/>
      <c r="BI79" s="339"/>
      <c r="BJ79" s="339"/>
      <c r="BK79" s="339"/>
      <c r="BL79" s="339"/>
      <c r="BM79" s="340"/>
      <c r="BN79" s="337">
        <v>0</v>
      </c>
      <c r="BO79" s="338">
        <v>0</v>
      </c>
      <c r="BP79" s="340"/>
      <c r="BQ79" s="337"/>
      <c r="BR79" s="337">
        <v>604</v>
      </c>
      <c r="BS79" s="337">
        <v>2090</v>
      </c>
      <c r="BT79" s="341"/>
      <c r="BU79" s="341"/>
      <c r="BV79" s="341"/>
      <c r="BW79" s="342">
        <f t="shared" si="93"/>
        <v>88</v>
      </c>
      <c r="BX79" s="342">
        <f t="shared" si="93"/>
        <v>1</v>
      </c>
      <c r="BY79" s="342">
        <f t="shared" si="93"/>
        <v>834</v>
      </c>
      <c r="BZ79" s="342">
        <f t="shared" si="93"/>
        <v>0</v>
      </c>
      <c r="CA79" s="342">
        <f t="shared" si="93"/>
        <v>0</v>
      </c>
      <c r="CB79" s="342">
        <f t="shared" si="93"/>
        <v>27</v>
      </c>
      <c r="CC79" s="342">
        <f t="shared" si="93"/>
        <v>9</v>
      </c>
      <c r="CD79" s="342">
        <f t="shared" si="93"/>
        <v>391</v>
      </c>
      <c r="CE79" s="342">
        <f t="shared" si="93"/>
        <v>394</v>
      </c>
      <c r="CF79" s="342">
        <f t="shared" si="93"/>
        <v>1518</v>
      </c>
      <c r="CG79" s="342">
        <f t="shared" si="93"/>
        <v>0</v>
      </c>
      <c r="CH79" s="342">
        <f t="shared" si="93"/>
        <v>1</v>
      </c>
      <c r="CI79" s="342">
        <f t="shared" si="93"/>
        <v>0</v>
      </c>
      <c r="CJ79" s="342">
        <f t="shared" si="93"/>
        <v>0</v>
      </c>
      <c r="CK79" s="342">
        <f t="shared" si="93"/>
        <v>0</v>
      </c>
      <c r="CL79" s="342">
        <f t="shared" si="93"/>
        <v>2090</v>
      </c>
      <c r="CM79" s="342">
        <f t="shared" si="92"/>
        <v>604</v>
      </c>
      <c r="CN79" s="342">
        <f t="shared" si="92"/>
        <v>0</v>
      </c>
      <c r="CO79" s="342">
        <f t="shared" si="92"/>
        <v>0</v>
      </c>
      <c r="CP79" s="342">
        <f t="shared" si="92"/>
        <v>5956</v>
      </c>
      <c r="CQ79" s="343">
        <f t="shared" si="114"/>
        <v>1</v>
      </c>
      <c r="CR79" s="341"/>
      <c r="CS79" s="364" t="str">
        <f t="shared" si="115"/>
        <v/>
      </c>
      <c r="CT79" s="341">
        <f t="shared" si="94"/>
        <v>3.6843840000000001</v>
      </c>
      <c r="CU79" s="341">
        <f t="shared" si="95"/>
        <v>4.1868000000000002E-2</v>
      </c>
      <c r="CV79" s="341">
        <f t="shared" si="96"/>
        <v>34.917912000000001</v>
      </c>
      <c r="CW79" s="341">
        <f t="shared" si="97"/>
        <v>0</v>
      </c>
      <c r="CX79" s="341">
        <f t="shared" si="98"/>
        <v>0</v>
      </c>
      <c r="CY79" s="341">
        <f t="shared" si="99"/>
        <v>1.130436</v>
      </c>
      <c r="CZ79" s="341">
        <f t="shared" si="100"/>
        <v>0.37681200000000004</v>
      </c>
      <c r="DA79" s="341">
        <f t="shared" si="101"/>
        <v>16.370388000000002</v>
      </c>
      <c r="DB79" s="341">
        <f t="shared" si="102"/>
        <v>16.495992000000001</v>
      </c>
      <c r="DC79" s="341">
        <f t="shared" si="103"/>
        <v>63.555624000000002</v>
      </c>
      <c r="DD79" s="341">
        <f t="shared" si="104"/>
        <v>0</v>
      </c>
      <c r="DE79" s="341">
        <f t="shared" si="105"/>
        <v>4.1868000000000002E-2</v>
      </c>
      <c r="DF79" s="341">
        <f t="shared" si="106"/>
        <v>0</v>
      </c>
      <c r="DG79" s="341">
        <f t="shared" si="107"/>
        <v>0</v>
      </c>
      <c r="DH79" s="341">
        <f t="shared" si="108"/>
        <v>0</v>
      </c>
      <c r="DI79" s="341">
        <f t="shared" si="109"/>
        <v>87.50412</v>
      </c>
      <c r="DJ79" s="341">
        <f t="shared" si="110"/>
        <v>25.288272000000003</v>
      </c>
      <c r="DK79" s="341">
        <f t="shared" si="111"/>
        <v>0</v>
      </c>
      <c r="DL79" s="341">
        <f t="shared" si="112"/>
        <v>0</v>
      </c>
      <c r="DM79" s="341">
        <f t="shared" si="113"/>
        <v>249.36580800000002</v>
      </c>
      <c r="DN79" s="341">
        <f t="shared" si="116"/>
        <v>0</v>
      </c>
      <c r="DQ79" s="358"/>
    </row>
    <row r="80" spans="1:121" ht="22.5">
      <c r="A80" s="272" t="s">
        <v>728</v>
      </c>
      <c r="B80" s="273">
        <v>1171</v>
      </c>
      <c r="C80" s="273">
        <v>1</v>
      </c>
      <c r="D80" s="274"/>
      <c r="E80" s="275"/>
      <c r="F80" s="275">
        <v>1</v>
      </c>
      <c r="G80" s="275"/>
      <c r="H80" s="275">
        <v>0</v>
      </c>
      <c r="I80" s="275"/>
      <c r="J80" s="275">
        <v>0</v>
      </c>
      <c r="K80" s="275"/>
      <c r="L80" s="275"/>
      <c r="M80" s="276"/>
      <c r="N80" s="273">
        <v>0</v>
      </c>
      <c r="O80" s="274"/>
      <c r="P80" s="275">
        <v>0</v>
      </c>
      <c r="Q80" s="275"/>
      <c r="R80" s="276"/>
      <c r="S80" s="273"/>
      <c r="T80" s="274"/>
      <c r="U80" s="276"/>
      <c r="V80" s="273"/>
      <c r="W80" s="273">
        <v>8</v>
      </c>
      <c r="X80" s="274"/>
      <c r="Y80" s="275"/>
      <c r="Z80" s="275"/>
      <c r="AA80" s="275"/>
      <c r="AB80" s="275"/>
      <c r="AC80" s="275"/>
      <c r="AD80" s="275"/>
      <c r="AE80" s="275">
        <v>0</v>
      </c>
      <c r="AF80" s="275">
        <v>0</v>
      </c>
      <c r="AG80" s="275"/>
      <c r="AH80" s="275"/>
      <c r="AI80" s="275"/>
      <c r="AJ80" s="275">
        <v>0</v>
      </c>
      <c r="AK80" s="275"/>
      <c r="AL80" s="275">
        <v>4</v>
      </c>
      <c r="AM80" s="275">
        <v>3</v>
      </c>
      <c r="AN80" s="275"/>
      <c r="AO80" s="275"/>
      <c r="AP80" s="275"/>
      <c r="AQ80" s="275"/>
      <c r="AR80" s="275"/>
      <c r="AS80" s="276">
        <v>0</v>
      </c>
      <c r="AT80" s="273">
        <v>1</v>
      </c>
      <c r="AU80" s="273">
        <v>0</v>
      </c>
      <c r="AV80" s="274"/>
      <c r="AW80" s="275"/>
      <c r="AX80" s="275"/>
      <c r="AY80" s="275"/>
      <c r="AZ80" s="275"/>
      <c r="BA80" s="275"/>
      <c r="BB80" s="275">
        <v>0</v>
      </c>
      <c r="BC80" s="275"/>
      <c r="BD80" s="275">
        <v>0</v>
      </c>
      <c r="BE80" s="275"/>
      <c r="BF80" s="275"/>
      <c r="BG80" s="275"/>
      <c r="BH80" s="275"/>
      <c r="BI80" s="275"/>
      <c r="BJ80" s="275"/>
      <c r="BK80" s="275"/>
      <c r="BL80" s="275"/>
      <c r="BM80" s="276"/>
      <c r="BN80" s="273">
        <v>0</v>
      </c>
      <c r="BO80" s="274">
        <v>0</v>
      </c>
      <c r="BP80" s="276"/>
      <c r="BQ80" s="273"/>
      <c r="BR80" s="273">
        <v>138</v>
      </c>
      <c r="BS80" s="273">
        <v>1023</v>
      </c>
      <c r="BW80" s="331">
        <f t="shared" si="93"/>
        <v>1</v>
      </c>
      <c r="BX80" s="331">
        <f t="shared" si="93"/>
        <v>0</v>
      </c>
      <c r="BY80" s="331">
        <f t="shared" si="93"/>
        <v>0</v>
      </c>
      <c r="BZ80" s="331">
        <f t="shared" si="93"/>
        <v>0</v>
      </c>
      <c r="CA80" s="331">
        <f t="shared" si="93"/>
        <v>0</v>
      </c>
      <c r="CB80" s="331">
        <f t="shared" si="93"/>
        <v>4</v>
      </c>
      <c r="CC80" s="331">
        <f t="shared" si="93"/>
        <v>0</v>
      </c>
      <c r="CD80" s="331">
        <f t="shared" si="93"/>
        <v>3</v>
      </c>
      <c r="CE80" s="331">
        <f t="shared" si="93"/>
        <v>0</v>
      </c>
      <c r="CF80" s="331">
        <f t="shared" si="93"/>
        <v>1</v>
      </c>
      <c r="CG80" s="331">
        <f t="shared" si="93"/>
        <v>0</v>
      </c>
      <c r="CH80" s="331">
        <f t="shared" si="93"/>
        <v>0</v>
      </c>
      <c r="CI80" s="331">
        <f t="shared" si="93"/>
        <v>0</v>
      </c>
      <c r="CJ80" s="331">
        <f t="shared" si="93"/>
        <v>0</v>
      </c>
      <c r="CK80" s="331">
        <f t="shared" si="93"/>
        <v>0</v>
      </c>
      <c r="CL80" s="331">
        <f t="shared" si="93"/>
        <v>1023</v>
      </c>
      <c r="CM80" s="331">
        <f t="shared" si="92"/>
        <v>138</v>
      </c>
      <c r="CN80" s="331">
        <f t="shared" si="92"/>
        <v>0</v>
      </c>
      <c r="CO80" s="331">
        <f t="shared" si="92"/>
        <v>0</v>
      </c>
      <c r="CP80" s="331">
        <f t="shared" si="92"/>
        <v>1171</v>
      </c>
      <c r="CQ80" s="332">
        <f t="shared" si="114"/>
        <v>-1</v>
      </c>
      <c r="CS80" s="363" t="str">
        <f t="shared" si="115"/>
        <v/>
      </c>
      <c r="CT80" s="260">
        <f t="shared" si="94"/>
        <v>4.1868000000000002E-2</v>
      </c>
      <c r="CU80" s="260">
        <f t="shared" si="95"/>
        <v>0</v>
      </c>
      <c r="CV80" s="260">
        <f t="shared" si="96"/>
        <v>0</v>
      </c>
      <c r="CW80" s="260">
        <f t="shared" si="97"/>
        <v>0</v>
      </c>
      <c r="CX80" s="260">
        <f t="shared" si="98"/>
        <v>0</v>
      </c>
      <c r="CY80" s="260">
        <f t="shared" si="99"/>
        <v>0.16747200000000001</v>
      </c>
      <c r="CZ80" s="260">
        <f t="shared" si="100"/>
        <v>0</v>
      </c>
      <c r="DA80" s="260">
        <f t="shared" si="101"/>
        <v>0.12560399999999999</v>
      </c>
      <c r="DB80" s="260">
        <f t="shared" si="102"/>
        <v>0</v>
      </c>
      <c r="DC80" s="260">
        <f t="shared" si="103"/>
        <v>4.1868000000000002E-2</v>
      </c>
      <c r="DD80" s="260">
        <f t="shared" si="104"/>
        <v>0</v>
      </c>
      <c r="DE80" s="260">
        <f t="shared" si="105"/>
        <v>0</v>
      </c>
      <c r="DF80" s="260">
        <f t="shared" si="106"/>
        <v>0</v>
      </c>
      <c r="DG80" s="260">
        <f t="shared" si="107"/>
        <v>0</v>
      </c>
      <c r="DH80" s="260">
        <f t="shared" si="108"/>
        <v>0</v>
      </c>
      <c r="DI80" s="260">
        <f t="shared" si="109"/>
        <v>42.830964000000002</v>
      </c>
      <c r="DJ80" s="260">
        <f t="shared" si="110"/>
        <v>5.7777840000000005</v>
      </c>
      <c r="DK80" s="260">
        <f t="shared" si="111"/>
        <v>0</v>
      </c>
      <c r="DL80" s="260">
        <f t="shared" si="112"/>
        <v>0</v>
      </c>
      <c r="DM80" s="260">
        <f t="shared" si="113"/>
        <v>49.027428</v>
      </c>
      <c r="DN80" s="260">
        <f t="shared" si="116"/>
        <v>0</v>
      </c>
      <c r="DQ80" s="358"/>
    </row>
    <row r="81" spans="1:121" ht="22.5">
      <c r="A81" s="272" t="s">
        <v>729</v>
      </c>
      <c r="B81" s="273">
        <v>517</v>
      </c>
      <c r="C81" s="273">
        <v>16</v>
      </c>
      <c r="D81" s="274"/>
      <c r="E81" s="275"/>
      <c r="F81" s="275">
        <v>15</v>
      </c>
      <c r="G81" s="275"/>
      <c r="H81" s="275">
        <v>1</v>
      </c>
      <c r="I81" s="275"/>
      <c r="J81" s="275">
        <v>0</v>
      </c>
      <c r="K81" s="275"/>
      <c r="L81" s="275"/>
      <c r="M81" s="276"/>
      <c r="N81" s="273"/>
      <c r="O81" s="274"/>
      <c r="P81" s="275"/>
      <c r="Q81" s="275"/>
      <c r="R81" s="276"/>
      <c r="S81" s="273"/>
      <c r="T81" s="274"/>
      <c r="U81" s="276"/>
      <c r="V81" s="273"/>
      <c r="W81" s="273">
        <v>21</v>
      </c>
      <c r="X81" s="274"/>
      <c r="Y81" s="275"/>
      <c r="Z81" s="275"/>
      <c r="AA81" s="275"/>
      <c r="AB81" s="275"/>
      <c r="AC81" s="275"/>
      <c r="AD81" s="275"/>
      <c r="AE81" s="275">
        <v>0</v>
      </c>
      <c r="AF81" s="275">
        <v>0</v>
      </c>
      <c r="AG81" s="275"/>
      <c r="AH81" s="275"/>
      <c r="AI81" s="275"/>
      <c r="AJ81" s="275">
        <v>0</v>
      </c>
      <c r="AK81" s="275"/>
      <c r="AL81" s="275">
        <v>21</v>
      </c>
      <c r="AM81" s="275"/>
      <c r="AN81" s="275"/>
      <c r="AO81" s="275"/>
      <c r="AP81" s="275"/>
      <c r="AQ81" s="275"/>
      <c r="AR81" s="275"/>
      <c r="AS81" s="276">
        <v>0</v>
      </c>
      <c r="AT81" s="273">
        <v>3</v>
      </c>
      <c r="AU81" s="273">
        <v>1</v>
      </c>
      <c r="AV81" s="274"/>
      <c r="AW81" s="275"/>
      <c r="AX81" s="275"/>
      <c r="AY81" s="275"/>
      <c r="AZ81" s="275"/>
      <c r="BA81" s="275"/>
      <c r="BB81" s="275">
        <v>1</v>
      </c>
      <c r="BC81" s="275"/>
      <c r="BD81" s="275"/>
      <c r="BE81" s="275"/>
      <c r="BF81" s="275"/>
      <c r="BG81" s="275"/>
      <c r="BH81" s="275"/>
      <c r="BI81" s="275"/>
      <c r="BJ81" s="275"/>
      <c r="BK81" s="275"/>
      <c r="BL81" s="275"/>
      <c r="BM81" s="276"/>
      <c r="BN81" s="273">
        <v>0</v>
      </c>
      <c r="BO81" s="274">
        <v>0</v>
      </c>
      <c r="BP81" s="276"/>
      <c r="BQ81" s="273"/>
      <c r="BR81" s="273">
        <v>71</v>
      </c>
      <c r="BS81" s="273">
        <v>406</v>
      </c>
      <c r="BW81" s="331">
        <f t="shared" si="93"/>
        <v>15</v>
      </c>
      <c r="BX81" s="331">
        <f t="shared" si="93"/>
        <v>1</v>
      </c>
      <c r="BY81" s="331">
        <f t="shared" si="93"/>
        <v>0</v>
      </c>
      <c r="BZ81" s="331">
        <f t="shared" si="93"/>
        <v>0</v>
      </c>
      <c r="CA81" s="331">
        <f t="shared" si="93"/>
        <v>0</v>
      </c>
      <c r="CB81" s="331">
        <f t="shared" si="93"/>
        <v>21</v>
      </c>
      <c r="CC81" s="331">
        <f t="shared" si="93"/>
        <v>0</v>
      </c>
      <c r="CD81" s="331">
        <f t="shared" si="93"/>
        <v>0</v>
      </c>
      <c r="CE81" s="331">
        <f t="shared" si="93"/>
        <v>0</v>
      </c>
      <c r="CF81" s="331">
        <f t="shared" si="93"/>
        <v>3</v>
      </c>
      <c r="CG81" s="331">
        <f t="shared" si="93"/>
        <v>0</v>
      </c>
      <c r="CH81" s="331">
        <f t="shared" si="93"/>
        <v>1</v>
      </c>
      <c r="CI81" s="331">
        <f t="shared" si="93"/>
        <v>0</v>
      </c>
      <c r="CJ81" s="331">
        <f t="shared" si="93"/>
        <v>0</v>
      </c>
      <c r="CK81" s="331">
        <f t="shared" si="93"/>
        <v>0</v>
      </c>
      <c r="CL81" s="331">
        <f t="shared" si="93"/>
        <v>406</v>
      </c>
      <c r="CM81" s="331">
        <f t="shared" si="92"/>
        <v>71</v>
      </c>
      <c r="CN81" s="331">
        <f t="shared" si="92"/>
        <v>0</v>
      </c>
      <c r="CO81" s="331">
        <f t="shared" si="92"/>
        <v>0</v>
      </c>
      <c r="CP81" s="331">
        <f t="shared" si="92"/>
        <v>517</v>
      </c>
      <c r="CQ81" s="332">
        <f t="shared" si="114"/>
        <v>1</v>
      </c>
      <c r="CS81" s="363" t="str">
        <f t="shared" si="115"/>
        <v/>
      </c>
      <c r="CT81" s="260">
        <f t="shared" si="94"/>
        <v>0.62802000000000002</v>
      </c>
      <c r="CU81" s="260">
        <f t="shared" si="95"/>
        <v>4.1868000000000002E-2</v>
      </c>
      <c r="CV81" s="260">
        <f t="shared" si="96"/>
        <v>0</v>
      </c>
      <c r="CW81" s="260">
        <f t="shared" si="97"/>
        <v>0</v>
      </c>
      <c r="CX81" s="260">
        <f t="shared" si="98"/>
        <v>0</v>
      </c>
      <c r="CY81" s="260">
        <f t="shared" si="99"/>
        <v>0.87922800000000001</v>
      </c>
      <c r="CZ81" s="260">
        <f t="shared" si="100"/>
        <v>0</v>
      </c>
      <c r="DA81" s="260">
        <f t="shared" si="101"/>
        <v>0</v>
      </c>
      <c r="DB81" s="260">
        <f t="shared" si="102"/>
        <v>0</v>
      </c>
      <c r="DC81" s="260">
        <f t="shared" si="103"/>
        <v>0.12560399999999999</v>
      </c>
      <c r="DD81" s="260">
        <f t="shared" si="104"/>
        <v>0</v>
      </c>
      <c r="DE81" s="260">
        <f t="shared" si="105"/>
        <v>4.1868000000000002E-2</v>
      </c>
      <c r="DF81" s="260">
        <f t="shared" si="106"/>
        <v>0</v>
      </c>
      <c r="DG81" s="260">
        <f t="shared" si="107"/>
        <v>0</v>
      </c>
      <c r="DH81" s="260">
        <f t="shared" si="108"/>
        <v>0</v>
      </c>
      <c r="DI81" s="260">
        <f t="shared" si="109"/>
        <v>16.998408000000001</v>
      </c>
      <c r="DJ81" s="260">
        <f t="shared" si="110"/>
        <v>2.9726280000000003</v>
      </c>
      <c r="DK81" s="260">
        <f t="shared" si="111"/>
        <v>0</v>
      </c>
      <c r="DL81" s="260">
        <f t="shared" si="112"/>
        <v>0</v>
      </c>
      <c r="DM81" s="260">
        <f t="shared" si="113"/>
        <v>21.645756000000002</v>
      </c>
      <c r="DN81" s="260">
        <f t="shared" si="116"/>
        <v>0</v>
      </c>
      <c r="DQ81" s="358"/>
    </row>
    <row r="82" spans="1:121" ht="22.5">
      <c r="A82" s="272" t="s">
        <v>730</v>
      </c>
      <c r="B82" s="273">
        <v>500</v>
      </c>
      <c r="C82" s="273"/>
      <c r="D82" s="274"/>
      <c r="E82" s="275"/>
      <c r="F82" s="275"/>
      <c r="G82" s="275"/>
      <c r="H82" s="275"/>
      <c r="I82" s="275"/>
      <c r="J82" s="275"/>
      <c r="K82" s="275"/>
      <c r="L82" s="275"/>
      <c r="M82" s="276"/>
      <c r="N82" s="273"/>
      <c r="O82" s="274"/>
      <c r="P82" s="275"/>
      <c r="Q82" s="275"/>
      <c r="R82" s="276"/>
      <c r="S82" s="273"/>
      <c r="T82" s="274"/>
      <c r="U82" s="276"/>
      <c r="V82" s="273"/>
      <c r="W82" s="273">
        <v>2</v>
      </c>
      <c r="X82" s="274"/>
      <c r="Y82" s="275"/>
      <c r="Z82" s="275"/>
      <c r="AA82" s="275"/>
      <c r="AB82" s="275"/>
      <c r="AC82" s="275"/>
      <c r="AD82" s="275"/>
      <c r="AE82" s="275"/>
      <c r="AF82" s="275"/>
      <c r="AG82" s="275"/>
      <c r="AH82" s="275"/>
      <c r="AI82" s="275"/>
      <c r="AJ82" s="275"/>
      <c r="AK82" s="275"/>
      <c r="AL82" s="275">
        <v>2</v>
      </c>
      <c r="AM82" s="275"/>
      <c r="AN82" s="275"/>
      <c r="AO82" s="275"/>
      <c r="AP82" s="275"/>
      <c r="AQ82" s="275"/>
      <c r="AR82" s="275"/>
      <c r="AS82" s="276"/>
      <c r="AT82" s="273">
        <v>467</v>
      </c>
      <c r="AU82" s="273"/>
      <c r="AV82" s="274"/>
      <c r="AW82" s="275"/>
      <c r="AX82" s="275"/>
      <c r="AY82" s="275"/>
      <c r="AZ82" s="275"/>
      <c r="BA82" s="275"/>
      <c r="BB82" s="275"/>
      <c r="BC82" s="275"/>
      <c r="BD82" s="275"/>
      <c r="BE82" s="275"/>
      <c r="BF82" s="275"/>
      <c r="BG82" s="275"/>
      <c r="BH82" s="275"/>
      <c r="BI82" s="275"/>
      <c r="BJ82" s="275"/>
      <c r="BK82" s="275"/>
      <c r="BL82" s="275"/>
      <c r="BM82" s="276"/>
      <c r="BN82" s="273"/>
      <c r="BO82" s="274"/>
      <c r="BP82" s="276"/>
      <c r="BQ82" s="273"/>
      <c r="BR82" s="273">
        <v>1</v>
      </c>
      <c r="BS82" s="273">
        <v>30</v>
      </c>
      <c r="BW82" s="331">
        <f t="shared" si="93"/>
        <v>0</v>
      </c>
      <c r="BX82" s="331">
        <f t="shared" si="93"/>
        <v>0</v>
      </c>
      <c r="BY82" s="331">
        <f t="shared" si="93"/>
        <v>0</v>
      </c>
      <c r="BZ82" s="331">
        <f t="shared" si="93"/>
        <v>0</v>
      </c>
      <c r="CA82" s="331">
        <f t="shared" si="93"/>
        <v>0</v>
      </c>
      <c r="CB82" s="331">
        <f t="shared" si="93"/>
        <v>2</v>
      </c>
      <c r="CC82" s="331">
        <f t="shared" si="93"/>
        <v>0</v>
      </c>
      <c r="CD82" s="331">
        <f t="shared" si="93"/>
        <v>0</v>
      </c>
      <c r="CE82" s="331">
        <f t="shared" si="93"/>
        <v>0</v>
      </c>
      <c r="CF82" s="331">
        <f t="shared" si="93"/>
        <v>467</v>
      </c>
      <c r="CG82" s="331">
        <f t="shared" si="93"/>
        <v>0</v>
      </c>
      <c r="CH82" s="331">
        <f t="shared" si="93"/>
        <v>0</v>
      </c>
      <c r="CI82" s="331">
        <f t="shared" si="93"/>
        <v>0</v>
      </c>
      <c r="CJ82" s="331">
        <f t="shared" si="93"/>
        <v>0</v>
      </c>
      <c r="CK82" s="331">
        <f t="shared" si="93"/>
        <v>0</v>
      </c>
      <c r="CL82" s="331">
        <f t="shared" si="93"/>
        <v>30</v>
      </c>
      <c r="CM82" s="331">
        <f t="shared" si="92"/>
        <v>1</v>
      </c>
      <c r="CN82" s="331">
        <f t="shared" si="92"/>
        <v>0</v>
      </c>
      <c r="CO82" s="331">
        <f t="shared" si="92"/>
        <v>0</v>
      </c>
      <c r="CP82" s="331">
        <f t="shared" si="92"/>
        <v>500</v>
      </c>
      <c r="CQ82" s="332">
        <f t="shared" si="114"/>
        <v>0</v>
      </c>
      <c r="CS82" s="363" t="str">
        <f t="shared" si="115"/>
        <v/>
      </c>
      <c r="CT82" s="260">
        <f t="shared" si="94"/>
        <v>0</v>
      </c>
      <c r="CU82" s="260">
        <f t="shared" si="95"/>
        <v>0</v>
      </c>
      <c r="CV82" s="260">
        <f t="shared" si="96"/>
        <v>0</v>
      </c>
      <c r="CW82" s="260">
        <f t="shared" si="97"/>
        <v>0</v>
      </c>
      <c r="CX82" s="260">
        <f t="shared" si="98"/>
        <v>0</v>
      </c>
      <c r="CY82" s="260">
        <f t="shared" si="99"/>
        <v>8.3736000000000005E-2</v>
      </c>
      <c r="CZ82" s="260">
        <f t="shared" si="100"/>
        <v>0</v>
      </c>
      <c r="DA82" s="260">
        <f t="shared" si="101"/>
        <v>0</v>
      </c>
      <c r="DB82" s="260">
        <f t="shared" si="102"/>
        <v>0</v>
      </c>
      <c r="DC82" s="260">
        <f t="shared" si="103"/>
        <v>19.552356</v>
      </c>
      <c r="DD82" s="260">
        <f t="shared" si="104"/>
        <v>0</v>
      </c>
      <c r="DE82" s="260">
        <f t="shared" si="105"/>
        <v>0</v>
      </c>
      <c r="DF82" s="260">
        <f t="shared" si="106"/>
        <v>0</v>
      </c>
      <c r="DG82" s="260">
        <f t="shared" si="107"/>
        <v>0</v>
      </c>
      <c r="DH82" s="260">
        <f t="shared" si="108"/>
        <v>0</v>
      </c>
      <c r="DI82" s="260">
        <f t="shared" si="109"/>
        <v>1.25604</v>
      </c>
      <c r="DJ82" s="260">
        <f t="shared" si="110"/>
        <v>4.1868000000000002E-2</v>
      </c>
      <c r="DK82" s="260">
        <f t="shared" si="111"/>
        <v>0</v>
      </c>
      <c r="DL82" s="260">
        <f t="shared" si="112"/>
        <v>0</v>
      </c>
      <c r="DM82" s="260">
        <f t="shared" si="113"/>
        <v>20.934000000000001</v>
      </c>
      <c r="DN82" s="260">
        <f t="shared" si="116"/>
        <v>0</v>
      </c>
      <c r="DQ82" s="358"/>
    </row>
    <row r="83" spans="1:121" ht="22.5">
      <c r="A83" s="272" t="s">
        <v>714</v>
      </c>
      <c r="B83" s="273">
        <v>0</v>
      </c>
      <c r="C83" s="273"/>
      <c r="D83" s="274"/>
      <c r="E83" s="275"/>
      <c r="F83" s="275"/>
      <c r="G83" s="275"/>
      <c r="H83" s="275"/>
      <c r="I83" s="275"/>
      <c r="J83" s="275"/>
      <c r="K83" s="275"/>
      <c r="L83" s="275"/>
      <c r="M83" s="276"/>
      <c r="N83" s="273"/>
      <c r="O83" s="274"/>
      <c r="P83" s="275"/>
      <c r="Q83" s="275"/>
      <c r="R83" s="276"/>
      <c r="S83" s="273"/>
      <c r="T83" s="274"/>
      <c r="U83" s="276"/>
      <c r="V83" s="273"/>
      <c r="W83" s="273"/>
      <c r="X83" s="274"/>
      <c r="Y83" s="275"/>
      <c r="Z83" s="275"/>
      <c r="AA83" s="275"/>
      <c r="AB83" s="275"/>
      <c r="AC83" s="275"/>
      <c r="AD83" s="275"/>
      <c r="AE83" s="275"/>
      <c r="AF83" s="275"/>
      <c r="AG83" s="275"/>
      <c r="AH83" s="275"/>
      <c r="AI83" s="275"/>
      <c r="AJ83" s="275"/>
      <c r="AK83" s="275"/>
      <c r="AL83" s="275"/>
      <c r="AM83" s="275"/>
      <c r="AN83" s="275"/>
      <c r="AO83" s="275"/>
      <c r="AP83" s="275"/>
      <c r="AQ83" s="275"/>
      <c r="AR83" s="275"/>
      <c r="AS83" s="276"/>
      <c r="AT83" s="273"/>
      <c r="AU83" s="273"/>
      <c r="AV83" s="274"/>
      <c r="AW83" s="275"/>
      <c r="AX83" s="275"/>
      <c r="AY83" s="275"/>
      <c r="AZ83" s="275"/>
      <c r="BA83" s="275"/>
      <c r="BB83" s="275"/>
      <c r="BC83" s="275"/>
      <c r="BD83" s="275"/>
      <c r="BE83" s="275"/>
      <c r="BF83" s="275"/>
      <c r="BG83" s="275"/>
      <c r="BH83" s="275"/>
      <c r="BI83" s="275"/>
      <c r="BJ83" s="275"/>
      <c r="BK83" s="275"/>
      <c r="BL83" s="275"/>
      <c r="BM83" s="276"/>
      <c r="BN83" s="273"/>
      <c r="BO83" s="274"/>
      <c r="BP83" s="276"/>
      <c r="BQ83" s="273"/>
      <c r="BR83" s="273"/>
      <c r="BS83" s="273">
        <v>0</v>
      </c>
      <c r="BW83" s="331">
        <f t="shared" si="93"/>
        <v>0</v>
      </c>
      <c r="BX83" s="331">
        <f t="shared" si="93"/>
        <v>0</v>
      </c>
      <c r="BY83" s="331">
        <f t="shared" si="93"/>
        <v>0</v>
      </c>
      <c r="BZ83" s="331">
        <f t="shared" si="93"/>
        <v>0</v>
      </c>
      <c r="CA83" s="331">
        <f t="shared" si="93"/>
        <v>0</v>
      </c>
      <c r="CB83" s="331">
        <f t="shared" si="93"/>
        <v>0</v>
      </c>
      <c r="CC83" s="331">
        <f t="shared" si="93"/>
        <v>0</v>
      </c>
      <c r="CD83" s="331">
        <f t="shared" si="93"/>
        <v>0</v>
      </c>
      <c r="CE83" s="331">
        <f t="shared" si="93"/>
        <v>0</v>
      </c>
      <c r="CF83" s="331">
        <f t="shared" si="93"/>
        <v>0</v>
      </c>
      <c r="CG83" s="331">
        <f t="shared" si="93"/>
        <v>0</v>
      </c>
      <c r="CH83" s="331">
        <f t="shared" si="93"/>
        <v>0</v>
      </c>
      <c r="CI83" s="331">
        <f t="shared" si="93"/>
        <v>0</v>
      </c>
      <c r="CJ83" s="331">
        <f t="shared" si="93"/>
        <v>0</v>
      </c>
      <c r="CK83" s="331">
        <f t="shared" si="93"/>
        <v>0</v>
      </c>
      <c r="CL83" s="331">
        <f t="shared" ref="CL83:CP98" si="117">SUMIF($B$2:$BS$2,CL$4,$B83:$BS83)</f>
        <v>0</v>
      </c>
      <c r="CM83" s="331">
        <f t="shared" si="117"/>
        <v>0</v>
      </c>
      <c r="CN83" s="331">
        <f t="shared" si="117"/>
        <v>0</v>
      </c>
      <c r="CO83" s="331">
        <f t="shared" si="117"/>
        <v>0</v>
      </c>
      <c r="CP83" s="331">
        <f t="shared" si="117"/>
        <v>0</v>
      </c>
      <c r="CQ83" s="332">
        <f t="shared" si="114"/>
        <v>0</v>
      </c>
      <c r="CS83" s="363" t="str">
        <f t="shared" si="115"/>
        <v/>
      </c>
      <c r="CT83" s="260">
        <f t="shared" si="94"/>
        <v>0</v>
      </c>
      <c r="CU83" s="260">
        <f t="shared" si="95"/>
        <v>0</v>
      </c>
      <c r="CV83" s="260">
        <f t="shared" si="96"/>
        <v>0</v>
      </c>
      <c r="CW83" s="260">
        <f t="shared" si="97"/>
        <v>0</v>
      </c>
      <c r="CX83" s="260">
        <f t="shared" si="98"/>
        <v>0</v>
      </c>
      <c r="CY83" s="260">
        <f t="shared" si="99"/>
        <v>0</v>
      </c>
      <c r="CZ83" s="260">
        <f t="shared" si="100"/>
        <v>0</v>
      </c>
      <c r="DA83" s="260">
        <f t="shared" si="101"/>
        <v>0</v>
      </c>
      <c r="DB83" s="260">
        <f t="shared" si="102"/>
        <v>0</v>
      </c>
      <c r="DC83" s="260">
        <f t="shared" si="103"/>
        <v>0</v>
      </c>
      <c r="DD83" s="260">
        <f t="shared" si="104"/>
        <v>0</v>
      </c>
      <c r="DE83" s="260">
        <f t="shared" si="105"/>
        <v>0</v>
      </c>
      <c r="DF83" s="260">
        <f t="shared" si="106"/>
        <v>0</v>
      </c>
      <c r="DG83" s="260">
        <f t="shared" si="107"/>
        <v>0</v>
      </c>
      <c r="DH83" s="260">
        <f t="shared" si="108"/>
        <v>0</v>
      </c>
      <c r="DI83" s="260">
        <f t="shared" si="109"/>
        <v>0</v>
      </c>
      <c r="DJ83" s="260">
        <f t="shared" si="110"/>
        <v>0</v>
      </c>
      <c r="DK83" s="260">
        <f t="shared" si="111"/>
        <v>0</v>
      </c>
      <c r="DL83" s="260">
        <f t="shared" si="112"/>
        <v>0</v>
      </c>
      <c r="DM83" s="260">
        <f t="shared" si="113"/>
        <v>0</v>
      </c>
      <c r="DN83" s="260">
        <f t="shared" si="116"/>
        <v>0</v>
      </c>
      <c r="DQ83" s="358"/>
    </row>
    <row r="84" spans="1:121" ht="22.5">
      <c r="A84" s="272" t="s">
        <v>704</v>
      </c>
      <c r="B84" s="273">
        <v>968</v>
      </c>
      <c r="C84" s="273">
        <v>59</v>
      </c>
      <c r="D84" s="274"/>
      <c r="E84" s="275">
        <v>59</v>
      </c>
      <c r="F84" s="275"/>
      <c r="G84" s="275"/>
      <c r="H84" s="275"/>
      <c r="I84" s="275"/>
      <c r="J84" s="275"/>
      <c r="K84" s="275"/>
      <c r="L84" s="275"/>
      <c r="M84" s="276"/>
      <c r="N84" s="273">
        <v>834</v>
      </c>
      <c r="O84" s="274"/>
      <c r="P84" s="275">
        <v>834</v>
      </c>
      <c r="Q84" s="275"/>
      <c r="R84" s="276"/>
      <c r="S84" s="273"/>
      <c r="T84" s="274"/>
      <c r="U84" s="276"/>
      <c r="V84" s="273"/>
      <c r="W84" s="273"/>
      <c r="X84" s="274"/>
      <c r="Y84" s="275"/>
      <c r="Z84" s="275"/>
      <c r="AA84" s="275"/>
      <c r="AB84" s="275"/>
      <c r="AC84" s="275"/>
      <c r="AD84" s="275"/>
      <c r="AE84" s="275"/>
      <c r="AF84" s="275"/>
      <c r="AG84" s="275"/>
      <c r="AH84" s="275"/>
      <c r="AI84" s="275"/>
      <c r="AJ84" s="275"/>
      <c r="AK84" s="275"/>
      <c r="AL84" s="275"/>
      <c r="AM84" s="275"/>
      <c r="AN84" s="275"/>
      <c r="AO84" s="275"/>
      <c r="AP84" s="275"/>
      <c r="AQ84" s="275"/>
      <c r="AR84" s="275"/>
      <c r="AS84" s="276"/>
      <c r="AT84" s="273">
        <v>0</v>
      </c>
      <c r="AU84" s="273"/>
      <c r="AV84" s="274"/>
      <c r="AW84" s="275"/>
      <c r="AX84" s="275"/>
      <c r="AY84" s="275"/>
      <c r="AZ84" s="275"/>
      <c r="BA84" s="275"/>
      <c r="BB84" s="275"/>
      <c r="BC84" s="275"/>
      <c r="BD84" s="275"/>
      <c r="BE84" s="275"/>
      <c r="BF84" s="275"/>
      <c r="BG84" s="275"/>
      <c r="BH84" s="275"/>
      <c r="BI84" s="275"/>
      <c r="BJ84" s="275"/>
      <c r="BK84" s="275"/>
      <c r="BL84" s="275"/>
      <c r="BM84" s="276"/>
      <c r="BN84" s="273"/>
      <c r="BO84" s="274"/>
      <c r="BP84" s="276"/>
      <c r="BQ84" s="273"/>
      <c r="BR84" s="273">
        <v>19</v>
      </c>
      <c r="BS84" s="273">
        <v>57</v>
      </c>
      <c r="BW84" s="331">
        <f t="shared" ref="BW84:CL99" si="118">SUMIF($B$2:$BS$2,BW$4,$B84:$BS84)</f>
        <v>59</v>
      </c>
      <c r="BX84" s="331">
        <f t="shared" si="118"/>
        <v>0</v>
      </c>
      <c r="BY84" s="331">
        <f t="shared" si="118"/>
        <v>834</v>
      </c>
      <c r="BZ84" s="331">
        <f t="shared" si="118"/>
        <v>0</v>
      </c>
      <c r="CA84" s="331">
        <f t="shared" si="118"/>
        <v>0</v>
      </c>
      <c r="CB84" s="331">
        <f t="shared" si="118"/>
        <v>0</v>
      </c>
      <c r="CC84" s="331">
        <f t="shared" si="118"/>
        <v>0</v>
      </c>
      <c r="CD84" s="331">
        <f t="shared" si="118"/>
        <v>0</v>
      </c>
      <c r="CE84" s="331">
        <f t="shared" si="118"/>
        <v>0</v>
      </c>
      <c r="CF84" s="331">
        <f t="shared" si="118"/>
        <v>0</v>
      </c>
      <c r="CG84" s="331">
        <f t="shared" si="118"/>
        <v>0</v>
      </c>
      <c r="CH84" s="331">
        <f t="shared" si="118"/>
        <v>0</v>
      </c>
      <c r="CI84" s="331">
        <f t="shared" si="118"/>
        <v>0</v>
      </c>
      <c r="CJ84" s="331">
        <f t="shared" si="118"/>
        <v>0</v>
      </c>
      <c r="CK84" s="331">
        <f t="shared" si="118"/>
        <v>0</v>
      </c>
      <c r="CL84" s="331">
        <f t="shared" si="118"/>
        <v>57</v>
      </c>
      <c r="CM84" s="331">
        <f t="shared" si="117"/>
        <v>19</v>
      </c>
      <c r="CN84" s="331">
        <f t="shared" si="117"/>
        <v>0</v>
      </c>
      <c r="CO84" s="331">
        <f t="shared" si="117"/>
        <v>0</v>
      </c>
      <c r="CP84" s="331">
        <f t="shared" si="117"/>
        <v>968</v>
      </c>
      <c r="CQ84" s="332">
        <f t="shared" si="114"/>
        <v>1</v>
      </c>
      <c r="CS84" s="363" t="str">
        <f t="shared" si="115"/>
        <v/>
      </c>
      <c r="CT84" s="260">
        <f t="shared" si="94"/>
        <v>2.4702120000000001</v>
      </c>
      <c r="CU84" s="260">
        <f t="shared" si="95"/>
        <v>0</v>
      </c>
      <c r="CV84" s="260">
        <f t="shared" si="96"/>
        <v>34.917912000000001</v>
      </c>
      <c r="CW84" s="260">
        <f t="shared" si="97"/>
        <v>0</v>
      </c>
      <c r="CX84" s="260">
        <f t="shared" si="98"/>
        <v>0</v>
      </c>
      <c r="CY84" s="260">
        <f t="shared" si="99"/>
        <v>0</v>
      </c>
      <c r="CZ84" s="260">
        <f t="shared" si="100"/>
        <v>0</v>
      </c>
      <c r="DA84" s="260">
        <f t="shared" si="101"/>
        <v>0</v>
      </c>
      <c r="DB84" s="260">
        <f t="shared" si="102"/>
        <v>0</v>
      </c>
      <c r="DC84" s="260">
        <f t="shared" si="103"/>
        <v>0</v>
      </c>
      <c r="DD84" s="260">
        <f t="shared" si="104"/>
        <v>0</v>
      </c>
      <c r="DE84" s="260">
        <f t="shared" si="105"/>
        <v>0</v>
      </c>
      <c r="DF84" s="260">
        <f t="shared" si="106"/>
        <v>0</v>
      </c>
      <c r="DG84" s="260">
        <f t="shared" si="107"/>
        <v>0</v>
      </c>
      <c r="DH84" s="260">
        <f t="shared" si="108"/>
        <v>0</v>
      </c>
      <c r="DI84" s="260">
        <f t="shared" si="109"/>
        <v>2.386476</v>
      </c>
      <c r="DJ84" s="260">
        <f t="shared" si="110"/>
        <v>0.79549200000000009</v>
      </c>
      <c r="DK84" s="260">
        <f t="shared" si="111"/>
        <v>0</v>
      </c>
      <c r="DL84" s="260">
        <f t="shared" si="112"/>
        <v>0</v>
      </c>
      <c r="DM84" s="260">
        <f t="shared" si="113"/>
        <v>40.528224000000002</v>
      </c>
      <c r="DN84" s="260">
        <f t="shared" si="116"/>
        <v>0</v>
      </c>
      <c r="DQ84" s="358"/>
    </row>
    <row r="85" spans="1:121" ht="22.5">
      <c r="A85" s="272" t="s">
        <v>715</v>
      </c>
      <c r="B85" s="273"/>
      <c r="C85" s="273"/>
      <c r="D85" s="274"/>
      <c r="E85" s="275"/>
      <c r="F85" s="275"/>
      <c r="G85" s="275"/>
      <c r="H85" s="275"/>
      <c r="I85" s="275"/>
      <c r="J85" s="275"/>
      <c r="K85" s="275"/>
      <c r="L85" s="275"/>
      <c r="M85" s="276"/>
      <c r="N85" s="273"/>
      <c r="O85" s="274"/>
      <c r="P85" s="275"/>
      <c r="Q85" s="275"/>
      <c r="R85" s="276"/>
      <c r="S85" s="273"/>
      <c r="T85" s="274"/>
      <c r="U85" s="276"/>
      <c r="V85" s="273"/>
      <c r="W85" s="273"/>
      <c r="X85" s="274"/>
      <c r="Y85" s="275"/>
      <c r="Z85" s="275"/>
      <c r="AA85" s="275"/>
      <c r="AB85" s="275"/>
      <c r="AC85" s="275"/>
      <c r="AD85" s="275"/>
      <c r="AE85" s="275"/>
      <c r="AF85" s="275"/>
      <c r="AG85" s="275"/>
      <c r="AH85" s="275"/>
      <c r="AI85" s="275"/>
      <c r="AJ85" s="275"/>
      <c r="AK85" s="275"/>
      <c r="AL85" s="275"/>
      <c r="AM85" s="275"/>
      <c r="AN85" s="275"/>
      <c r="AO85" s="275"/>
      <c r="AP85" s="275"/>
      <c r="AQ85" s="275"/>
      <c r="AR85" s="275"/>
      <c r="AS85" s="276"/>
      <c r="AT85" s="273"/>
      <c r="AU85" s="273"/>
      <c r="AV85" s="274"/>
      <c r="AW85" s="275"/>
      <c r="AX85" s="275"/>
      <c r="AY85" s="275"/>
      <c r="AZ85" s="275"/>
      <c r="BA85" s="275"/>
      <c r="BB85" s="275"/>
      <c r="BC85" s="275"/>
      <c r="BD85" s="275"/>
      <c r="BE85" s="275"/>
      <c r="BF85" s="275"/>
      <c r="BG85" s="275"/>
      <c r="BH85" s="275"/>
      <c r="BI85" s="275"/>
      <c r="BJ85" s="275"/>
      <c r="BK85" s="275"/>
      <c r="BL85" s="275"/>
      <c r="BM85" s="276"/>
      <c r="BN85" s="273"/>
      <c r="BO85" s="274"/>
      <c r="BP85" s="276"/>
      <c r="BQ85" s="273"/>
      <c r="BR85" s="273"/>
      <c r="BS85" s="273"/>
      <c r="BW85" s="331">
        <f t="shared" si="118"/>
        <v>0</v>
      </c>
      <c r="BX85" s="331">
        <f t="shared" si="118"/>
        <v>0</v>
      </c>
      <c r="BY85" s="331">
        <f t="shared" si="118"/>
        <v>0</v>
      </c>
      <c r="BZ85" s="331">
        <f t="shared" si="118"/>
        <v>0</v>
      </c>
      <c r="CA85" s="331">
        <f t="shared" si="118"/>
        <v>0</v>
      </c>
      <c r="CB85" s="331">
        <f t="shared" si="118"/>
        <v>0</v>
      </c>
      <c r="CC85" s="331">
        <f t="shared" si="118"/>
        <v>0</v>
      </c>
      <c r="CD85" s="331">
        <f t="shared" si="118"/>
        <v>0</v>
      </c>
      <c r="CE85" s="331">
        <f t="shared" si="118"/>
        <v>0</v>
      </c>
      <c r="CF85" s="331">
        <f t="shared" si="118"/>
        <v>0</v>
      </c>
      <c r="CG85" s="331">
        <f t="shared" si="118"/>
        <v>0</v>
      </c>
      <c r="CH85" s="331">
        <f t="shared" si="118"/>
        <v>0</v>
      </c>
      <c r="CI85" s="331">
        <f t="shared" si="118"/>
        <v>0</v>
      </c>
      <c r="CJ85" s="331">
        <f t="shared" si="118"/>
        <v>0</v>
      </c>
      <c r="CK85" s="331">
        <f t="shared" si="118"/>
        <v>0</v>
      </c>
      <c r="CL85" s="331">
        <f t="shared" si="118"/>
        <v>0</v>
      </c>
      <c r="CM85" s="331">
        <f t="shared" si="117"/>
        <v>0</v>
      </c>
      <c r="CN85" s="331">
        <f t="shared" si="117"/>
        <v>0</v>
      </c>
      <c r="CO85" s="331">
        <f t="shared" si="117"/>
        <v>0</v>
      </c>
      <c r="CP85" s="331">
        <f t="shared" si="117"/>
        <v>0</v>
      </c>
      <c r="CQ85" s="332">
        <f t="shared" si="114"/>
        <v>0</v>
      </c>
      <c r="CS85" s="363" t="str">
        <f t="shared" si="115"/>
        <v/>
      </c>
      <c r="CT85" s="260">
        <f t="shared" si="94"/>
        <v>0</v>
      </c>
      <c r="CU85" s="260">
        <f t="shared" si="95"/>
        <v>0</v>
      </c>
      <c r="CV85" s="260">
        <f t="shared" si="96"/>
        <v>0</v>
      </c>
      <c r="CW85" s="260">
        <f t="shared" si="97"/>
        <v>0</v>
      </c>
      <c r="CX85" s="260">
        <f t="shared" si="98"/>
        <v>0</v>
      </c>
      <c r="CY85" s="260">
        <f t="shared" si="99"/>
        <v>0</v>
      </c>
      <c r="CZ85" s="260">
        <f t="shared" si="100"/>
        <v>0</v>
      </c>
      <c r="DA85" s="260">
        <f t="shared" si="101"/>
        <v>0</v>
      </c>
      <c r="DB85" s="260">
        <f t="shared" si="102"/>
        <v>0</v>
      </c>
      <c r="DC85" s="260">
        <f t="shared" si="103"/>
        <v>0</v>
      </c>
      <c r="DD85" s="260">
        <f t="shared" si="104"/>
        <v>0</v>
      </c>
      <c r="DE85" s="260">
        <f t="shared" si="105"/>
        <v>0</v>
      </c>
      <c r="DF85" s="260">
        <f t="shared" si="106"/>
        <v>0</v>
      </c>
      <c r="DG85" s="260">
        <f t="shared" si="107"/>
        <v>0</v>
      </c>
      <c r="DH85" s="260">
        <f t="shared" si="108"/>
        <v>0</v>
      </c>
      <c r="DI85" s="260">
        <f t="shared" si="109"/>
        <v>0</v>
      </c>
      <c r="DJ85" s="260">
        <f t="shared" si="110"/>
        <v>0</v>
      </c>
      <c r="DK85" s="260">
        <f t="shared" si="111"/>
        <v>0</v>
      </c>
      <c r="DL85" s="260">
        <f t="shared" si="112"/>
        <v>0</v>
      </c>
      <c r="DM85" s="260">
        <f t="shared" si="113"/>
        <v>0</v>
      </c>
      <c r="DN85" s="260">
        <f t="shared" si="116"/>
        <v>0</v>
      </c>
      <c r="DQ85" s="358"/>
    </row>
    <row r="86" spans="1:121" ht="22.5">
      <c r="A86" s="272" t="s">
        <v>706</v>
      </c>
      <c r="B86" s="273">
        <v>12</v>
      </c>
      <c r="C86" s="273">
        <v>0</v>
      </c>
      <c r="D86" s="274"/>
      <c r="E86" s="275"/>
      <c r="F86" s="275">
        <v>0</v>
      </c>
      <c r="G86" s="275"/>
      <c r="H86" s="275"/>
      <c r="I86" s="275"/>
      <c r="J86" s="275"/>
      <c r="K86" s="275"/>
      <c r="L86" s="275"/>
      <c r="M86" s="276"/>
      <c r="N86" s="273"/>
      <c r="O86" s="274"/>
      <c r="P86" s="275"/>
      <c r="Q86" s="275"/>
      <c r="R86" s="276"/>
      <c r="S86" s="273"/>
      <c r="T86" s="274"/>
      <c r="U86" s="276"/>
      <c r="V86" s="273"/>
      <c r="W86" s="273"/>
      <c r="X86" s="274"/>
      <c r="Y86" s="275"/>
      <c r="Z86" s="275"/>
      <c r="AA86" s="275"/>
      <c r="AB86" s="275"/>
      <c r="AC86" s="275"/>
      <c r="AD86" s="275"/>
      <c r="AE86" s="275"/>
      <c r="AF86" s="275"/>
      <c r="AG86" s="275"/>
      <c r="AH86" s="275"/>
      <c r="AI86" s="275"/>
      <c r="AJ86" s="275"/>
      <c r="AK86" s="275"/>
      <c r="AL86" s="275"/>
      <c r="AM86" s="275"/>
      <c r="AN86" s="275"/>
      <c r="AO86" s="275"/>
      <c r="AP86" s="275"/>
      <c r="AQ86" s="275"/>
      <c r="AR86" s="275"/>
      <c r="AS86" s="276"/>
      <c r="AT86" s="273"/>
      <c r="AU86" s="273"/>
      <c r="AV86" s="274"/>
      <c r="AW86" s="275"/>
      <c r="AX86" s="275"/>
      <c r="AY86" s="275"/>
      <c r="AZ86" s="275"/>
      <c r="BA86" s="275"/>
      <c r="BB86" s="275"/>
      <c r="BC86" s="275"/>
      <c r="BD86" s="275"/>
      <c r="BE86" s="275"/>
      <c r="BF86" s="275"/>
      <c r="BG86" s="275"/>
      <c r="BH86" s="275"/>
      <c r="BI86" s="275"/>
      <c r="BJ86" s="275"/>
      <c r="BK86" s="275"/>
      <c r="BL86" s="275"/>
      <c r="BM86" s="276"/>
      <c r="BN86" s="273"/>
      <c r="BO86" s="274"/>
      <c r="BP86" s="276"/>
      <c r="BQ86" s="273"/>
      <c r="BR86" s="273">
        <v>0</v>
      </c>
      <c r="BS86" s="273">
        <v>11</v>
      </c>
      <c r="BW86" s="331">
        <f t="shared" si="118"/>
        <v>0</v>
      </c>
      <c r="BX86" s="331">
        <f t="shared" si="118"/>
        <v>0</v>
      </c>
      <c r="BY86" s="331">
        <f t="shared" si="118"/>
        <v>0</v>
      </c>
      <c r="BZ86" s="331">
        <f t="shared" si="118"/>
        <v>0</v>
      </c>
      <c r="CA86" s="331">
        <f t="shared" si="118"/>
        <v>0</v>
      </c>
      <c r="CB86" s="331">
        <f t="shared" si="118"/>
        <v>0</v>
      </c>
      <c r="CC86" s="331">
        <f t="shared" si="118"/>
        <v>0</v>
      </c>
      <c r="CD86" s="331">
        <f t="shared" si="118"/>
        <v>0</v>
      </c>
      <c r="CE86" s="331">
        <f t="shared" si="118"/>
        <v>0</v>
      </c>
      <c r="CF86" s="331">
        <f t="shared" si="118"/>
        <v>0</v>
      </c>
      <c r="CG86" s="331">
        <f t="shared" si="118"/>
        <v>0</v>
      </c>
      <c r="CH86" s="331">
        <f t="shared" si="118"/>
        <v>0</v>
      </c>
      <c r="CI86" s="331">
        <f t="shared" si="118"/>
        <v>0</v>
      </c>
      <c r="CJ86" s="331">
        <f t="shared" si="118"/>
        <v>0</v>
      </c>
      <c r="CK86" s="331">
        <f t="shared" si="118"/>
        <v>0</v>
      </c>
      <c r="CL86" s="331">
        <f t="shared" si="118"/>
        <v>11</v>
      </c>
      <c r="CM86" s="331">
        <f t="shared" si="117"/>
        <v>0</v>
      </c>
      <c r="CN86" s="331">
        <f t="shared" si="117"/>
        <v>0</v>
      </c>
      <c r="CO86" s="331">
        <f t="shared" si="117"/>
        <v>0</v>
      </c>
      <c r="CP86" s="331">
        <f t="shared" si="117"/>
        <v>12</v>
      </c>
      <c r="CQ86" s="332">
        <f t="shared" si="114"/>
        <v>-1</v>
      </c>
      <c r="CS86" s="363" t="str">
        <f t="shared" si="115"/>
        <v/>
      </c>
      <c r="CT86" s="260">
        <f t="shared" si="94"/>
        <v>0</v>
      </c>
      <c r="CU86" s="260">
        <f t="shared" si="95"/>
        <v>0</v>
      </c>
      <c r="CV86" s="260">
        <f t="shared" si="96"/>
        <v>0</v>
      </c>
      <c r="CW86" s="260">
        <f t="shared" si="97"/>
        <v>0</v>
      </c>
      <c r="CX86" s="260">
        <f t="shared" si="98"/>
        <v>0</v>
      </c>
      <c r="CY86" s="260">
        <f t="shared" si="99"/>
        <v>0</v>
      </c>
      <c r="CZ86" s="260">
        <f t="shared" si="100"/>
        <v>0</v>
      </c>
      <c r="DA86" s="260">
        <f t="shared" si="101"/>
        <v>0</v>
      </c>
      <c r="DB86" s="260">
        <f t="shared" si="102"/>
        <v>0</v>
      </c>
      <c r="DC86" s="260">
        <f t="shared" si="103"/>
        <v>0</v>
      </c>
      <c r="DD86" s="260">
        <f t="shared" si="104"/>
        <v>0</v>
      </c>
      <c r="DE86" s="260">
        <f t="shared" si="105"/>
        <v>0</v>
      </c>
      <c r="DF86" s="260">
        <f t="shared" si="106"/>
        <v>0</v>
      </c>
      <c r="DG86" s="260">
        <f t="shared" si="107"/>
        <v>0</v>
      </c>
      <c r="DH86" s="260">
        <f t="shared" si="108"/>
        <v>0</v>
      </c>
      <c r="DI86" s="260">
        <f t="shared" si="109"/>
        <v>0.46054800000000001</v>
      </c>
      <c r="DJ86" s="260">
        <f t="shared" si="110"/>
        <v>0</v>
      </c>
      <c r="DK86" s="260">
        <f t="shared" si="111"/>
        <v>0</v>
      </c>
      <c r="DL86" s="260">
        <f t="shared" si="112"/>
        <v>0</v>
      </c>
      <c r="DM86" s="260">
        <f t="shared" si="113"/>
        <v>0.50241599999999997</v>
      </c>
      <c r="DN86" s="260">
        <f t="shared" si="116"/>
        <v>0</v>
      </c>
      <c r="DQ86" s="358"/>
    </row>
    <row r="87" spans="1:121" ht="22.5">
      <c r="A87" s="272" t="s">
        <v>705</v>
      </c>
      <c r="B87" s="273"/>
      <c r="C87" s="273"/>
      <c r="D87" s="274"/>
      <c r="E87" s="275"/>
      <c r="F87" s="275"/>
      <c r="G87" s="275"/>
      <c r="H87" s="275"/>
      <c r="I87" s="275"/>
      <c r="J87" s="275"/>
      <c r="K87" s="275"/>
      <c r="L87" s="275"/>
      <c r="M87" s="276"/>
      <c r="N87" s="273"/>
      <c r="O87" s="274"/>
      <c r="P87" s="275"/>
      <c r="Q87" s="275"/>
      <c r="R87" s="276"/>
      <c r="S87" s="273"/>
      <c r="T87" s="274"/>
      <c r="U87" s="276"/>
      <c r="V87" s="273"/>
      <c r="W87" s="273"/>
      <c r="X87" s="274"/>
      <c r="Y87" s="275"/>
      <c r="Z87" s="275"/>
      <c r="AA87" s="275"/>
      <c r="AB87" s="275"/>
      <c r="AC87" s="275"/>
      <c r="AD87" s="275"/>
      <c r="AE87" s="275"/>
      <c r="AF87" s="275"/>
      <c r="AG87" s="275"/>
      <c r="AH87" s="275"/>
      <c r="AI87" s="275"/>
      <c r="AJ87" s="275"/>
      <c r="AK87" s="275"/>
      <c r="AL87" s="275"/>
      <c r="AM87" s="275"/>
      <c r="AN87" s="275"/>
      <c r="AO87" s="275"/>
      <c r="AP87" s="275"/>
      <c r="AQ87" s="275"/>
      <c r="AR87" s="275"/>
      <c r="AS87" s="276"/>
      <c r="AT87" s="273"/>
      <c r="AU87" s="273"/>
      <c r="AV87" s="274"/>
      <c r="AW87" s="275"/>
      <c r="AX87" s="275"/>
      <c r="AY87" s="275"/>
      <c r="AZ87" s="275"/>
      <c r="BA87" s="275"/>
      <c r="BB87" s="275"/>
      <c r="BC87" s="275"/>
      <c r="BD87" s="275"/>
      <c r="BE87" s="275"/>
      <c r="BF87" s="275"/>
      <c r="BG87" s="275"/>
      <c r="BH87" s="275"/>
      <c r="BI87" s="275"/>
      <c r="BJ87" s="275"/>
      <c r="BK87" s="275"/>
      <c r="BL87" s="275"/>
      <c r="BM87" s="276"/>
      <c r="BN87" s="273"/>
      <c r="BO87" s="274"/>
      <c r="BP87" s="276"/>
      <c r="BQ87" s="273"/>
      <c r="BR87" s="273"/>
      <c r="BS87" s="273"/>
      <c r="BW87" s="331">
        <f t="shared" si="118"/>
        <v>0</v>
      </c>
      <c r="BX87" s="331">
        <f t="shared" si="118"/>
        <v>0</v>
      </c>
      <c r="BY87" s="331">
        <f t="shared" si="118"/>
        <v>0</v>
      </c>
      <c r="BZ87" s="331">
        <f t="shared" si="118"/>
        <v>0</v>
      </c>
      <c r="CA87" s="331">
        <f t="shared" si="118"/>
        <v>0</v>
      </c>
      <c r="CB87" s="331">
        <f t="shared" si="118"/>
        <v>0</v>
      </c>
      <c r="CC87" s="331">
        <f t="shared" si="118"/>
        <v>0</v>
      </c>
      <c r="CD87" s="331">
        <f t="shared" si="118"/>
        <v>0</v>
      </c>
      <c r="CE87" s="331">
        <f t="shared" si="118"/>
        <v>0</v>
      </c>
      <c r="CF87" s="331">
        <f t="shared" si="118"/>
        <v>0</v>
      </c>
      <c r="CG87" s="331">
        <f t="shared" si="118"/>
        <v>0</v>
      </c>
      <c r="CH87" s="331">
        <f t="shared" si="118"/>
        <v>0</v>
      </c>
      <c r="CI87" s="331">
        <f t="shared" si="118"/>
        <v>0</v>
      </c>
      <c r="CJ87" s="331">
        <f t="shared" si="118"/>
        <v>0</v>
      </c>
      <c r="CK87" s="331">
        <f t="shared" si="118"/>
        <v>0</v>
      </c>
      <c r="CL87" s="331">
        <f t="shared" si="118"/>
        <v>0</v>
      </c>
      <c r="CM87" s="331">
        <f t="shared" si="117"/>
        <v>0</v>
      </c>
      <c r="CN87" s="331">
        <f t="shared" si="117"/>
        <v>0</v>
      </c>
      <c r="CO87" s="331">
        <f t="shared" si="117"/>
        <v>0</v>
      </c>
      <c r="CP87" s="331">
        <f t="shared" si="117"/>
        <v>0</v>
      </c>
      <c r="CQ87" s="332">
        <f t="shared" si="114"/>
        <v>0</v>
      </c>
      <c r="CS87" s="363" t="str">
        <f t="shared" si="115"/>
        <v/>
      </c>
      <c r="CT87" s="260">
        <f t="shared" si="94"/>
        <v>0</v>
      </c>
      <c r="CU87" s="260">
        <f t="shared" si="95"/>
        <v>0</v>
      </c>
      <c r="CV87" s="260">
        <f t="shared" si="96"/>
        <v>0</v>
      </c>
      <c r="CW87" s="260">
        <f t="shared" si="97"/>
        <v>0</v>
      </c>
      <c r="CX87" s="260">
        <f t="shared" si="98"/>
        <v>0</v>
      </c>
      <c r="CY87" s="260">
        <f t="shared" si="99"/>
        <v>0</v>
      </c>
      <c r="CZ87" s="260">
        <f t="shared" si="100"/>
        <v>0</v>
      </c>
      <c r="DA87" s="260">
        <f t="shared" si="101"/>
        <v>0</v>
      </c>
      <c r="DB87" s="260">
        <f t="shared" si="102"/>
        <v>0</v>
      </c>
      <c r="DC87" s="260">
        <f t="shared" si="103"/>
        <v>0</v>
      </c>
      <c r="DD87" s="260">
        <f t="shared" si="104"/>
        <v>0</v>
      </c>
      <c r="DE87" s="260">
        <f t="shared" si="105"/>
        <v>0</v>
      </c>
      <c r="DF87" s="260">
        <f t="shared" si="106"/>
        <v>0</v>
      </c>
      <c r="DG87" s="260">
        <f t="shared" si="107"/>
        <v>0</v>
      </c>
      <c r="DH87" s="260">
        <f t="shared" si="108"/>
        <v>0</v>
      </c>
      <c r="DI87" s="260">
        <f t="shared" si="109"/>
        <v>0</v>
      </c>
      <c r="DJ87" s="260">
        <f t="shared" si="110"/>
        <v>0</v>
      </c>
      <c r="DK87" s="260">
        <f t="shared" si="111"/>
        <v>0</v>
      </c>
      <c r="DL87" s="260">
        <f t="shared" si="112"/>
        <v>0</v>
      </c>
      <c r="DM87" s="260">
        <f t="shared" si="113"/>
        <v>0</v>
      </c>
      <c r="DN87" s="260">
        <f t="shared" si="116"/>
        <v>0</v>
      </c>
      <c r="DQ87" s="358"/>
    </row>
    <row r="88" spans="1:121" s="314" customFormat="1" ht="22.5">
      <c r="A88" s="315" t="s">
        <v>731</v>
      </c>
      <c r="B88" s="316">
        <v>1938</v>
      </c>
      <c r="C88" s="316">
        <v>13</v>
      </c>
      <c r="D88" s="317"/>
      <c r="E88" s="318"/>
      <c r="F88" s="318">
        <v>13</v>
      </c>
      <c r="G88" s="318"/>
      <c r="H88" s="318"/>
      <c r="I88" s="318"/>
      <c r="J88" s="318"/>
      <c r="K88" s="318"/>
      <c r="L88" s="318"/>
      <c r="M88" s="319"/>
      <c r="N88" s="316"/>
      <c r="O88" s="317"/>
      <c r="P88" s="318"/>
      <c r="Q88" s="318"/>
      <c r="R88" s="319"/>
      <c r="S88" s="316"/>
      <c r="T88" s="317"/>
      <c r="U88" s="319"/>
      <c r="V88" s="316"/>
      <c r="W88" s="316">
        <v>790</v>
      </c>
      <c r="X88" s="317"/>
      <c r="Y88" s="318"/>
      <c r="Z88" s="318"/>
      <c r="AA88" s="318"/>
      <c r="AB88" s="318"/>
      <c r="AC88" s="318">
        <v>363</v>
      </c>
      <c r="AD88" s="318"/>
      <c r="AE88" s="318">
        <v>9</v>
      </c>
      <c r="AF88" s="318">
        <v>0</v>
      </c>
      <c r="AG88" s="318"/>
      <c r="AH88" s="318"/>
      <c r="AI88" s="318"/>
      <c r="AJ88" s="318"/>
      <c r="AK88" s="318"/>
      <c r="AL88" s="318">
        <v>0</v>
      </c>
      <c r="AM88" s="318">
        <v>387</v>
      </c>
      <c r="AN88" s="318"/>
      <c r="AO88" s="318"/>
      <c r="AP88" s="318"/>
      <c r="AQ88" s="318"/>
      <c r="AR88" s="318"/>
      <c r="AS88" s="319">
        <v>31</v>
      </c>
      <c r="AT88" s="316">
        <v>981</v>
      </c>
      <c r="AU88" s="316"/>
      <c r="AV88" s="317"/>
      <c r="AW88" s="318"/>
      <c r="AX88" s="318"/>
      <c r="AY88" s="318"/>
      <c r="AZ88" s="318"/>
      <c r="BA88" s="318"/>
      <c r="BB88" s="318"/>
      <c r="BC88" s="318"/>
      <c r="BD88" s="318"/>
      <c r="BE88" s="318"/>
      <c r="BF88" s="318"/>
      <c r="BG88" s="318"/>
      <c r="BH88" s="318"/>
      <c r="BI88" s="318"/>
      <c r="BJ88" s="318"/>
      <c r="BK88" s="318"/>
      <c r="BL88" s="318"/>
      <c r="BM88" s="319"/>
      <c r="BN88" s="316"/>
      <c r="BO88" s="317"/>
      <c r="BP88" s="319"/>
      <c r="BQ88" s="316"/>
      <c r="BR88" s="316">
        <v>8</v>
      </c>
      <c r="BS88" s="316">
        <v>146</v>
      </c>
      <c r="BW88" s="331">
        <f t="shared" si="118"/>
        <v>13</v>
      </c>
      <c r="BX88" s="331">
        <f t="shared" si="118"/>
        <v>0</v>
      </c>
      <c r="BY88" s="331">
        <f t="shared" si="118"/>
        <v>0</v>
      </c>
      <c r="BZ88" s="331">
        <f t="shared" si="118"/>
        <v>0</v>
      </c>
      <c r="CA88" s="331">
        <f t="shared" si="118"/>
        <v>0</v>
      </c>
      <c r="CB88" s="331">
        <f t="shared" si="118"/>
        <v>0</v>
      </c>
      <c r="CC88" s="331">
        <f t="shared" si="118"/>
        <v>9</v>
      </c>
      <c r="CD88" s="331">
        <f t="shared" si="118"/>
        <v>387</v>
      </c>
      <c r="CE88" s="331">
        <f t="shared" si="118"/>
        <v>394</v>
      </c>
      <c r="CF88" s="331">
        <f t="shared" si="118"/>
        <v>981</v>
      </c>
      <c r="CG88" s="331">
        <f t="shared" si="118"/>
        <v>0</v>
      </c>
      <c r="CH88" s="331">
        <f t="shared" si="118"/>
        <v>0</v>
      </c>
      <c r="CI88" s="331">
        <f t="shared" si="118"/>
        <v>0</v>
      </c>
      <c r="CJ88" s="331">
        <f t="shared" si="118"/>
        <v>0</v>
      </c>
      <c r="CK88" s="331">
        <f t="shared" si="118"/>
        <v>0</v>
      </c>
      <c r="CL88" s="331">
        <f t="shared" si="118"/>
        <v>146</v>
      </c>
      <c r="CM88" s="331">
        <f t="shared" si="117"/>
        <v>8</v>
      </c>
      <c r="CN88" s="331">
        <f t="shared" si="117"/>
        <v>0</v>
      </c>
      <c r="CO88" s="331">
        <f t="shared" si="117"/>
        <v>0</v>
      </c>
      <c r="CP88" s="331">
        <f t="shared" si="117"/>
        <v>1938</v>
      </c>
      <c r="CQ88" s="332">
        <f t="shared" si="114"/>
        <v>0</v>
      </c>
      <c r="CS88" s="363" t="str">
        <f t="shared" si="115"/>
        <v/>
      </c>
      <c r="CT88" s="260">
        <f t="shared" si="94"/>
        <v>0.54428399999999999</v>
      </c>
      <c r="CU88" s="260">
        <f t="shared" si="95"/>
        <v>0</v>
      </c>
      <c r="CV88" s="260">
        <f t="shared" si="96"/>
        <v>0</v>
      </c>
      <c r="CW88" s="260">
        <f t="shared" si="97"/>
        <v>0</v>
      </c>
      <c r="CX88" s="260">
        <f t="shared" si="98"/>
        <v>0</v>
      </c>
      <c r="CY88" s="260">
        <f t="shared" si="99"/>
        <v>0</v>
      </c>
      <c r="CZ88" s="260">
        <f t="shared" si="100"/>
        <v>0.37681200000000004</v>
      </c>
      <c r="DA88" s="260">
        <f t="shared" si="101"/>
        <v>16.202916000000002</v>
      </c>
      <c r="DB88" s="260">
        <f t="shared" si="102"/>
        <v>16.495992000000001</v>
      </c>
      <c r="DC88" s="260">
        <f t="shared" si="103"/>
        <v>41.072507999999999</v>
      </c>
      <c r="DD88" s="260">
        <f t="shared" si="104"/>
        <v>0</v>
      </c>
      <c r="DE88" s="260">
        <f t="shared" si="105"/>
        <v>0</v>
      </c>
      <c r="DF88" s="260">
        <f t="shared" si="106"/>
        <v>0</v>
      </c>
      <c r="DG88" s="260">
        <f t="shared" si="107"/>
        <v>0</v>
      </c>
      <c r="DH88" s="260">
        <f t="shared" si="108"/>
        <v>0</v>
      </c>
      <c r="DI88" s="260">
        <f t="shared" si="109"/>
        <v>6.1127280000000006</v>
      </c>
      <c r="DJ88" s="260">
        <f t="shared" si="110"/>
        <v>0.33494400000000002</v>
      </c>
      <c r="DK88" s="260">
        <f t="shared" si="111"/>
        <v>0</v>
      </c>
      <c r="DL88" s="260">
        <f t="shared" si="112"/>
        <v>0</v>
      </c>
      <c r="DM88" s="260">
        <f t="shared" si="113"/>
        <v>81.140184000000005</v>
      </c>
      <c r="DN88" s="260">
        <f t="shared" si="116"/>
        <v>0</v>
      </c>
      <c r="DQ88" s="361"/>
    </row>
    <row r="89" spans="1:121" ht="22.5">
      <c r="A89" s="272" t="s">
        <v>732</v>
      </c>
      <c r="B89" s="273"/>
      <c r="C89" s="273"/>
      <c r="D89" s="274"/>
      <c r="E89" s="275"/>
      <c r="F89" s="275"/>
      <c r="G89" s="275"/>
      <c r="H89" s="275"/>
      <c r="I89" s="275"/>
      <c r="J89" s="275"/>
      <c r="K89" s="275"/>
      <c r="L89" s="275"/>
      <c r="M89" s="276"/>
      <c r="N89" s="273"/>
      <c r="O89" s="274"/>
      <c r="P89" s="275"/>
      <c r="Q89" s="275"/>
      <c r="R89" s="276"/>
      <c r="S89" s="273"/>
      <c r="T89" s="274"/>
      <c r="U89" s="276"/>
      <c r="V89" s="273"/>
      <c r="W89" s="273"/>
      <c r="X89" s="274"/>
      <c r="Y89" s="275"/>
      <c r="Z89" s="275"/>
      <c r="AA89" s="275"/>
      <c r="AB89" s="275"/>
      <c r="AC89" s="275"/>
      <c r="AD89" s="275"/>
      <c r="AE89" s="275"/>
      <c r="AF89" s="275"/>
      <c r="AG89" s="275"/>
      <c r="AH89" s="275"/>
      <c r="AI89" s="275"/>
      <c r="AJ89" s="275"/>
      <c r="AK89" s="275"/>
      <c r="AL89" s="275"/>
      <c r="AM89" s="275"/>
      <c r="AN89" s="275"/>
      <c r="AO89" s="275"/>
      <c r="AP89" s="275"/>
      <c r="AQ89" s="275"/>
      <c r="AR89" s="275"/>
      <c r="AS89" s="276"/>
      <c r="AT89" s="273"/>
      <c r="AU89" s="273"/>
      <c r="AV89" s="274"/>
      <c r="AW89" s="275"/>
      <c r="AX89" s="275"/>
      <c r="AY89" s="275"/>
      <c r="AZ89" s="275"/>
      <c r="BA89" s="275"/>
      <c r="BB89" s="275"/>
      <c r="BC89" s="275"/>
      <c r="BD89" s="275"/>
      <c r="BE89" s="275"/>
      <c r="BF89" s="275"/>
      <c r="BG89" s="275"/>
      <c r="BH89" s="275"/>
      <c r="BI89" s="275"/>
      <c r="BJ89" s="275"/>
      <c r="BK89" s="275"/>
      <c r="BL89" s="275"/>
      <c r="BM89" s="276"/>
      <c r="BN89" s="273"/>
      <c r="BO89" s="274"/>
      <c r="BP89" s="276"/>
      <c r="BQ89" s="273"/>
      <c r="BR89" s="273"/>
      <c r="BS89" s="273"/>
      <c r="BW89" s="331">
        <f t="shared" si="118"/>
        <v>0</v>
      </c>
      <c r="BX89" s="331">
        <f t="shared" si="118"/>
        <v>0</v>
      </c>
      <c r="BY89" s="331">
        <f t="shared" si="118"/>
        <v>0</v>
      </c>
      <c r="BZ89" s="331">
        <f t="shared" si="118"/>
        <v>0</v>
      </c>
      <c r="CA89" s="331">
        <f t="shared" si="118"/>
        <v>0</v>
      </c>
      <c r="CB89" s="331">
        <f t="shared" si="118"/>
        <v>0</v>
      </c>
      <c r="CC89" s="331">
        <f t="shared" si="118"/>
        <v>0</v>
      </c>
      <c r="CD89" s="331">
        <f t="shared" si="118"/>
        <v>0</v>
      </c>
      <c r="CE89" s="331">
        <f t="shared" si="118"/>
        <v>0</v>
      </c>
      <c r="CF89" s="331">
        <f t="shared" si="118"/>
        <v>0</v>
      </c>
      <c r="CG89" s="331">
        <f t="shared" si="118"/>
        <v>0</v>
      </c>
      <c r="CH89" s="331">
        <f t="shared" si="118"/>
        <v>0</v>
      </c>
      <c r="CI89" s="331">
        <f t="shared" si="118"/>
        <v>0</v>
      </c>
      <c r="CJ89" s="331">
        <f t="shared" si="118"/>
        <v>0</v>
      </c>
      <c r="CK89" s="331">
        <f t="shared" si="118"/>
        <v>0</v>
      </c>
      <c r="CL89" s="331">
        <f t="shared" si="118"/>
        <v>0</v>
      </c>
      <c r="CM89" s="331">
        <f t="shared" si="117"/>
        <v>0</v>
      </c>
      <c r="CN89" s="331">
        <f t="shared" si="117"/>
        <v>0</v>
      </c>
      <c r="CO89" s="331">
        <f t="shared" si="117"/>
        <v>0</v>
      </c>
      <c r="CP89" s="331">
        <f t="shared" si="117"/>
        <v>0</v>
      </c>
      <c r="CQ89" s="332">
        <f t="shared" si="114"/>
        <v>0</v>
      </c>
      <c r="CS89" s="363" t="str">
        <f t="shared" si="115"/>
        <v/>
      </c>
      <c r="CT89" s="260">
        <f t="shared" si="94"/>
        <v>0</v>
      </c>
      <c r="CU89" s="260">
        <f t="shared" si="95"/>
        <v>0</v>
      </c>
      <c r="CV89" s="260">
        <f t="shared" si="96"/>
        <v>0</v>
      </c>
      <c r="CW89" s="260">
        <f t="shared" si="97"/>
        <v>0</v>
      </c>
      <c r="CX89" s="260">
        <f t="shared" si="98"/>
        <v>0</v>
      </c>
      <c r="CY89" s="260">
        <f t="shared" si="99"/>
        <v>0</v>
      </c>
      <c r="CZ89" s="260">
        <f t="shared" si="100"/>
        <v>0</v>
      </c>
      <c r="DA89" s="260">
        <f t="shared" si="101"/>
        <v>0</v>
      </c>
      <c r="DB89" s="260">
        <f t="shared" si="102"/>
        <v>0</v>
      </c>
      <c r="DC89" s="260">
        <f t="shared" si="103"/>
        <v>0</v>
      </c>
      <c r="DD89" s="260">
        <f t="shared" si="104"/>
        <v>0</v>
      </c>
      <c r="DE89" s="260">
        <f t="shared" si="105"/>
        <v>0</v>
      </c>
      <c r="DF89" s="260">
        <f t="shared" si="106"/>
        <v>0</v>
      </c>
      <c r="DG89" s="260">
        <f t="shared" si="107"/>
        <v>0</v>
      </c>
      <c r="DH89" s="260">
        <f t="shared" si="108"/>
        <v>0</v>
      </c>
      <c r="DI89" s="260">
        <f t="shared" si="109"/>
        <v>0</v>
      </c>
      <c r="DJ89" s="260">
        <f t="shared" si="110"/>
        <v>0</v>
      </c>
      <c r="DK89" s="260">
        <f t="shared" si="111"/>
        <v>0</v>
      </c>
      <c r="DL89" s="260">
        <f t="shared" si="112"/>
        <v>0</v>
      </c>
      <c r="DM89" s="260">
        <f t="shared" si="113"/>
        <v>0</v>
      </c>
      <c r="DN89" s="260">
        <f t="shared" si="116"/>
        <v>0</v>
      </c>
      <c r="DQ89" s="358"/>
    </row>
    <row r="90" spans="1:121" ht="22.5">
      <c r="A90" s="272" t="s">
        <v>716</v>
      </c>
      <c r="B90" s="273"/>
      <c r="C90" s="273"/>
      <c r="D90" s="274"/>
      <c r="E90" s="275"/>
      <c r="F90" s="275"/>
      <c r="G90" s="275"/>
      <c r="H90" s="275"/>
      <c r="I90" s="275"/>
      <c r="J90" s="275"/>
      <c r="K90" s="275"/>
      <c r="L90" s="275"/>
      <c r="M90" s="276"/>
      <c r="N90" s="273"/>
      <c r="O90" s="274"/>
      <c r="P90" s="275"/>
      <c r="Q90" s="275"/>
      <c r="R90" s="276"/>
      <c r="S90" s="273"/>
      <c r="T90" s="274"/>
      <c r="U90" s="276"/>
      <c r="V90" s="273"/>
      <c r="W90" s="273"/>
      <c r="X90" s="274"/>
      <c r="Y90" s="275"/>
      <c r="Z90" s="275"/>
      <c r="AA90" s="275"/>
      <c r="AB90" s="275"/>
      <c r="AC90" s="275"/>
      <c r="AD90" s="275"/>
      <c r="AE90" s="275"/>
      <c r="AF90" s="275"/>
      <c r="AG90" s="275"/>
      <c r="AH90" s="275"/>
      <c r="AI90" s="275"/>
      <c r="AJ90" s="275"/>
      <c r="AK90" s="275"/>
      <c r="AL90" s="275"/>
      <c r="AM90" s="275"/>
      <c r="AN90" s="275"/>
      <c r="AO90" s="275"/>
      <c r="AP90" s="275"/>
      <c r="AQ90" s="275"/>
      <c r="AR90" s="275"/>
      <c r="AS90" s="276"/>
      <c r="AT90" s="273"/>
      <c r="AU90" s="273"/>
      <c r="AV90" s="274"/>
      <c r="AW90" s="275"/>
      <c r="AX90" s="275"/>
      <c r="AY90" s="275"/>
      <c r="AZ90" s="275"/>
      <c r="BA90" s="275"/>
      <c r="BB90" s="275"/>
      <c r="BC90" s="275"/>
      <c r="BD90" s="275"/>
      <c r="BE90" s="275"/>
      <c r="BF90" s="275"/>
      <c r="BG90" s="275"/>
      <c r="BH90" s="275"/>
      <c r="BI90" s="275"/>
      <c r="BJ90" s="275"/>
      <c r="BK90" s="275"/>
      <c r="BL90" s="275"/>
      <c r="BM90" s="276"/>
      <c r="BN90" s="273"/>
      <c r="BO90" s="274"/>
      <c r="BP90" s="276"/>
      <c r="BQ90" s="273"/>
      <c r="BR90" s="273"/>
      <c r="BS90" s="273"/>
      <c r="BW90" s="331">
        <f t="shared" si="118"/>
        <v>0</v>
      </c>
      <c r="BX90" s="331">
        <f t="shared" si="118"/>
        <v>0</v>
      </c>
      <c r="BY90" s="331">
        <f t="shared" si="118"/>
        <v>0</v>
      </c>
      <c r="BZ90" s="331">
        <f t="shared" si="118"/>
        <v>0</v>
      </c>
      <c r="CA90" s="331">
        <f t="shared" si="118"/>
        <v>0</v>
      </c>
      <c r="CB90" s="331">
        <f t="shared" si="118"/>
        <v>0</v>
      </c>
      <c r="CC90" s="331">
        <f t="shared" si="118"/>
        <v>0</v>
      </c>
      <c r="CD90" s="331">
        <f t="shared" si="118"/>
        <v>0</v>
      </c>
      <c r="CE90" s="331">
        <f t="shared" si="118"/>
        <v>0</v>
      </c>
      <c r="CF90" s="331">
        <f t="shared" si="118"/>
        <v>0</v>
      </c>
      <c r="CG90" s="331">
        <f t="shared" si="118"/>
        <v>0</v>
      </c>
      <c r="CH90" s="331">
        <f t="shared" si="118"/>
        <v>0</v>
      </c>
      <c r="CI90" s="331">
        <f t="shared" si="118"/>
        <v>0</v>
      </c>
      <c r="CJ90" s="331">
        <f t="shared" si="118"/>
        <v>0</v>
      </c>
      <c r="CK90" s="331">
        <f t="shared" si="118"/>
        <v>0</v>
      </c>
      <c r="CL90" s="331">
        <f t="shared" si="118"/>
        <v>0</v>
      </c>
      <c r="CM90" s="331">
        <f t="shared" si="117"/>
        <v>0</v>
      </c>
      <c r="CN90" s="331">
        <f t="shared" si="117"/>
        <v>0</v>
      </c>
      <c r="CO90" s="331">
        <f t="shared" si="117"/>
        <v>0</v>
      </c>
      <c r="CP90" s="331">
        <f t="shared" si="117"/>
        <v>0</v>
      </c>
      <c r="CQ90" s="332">
        <f t="shared" si="114"/>
        <v>0</v>
      </c>
      <c r="CS90" s="363" t="str">
        <f t="shared" si="115"/>
        <v/>
      </c>
      <c r="CT90" s="260">
        <f t="shared" si="94"/>
        <v>0</v>
      </c>
      <c r="CU90" s="260">
        <f t="shared" si="95"/>
        <v>0</v>
      </c>
      <c r="CV90" s="260">
        <f t="shared" si="96"/>
        <v>0</v>
      </c>
      <c r="CW90" s="260">
        <f t="shared" si="97"/>
        <v>0</v>
      </c>
      <c r="CX90" s="260">
        <f t="shared" si="98"/>
        <v>0</v>
      </c>
      <c r="CY90" s="260">
        <f t="shared" si="99"/>
        <v>0</v>
      </c>
      <c r="CZ90" s="260">
        <f t="shared" si="100"/>
        <v>0</v>
      </c>
      <c r="DA90" s="260">
        <f t="shared" si="101"/>
        <v>0</v>
      </c>
      <c r="DB90" s="260">
        <f t="shared" si="102"/>
        <v>0</v>
      </c>
      <c r="DC90" s="260">
        <f t="shared" si="103"/>
        <v>0</v>
      </c>
      <c r="DD90" s="260">
        <f t="shared" si="104"/>
        <v>0</v>
      </c>
      <c r="DE90" s="260">
        <f t="shared" si="105"/>
        <v>0</v>
      </c>
      <c r="DF90" s="260">
        <f t="shared" si="106"/>
        <v>0</v>
      </c>
      <c r="DG90" s="260">
        <f t="shared" si="107"/>
        <v>0</v>
      </c>
      <c r="DH90" s="260">
        <f t="shared" si="108"/>
        <v>0</v>
      </c>
      <c r="DI90" s="260">
        <f t="shared" si="109"/>
        <v>0</v>
      </c>
      <c r="DJ90" s="260">
        <f t="shared" si="110"/>
        <v>0</v>
      </c>
      <c r="DK90" s="260">
        <f t="shared" si="111"/>
        <v>0</v>
      </c>
      <c r="DL90" s="260">
        <f t="shared" si="112"/>
        <v>0</v>
      </c>
      <c r="DM90" s="260">
        <f t="shared" si="113"/>
        <v>0</v>
      </c>
      <c r="DN90" s="260">
        <f t="shared" si="116"/>
        <v>0</v>
      </c>
      <c r="DQ90" s="358"/>
    </row>
    <row r="91" spans="1:121" ht="22.5">
      <c r="A91" s="272" t="s">
        <v>733</v>
      </c>
      <c r="B91" s="273">
        <v>43</v>
      </c>
      <c r="C91" s="273"/>
      <c r="D91" s="274"/>
      <c r="E91" s="275"/>
      <c r="F91" s="275"/>
      <c r="G91" s="275"/>
      <c r="H91" s="275"/>
      <c r="I91" s="275"/>
      <c r="J91" s="275"/>
      <c r="K91" s="275"/>
      <c r="L91" s="275"/>
      <c r="M91" s="276"/>
      <c r="N91" s="273"/>
      <c r="O91" s="274"/>
      <c r="P91" s="275"/>
      <c r="Q91" s="275"/>
      <c r="R91" s="276"/>
      <c r="S91" s="273"/>
      <c r="T91" s="274"/>
      <c r="U91" s="276"/>
      <c r="V91" s="273"/>
      <c r="W91" s="273"/>
      <c r="X91" s="274"/>
      <c r="Y91" s="275"/>
      <c r="Z91" s="275"/>
      <c r="AA91" s="275"/>
      <c r="AB91" s="275"/>
      <c r="AC91" s="275"/>
      <c r="AD91" s="275"/>
      <c r="AE91" s="275"/>
      <c r="AF91" s="275"/>
      <c r="AG91" s="275"/>
      <c r="AH91" s="275"/>
      <c r="AI91" s="275"/>
      <c r="AJ91" s="275"/>
      <c r="AK91" s="275"/>
      <c r="AL91" s="275"/>
      <c r="AM91" s="275"/>
      <c r="AN91" s="275"/>
      <c r="AO91" s="275"/>
      <c r="AP91" s="275"/>
      <c r="AQ91" s="275"/>
      <c r="AR91" s="275"/>
      <c r="AS91" s="276"/>
      <c r="AT91" s="273">
        <v>40</v>
      </c>
      <c r="AU91" s="273"/>
      <c r="AV91" s="274"/>
      <c r="AW91" s="275"/>
      <c r="AX91" s="275"/>
      <c r="AY91" s="275"/>
      <c r="AZ91" s="275"/>
      <c r="BA91" s="275"/>
      <c r="BB91" s="275"/>
      <c r="BC91" s="275"/>
      <c r="BD91" s="275"/>
      <c r="BE91" s="275"/>
      <c r="BF91" s="275"/>
      <c r="BG91" s="275"/>
      <c r="BH91" s="275"/>
      <c r="BI91" s="275"/>
      <c r="BJ91" s="275"/>
      <c r="BK91" s="275"/>
      <c r="BL91" s="275"/>
      <c r="BM91" s="276"/>
      <c r="BN91" s="273"/>
      <c r="BO91" s="274"/>
      <c r="BP91" s="276"/>
      <c r="BQ91" s="273"/>
      <c r="BR91" s="273"/>
      <c r="BS91" s="273">
        <v>3</v>
      </c>
      <c r="BW91" s="331">
        <f t="shared" si="118"/>
        <v>0</v>
      </c>
      <c r="BX91" s="331">
        <f t="shared" si="118"/>
        <v>0</v>
      </c>
      <c r="BY91" s="331">
        <f t="shared" si="118"/>
        <v>0</v>
      </c>
      <c r="BZ91" s="331">
        <f t="shared" si="118"/>
        <v>0</v>
      </c>
      <c r="CA91" s="331">
        <f t="shared" si="118"/>
        <v>0</v>
      </c>
      <c r="CB91" s="331">
        <f t="shared" si="118"/>
        <v>0</v>
      </c>
      <c r="CC91" s="331">
        <f t="shared" si="118"/>
        <v>0</v>
      </c>
      <c r="CD91" s="331">
        <f t="shared" si="118"/>
        <v>0</v>
      </c>
      <c r="CE91" s="331">
        <f t="shared" si="118"/>
        <v>0</v>
      </c>
      <c r="CF91" s="331">
        <f t="shared" si="118"/>
        <v>40</v>
      </c>
      <c r="CG91" s="331">
        <f t="shared" si="118"/>
        <v>0</v>
      </c>
      <c r="CH91" s="331">
        <f t="shared" si="118"/>
        <v>0</v>
      </c>
      <c r="CI91" s="331">
        <f t="shared" si="118"/>
        <v>0</v>
      </c>
      <c r="CJ91" s="331">
        <f t="shared" si="118"/>
        <v>0</v>
      </c>
      <c r="CK91" s="331">
        <f t="shared" si="118"/>
        <v>0</v>
      </c>
      <c r="CL91" s="331">
        <f t="shared" si="118"/>
        <v>3</v>
      </c>
      <c r="CM91" s="331">
        <f t="shared" si="117"/>
        <v>0</v>
      </c>
      <c r="CN91" s="331">
        <f t="shared" si="117"/>
        <v>0</v>
      </c>
      <c r="CO91" s="331">
        <f t="shared" si="117"/>
        <v>0</v>
      </c>
      <c r="CP91" s="331">
        <f t="shared" si="117"/>
        <v>43</v>
      </c>
      <c r="CQ91" s="332">
        <f t="shared" si="114"/>
        <v>0</v>
      </c>
      <c r="CS91" s="363" t="str">
        <f t="shared" si="115"/>
        <v/>
      </c>
      <c r="CT91" s="260">
        <f t="shared" si="94"/>
        <v>0</v>
      </c>
      <c r="CU91" s="260">
        <f t="shared" si="95"/>
        <v>0</v>
      </c>
      <c r="CV91" s="260">
        <f t="shared" si="96"/>
        <v>0</v>
      </c>
      <c r="CW91" s="260">
        <f t="shared" si="97"/>
        <v>0</v>
      </c>
      <c r="CX91" s="260">
        <f t="shared" si="98"/>
        <v>0</v>
      </c>
      <c r="CY91" s="260">
        <f t="shared" si="99"/>
        <v>0</v>
      </c>
      <c r="CZ91" s="260">
        <f t="shared" si="100"/>
        <v>0</v>
      </c>
      <c r="DA91" s="260">
        <f t="shared" si="101"/>
        <v>0</v>
      </c>
      <c r="DB91" s="260">
        <f t="shared" si="102"/>
        <v>0</v>
      </c>
      <c r="DC91" s="260">
        <f t="shared" si="103"/>
        <v>1.6747200000000002</v>
      </c>
      <c r="DD91" s="260">
        <f t="shared" si="104"/>
        <v>0</v>
      </c>
      <c r="DE91" s="260">
        <f t="shared" si="105"/>
        <v>0</v>
      </c>
      <c r="DF91" s="260">
        <f t="shared" si="106"/>
        <v>0</v>
      </c>
      <c r="DG91" s="260">
        <f t="shared" si="107"/>
        <v>0</v>
      </c>
      <c r="DH91" s="260">
        <f t="shared" si="108"/>
        <v>0</v>
      </c>
      <c r="DI91" s="260">
        <f t="shared" si="109"/>
        <v>0.12560399999999999</v>
      </c>
      <c r="DJ91" s="260">
        <f t="shared" si="110"/>
        <v>0</v>
      </c>
      <c r="DK91" s="260">
        <f t="shared" si="111"/>
        <v>0</v>
      </c>
      <c r="DL91" s="260">
        <f t="shared" si="112"/>
        <v>0</v>
      </c>
      <c r="DM91" s="260">
        <f t="shared" si="113"/>
        <v>1.800324</v>
      </c>
      <c r="DN91" s="260">
        <f t="shared" si="116"/>
        <v>0</v>
      </c>
      <c r="DQ91" s="358"/>
    </row>
    <row r="92" spans="1:121" ht="22.5">
      <c r="A92" s="272" t="s">
        <v>734</v>
      </c>
      <c r="B92" s="273"/>
      <c r="C92" s="273"/>
      <c r="D92" s="274"/>
      <c r="E92" s="275"/>
      <c r="F92" s="275"/>
      <c r="G92" s="275"/>
      <c r="H92" s="275"/>
      <c r="I92" s="275"/>
      <c r="J92" s="275"/>
      <c r="K92" s="275"/>
      <c r="L92" s="275"/>
      <c r="M92" s="276"/>
      <c r="N92" s="273"/>
      <c r="O92" s="274"/>
      <c r="P92" s="275"/>
      <c r="Q92" s="275"/>
      <c r="R92" s="276"/>
      <c r="S92" s="273"/>
      <c r="T92" s="274"/>
      <c r="U92" s="276"/>
      <c r="V92" s="273"/>
      <c r="W92" s="273"/>
      <c r="X92" s="274"/>
      <c r="Y92" s="275"/>
      <c r="Z92" s="275"/>
      <c r="AA92" s="275"/>
      <c r="AB92" s="275"/>
      <c r="AC92" s="275"/>
      <c r="AD92" s="275"/>
      <c r="AE92" s="275"/>
      <c r="AF92" s="275"/>
      <c r="AG92" s="275"/>
      <c r="AH92" s="275"/>
      <c r="AI92" s="275"/>
      <c r="AJ92" s="275"/>
      <c r="AK92" s="275"/>
      <c r="AL92" s="275"/>
      <c r="AM92" s="275"/>
      <c r="AN92" s="275"/>
      <c r="AO92" s="275"/>
      <c r="AP92" s="275"/>
      <c r="AQ92" s="275"/>
      <c r="AR92" s="275"/>
      <c r="AS92" s="276"/>
      <c r="AT92" s="273"/>
      <c r="AU92" s="273"/>
      <c r="AV92" s="274"/>
      <c r="AW92" s="275"/>
      <c r="AX92" s="275"/>
      <c r="AY92" s="275"/>
      <c r="AZ92" s="275"/>
      <c r="BA92" s="275"/>
      <c r="BB92" s="275"/>
      <c r="BC92" s="275"/>
      <c r="BD92" s="275"/>
      <c r="BE92" s="275"/>
      <c r="BF92" s="275"/>
      <c r="BG92" s="275"/>
      <c r="BH92" s="275"/>
      <c r="BI92" s="275"/>
      <c r="BJ92" s="275"/>
      <c r="BK92" s="275"/>
      <c r="BL92" s="275"/>
      <c r="BM92" s="276"/>
      <c r="BN92" s="273"/>
      <c r="BO92" s="274"/>
      <c r="BP92" s="276"/>
      <c r="BQ92" s="273"/>
      <c r="BR92" s="273"/>
      <c r="BS92" s="273"/>
      <c r="BW92" s="331">
        <f t="shared" si="118"/>
        <v>0</v>
      </c>
      <c r="BX92" s="331">
        <f t="shared" si="118"/>
        <v>0</v>
      </c>
      <c r="BY92" s="331">
        <f t="shared" si="118"/>
        <v>0</v>
      </c>
      <c r="BZ92" s="331">
        <f t="shared" si="118"/>
        <v>0</v>
      </c>
      <c r="CA92" s="331">
        <f t="shared" si="118"/>
        <v>0</v>
      </c>
      <c r="CB92" s="331">
        <f t="shared" si="118"/>
        <v>0</v>
      </c>
      <c r="CC92" s="331">
        <f t="shared" si="118"/>
        <v>0</v>
      </c>
      <c r="CD92" s="331">
        <f t="shared" si="118"/>
        <v>0</v>
      </c>
      <c r="CE92" s="331">
        <f t="shared" si="118"/>
        <v>0</v>
      </c>
      <c r="CF92" s="331">
        <f t="shared" si="118"/>
        <v>0</v>
      </c>
      <c r="CG92" s="331">
        <f t="shared" si="118"/>
        <v>0</v>
      </c>
      <c r="CH92" s="331">
        <f t="shared" si="118"/>
        <v>0</v>
      </c>
      <c r="CI92" s="331">
        <f t="shared" si="118"/>
        <v>0</v>
      </c>
      <c r="CJ92" s="331">
        <f t="shared" si="118"/>
        <v>0</v>
      </c>
      <c r="CK92" s="331">
        <f t="shared" si="118"/>
        <v>0</v>
      </c>
      <c r="CL92" s="331">
        <f t="shared" si="118"/>
        <v>0</v>
      </c>
      <c r="CM92" s="331">
        <f t="shared" si="117"/>
        <v>0</v>
      </c>
      <c r="CN92" s="331">
        <f t="shared" si="117"/>
        <v>0</v>
      </c>
      <c r="CO92" s="331">
        <f t="shared" si="117"/>
        <v>0</v>
      </c>
      <c r="CP92" s="331">
        <f t="shared" si="117"/>
        <v>0</v>
      </c>
      <c r="CQ92" s="332">
        <f t="shared" si="114"/>
        <v>0</v>
      </c>
      <c r="CS92" s="363" t="str">
        <f t="shared" si="115"/>
        <v/>
      </c>
      <c r="CT92" s="260">
        <f t="shared" si="94"/>
        <v>0</v>
      </c>
      <c r="CU92" s="260">
        <f t="shared" si="95"/>
        <v>0</v>
      </c>
      <c r="CV92" s="260">
        <f t="shared" si="96"/>
        <v>0</v>
      </c>
      <c r="CW92" s="260">
        <f t="shared" si="97"/>
        <v>0</v>
      </c>
      <c r="CX92" s="260">
        <f t="shared" si="98"/>
        <v>0</v>
      </c>
      <c r="CY92" s="260">
        <f t="shared" si="99"/>
        <v>0</v>
      </c>
      <c r="CZ92" s="260">
        <f t="shared" si="100"/>
        <v>0</v>
      </c>
      <c r="DA92" s="260">
        <f t="shared" si="101"/>
        <v>0</v>
      </c>
      <c r="DB92" s="260">
        <f t="shared" si="102"/>
        <v>0</v>
      </c>
      <c r="DC92" s="260">
        <f t="shared" si="103"/>
        <v>0</v>
      </c>
      <c r="DD92" s="260">
        <f t="shared" si="104"/>
        <v>0</v>
      </c>
      <c r="DE92" s="260">
        <f t="shared" si="105"/>
        <v>0</v>
      </c>
      <c r="DF92" s="260">
        <f t="shared" si="106"/>
        <v>0</v>
      </c>
      <c r="DG92" s="260">
        <f t="shared" si="107"/>
        <v>0</v>
      </c>
      <c r="DH92" s="260">
        <f t="shared" si="108"/>
        <v>0</v>
      </c>
      <c r="DI92" s="260">
        <f t="shared" si="109"/>
        <v>0</v>
      </c>
      <c r="DJ92" s="260">
        <f t="shared" si="110"/>
        <v>0</v>
      </c>
      <c r="DK92" s="260">
        <f t="shared" si="111"/>
        <v>0</v>
      </c>
      <c r="DL92" s="260">
        <f t="shared" si="112"/>
        <v>0</v>
      </c>
      <c r="DM92" s="260">
        <f t="shared" si="113"/>
        <v>0</v>
      </c>
      <c r="DN92" s="260">
        <f t="shared" si="116"/>
        <v>0</v>
      </c>
      <c r="DQ92" s="358"/>
    </row>
    <row r="93" spans="1:121" ht="22.5">
      <c r="A93" s="272" t="s">
        <v>735</v>
      </c>
      <c r="B93" s="273"/>
      <c r="C93" s="273"/>
      <c r="D93" s="274"/>
      <c r="E93" s="275"/>
      <c r="F93" s="275"/>
      <c r="G93" s="275"/>
      <c r="H93" s="275"/>
      <c r="I93" s="275"/>
      <c r="J93" s="275"/>
      <c r="K93" s="275"/>
      <c r="L93" s="275"/>
      <c r="M93" s="276"/>
      <c r="N93" s="273"/>
      <c r="O93" s="274"/>
      <c r="P93" s="275"/>
      <c r="Q93" s="275"/>
      <c r="R93" s="276"/>
      <c r="S93" s="273"/>
      <c r="T93" s="274"/>
      <c r="U93" s="276"/>
      <c r="V93" s="273"/>
      <c r="W93" s="273"/>
      <c r="X93" s="274"/>
      <c r="Y93" s="275"/>
      <c r="Z93" s="275"/>
      <c r="AA93" s="275"/>
      <c r="AB93" s="275"/>
      <c r="AC93" s="275"/>
      <c r="AD93" s="275"/>
      <c r="AE93" s="275"/>
      <c r="AF93" s="275"/>
      <c r="AG93" s="275"/>
      <c r="AH93" s="275"/>
      <c r="AI93" s="275"/>
      <c r="AJ93" s="275"/>
      <c r="AK93" s="275"/>
      <c r="AL93" s="275"/>
      <c r="AM93" s="275"/>
      <c r="AN93" s="275"/>
      <c r="AO93" s="275"/>
      <c r="AP93" s="275"/>
      <c r="AQ93" s="275"/>
      <c r="AR93" s="275"/>
      <c r="AS93" s="276"/>
      <c r="AT93" s="273"/>
      <c r="AU93" s="273"/>
      <c r="AV93" s="274"/>
      <c r="AW93" s="275"/>
      <c r="AX93" s="275"/>
      <c r="AY93" s="275"/>
      <c r="AZ93" s="275"/>
      <c r="BA93" s="275"/>
      <c r="BB93" s="275"/>
      <c r="BC93" s="275"/>
      <c r="BD93" s="275"/>
      <c r="BE93" s="275"/>
      <c r="BF93" s="275"/>
      <c r="BG93" s="275"/>
      <c r="BH93" s="275"/>
      <c r="BI93" s="275"/>
      <c r="BJ93" s="275"/>
      <c r="BK93" s="275"/>
      <c r="BL93" s="275"/>
      <c r="BM93" s="276"/>
      <c r="BN93" s="273"/>
      <c r="BO93" s="274"/>
      <c r="BP93" s="276"/>
      <c r="BQ93" s="273"/>
      <c r="BR93" s="273"/>
      <c r="BS93" s="273"/>
      <c r="BW93" s="331">
        <f t="shared" si="118"/>
        <v>0</v>
      </c>
      <c r="BX93" s="331">
        <f t="shared" si="118"/>
        <v>0</v>
      </c>
      <c r="BY93" s="331">
        <f t="shared" si="118"/>
        <v>0</v>
      </c>
      <c r="BZ93" s="331">
        <f t="shared" si="118"/>
        <v>0</v>
      </c>
      <c r="CA93" s="331">
        <f t="shared" si="118"/>
        <v>0</v>
      </c>
      <c r="CB93" s="331">
        <f t="shared" si="118"/>
        <v>0</v>
      </c>
      <c r="CC93" s="331">
        <f t="shared" si="118"/>
        <v>0</v>
      </c>
      <c r="CD93" s="331">
        <f t="shared" si="118"/>
        <v>0</v>
      </c>
      <c r="CE93" s="331">
        <f t="shared" si="118"/>
        <v>0</v>
      </c>
      <c r="CF93" s="331">
        <f t="shared" si="118"/>
        <v>0</v>
      </c>
      <c r="CG93" s="331">
        <f t="shared" si="118"/>
        <v>0</v>
      </c>
      <c r="CH93" s="331">
        <f t="shared" si="118"/>
        <v>0</v>
      </c>
      <c r="CI93" s="331">
        <f t="shared" si="118"/>
        <v>0</v>
      </c>
      <c r="CJ93" s="331">
        <f t="shared" si="118"/>
        <v>0</v>
      </c>
      <c r="CK93" s="331">
        <f t="shared" si="118"/>
        <v>0</v>
      </c>
      <c r="CL93" s="331">
        <f t="shared" si="118"/>
        <v>0</v>
      </c>
      <c r="CM93" s="331">
        <f t="shared" si="117"/>
        <v>0</v>
      </c>
      <c r="CN93" s="331">
        <f t="shared" si="117"/>
        <v>0</v>
      </c>
      <c r="CO93" s="331">
        <f t="shared" si="117"/>
        <v>0</v>
      </c>
      <c r="CP93" s="331">
        <f t="shared" si="117"/>
        <v>0</v>
      </c>
      <c r="CQ93" s="332">
        <f t="shared" si="114"/>
        <v>0</v>
      </c>
      <c r="CS93" s="363" t="str">
        <f t="shared" si="115"/>
        <v/>
      </c>
      <c r="CT93" s="260">
        <f t="shared" si="94"/>
        <v>0</v>
      </c>
      <c r="CU93" s="260">
        <f t="shared" si="95"/>
        <v>0</v>
      </c>
      <c r="CV93" s="260">
        <f t="shared" si="96"/>
        <v>0</v>
      </c>
      <c r="CW93" s="260">
        <f t="shared" si="97"/>
        <v>0</v>
      </c>
      <c r="CX93" s="260">
        <f t="shared" si="98"/>
        <v>0</v>
      </c>
      <c r="CY93" s="260">
        <f t="shared" si="99"/>
        <v>0</v>
      </c>
      <c r="CZ93" s="260">
        <f t="shared" si="100"/>
        <v>0</v>
      </c>
      <c r="DA93" s="260">
        <f t="shared" si="101"/>
        <v>0</v>
      </c>
      <c r="DB93" s="260">
        <f t="shared" si="102"/>
        <v>0</v>
      </c>
      <c r="DC93" s="260">
        <f t="shared" si="103"/>
        <v>0</v>
      </c>
      <c r="DD93" s="260">
        <f t="shared" si="104"/>
        <v>0</v>
      </c>
      <c r="DE93" s="260">
        <f t="shared" si="105"/>
        <v>0</v>
      </c>
      <c r="DF93" s="260">
        <f t="shared" si="106"/>
        <v>0</v>
      </c>
      <c r="DG93" s="260">
        <f t="shared" si="107"/>
        <v>0</v>
      </c>
      <c r="DH93" s="260">
        <f t="shared" si="108"/>
        <v>0</v>
      </c>
      <c r="DI93" s="260">
        <f t="shared" si="109"/>
        <v>0</v>
      </c>
      <c r="DJ93" s="260">
        <f t="shared" si="110"/>
        <v>0</v>
      </c>
      <c r="DK93" s="260">
        <f t="shared" si="111"/>
        <v>0</v>
      </c>
      <c r="DL93" s="260">
        <f t="shared" si="112"/>
        <v>0</v>
      </c>
      <c r="DM93" s="260">
        <f t="shared" si="113"/>
        <v>0</v>
      </c>
      <c r="DN93" s="260">
        <f t="shared" si="116"/>
        <v>0</v>
      </c>
      <c r="DQ93" s="358"/>
    </row>
    <row r="94" spans="1:121" ht="22.5">
      <c r="A94" s="272" t="s">
        <v>719</v>
      </c>
      <c r="B94" s="273"/>
      <c r="C94" s="273"/>
      <c r="D94" s="274"/>
      <c r="E94" s="275"/>
      <c r="F94" s="275"/>
      <c r="G94" s="275"/>
      <c r="H94" s="275"/>
      <c r="I94" s="275"/>
      <c r="J94" s="275"/>
      <c r="K94" s="275"/>
      <c r="L94" s="275"/>
      <c r="M94" s="276"/>
      <c r="N94" s="273"/>
      <c r="O94" s="274"/>
      <c r="P94" s="275"/>
      <c r="Q94" s="275"/>
      <c r="R94" s="276"/>
      <c r="S94" s="273"/>
      <c r="T94" s="274"/>
      <c r="U94" s="276"/>
      <c r="V94" s="273"/>
      <c r="W94" s="273"/>
      <c r="X94" s="274"/>
      <c r="Y94" s="275"/>
      <c r="Z94" s="275"/>
      <c r="AA94" s="275"/>
      <c r="AB94" s="275"/>
      <c r="AC94" s="275"/>
      <c r="AD94" s="275"/>
      <c r="AE94" s="275"/>
      <c r="AF94" s="275"/>
      <c r="AG94" s="275"/>
      <c r="AH94" s="275"/>
      <c r="AI94" s="275"/>
      <c r="AJ94" s="275"/>
      <c r="AK94" s="275"/>
      <c r="AL94" s="275"/>
      <c r="AM94" s="275"/>
      <c r="AN94" s="275"/>
      <c r="AO94" s="275"/>
      <c r="AP94" s="275"/>
      <c r="AQ94" s="275"/>
      <c r="AR94" s="275"/>
      <c r="AS94" s="276"/>
      <c r="AT94" s="273"/>
      <c r="AU94" s="273"/>
      <c r="AV94" s="274"/>
      <c r="AW94" s="275"/>
      <c r="AX94" s="275"/>
      <c r="AY94" s="275"/>
      <c r="AZ94" s="275"/>
      <c r="BA94" s="275"/>
      <c r="BB94" s="275"/>
      <c r="BC94" s="275"/>
      <c r="BD94" s="275"/>
      <c r="BE94" s="275"/>
      <c r="BF94" s="275"/>
      <c r="BG94" s="275"/>
      <c r="BH94" s="275"/>
      <c r="BI94" s="275"/>
      <c r="BJ94" s="275"/>
      <c r="BK94" s="275"/>
      <c r="BL94" s="275"/>
      <c r="BM94" s="276"/>
      <c r="BN94" s="273"/>
      <c r="BO94" s="274"/>
      <c r="BP94" s="276"/>
      <c r="BQ94" s="273"/>
      <c r="BR94" s="273"/>
      <c r="BS94" s="273"/>
      <c r="BW94" s="331">
        <f t="shared" si="118"/>
        <v>0</v>
      </c>
      <c r="BX94" s="331">
        <f t="shared" si="118"/>
        <v>0</v>
      </c>
      <c r="BY94" s="331">
        <f t="shared" si="118"/>
        <v>0</v>
      </c>
      <c r="BZ94" s="331">
        <f t="shared" si="118"/>
        <v>0</v>
      </c>
      <c r="CA94" s="331">
        <f t="shared" si="118"/>
        <v>0</v>
      </c>
      <c r="CB94" s="331">
        <f t="shared" si="118"/>
        <v>0</v>
      </c>
      <c r="CC94" s="331">
        <f t="shared" si="118"/>
        <v>0</v>
      </c>
      <c r="CD94" s="331">
        <f t="shared" si="118"/>
        <v>0</v>
      </c>
      <c r="CE94" s="331">
        <f t="shared" si="118"/>
        <v>0</v>
      </c>
      <c r="CF94" s="331">
        <f t="shared" si="118"/>
        <v>0</v>
      </c>
      <c r="CG94" s="331">
        <f t="shared" si="118"/>
        <v>0</v>
      </c>
      <c r="CH94" s="331">
        <f t="shared" si="118"/>
        <v>0</v>
      </c>
      <c r="CI94" s="331">
        <f t="shared" si="118"/>
        <v>0</v>
      </c>
      <c r="CJ94" s="331">
        <f t="shared" si="118"/>
        <v>0</v>
      </c>
      <c r="CK94" s="331">
        <f t="shared" si="118"/>
        <v>0</v>
      </c>
      <c r="CL94" s="331">
        <f t="shared" si="118"/>
        <v>0</v>
      </c>
      <c r="CM94" s="331">
        <f t="shared" si="117"/>
        <v>0</v>
      </c>
      <c r="CN94" s="331">
        <f t="shared" si="117"/>
        <v>0</v>
      </c>
      <c r="CO94" s="331">
        <f t="shared" si="117"/>
        <v>0</v>
      </c>
      <c r="CP94" s="331">
        <f t="shared" si="117"/>
        <v>0</v>
      </c>
      <c r="CQ94" s="332">
        <f t="shared" si="114"/>
        <v>0</v>
      </c>
      <c r="CS94" s="363" t="str">
        <f t="shared" si="115"/>
        <v/>
      </c>
      <c r="CT94" s="260">
        <f t="shared" si="94"/>
        <v>0</v>
      </c>
      <c r="CU94" s="260">
        <f t="shared" si="95"/>
        <v>0</v>
      </c>
      <c r="CV94" s="260">
        <f t="shared" si="96"/>
        <v>0</v>
      </c>
      <c r="CW94" s="260">
        <f t="shared" si="97"/>
        <v>0</v>
      </c>
      <c r="CX94" s="260">
        <f t="shared" si="98"/>
        <v>0</v>
      </c>
      <c r="CY94" s="260">
        <f t="shared" si="99"/>
        <v>0</v>
      </c>
      <c r="CZ94" s="260">
        <f t="shared" si="100"/>
        <v>0</v>
      </c>
      <c r="DA94" s="260">
        <f t="shared" si="101"/>
        <v>0</v>
      </c>
      <c r="DB94" s="260">
        <f t="shared" si="102"/>
        <v>0</v>
      </c>
      <c r="DC94" s="260">
        <f t="shared" si="103"/>
        <v>0</v>
      </c>
      <c r="DD94" s="260">
        <f t="shared" si="104"/>
        <v>0</v>
      </c>
      <c r="DE94" s="260">
        <f t="shared" si="105"/>
        <v>0</v>
      </c>
      <c r="DF94" s="260">
        <f t="shared" si="106"/>
        <v>0</v>
      </c>
      <c r="DG94" s="260">
        <f t="shared" si="107"/>
        <v>0</v>
      </c>
      <c r="DH94" s="260">
        <f t="shared" si="108"/>
        <v>0</v>
      </c>
      <c r="DI94" s="260">
        <f t="shared" si="109"/>
        <v>0</v>
      </c>
      <c r="DJ94" s="260">
        <f t="shared" si="110"/>
        <v>0</v>
      </c>
      <c r="DK94" s="260">
        <f t="shared" si="111"/>
        <v>0</v>
      </c>
      <c r="DL94" s="260">
        <f t="shared" si="112"/>
        <v>0</v>
      </c>
      <c r="DM94" s="260">
        <f t="shared" si="113"/>
        <v>0</v>
      </c>
      <c r="DN94" s="260">
        <f t="shared" si="116"/>
        <v>0</v>
      </c>
      <c r="DQ94" s="358"/>
    </row>
    <row r="95" spans="1:121" ht="22.5">
      <c r="A95" s="272" t="s">
        <v>736</v>
      </c>
      <c r="B95" s="273">
        <v>807</v>
      </c>
      <c r="C95" s="273"/>
      <c r="D95" s="274"/>
      <c r="E95" s="275"/>
      <c r="F95" s="275"/>
      <c r="G95" s="275"/>
      <c r="H95" s="275"/>
      <c r="I95" s="275"/>
      <c r="J95" s="275"/>
      <c r="K95" s="275"/>
      <c r="L95" s="275"/>
      <c r="M95" s="276"/>
      <c r="N95" s="273"/>
      <c r="O95" s="274"/>
      <c r="P95" s="275"/>
      <c r="Q95" s="275"/>
      <c r="R95" s="276"/>
      <c r="S95" s="273"/>
      <c r="T95" s="274"/>
      <c r="U95" s="276"/>
      <c r="V95" s="273"/>
      <c r="W95" s="273"/>
      <c r="X95" s="274"/>
      <c r="Y95" s="275"/>
      <c r="Z95" s="275"/>
      <c r="AA95" s="275"/>
      <c r="AB95" s="275"/>
      <c r="AC95" s="275"/>
      <c r="AD95" s="275"/>
      <c r="AE95" s="275"/>
      <c r="AF95" s="275"/>
      <c r="AG95" s="275"/>
      <c r="AH95" s="275"/>
      <c r="AI95" s="275"/>
      <c r="AJ95" s="275"/>
      <c r="AK95" s="275"/>
      <c r="AL95" s="275"/>
      <c r="AM95" s="275"/>
      <c r="AN95" s="275"/>
      <c r="AO95" s="275"/>
      <c r="AP95" s="275"/>
      <c r="AQ95" s="275"/>
      <c r="AR95" s="275"/>
      <c r="AS95" s="276"/>
      <c r="AT95" s="273">
        <v>27</v>
      </c>
      <c r="AU95" s="273"/>
      <c r="AV95" s="274"/>
      <c r="AW95" s="275"/>
      <c r="AX95" s="275"/>
      <c r="AY95" s="275"/>
      <c r="AZ95" s="275"/>
      <c r="BA95" s="275"/>
      <c r="BB95" s="275"/>
      <c r="BC95" s="275"/>
      <c r="BD95" s="275"/>
      <c r="BE95" s="275"/>
      <c r="BF95" s="275"/>
      <c r="BG95" s="275"/>
      <c r="BH95" s="275"/>
      <c r="BI95" s="275"/>
      <c r="BJ95" s="275"/>
      <c r="BK95" s="275"/>
      <c r="BL95" s="275"/>
      <c r="BM95" s="276"/>
      <c r="BN95" s="273"/>
      <c r="BO95" s="274"/>
      <c r="BP95" s="276"/>
      <c r="BQ95" s="273"/>
      <c r="BR95" s="273">
        <v>367</v>
      </c>
      <c r="BS95" s="273">
        <v>413</v>
      </c>
      <c r="BW95" s="331">
        <f t="shared" si="118"/>
        <v>0</v>
      </c>
      <c r="BX95" s="331">
        <f t="shared" si="118"/>
        <v>0</v>
      </c>
      <c r="BY95" s="331">
        <f t="shared" si="118"/>
        <v>0</v>
      </c>
      <c r="BZ95" s="331">
        <f t="shared" si="118"/>
        <v>0</v>
      </c>
      <c r="CA95" s="331">
        <f t="shared" si="118"/>
        <v>0</v>
      </c>
      <c r="CB95" s="331">
        <f t="shared" si="118"/>
        <v>0</v>
      </c>
      <c r="CC95" s="331">
        <f t="shared" si="118"/>
        <v>0</v>
      </c>
      <c r="CD95" s="331">
        <f t="shared" si="118"/>
        <v>0</v>
      </c>
      <c r="CE95" s="331">
        <f t="shared" si="118"/>
        <v>0</v>
      </c>
      <c r="CF95" s="331">
        <f t="shared" si="118"/>
        <v>27</v>
      </c>
      <c r="CG95" s="331">
        <f t="shared" si="118"/>
        <v>0</v>
      </c>
      <c r="CH95" s="331">
        <f t="shared" si="118"/>
        <v>0</v>
      </c>
      <c r="CI95" s="331">
        <f t="shared" si="118"/>
        <v>0</v>
      </c>
      <c r="CJ95" s="331">
        <f t="shared" si="118"/>
        <v>0</v>
      </c>
      <c r="CK95" s="331">
        <f t="shared" si="118"/>
        <v>0</v>
      </c>
      <c r="CL95" s="331">
        <f t="shared" si="118"/>
        <v>413</v>
      </c>
      <c r="CM95" s="331">
        <f t="shared" si="117"/>
        <v>367</v>
      </c>
      <c r="CN95" s="331">
        <f t="shared" si="117"/>
        <v>0</v>
      </c>
      <c r="CO95" s="331">
        <f t="shared" si="117"/>
        <v>0</v>
      </c>
      <c r="CP95" s="331">
        <f t="shared" si="117"/>
        <v>807</v>
      </c>
      <c r="CQ95" s="332">
        <f t="shared" si="114"/>
        <v>0</v>
      </c>
      <c r="CS95" s="363" t="str">
        <f t="shared" si="115"/>
        <v/>
      </c>
      <c r="CT95" s="260">
        <f t="shared" si="94"/>
        <v>0</v>
      </c>
      <c r="CU95" s="260">
        <f t="shared" si="95"/>
        <v>0</v>
      </c>
      <c r="CV95" s="260">
        <f t="shared" si="96"/>
        <v>0</v>
      </c>
      <c r="CW95" s="260">
        <f t="shared" si="97"/>
        <v>0</v>
      </c>
      <c r="CX95" s="260">
        <f t="shared" si="98"/>
        <v>0</v>
      </c>
      <c r="CY95" s="260">
        <f t="shared" si="99"/>
        <v>0</v>
      </c>
      <c r="CZ95" s="260">
        <f t="shared" si="100"/>
        <v>0</v>
      </c>
      <c r="DA95" s="260">
        <f t="shared" si="101"/>
        <v>0</v>
      </c>
      <c r="DB95" s="260">
        <f t="shared" si="102"/>
        <v>0</v>
      </c>
      <c r="DC95" s="260">
        <f t="shared" si="103"/>
        <v>1.130436</v>
      </c>
      <c r="DD95" s="260">
        <f t="shared" si="104"/>
        <v>0</v>
      </c>
      <c r="DE95" s="260">
        <f t="shared" si="105"/>
        <v>0</v>
      </c>
      <c r="DF95" s="260">
        <f t="shared" si="106"/>
        <v>0</v>
      </c>
      <c r="DG95" s="260">
        <f t="shared" si="107"/>
        <v>0</v>
      </c>
      <c r="DH95" s="260">
        <f t="shared" si="108"/>
        <v>0</v>
      </c>
      <c r="DI95" s="260">
        <f t="shared" si="109"/>
        <v>17.291484000000001</v>
      </c>
      <c r="DJ95" s="260">
        <f t="shared" si="110"/>
        <v>15.365556000000002</v>
      </c>
      <c r="DK95" s="260">
        <f t="shared" si="111"/>
        <v>0</v>
      </c>
      <c r="DL95" s="260">
        <f t="shared" si="112"/>
        <v>0</v>
      </c>
      <c r="DM95" s="260">
        <f t="shared" si="113"/>
        <v>33.787476000000005</v>
      </c>
      <c r="DN95" s="260">
        <f t="shared" si="116"/>
        <v>0</v>
      </c>
      <c r="DQ95" s="358"/>
    </row>
    <row r="96" spans="1:121" ht="22.5">
      <c r="A96" s="336" t="s">
        <v>737</v>
      </c>
      <c r="B96" s="337">
        <v>1475</v>
      </c>
      <c r="C96" s="337"/>
      <c r="D96" s="338"/>
      <c r="E96" s="339"/>
      <c r="F96" s="339"/>
      <c r="G96" s="339"/>
      <c r="H96" s="339"/>
      <c r="I96" s="339"/>
      <c r="J96" s="339"/>
      <c r="K96" s="339"/>
      <c r="L96" s="339"/>
      <c r="M96" s="340"/>
      <c r="N96" s="337"/>
      <c r="O96" s="338"/>
      <c r="P96" s="339"/>
      <c r="Q96" s="339"/>
      <c r="R96" s="340"/>
      <c r="S96" s="337"/>
      <c r="T96" s="338"/>
      <c r="U96" s="340"/>
      <c r="V96" s="337"/>
      <c r="W96" s="337"/>
      <c r="X96" s="338"/>
      <c r="Y96" s="339"/>
      <c r="Z96" s="339"/>
      <c r="AA96" s="339"/>
      <c r="AB96" s="339"/>
      <c r="AC96" s="339"/>
      <c r="AD96" s="339"/>
      <c r="AE96" s="339"/>
      <c r="AF96" s="339"/>
      <c r="AG96" s="339"/>
      <c r="AH96" s="339"/>
      <c r="AI96" s="339"/>
      <c r="AJ96" s="339"/>
      <c r="AK96" s="339"/>
      <c r="AL96" s="339"/>
      <c r="AM96" s="339"/>
      <c r="AN96" s="339"/>
      <c r="AO96" s="339"/>
      <c r="AP96" s="339"/>
      <c r="AQ96" s="339"/>
      <c r="AR96" s="339"/>
      <c r="AS96" s="340"/>
      <c r="AT96" s="337">
        <v>10</v>
      </c>
      <c r="AU96" s="337"/>
      <c r="AV96" s="338"/>
      <c r="AW96" s="339"/>
      <c r="AX96" s="339"/>
      <c r="AY96" s="339"/>
      <c r="AZ96" s="339"/>
      <c r="BA96" s="339"/>
      <c r="BB96" s="339"/>
      <c r="BC96" s="339"/>
      <c r="BD96" s="339"/>
      <c r="BE96" s="339"/>
      <c r="BF96" s="339"/>
      <c r="BG96" s="339"/>
      <c r="BH96" s="339"/>
      <c r="BI96" s="339"/>
      <c r="BJ96" s="339"/>
      <c r="BK96" s="339"/>
      <c r="BL96" s="339"/>
      <c r="BM96" s="340"/>
      <c r="BN96" s="337"/>
      <c r="BO96" s="338"/>
      <c r="BP96" s="340"/>
      <c r="BQ96" s="337"/>
      <c r="BR96" s="337">
        <v>606</v>
      </c>
      <c r="BS96" s="337">
        <v>859</v>
      </c>
      <c r="BT96" s="341"/>
      <c r="BU96" s="341"/>
      <c r="BV96" s="341"/>
      <c r="BW96" s="342">
        <f t="shared" si="118"/>
        <v>0</v>
      </c>
      <c r="BX96" s="342">
        <f t="shared" si="118"/>
        <v>0</v>
      </c>
      <c r="BY96" s="342">
        <f t="shared" si="118"/>
        <v>0</v>
      </c>
      <c r="BZ96" s="342">
        <f t="shared" si="118"/>
        <v>0</v>
      </c>
      <c r="CA96" s="342">
        <f t="shared" si="118"/>
        <v>0</v>
      </c>
      <c r="CB96" s="342">
        <f t="shared" si="118"/>
        <v>0</v>
      </c>
      <c r="CC96" s="342">
        <f t="shared" si="118"/>
        <v>0</v>
      </c>
      <c r="CD96" s="342">
        <f t="shared" si="118"/>
        <v>0</v>
      </c>
      <c r="CE96" s="342">
        <f t="shared" si="118"/>
        <v>0</v>
      </c>
      <c r="CF96" s="342">
        <f t="shared" si="118"/>
        <v>10</v>
      </c>
      <c r="CG96" s="342">
        <f t="shared" si="118"/>
        <v>0</v>
      </c>
      <c r="CH96" s="342">
        <f t="shared" si="118"/>
        <v>0</v>
      </c>
      <c r="CI96" s="342">
        <f t="shared" si="118"/>
        <v>0</v>
      </c>
      <c r="CJ96" s="342">
        <f t="shared" si="118"/>
        <v>0</v>
      </c>
      <c r="CK96" s="342">
        <f t="shared" si="118"/>
        <v>0</v>
      </c>
      <c r="CL96" s="342">
        <f t="shared" si="118"/>
        <v>859</v>
      </c>
      <c r="CM96" s="342">
        <f t="shared" si="117"/>
        <v>606</v>
      </c>
      <c r="CN96" s="342">
        <f t="shared" si="117"/>
        <v>0</v>
      </c>
      <c r="CO96" s="342">
        <f t="shared" si="117"/>
        <v>0</v>
      </c>
      <c r="CP96" s="342">
        <f t="shared" si="117"/>
        <v>1475</v>
      </c>
      <c r="CQ96" s="343">
        <f t="shared" si="114"/>
        <v>0</v>
      </c>
      <c r="CR96" s="341"/>
      <c r="CS96" s="364" t="str">
        <f t="shared" si="115"/>
        <v/>
      </c>
      <c r="CT96" s="341">
        <f t="shared" si="94"/>
        <v>0</v>
      </c>
      <c r="CU96" s="341">
        <f t="shared" si="95"/>
        <v>0</v>
      </c>
      <c r="CV96" s="341">
        <f t="shared" si="96"/>
        <v>0</v>
      </c>
      <c r="CW96" s="341">
        <f t="shared" si="97"/>
        <v>0</v>
      </c>
      <c r="CX96" s="341">
        <f t="shared" si="98"/>
        <v>0</v>
      </c>
      <c r="CY96" s="341">
        <f t="shared" si="99"/>
        <v>0</v>
      </c>
      <c r="CZ96" s="341">
        <f t="shared" si="100"/>
        <v>0</v>
      </c>
      <c r="DA96" s="341">
        <f t="shared" si="101"/>
        <v>0</v>
      </c>
      <c r="DB96" s="341">
        <f t="shared" si="102"/>
        <v>0</v>
      </c>
      <c r="DC96" s="341">
        <f t="shared" si="103"/>
        <v>0.41868000000000005</v>
      </c>
      <c r="DD96" s="341">
        <f t="shared" si="104"/>
        <v>0</v>
      </c>
      <c r="DE96" s="341">
        <f t="shared" si="105"/>
        <v>0</v>
      </c>
      <c r="DF96" s="341">
        <f t="shared" si="106"/>
        <v>0</v>
      </c>
      <c r="DG96" s="341">
        <f t="shared" si="107"/>
        <v>0</v>
      </c>
      <c r="DH96" s="341">
        <f t="shared" si="108"/>
        <v>0</v>
      </c>
      <c r="DI96" s="341">
        <f t="shared" si="109"/>
        <v>35.964612000000002</v>
      </c>
      <c r="DJ96" s="341">
        <f t="shared" si="110"/>
        <v>25.372008000000001</v>
      </c>
      <c r="DK96" s="341">
        <f t="shared" si="111"/>
        <v>0</v>
      </c>
      <c r="DL96" s="341">
        <f t="shared" si="112"/>
        <v>0</v>
      </c>
      <c r="DM96" s="341">
        <f t="shared" si="113"/>
        <v>61.755300000000005</v>
      </c>
      <c r="DN96" s="341">
        <f t="shared" si="116"/>
        <v>0</v>
      </c>
      <c r="DQ96" s="358"/>
    </row>
    <row r="97" spans="1:141" ht="22.5">
      <c r="A97" s="336" t="s">
        <v>738</v>
      </c>
      <c r="B97" s="337">
        <v>74675</v>
      </c>
      <c r="C97" s="337">
        <v>9433</v>
      </c>
      <c r="D97" s="338">
        <v>199</v>
      </c>
      <c r="E97" s="339">
        <v>360</v>
      </c>
      <c r="F97" s="339">
        <v>8656</v>
      </c>
      <c r="G97" s="339"/>
      <c r="H97" s="339">
        <v>142</v>
      </c>
      <c r="I97" s="339">
        <v>-1</v>
      </c>
      <c r="J97" s="339">
        <v>60</v>
      </c>
      <c r="K97" s="339"/>
      <c r="L97" s="339">
        <v>14</v>
      </c>
      <c r="M97" s="340">
        <v>2</v>
      </c>
      <c r="N97" s="337">
        <v>393</v>
      </c>
      <c r="O97" s="338"/>
      <c r="P97" s="339">
        <v>158</v>
      </c>
      <c r="Q97" s="339">
        <v>191</v>
      </c>
      <c r="R97" s="340">
        <v>43</v>
      </c>
      <c r="S97" s="337"/>
      <c r="T97" s="338"/>
      <c r="U97" s="340"/>
      <c r="V97" s="337"/>
      <c r="W97" s="337">
        <v>27852</v>
      </c>
      <c r="X97" s="338">
        <v>-176</v>
      </c>
      <c r="Y97" s="339"/>
      <c r="Z97" s="339">
        <v>-3</v>
      </c>
      <c r="AA97" s="339"/>
      <c r="AB97" s="339"/>
      <c r="AC97" s="339">
        <v>413</v>
      </c>
      <c r="AD97" s="339"/>
      <c r="AE97" s="339">
        <v>2622</v>
      </c>
      <c r="AF97" s="339">
        <v>4229</v>
      </c>
      <c r="AG97" s="339">
        <v>4</v>
      </c>
      <c r="AH97" s="339"/>
      <c r="AI97" s="339">
        <v>15</v>
      </c>
      <c r="AJ97" s="339">
        <v>0</v>
      </c>
      <c r="AK97" s="339">
        <v>1214</v>
      </c>
      <c r="AL97" s="339">
        <v>16991</v>
      </c>
      <c r="AM97" s="339">
        <v>83</v>
      </c>
      <c r="AN97" s="339">
        <v>102</v>
      </c>
      <c r="AO97" s="339">
        <v>264</v>
      </c>
      <c r="AP97" s="339">
        <v>1096</v>
      </c>
      <c r="AQ97" s="339">
        <v>72</v>
      </c>
      <c r="AR97" s="339">
        <v>159</v>
      </c>
      <c r="AS97" s="340">
        <v>766</v>
      </c>
      <c r="AT97" s="337">
        <v>12201</v>
      </c>
      <c r="AU97" s="337">
        <v>6683</v>
      </c>
      <c r="AV97" s="338"/>
      <c r="AW97" s="339"/>
      <c r="AX97" s="339"/>
      <c r="AY97" s="339"/>
      <c r="AZ97" s="339">
        <v>80</v>
      </c>
      <c r="BA97" s="339">
        <v>26</v>
      </c>
      <c r="BB97" s="339">
        <v>5088</v>
      </c>
      <c r="BC97" s="339"/>
      <c r="BD97" s="339">
        <v>92</v>
      </c>
      <c r="BE97" s="339">
        <v>58</v>
      </c>
      <c r="BF97" s="339"/>
      <c r="BG97" s="339">
        <v>183</v>
      </c>
      <c r="BH97" s="339">
        <v>19</v>
      </c>
      <c r="BI97" s="339">
        <v>837</v>
      </c>
      <c r="BJ97" s="339"/>
      <c r="BK97" s="339"/>
      <c r="BL97" s="339">
        <v>1</v>
      </c>
      <c r="BM97" s="340">
        <v>298</v>
      </c>
      <c r="BN97" s="337">
        <v>831</v>
      </c>
      <c r="BO97" s="338">
        <v>630</v>
      </c>
      <c r="BP97" s="340">
        <v>201</v>
      </c>
      <c r="BQ97" s="337"/>
      <c r="BR97" s="337">
        <v>5602</v>
      </c>
      <c r="BS97" s="337">
        <v>11679</v>
      </c>
      <c r="BT97" s="341"/>
      <c r="BU97" s="341"/>
      <c r="BV97" s="341"/>
      <c r="BW97" s="342">
        <f t="shared" si="118"/>
        <v>9214</v>
      </c>
      <c r="BX97" s="342">
        <f t="shared" si="118"/>
        <v>142</v>
      </c>
      <c r="BY97" s="342">
        <f t="shared" si="118"/>
        <v>393</v>
      </c>
      <c r="BZ97" s="342">
        <f t="shared" si="118"/>
        <v>-176</v>
      </c>
      <c r="CA97" s="342">
        <f t="shared" si="118"/>
        <v>4229</v>
      </c>
      <c r="CB97" s="342">
        <f t="shared" si="118"/>
        <v>16991</v>
      </c>
      <c r="CC97" s="342">
        <f t="shared" si="118"/>
        <v>2622</v>
      </c>
      <c r="CD97" s="342">
        <f t="shared" si="118"/>
        <v>83</v>
      </c>
      <c r="CE97" s="342">
        <f t="shared" si="118"/>
        <v>4102</v>
      </c>
      <c r="CF97" s="342">
        <f t="shared" si="118"/>
        <v>12201</v>
      </c>
      <c r="CG97" s="342">
        <f t="shared" si="118"/>
        <v>92</v>
      </c>
      <c r="CH97" s="342">
        <f t="shared" si="118"/>
        <v>5088</v>
      </c>
      <c r="CI97" s="342">
        <f t="shared" si="118"/>
        <v>1040</v>
      </c>
      <c r="CJ97" s="342">
        <f t="shared" si="118"/>
        <v>404</v>
      </c>
      <c r="CK97" s="342">
        <f t="shared" si="118"/>
        <v>259</v>
      </c>
      <c r="CL97" s="342">
        <f t="shared" si="118"/>
        <v>11679</v>
      </c>
      <c r="CM97" s="342">
        <f t="shared" si="117"/>
        <v>5602</v>
      </c>
      <c r="CN97" s="342">
        <f t="shared" si="117"/>
        <v>630</v>
      </c>
      <c r="CO97" s="342">
        <f t="shared" si="117"/>
        <v>60</v>
      </c>
      <c r="CP97" s="342">
        <f t="shared" si="117"/>
        <v>74675</v>
      </c>
      <c r="CQ97" s="343">
        <f t="shared" si="114"/>
        <v>-20</v>
      </c>
      <c r="CR97" s="341"/>
      <c r="CS97" s="364" t="str">
        <f t="shared" si="115"/>
        <v/>
      </c>
      <c r="CT97" s="341">
        <f t="shared" si="94"/>
        <v>385.77175200000005</v>
      </c>
      <c r="CU97" s="341">
        <f t="shared" si="95"/>
        <v>5.9452560000000005</v>
      </c>
      <c r="CV97" s="341">
        <f t="shared" si="96"/>
        <v>16.454124</v>
      </c>
      <c r="CW97" s="341">
        <f t="shared" si="97"/>
        <v>-7.3687680000000002</v>
      </c>
      <c r="CX97" s="341">
        <f t="shared" si="98"/>
        <v>177.05977200000001</v>
      </c>
      <c r="CY97" s="341">
        <f t="shared" si="99"/>
        <v>711.379188</v>
      </c>
      <c r="CZ97" s="341">
        <f t="shared" si="100"/>
        <v>109.77789600000001</v>
      </c>
      <c r="DA97" s="341">
        <f t="shared" si="101"/>
        <v>3.475044</v>
      </c>
      <c r="DB97" s="341">
        <f t="shared" si="102"/>
        <v>171.742536</v>
      </c>
      <c r="DC97" s="341">
        <f t="shared" si="103"/>
        <v>510.83146800000003</v>
      </c>
      <c r="DD97" s="341">
        <f t="shared" si="104"/>
        <v>3.8518560000000002</v>
      </c>
      <c r="DE97" s="341">
        <f t="shared" si="105"/>
        <v>213.02438400000003</v>
      </c>
      <c r="DF97" s="341">
        <f t="shared" si="106"/>
        <v>43.542720000000003</v>
      </c>
      <c r="DG97" s="341">
        <f t="shared" si="107"/>
        <v>16.914671999999999</v>
      </c>
      <c r="DH97" s="341">
        <f t="shared" si="108"/>
        <v>10.843812</v>
      </c>
      <c r="DI97" s="341">
        <f t="shared" si="109"/>
        <v>488.97637200000003</v>
      </c>
      <c r="DJ97" s="341">
        <f t="shared" si="110"/>
        <v>234.54453600000002</v>
      </c>
      <c r="DK97" s="341">
        <f t="shared" si="111"/>
        <v>26.376840000000001</v>
      </c>
      <c r="DL97" s="341">
        <f t="shared" si="112"/>
        <v>2.5120800000000001</v>
      </c>
      <c r="DM97" s="341">
        <f t="shared" si="113"/>
        <v>3126.4929000000002</v>
      </c>
      <c r="DN97" s="341">
        <f t="shared" si="116"/>
        <v>0</v>
      </c>
      <c r="DQ97" s="359"/>
      <c r="DR97" s="352" t="str">
        <f>CT$4</f>
        <v>HC</v>
      </c>
      <c r="DS97" s="352" t="str">
        <f t="shared" ref="DS97" si="119">CU$4</f>
        <v>BC</v>
      </c>
      <c r="DT97" s="352" t="str">
        <f t="shared" ref="DT97" si="120">CV$4</f>
        <v>MFG</v>
      </c>
      <c r="DU97" s="352" t="str">
        <f t="shared" ref="DU97" si="121">CW$4</f>
        <v>OIL_CRD</v>
      </c>
      <c r="DV97" s="352" t="str">
        <f t="shared" ref="DV97" si="122">CX$4</f>
        <v>OIL_GSL</v>
      </c>
      <c r="DW97" s="352" t="str">
        <f t="shared" ref="DW97" si="123">CY$4</f>
        <v>OIL_DSL</v>
      </c>
      <c r="DX97" s="352" t="str">
        <f t="shared" ref="DX97" si="124">CZ$4</f>
        <v>OIL_LPG</v>
      </c>
      <c r="DY97" s="352" t="str">
        <f t="shared" ref="DY97" si="125">DA$4</f>
        <v>OIL_FUE</v>
      </c>
      <c r="DZ97" s="352" t="str">
        <f t="shared" ref="DZ97" si="126">DB$4</f>
        <v>OTH_OIL_FUE</v>
      </c>
      <c r="EA97" s="352" t="str">
        <f t="shared" ref="EA97" si="127">DC$4</f>
        <v>NAT_GAS</v>
      </c>
      <c r="EB97" s="352" t="str">
        <f t="shared" ref="EB97" si="128">DD$4</f>
        <v>BIOG</v>
      </c>
      <c r="EC97" s="352" t="str">
        <f t="shared" ref="EC97" si="129">DE$4</f>
        <v>BIOM</v>
      </c>
      <c r="ED97" s="352" t="str">
        <f t="shared" ref="ED97" si="130">DF$4</f>
        <v>BLF</v>
      </c>
      <c r="EE97" s="352" t="str">
        <f t="shared" ref="EE97" si="131">DG$4</f>
        <v>OTH_REN_FUE</v>
      </c>
      <c r="EF97" s="352" t="str">
        <f t="shared" ref="EF97" si="132">DH$4</f>
        <v>RDF</v>
      </c>
      <c r="EG97" s="352" t="str">
        <f t="shared" ref="EG97" si="133">DI$4</f>
        <v>ELC</v>
      </c>
      <c r="EH97" s="352" t="str">
        <f t="shared" ref="EH97" si="134">DJ$4</f>
        <v>DH</v>
      </c>
      <c r="EI97" s="352" t="str">
        <f t="shared" ref="EI97" si="135">DK$4</f>
        <v>OTH_FUE</v>
      </c>
      <c r="EJ97" s="352" t="str">
        <f t="shared" ref="EJ97" si="136">DL$4</f>
        <v>COKE</v>
      </c>
      <c r="EK97" s="352" t="str">
        <f t="shared" ref="EK97" si="137">DM$4</f>
        <v>TOTAL</v>
      </c>
    </row>
    <row r="98" spans="1:141" ht="22.5">
      <c r="A98" s="336" t="s">
        <v>739</v>
      </c>
      <c r="B98" s="337">
        <v>5792</v>
      </c>
      <c r="C98" s="337">
        <v>105</v>
      </c>
      <c r="D98" s="338">
        <v>7</v>
      </c>
      <c r="E98" s="339"/>
      <c r="F98" s="339">
        <v>54</v>
      </c>
      <c r="G98" s="339"/>
      <c r="H98" s="339"/>
      <c r="I98" s="339"/>
      <c r="J98" s="339">
        <v>33</v>
      </c>
      <c r="K98" s="339"/>
      <c r="L98" s="339">
        <v>11</v>
      </c>
      <c r="M98" s="340"/>
      <c r="N98" s="337"/>
      <c r="O98" s="338"/>
      <c r="P98" s="339"/>
      <c r="Q98" s="339"/>
      <c r="R98" s="340"/>
      <c r="S98" s="337"/>
      <c r="T98" s="338"/>
      <c r="U98" s="340"/>
      <c r="V98" s="337"/>
      <c r="W98" s="337">
        <v>3635</v>
      </c>
      <c r="X98" s="338"/>
      <c r="Y98" s="339"/>
      <c r="Z98" s="339"/>
      <c r="AA98" s="339"/>
      <c r="AB98" s="339"/>
      <c r="AC98" s="339"/>
      <c r="AD98" s="339"/>
      <c r="AE98" s="339">
        <v>89</v>
      </c>
      <c r="AF98" s="339"/>
      <c r="AG98" s="339"/>
      <c r="AH98" s="339"/>
      <c r="AI98" s="339"/>
      <c r="AJ98" s="339">
        <v>0</v>
      </c>
      <c r="AK98" s="339">
        <v>1197</v>
      </c>
      <c r="AL98" s="339"/>
      <c r="AM98" s="339"/>
      <c r="AN98" s="339">
        <v>102</v>
      </c>
      <c r="AO98" s="339">
        <v>240</v>
      </c>
      <c r="AP98" s="339">
        <v>1096</v>
      </c>
      <c r="AQ98" s="339"/>
      <c r="AR98" s="339">
        <v>159</v>
      </c>
      <c r="AS98" s="340">
        <v>752</v>
      </c>
      <c r="AT98" s="337">
        <v>2052</v>
      </c>
      <c r="AU98" s="337"/>
      <c r="AV98" s="338"/>
      <c r="AW98" s="339"/>
      <c r="AX98" s="339"/>
      <c r="AY98" s="339"/>
      <c r="AZ98" s="339"/>
      <c r="BA98" s="339"/>
      <c r="BB98" s="339"/>
      <c r="BC98" s="339"/>
      <c r="BD98" s="339"/>
      <c r="BE98" s="339"/>
      <c r="BF98" s="339"/>
      <c r="BG98" s="339"/>
      <c r="BH98" s="339"/>
      <c r="BI98" s="339"/>
      <c r="BJ98" s="339"/>
      <c r="BK98" s="339"/>
      <c r="BL98" s="339"/>
      <c r="BM98" s="340"/>
      <c r="BN98" s="337"/>
      <c r="BO98" s="338"/>
      <c r="BP98" s="340"/>
      <c r="BQ98" s="337"/>
      <c r="BR98" s="337"/>
      <c r="BS98" s="337"/>
      <c r="BT98" s="341"/>
      <c r="BU98" s="341"/>
      <c r="BV98" s="341" t="s">
        <v>875</v>
      </c>
      <c r="BW98" s="342">
        <f t="shared" si="118"/>
        <v>61</v>
      </c>
      <c r="BX98" s="342">
        <f t="shared" si="118"/>
        <v>0</v>
      </c>
      <c r="BY98" s="342">
        <f t="shared" si="118"/>
        <v>0</v>
      </c>
      <c r="BZ98" s="342">
        <f t="shared" si="118"/>
        <v>0</v>
      </c>
      <c r="CA98" s="342">
        <f t="shared" si="118"/>
        <v>0</v>
      </c>
      <c r="CB98" s="342">
        <f t="shared" si="118"/>
        <v>0</v>
      </c>
      <c r="CC98" s="342">
        <f t="shared" si="118"/>
        <v>89</v>
      </c>
      <c r="CD98" s="342">
        <f t="shared" si="118"/>
        <v>0</v>
      </c>
      <c r="CE98" s="342">
        <f t="shared" si="118"/>
        <v>3546</v>
      </c>
      <c r="CF98" s="342">
        <f t="shared" si="118"/>
        <v>2052</v>
      </c>
      <c r="CG98" s="342">
        <f t="shared" si="118"/>
        <v>0</v>
      </c>
      <c r="CH98" s="342">
        <f t="shared" si="118"/>
        <v>0</v>
      </c>
      <c r="CI98" s="342">
        <f t="shared" si="118"/>
        <v>0</v>
      </c>
      <c r="CJ98" s="342">
        <f t="shared" si="118"/>
        <v>0</v>
      </c>
      <c r="CK98" s="342">
        <f t="shared" si="118"/>
        <v>0</v>
      </c>
      <c r="CL98" s="342">
        <f t="shared" si="118"/>
        <v>0</v>
      </c>
      <c r="CM98" s="342">
        <f t="shared" si="117"/>
        <v>0</v>
      </c>
      <c r="CN98" s="342">
        <f t="shared" si="117"/>
        <v>0</v>
      </c>
      <c r="CO98" s="342">
        <f t="shared" si="117"/>
        <v>33</v>
      </c>
      <c r="CP98" s="342">
        <f t="shared" si="117"/>
        <v>5792</v>
      </c>
      <c r="CQ98" s="343">
        <f t="shared" si="114"/>
        <v>-11</v>
      </c>
      <c r="CR98" s="341"/>
      <c r="CS98" s="364" t="str">
        <f t="shared" si="115"/>
        <v>NEU</v>
      </c>
      <c r="CT98" s="341">
        <f t="shared" si="94"/>
        <v>2.5539480000000001</v>
      </c>
      <c r="CU98" s="341">
        <f t="shared" si="95"/>
        <v>0</v>
      </c>
      <c r="CV98" s="341">
        <f t="shared" si="96"/>
        <v>0</v>
      </c>
      <c r="CW98" s="341">
        <f t="shared" si="97"/>
        <v>0</v>
      </c>
      <c r="CX98" s="341">
        <f t="shared" si="98"/>
        <v>0</v>
      </c>
      <c r="CY98" s="341">
        <f t="shared" si="99"/>
        <v>0</v>
      </c>
      <c r="CZ98" s="341">
        <f t="shared" si="100"/>
        <v>3.7262520000000001</v>
      </c>
      <c r="DA98" s="341">
        <f t="shared" si="101"/>
        <v>0</v>
      </c>
      <c r="DB98" s="341">
        <f t="shared" si="102"/>
        <v>148.46392800000001</v>
      </c>
      <c r="DC98" s="341">
        <f t="shared" si="103"/>
        <v>85.913136000000009</v>
      </c>
      <c r="DD98" s="341">
        <f t="shared" si="104"/>
        <v>0</v>
      </c>
      <c r="DE98" s="341">
        <f t="shared" si="105"/>
        <v>0</v>
      </c>
      <c r="DF98" s="341">
        <f t="shared" si="106"/>
        <v>0</v>
      </c>
      <c r="DG98" s="341">
        <f t="shared" si="107"/>
        <v>0</v>
      </c>
      <c r="DH98" s="341">
        <f t="shared" si="108"/>
        <v>0</v>
      </c>
      <c r="DI98" s="341">
        <f t="shared" si="109"/>
        <v>0</v>
      </c>
      <c r="DJ98" s="341">
        <f t="shared" si="110"/>
        <v>0</v>
      </c>
      <c r="DK98" s="341">
        <f t="shared" si="111"/>
        <v>0</v>
      </c>
      <c r="DL98" s="341">
        <f t="shared" si="112"/>
        <v>1.3816440000000001</v>
      </c>
      <c r="DM98" s="341">
        <f t="shared" si="113"/>
        <v>242.49945600000001</v>
      </c>
      <c r="DN98" s="341">
        <f t="shared" si="116"/>
        <v>0</v>
      </c>
      <c r="DQ98" s="360" t="s">
        <v>875</v>
      </c>
      <c r="DR98" s="335">
        <f>SUMIF($CS$96:$CS$98,$DQ98,CT$96:CT$98)</f>
        <v>2.5539480000000001</v>
      </c>
      <c r="DS98" s="335">
        <f t="shared" ref="DS98:EK98" si="138">SUMIF($CS$96:$CS$98,$DQ98,CU$96:CU$98)</f>
        <v>0</v>
      </c>
      <c r="DT98" s="335">
        <f t="shared" si="138"/>
        <v>0</v>
      </c>
      <c r="DU98" s="335">
        <f t="shared" si="138"/>
        <v>0</v>
      </c>
      <c r="DV98" s="335">
        <f t="shared" si="138"/>
        <v>0</v>
      </c>
      <c r="DW98" s="335">
        <f t="shared" si="138"/>
        <v>0</v>
      </c>
      <c r="DX98" s="335">
        <f t="shared" si="138"/>
        <v>3.7262520000000001</v>
      </c>
      <c r="DY98" s="335">
        <f t="shared" si="138"/>
        <v>0</v>
      </c>
      <c r="DZ98" s="335">
        <f t="shared" si="138"/>
        <v>148.46392800000001</v>
      </c>
      <c r="EA98" s="335">
        <f t="shared" si="138"/>
        <v>85.913136000000009</v>
      </c>
      <c r="EB98" s="335">
        <f t="shared" si="138"/>
        <v>0</v>
      </c>
      <c r="EC98" s="335">
        <f t="shared" si="138"/>
        <v>0</v>
      </c>
      <c r="ED98" s="335">
        <f t="shared" si="138"/>
        <v>0</v>
      </c>
      <c r="EE98" s="335">
        <f t="shared" si="138"/>
        <v>0</v>
      </c>
      <c r="EF98" s="335">
        <f t="shared" si="138"/>
        <v>0</v>
      </c>
      <c r="EG98" s="335">
        <f t="shared" si="138"/>
        <v>0</v>
      </c>
      <c r="EH98" s="335">
        <f t="shared" si="138"/>
        <v>0</v>
      </c>
      <c r="EI98" s="335">
        <f t="shared" si="138"/>
        <v>0</v>
      </c>
      <c r="EJ98" s="335">
        <f t="shared" si="138"/>
        <v>1.3816440000000001</v>
      </c>
      <c r="EK98" s="335">
        <f t="shared" si="138"/>
        <v>242.49945600000001</v>
      </c>
    </row>
    <row r="99" spans="1:141" ht="33.75">
      <c r="A99" s="272" t="s">
        <v>740</v>
      </c>
      <c r="B99" s="273">
        <v>5363</v>
      </c>
      <c r="C99" s="273">
        <v>105</v>
      </c>
      <c r="D99" s="274">
        <v>7</v>
      </c>
      <c r="E99" s="275"/>
      <c r="F99" s="275">
        <v>54</v>
      </c>
      <c r="G99" s="275"/>
      <c r="H99" s="275"/>
      <c r="I99" s="275"/>
      <c r="J99" s="275">
        <v>33</v>
      </c>
      <c r="K99" s="275"/>
      <c r="L99" s="275">
        <v>11</v>
      </c>
      <c r="M99" s="276"/>
      <c r="N99" s="273"/>
      <c r="O99" s="274"/>
      <c r="P99" s="275"/>
      <c r="Q99" s="275"/>
      <c r="R99" s="276"/>
      <c r="S99" s="273"/>
      <c r="T99" s="274"/>
      <c r="U99" s="276"/>
      <c r="V99" s="273"/>
      <c r="W99" s="273">
        <v>3206</v>
      </c>
      <c r="X99" s="274"/>
      <c r="Y99" s="275"/>
      <c r="Z99" s="275"/>
      <c r="AA99" s="275"/>
      <c r="AB99" s="275"/>
      <c r="AC99" s="275"/>
      <c r="AD99" s="275"/>
      <c r="AE99" s="275">
        <v>89</v>
      </c>
      <c r="AF99" s="275"/>
      <c r="AG99" s="275"/>
      <c r="AH99" s="275"/>
      <c r="AI99" s="275"/>
      <c r="AJ99" s="275">
        <v>0</v>
      </c>
      <c r="AK99" s="275">
        <v>1197</v>
      </c>
      <c r="AL99" s="275"/>
      <c r="AM99" s="275"/>
      <c r="AN99" s="275">
        <v>9</v>
      </c>
      <c r="AO99" s="275">
        <v>22</v>
      </c>
      <c r="AP99" s="275">
        <v>1096</v>
      </c>
      <c r="AQ99" s="275"/>
      <c r="AR99" s="275">
        <v>41</v>
      </c>
      <c r="AS99" s="276">
        <v>752</v>
      </c>
      <c r="AT99" s="273">
        <v>2052</v>
      </c>
      <c r="AU99" s="273"/>
      <c r="AV99" s="274"/>
      <c r="AW99" s="275"/>
      <c r="AX99" s="275"/>
      <c r="AY99" s="275"/>
      <c r="AZ99" s="275"/>
      <c r="BA99" s="275"/>
      <c r="BB99" s="275"/>
      <c r="BC99" s="275"/>
      <c r="BD99" s="275"/>
      <c r="BE99" s="275"/>
      <c r="BF99" s="275"/>
      <c r="BG99" s="275"/>
      <c r="BH99" s="275"/>
      <c r="BI99" s="275"/>
      <c r="BJ99" s="275"/>
      <c r="BK99" s="275"/>
      <c r="BL99" s="275"/>
      <c r="BM99" s="276"/>
      <c r="BN99" s="273"/>
      <c r="BO99" s="274"/>
      <c r="BP99" s="276"/>
      <c r="BQ99" s="273"/>
      <c r="BR99" s="273"/>
      <c r="BS99" s="273"/>
      <c r="BW99" s="331">
        <f t="shared" si="118"/>
        <v>61</v>
      </c>
      <c r="BX99" s="331">
        <f t="shared" si="118"/>
        <v>0</v>
      </c>
      <c r="BY99" s="331">
        <f t="shared" si="118"/>
        <v>0</v>
      </c>
      <c r="BZ99" s="331">
        <f t="shared" si="118"/>
        <v>0</v>
      </c>
      <c r="CA99" s="331">
        <f t="shared" si="118"/>
        <v>0</v>
      </c>
      <c r="CB99" s="331">
        <f t="shared" si="118"/>
        <v>0</v>
      </c>
      <c r="CC99" s="331">
        <f t="shared" si="118"/>
        <v>89</v>
      </c>
      <c r="CD99" s="331">
        <f t="shared" si="118"/>
        <v>0</v>
      </c>
      <c r="CE99" s="331">
        <f t="shared" si="118"/>
        <v>3117</v>
      </c>
      <c r="CF99" s="331">
        <f t="shared" si="118"/>
        <v>2052</v>
      </c>
      <c r="CG99" s="331">
        <f t="shared" si="118"/>
        <v>0</v>
      </c>
      <c r="CH99" s="331">
        <f t="shared" si="118"/>
        <v>0</v>
      </c>
      <c r="CI99" s="331">
        <f t="shared" si="118"/>
        <v>0</v>
      </c>
      <c r="CJ99" s="331">
        <f t="shared" si="118"/>
        <v>0</v>
      </c>
      <c r="CK99" s="331">
        <f t="shared" si="118"/>
        <v>0</v>
      </c>
      <c r="CL99" s="331">
        <f t="shared" ref="CL99:CP114" si="139">SUMIF($B$2:$BS$2,CL$4,$B99:$BS99)</f>
        <v>0</v>
      </c>
      <c r="CM99" s="331">
        <f t="shared" si="139"/>
        <v>0</v>
      </c>
      <c r="CN99" s="331">
        <f t="shared" si="139"/>
        <v>0</v>
      </c>
      <c r="CO99" s="331">
        <f t="shared" si="139"/>
        <v>33</v>
      </c>
      <c r="CP99" s="331">
        <f t="shared" si="139"/>
        <v>5363</v>
      </c>
      <c r="CQ99" s="332">
        <f t="shared" si="114"/>
        <v>-11</v>
      </c>
      <c r="CS99" s="363" t="str">
        <f t="shared" si="115"/>
        <v/>
      </c>
      <c r="CT99" s="260">
        <f t="shared" si="94"/>
        <v>2.5539480000000001</v>
      </c>
      <c r="CU99" s="260">
        <f t="shared" si="95"/>
        <v>0</v>
      </c>
      <c r="CV99" s="260">
        <f t="shared" si="96"/>
        <v>0</v>
      </c>
      <c r="CW99" s="260">
        <f t="shared" si="97"/>
        <v>0</v>
      </c>
      <c r="CX99" s="260">
        <f t="shared" si="98"/>
        <v>0</v>
      </c>
      <c r="CY99" s="260">
        <f t="shared" si="99"/>
        <v>0</v>
      </c>
      <c r="CZ99" s="260">
        <f t="shared" si="100"/>
        <v>3.7262520000000001</v>
      </c>
      <c r="DA99" s="260">
        <f t="shared" si="101"/>
        <v>0</v>
      </c>
      <c r="DB99" s="260">
        <f t="shared" si="102"/>
        <v>130.502556</v>
      </c>
      <c r="DC99" s="260">
        <f t="shared" si="103"/>
        <v>85.913136000000009</v>
      </c>
      <c r="DD99" s="260">
        <f t="shared" si="104"/>
        <v>0</v>
      </c>
      <c r="DE99" s="260">
        <f t="shared" si="105"/>
        <v>0</v>
      </c>
      <c r="DF99" s="260">
        <f t="shared" si="106"/>
        <v>0</v>
      </c>
      <c r="DG99" s="260">
        <f t="shared" si="107"/>
        <v>0</v>
      </c>
      <c r="DH99" s="260">
        <f t="shared" si="108"/>
        <v>0</v>
      </c>
      <c r="DI99" s="260">
        <f t="shared" si="109"/>
        <v>0</v>
      </c>
      <c r="DJ99" s="260">
        <f t="shared" si="110"/>
        <v>0</v>
      </c>
      <c r="DK99" s="260">
        <f t="shared" si="111"/>
        <v>0</v>
      </c>
      <c r="DL99" s="260">
        <f t="shared" si="112"/>
        <v>1.3816440000000001</v>
      </c>
      <c r="DM99" s="260">
        <f t="shared" si="113"/>
        <v>224.53808400000003</v>
      </c>
      <c r="DN99" s="260">
        <f t="shared" si="116"/>
        <v>0</v>
      </c>
      <c r="DQ99" s="358"/>
    </row>
    <row r="100" spans="1:141" ht="22.5">
      <c r="A100" s="272" t="s">
        <v>741</v>
      </c>
      <c r="B100" s="273"/>
      <c r="C100" s="273"/>
      <c r="D100" s="274"/>
      <c r="E100" s="275"/>
      <c r="F100" s="275"/>
      <c r="G100" s="275"/>
      <c r="H100" s="275"/>
      <c r="I100" s="275"/>
      <c r="J100" s="275"/>
      <c r="K100" s="275"/>
      <c r="L100" s="275"/>
      <c r="M100" s="276"/>
      <c r="N100" s="273"/>
      <c r="O100" s="274"/>
      <c r="P100" s="275"/>
      <c r="Q100" s="275"/>
      <c r="R100" s="276"/>
      <c r="S100" s="273"/>
      <c r="T100" s="274"/>
      <c r="U100" s="276"/>
      <c r="V100" s="273"/>
      <c r="W100" s="273"/>
      <c r="X100" s="274"/>
      <c r="Y100" s="275"/>
      <c r="Z100" s="275"/>
      <c r="AA100" s="275"/>
      <c r="AB100" s="275"/>
      <c r="AC100" s="275"/>
      <c r="AD100" s="275"/>
      <c r="AE100" s="275"/>
      <c r="AF100" s="275"/>
      <c r="AG100" s="275"/>
      <c r="AH100" s="275"/>
      <c r="AI100" s="275"/>
      <c r="AJ100" s="275"/>
      <c r="AK100" s="275"/>
      <c r="AL100" s="275"/>
      <c r="AM100" s="275"/>
      <c r="AN100" s="275"/>
      <c r="AO100" s="275"/>
      <c r="AP100" s="275"/>
      <c r="AQ100" s="275"/>
      <c r="AR100" s="275"/>
      <c r="AS100" s="276"/>
      <c r="AT100" s="273"/>
      <c r="AU100" s="273"/>
      <c r="AV100" s="274"/>
      <c r="AW100" s="275"/>
      <c r="AX100" s="275"/>
      <c r="AY100" s="275"/>
      <c r="AZ100" s="275"/>
      <c r="BA100" s="275"/>
      <c r="BB100" s="275"/>
      <c r="BC100" s="275"/>
      <c r="BD100" s="275"/>
      <c r="BE100" s="275"/>
      <c r="BF100" s="275"/>
      <c r="BG100" s="275"/>
      <c r="BH100" s="275"/>
      <c r="BI100" s="275"/>
      <c r="BJ100" s="275"/>
      <c r="BK100" s="275"/>
      <c r="BL100" s="275"/>
      <c r="BM100" s="276"/>
      <c r="BN100" s="273"/>
      <c r="BO100" s="274"/>
      <c r="BP100" s="276"/>
      <c r="BQ100" s="273"/>
      <c r="BR100" s="273"/>
      <c r="BS100" s="273"/>
      <c r="BW100" s="331">
        <f t="shared" ref="BW100:CL115" si="140">SUMIF($B$2:$BS$2,BW$4,$B100:$BS100)</f>
        <v>0</v>
      </c>
      <c r="BX100" s="331">
        <f t="shared" si="140"/>
        <v>0</v>
      </c>
      <c r="BY100" s="331">
        <f t="shared" si="140"/>
        <v>0</v>
      </c>
      <c r="BZ100" s="331">
        <f t="shared" si="140"/>
        <v>0</v>
      </c>
      <c r="CA100" s="331">
        <f t="shared" si="140"/>
        <v>0</v>
      </c>
      <c r="CB100" s="331">
        <f t="shared" si="140"/>
        <v>0</v>
      </c>
      <c r="CC100" s="331">
        <f t="shared" si="140"/>
        <v>0</v>
      </c>
      <c r="CD100" s="331">
        <f t="shared" si="140"/>
        <v>0</v>
      </c>
      <c r="CE100" s="331">
        <f t="shared" si="140"/>
        <v>0</v>
      </c>
      <c r="CF100" s="331">
        <f t="shared" si="140"/>
        <v>0</v>
      </c>
      <c r="CG100" s="331">
        <f t="shared" si="140"/>
        <v>0</v>
      </c>
      <c r="CH100" s="331">
        <f t="shared" si="140"/>
        <v>0</v>
      </c>
      <c r="CI100" s="331">
        <f t="shared" si="140"/>
        <v>0</v>
      </c>
      <c r="CJ100" s="331">
        <f t="shared" si="140"/>
        <v>0</v>
      </c>
      <c r="CK100" s="331">
        <f t="shared" si="140"/>
        <v>0</v>
      </c>
      <c r="CL100" s="331">
        <f t="shared" si="140"/>
        <v>0</v>
      </c>
      <c r="CM100" s="331">
        <f t="shared" si="139"/>
        <v>0</v>
      </c>
      <c r="CN100" s="331">
        <f t="shared" si="139"/>
        <v>0</v>
      </c>
      <c r="CO100" s="331">
        <f t="shared" si="139"/>
        <v>0</v>
      </c>
      <c r="CP100" s="331">
        <f t="shared" si="139"/>
        <v>0</v>
      </c>
      <c r="CQ100" s="332">
        <f t="shared" si="114"/>
        <v>0</v>
      </c>
      <c r="CS100" s="363" t="str">
        <f t="shared" si="115"/>
        <v/>
      </c>
      <c r="CT100" s="260">
        <f t="shared" si="94"/>
        <v>0</v>
      </c>
      <c r="CU100" s="260">
        <f t="shared" si="95"/>
        <v>0</v>
      </c>
      <c r="CV100" s="260">
        <f t="shared" si="96"/>
        <v>0</v>
      </c>
      <c r="CW100" s="260">
        <f t="shared" si="97"/>
        <v>0</v>
      </c>
      <c r="CX100" s="260">
        <f t="shared" si="98"/>
        <v>0</v>
      </c>
      <c r="CY100" s="260">
        <f t="shared" si="99"/>
        <v>0</v>
      </c>
      <c r="CZ100" s="260">
        <f t="shared" si="100"/>
        <v>0</v>
      </c>
      <c r="DA100" s="260">
        <f t="shared" si="101"/>
        <v>0</v>
      </c>
      <c r="DB100" s="260">
        <f t="shared" si="102"/>
        <v>0</v>
      </c>
      <c r="DC100" s="260">
        <f t="shared" si="103"/>
        <v>0</v>
      </c>
      <c r="DD100" s="260">
        <f t="shared" si="104"/>
        <v>0</v>
      </c>
      <c r="DE100" s="260">
        <f t="shared" si="105"/>
        <v>0</v>
      </c>
      <c r="DF100" s="260">
        <f t="shared" si="106"/>
        <v>0</v>
      </c>
      <c r="DG100" s="260">
        <f t="shared" si="107"/>
        <v>0</v>
      </c>
      <c r="DH100" s="260">
        <f t="shared" si="108"/>
        <v>0</v>
      </c>
      <c r="DI100" s="260">
        <f t="shared" si="109"/>
        <v>0</v>
      </c>
      <c r="DJ100" s="260">
        <f t="shared" si="110"/>
        <v>0</v>
      </c>
      <c r="DK100" s="260">
        <f t="shared" si="111"/>
        <v>0</v>
      </c>
      <c r="DL100" s="260">
        <f t="shared" si="112"/>
        <v>0</v>
      </c>
      <c r="DM100" s="260">
        <f t="shared" si="113"/>
        <v>0</v>
      </c>
      <c r="DN100" s="260">
        <f t="shared" si="116"/>
        <v>0</v>
      </c>
      <c r="DQ100" s="358"/>
    </row>
    <row r="101" spans="1:141" ht="22.5">
      <c r="A101" s="272" t="s">
        <v>742</v>
      </c>
      <c r="B101" s="273">
        <v>5</v>
      </c>
      <c r="C101" s="273"/>
      <c r="D101" s="274"/>
      <c r="E101" s="275"/>
      <c r="F101" s="275"/>
      <c r="G101" s="275"/>
      <c r="H101" s="275"/>
      <c r="I101" s="275"/>
      <c r="J101" s="275"/>
      <c r="K101" s="275"/>
      <c r="L101" s="275"/>
      <c r="M101" s="276"/>
      <c r="N101" s="273"/>
      <c r="O101" s="274"/>
      <c r="P101" s="275"/>
      <c r="Q101" s="275"/>
      <c r="R101" s="276"/>
      <c r="S101" s="273"/>
      <c r="T101" s="274"/>
      <c r="U101" s="276"/>
      <c r="V101" s="273"/>
      <c r="W101" s="273">
        <v>5</v>
      </c>
      <c r="X101" s="274"/>
      <c r="Y101" s="275"/>
      <c r="Z101" s="275"/>
      <c r="AA101" s="275"/>
      <c r="AB101" s="275"/>
      <c r="AC101" s="275"/>
      <c r="AD101" s="275"/>
      <c r="AE101" s="275"/>
      <c r="AF101" s="275"/>
      <c r="AG101" s="275"/>
      <c r="AH101" s="275"/>
      <c r="AI101" s="275"/>
      <c r="AJ101" s="275"/>
      <c r="AK101" s="275"/>
      <c r="AL101" s="275"/>
      <c r="AM101" s="275"/>
      <c r="AN101" s="275">
        <v>0</v>
      </c>
      <c r="AO101" s="275">
        <v>5</v>
      </c>
      <c r="AP101" s="275"/>
      <c r="AQ101" s="275"/>
      <c r="AR101" s="275">
        <v>0</v>
      </c>
      <c r="AS101" s="276"/>
      <c r="AT101" s="273"/>
      <c r="AU101" s="273"/>
      <c r="AV101" s="274"/>
      <c r="AW101" s="275"/>
      <c r="AX101" s="275"/>
      <c r="AY101" s="275"/>
      <c r="AZ101" s="275"/>
      <c r="BA101" s="275"/>
      <c r="BB101" s="275"/>
      <c r="BC101" s="275"/>
      <c r="BD101" s="275"/>
      <c r="BE101" s="275"/>
      <c r="BF101" s="275"/>
      <c r="BG101" s="275"/>
      <c r="BH101" s="275"/>
      <c r="BI101" s="275"/>
      <c r="BJ101" s="275"/>
      <c r="BK101" s="275"/>
      <c r="BL101" s="275"/>
      <c r="BM101" s="276"/>
      <c r="BN101" s="273"/>
      <c r="BO101" s="274"/>
      <c r="BP101" s="276"/>
      <c r="BQ101" s="273"/>
      <c r="BR101" s="273"/>
      <c r="BS101" s="273"/>
      <c r="BW101" s="331">
        <f t="shared" si="140"/>
        <v>0</v>
      </c>
      <c r="BX101" s="331">
        <f t="shared" si="140"/>
        <v>0</v>
      </c>
      <c r="BY101" s="331">
        <f t="shared" si="140"/>
        <v>0</v>
      </c>
      <c r="BZ101" s="331">
        <f t="shared" si="140"/>
        <v>0</v>
      </c>
      <c r="CA101" s="331">
        <f t="shared" si="140"/>
        <v>0</v>
      </c>
      <c r="CB101" s="331">
        <f t="shared" si="140"/>
        <v>0</v>
      </c>
      <c r="CC101" s="331">
        <f t="shared" si="140"/>
        <v>0</v>
      </c>
      <c r="CD101" s="331">
        <f t="shared" si="140"/>
        <v>0</v>
      </c>
      <c r="CE101" s="331">
        <f t="shared" si="140"/>
        <v>5</v>
      </c>
      <c r="CF101" s="331">
        <f t="shared" si="140"/>
        <v>0</v>
      </c>
      <c r="CG101" s="331">
        <f t="shared" si="140"/>
        <v>0</v>
      </c>
      <c r="CH101" s="331">
        <f t="shared" si="140"/>
        <v>0</v>
      </c>
      <c r="CI101" s="331">
        <f t="shared" si="140"/>
        <v>0</v>
      </c>
      <c r="CJ101" s="331">
        <f t="shared" si="140"/>
        <v>0</v>
      </c>
      <c r="CK101" s="331">
        <f t="shared" si="140"/>
        <v>0</v>
      </c>
      <c r="CL101" s="331">
        <f t="shared" si="140"/>
        <v>0</v>
      </c>
      <c r="CM101" s="331">
        <f t="shared" si="139"/>
        <v>0</v>
      </c>
      <c r="CN101" s="331">
        <f t="shared" si="139"/>
        <v>0</v>
      </c>
      <c r="CO101" s="331">
        <f t="shared" si="139"/>
        <v>0</v>
      </c>
      <c r="CP101" s="331">
        <f t="shared" si="139"/>
        <v>5</v>
      </c>
      <c r="CQ101" s="332">
        <f t="shared" si="114"/>
        <v>0</v>
      </c>
      <c r="CS101" s="363" t="str">
        <f t="shared" si="115"/>
        <v/>
      </c>
      <c r="CT101" s="260">
        <f t="shared" si="94"/>
        <v>0</v>
      </c>
      <c r="CU101" s="260">
        <f t="shared" si="95"/>
        <v>0</v>
      </c>
      <c r="CV101" s="260">
        <f t="shared" si="96"/>
        <v>0</v>
      </c>
      <c r="CW101" s="260">
        <f t="shared" si="97"/>
        <v>0</v>
      </c>
      <c r="CX101" s="260">
        <f t="shared" si="98"/>
        <v>0</v>
      </c>
      <c r="CY101" s="260">
        <f t="shared" si="99"/>
        <v>0</v>
      </c>
      <c r="CZ101" s="260">
        <f t="shared" si="100"/>
        <v>0</v>
      </c>
      <c r="DA101" s="260">
        <f t="shared" si="101"/>
        <v>0</v>
      </c>
      <c r="DB101" s="260">
        <f t="shared" si="102"/>
        <v>0.20934000000000003</v>
      </c>
      <c r="DC101" s="260">
        <f t="shared" si="103"/>
        <v>0</v>
      </c>
      <c r="DD101" s="260">
        <f t="shared" si="104"/>
        <v>0</v>
      </c>
      <c r="DE101" s="260">
        <f t="shared" si="105"/>
        <v>0</v>
      </c>
      <c r="DF101" s="260">
        <f t="shared" si="106"/>
        <v>0</v>
      </c>
      <c r="DG101" s="260">
        <f t="shared" si="107"/>
        <v>0</v>
      </c>
      <c r="DH101" s="260">
        <f t="shared" si="108"/>
        <v>0</v>
      </c>
      <c r="DI101" s="260">
        <f t="shared" si="109"/>
        <v>0</v>
      </c>
      <c r="DJ101" s="260">
        <f t="shared" si="110"/>
        <v>0</v>
      </c>
      <c r="DK101" s="260">
        <f t="shared" si="111"/>
        <v>0</v>
      </c>
      <c r="DL101" s="260">
        <f t="shared" si="112"/>
        <v>0</v>
      </c>
      <c r="DM101" s="260">
        <f t="shared" si="113"/>
        <v>0.20934000000000003</v>
      </c>
      <c r="DN101" s="260">
        <f t="shared" si="116"/>
        <v>0</v>
      </c>
      <c r="DQ101" s="358"/>
    </row>
    <row r="102" spans="1:141" ht="22.5">
      <c r="A102" s="272" t="s">
        <v>743</v>
      </c>
      <c r="B102" s="273">
        <v>5253</v>
      </c>
      <c r="C102" s="273"/>
      <c r="D102" s="274"/>
      <c r="E102" s="275"/>
      <c r="F102" s="275"/>
      <c r="G102" s="275"/>
      <c r="H102" s="275"/>
      <c r="I102" s="275"/>
      <c r="J102" s="275"/>
      <c r="K102" s="275"/>
      <c r="L102" s="275"/>
      <c r="M102" s="276"/>
      <c r="N102" s="273"/>
      <c r="O102" s="274"/>
      <c r="P102" s="275"/>
      <c r="Q102" s="275"/>
      <c r="R102" s="276"/>
      <c r="S102" s="273"/>
      <c r="T102" s="274"/>
      <c r="U102" s="276"/>
      <c r="V102" s="273"/>
      <c r="W102" s="273">
        <v>3201</v>
      </c>
      <c r="X102" s="274"/>
      <c r="Y102" s="275"/>
      <c r="Z102" s="275"/>
      <c r="AA102" s="275"/>
      <c r="AB102" s="275"/>
      <c r="AC102" s="275"/>
      <c r="AD102" s="275"/>
      <c r="AE102" s="275">
        <v>89</v>
      </c>
      <c r="AF102" s="275"/>
      <c r="AG102" s="275"/>
      <c r="AH102" s="275"/>
      <c r="AI102" s="275"/>
      <c r="AJ102" s="275">
        <v>0</v>
      </c>
      <c r="AK102" s="275">
        <v>1197</v>
      </c>
      <c r="AL102" s="275"/>
      <c r="AM102" s="275"/>
      <c r="AN102" s="275">
        <v>9</v>
      </c>
      <c r="AO102" s="275">
        <v>17</v>
      </c>
      <c r="AP102" s="275">
        <v>1096</v>
      </c>
      <c r="AQ102" s="275"/>
      <c r="AR102" s="275">
        <v>41</v>
      </c>
      <c r="AS102" s="276">
        <v>752</v>
      </c>
      <c r="AT102" s="273">
        <v>2052</v>
      </c>
      <c r="AU102" s="273"/>
      <c r="AV102" s="274"/>
      <c r="AW102" s="275"/>
      <c r="AX102" s="275"/>
      <c r="AY102" s="275"/>
      <c r="AZ102" s="275"/>
      <c r="BA102" s="275"/>
      <c r="BB102" s="275"/>
      <c r="BC102" s="275"/>
      <c r="BD102" s="275"/>
      <c r="BE102" s="275"/>
      <c r="BF102" s="275"/>
      <c r="BG102" s="275"/>
      <c r="BH102" s="275"/>
      <c r="BI102" s="275"/>
      <c r="BJ102" s="275"/>
      <c r="BK102" s="275"/>
      <c r="BL102" s="275"/>
      <c r="BM102" s="276"/>
      <c r="BN102" s="273"/>
      <c r="BO102" s="274"/>
      <c r="BP102" s="276"/>
      <c r="BQ102" s="273"/>
      <c r="BR102" s="273"/>
      <c r="BS102" s="273"/>
      <c r="BW102" s="331">
        <f t="shared" si="140"/>
        <v>0</v>
      </c>
      <c r="BX102" s="331">
        <f t="shared" si="140"/>
        <v>0</v>
      </c>
      <c r="BY102" s="331">
        <f t="shared" si="140"/>
        <v>0</v>
      </c>
      <c r="BZ102" s="331">
        <f t="shared" si="140"/>
        <v>0</v>
      </c>
      <c r="CA102" s="331">
        <f t="shared" si="140"/>
        <v>0</v>
      </c>
      <c r="CB102" s="331">
        <f t="shared" si="140"/>
        <v>0</v>
      </c>
      <c r="CC102" s="331">
        <f t="shared" si="140"/>
        <v>89</v>
      </c>
      <c r="CD102" s="331">
        <f t="shared" si="140"/>
        <v>0</v>
      </c>
      <c r="CE102" s="331">
        <f t="shared" si="140"/>
        <v>3112</v>
      </c>
      <c r="CF102" s="331">
        <f t="shared" si="140"/>
        <v>2052</v>
      </c>
      <c r="CG102" s="331">
        <f t="shared" si="140"/>
        <v>0</v>
      </c>
      <c r="CH102" s="331">
        <f t="shared" si="140"/>
        <v>0</v>
      </c>
      <c r="CI102" s="331">
        <f t="shared" si="140"/>
        <v>0</v>
      </c>
      <c r="CJ102" s="331">
        <f t="shared" si="140"/>
        <v>0</v>
      </c>
      <c r="CK102" s="331">
        <f t="shared" si="140"/>
        <v>0</v>
      </c>
      <c r="CL102" s="331">
        <f t="shared" si="140"/>
        <v>0</v>
      </c>
      <c r="CM102" s="331">
        <f t="shared" si="139"/>
        <v>0</v>
      </c>
      <c r="CN102" s="331">
        <f t="shared" si="139"/>
        <v>0</v>
      </c>
      <c r="CO102" s="331">
        <f t="shared" si="139"/>
        <v>0</v>
      </c>
      <c r="CP102" s="331">
        <f t="shared" si="139"/>
        <v>5253</v>
      </c>
      <c r="CQ102" s="332">
        <f t="shared" si="114"/>
        <v>0</v>
      </c>
      <c r="CS102" s="363" t="str">
        <f t="shared" si="115"/>
        <v/>
      </c>
      <c r="CT102" s="260">
        <f t="shared" ref="CT102:CT133" si="141">BW102*$CS$2</f>
        <v>0</v>
      </c>
      <c r="CU102" s="260">
        <f t="shared" ref="CU102:CU133" si="142">BX102*$CS$2</f>
        <v>0</v>
      </c>
      <c r="CV102" s="260">
        <f t="shared" ref="CV102:CV133" si="143">BY102*$CS$2</f>
        <v>0</v>
      </c>
      <c r="CW102" s="260">
        <f t="shared" ref="CW102:CW133" si="144">BZ102*$CS$2</f>
        <v>0</v>
      </c>
      <c r="CX102" s="260">
        <f t="shared" ref="CX102:CX133" si="145">CA102*$CS$2</f>
        <v>0</v>
      </c>
      <c r="CY102" s="260">
        <f t="shared" ref="CY102:CY133" si="146">CB102*$CS$2</f>
        <v>0</v>
      </c>
      <c r="CZ102" s="260">
        <f t="shared" ref="CZ102:CZ133" si="147">CC102*$CS$2</f>
        <v>3.7262520000000001</v>
      </c>
      <c r="DA102" s="260">
        <f t="shared" ref="DA102:DA133" si="148">CD102*$CS$2</f>
        <v>0</v>
      </c>
      <c r="DB102" s="260">
        <f t="shared" ref="DB102:DB133" si="149">CE102*$CS$2</f>
        <v>130.293216</v>
      </c>
      <c r="DC102" s="260">
        <f t="shared" ref="DC102:DC133" si="150">CF102*$CS$2</f>
        <v>85.913136000000009</v>
      </c>
      <c r="DD102" s="260">
        <f t="shared" ref="DD102:DD133" si="151">CG102*$CS$2</f>
        <v>0</v>
      </c>
      <c r="DE102" s="260">
        <f t="shared" ref="DE102:DE133" si="152">CH102*$CS$2</f>
        <v>0</v>
      </c>
      <c r="DF102" s="260">
        <f t="shared" ref="DF102:DF133" si="153">CI102*$CS$2</f>
        <v>0</v>
      </c>
      <c r="DG102" s="260">
        <f t="shared" ref="DG102:DG133" si="154">CJ102*$CS$2</f>
        <v>0</v>
      </c>
      <c r="DH102" s="260">
        <f t="shared" ref="DH102:DH133" si="155">CK102*$CS$2</f>
        <v>0</v>
      </c>
      <c r="DI102" s="260">
        <f t="shared" ref="DI102:DI133" si="156">CL102*$CS$2</f>
        <v>0</v>
      </c>
      <c r="DJ102" s="260">
        <f t="shared" ref="DJ102:DJ133" si="157">CM102*$CS$2</f>
        <v>0</v>
      </c>
      <c r="DK102" s="260">
        <f t="shared" ref="DK102:DK133" si="158">CN102*$CS$2</f>
        <v>0</v>
      </c>
      <c r="DL102" s="260">
        <f t="shared" ref="DL102:DL133" si="159">CO102*$CS$2</f>
        <v>0</v>
      </c>
      <c r="DM102" s="260">
        <f t="shared" ref="DM102:DM133" si="160">CP102*$CS$2</f>
        <v>219.93260400000003</v>
      </c>
      <c r="DN102" s="260">
        <f t="shared" si="116"/>
        <v>0</v>
      </c>
      <c r="DQ102" s="358"/>
    </row>
    <row r="103" spans="1:141" ht="33.75">
      <c r="A103" s="272" t="s">
        <v>744</v>
      </c>
      <c r="B103" s="273">
        <v>122</v>
      </c>
      <c r="C103" s="273"/>
      <c r="D103" s="274"/>
      <c r="E103" s="275"/>
      <c r="F103" s="275"/>
      <c r="G103" s="275"/>
      <c r="H103" s="275"/>
      <c r="I103" s="275"/>
      <c r="J103" s="275"/>
      <c r="K103" s="275"/>
      <c r="L103" s="275"/>
      <c r="M103" s="276"/>
      <c r="N103" s="273"/>
      <c r="O103" s="274"/>
      <c r="P103" s="275"/>
      <c r="Q103" s="275"/>
      <c r="R103" s="276"/>
      <c r="S103" s="273"/>
      <c r="T103" s="274"/>
      <c r="U103" s="276"/>
      <c r="V103" s="273"/>
      <c r="W103" s="273">
        <v>122</v>
      </c>
      <c r="X103" s="274"/>
      <c r="Y103" s="275"/>
      <c r="Z103" s="275"/>
      <c r="AA103" s="275"/>
      <c r="AB103" s="275"/>
      <c r="AC103" s="275"/>
      <c r="AD103" s="275"/>
      <c r="AE103" s="275"/>
      <c r="AF103" s="275"/>
      <c r="AG103" s="275"/>
      <c r="AH103" s="275"/>
      <c r="AI103" s="275"/>
      <c r="AJ103" s="275">
        <v>0</v>
      </c>
      <c r="AK103" s="275"/>
      <c r="AL103" s="275"/>
      <c r="AM103" s="275"/>
      <c r="AN103" s="275"/>
      <c r="AO103" s="275">
        <v>122</v>
      </c>
      <c r="AP103" s="275"/>
      <c r="AQ103" s="275"/>
      <c r="AR103" s="275"/>
      <c r="AS103" s="276"/>
      <c r="AT103" s="273"/>
      <c r="AU103" s="273"/>
      <c r="AV103" s="274"/>
      <c r="AW103" s="275"/>
      <c r="AX103" s="275"/>
      <c r="AY103" s="275"/>
      <c r="AZ103" s="275"/>
      <c r="BA103" s="275"/>
      <c r="BB103" s="275"/>
      <c r="BC103" s="275"/>
      <c r="BD103" s="275"/>
      <c r="BE103" s="275"/>
      <c r="BF103" s="275"/>
      <c r="BG103" s="275"/>
      <c r="BH103" s="275"/>
      <c r="BI103" s="275"/>
      <c r="BJ103" s="275"/>
      <c r="BK103" s="275"/>
      <c r="BL103" s="275"/>
      <c r="BM103" s="276"/>
      <c r="BN103" s="273"/>
      <c r="BO103" s="274"/>
      <c r="BP103" s="276"/>
      <c r="BQ103" s="273"/>
      <c r="BR103" s="273"/>
      <c r="BS103" s="273"/>
      <c r="BW103" s="331">
        <f t="shared" si="140"/>
        <v>0</v>
      </c>
      <c r="BX103" s="331">
        <f t="shared" si="140"/>
        <v>0</v>
      </c>
      <c r="BY103" s="331">
        <f t="shared" si="140"/>
        <v>0</v>
      </c>
      <c r="BZ103" s="331">
        <f t="shared" si="140"/>
        <v>0</v>
      </c>
      <c r="CA103" s="331">
        <f t="shared" si="140"/>
        <v>0</v>
      </c>
      <c r="CB103" s="331">
        <f t="shared" si="140"/>
        <v>0</v>
      </c>
      <c r="CC103" s="331">
        <f t="shared" si="140"/>
        <v>0</v>
      </c>
      <c r="CD103" s="331">
        <f t="shared" si="140"/>
        <v>0</v>
      </c>
      <c r="CE103" s="331">
        <f t="shared" si="140"/>
        <v>122</v>
      </c>
      <c r="CF103" s="331">
        <f t="shared" si="140"/>
        <v>0</v>
      </c>
      <c r="CG103" s="331">
        <f t="shared" si="140"/>
        <v>0</v>
      </c>
      <c r="CH103" s="331">
        <f t="shared" si="140"/>
        <v>0</v>
      </c>
      <c r="CI103" s="331">
        <f t="shared" si="140"/>
        <v>0</v>
      </c>
      <c r="CJ103" s="331">
        <f t="shared" si="140"/>
        <v>0</v>
      </c>
      <c r="CK103" s="331">
        <f t="shared" si="140"/>
        <v>0</v>
      </c>
      <c r="CL103" s="331">
        <f t="shared" si="140"/>
        <v>0</v>
      </c>
      <c r="CM103" s="331">
        <f t="shared" si="139"/>
        <v>0</v>
      </c>
      <c r="CN103" s="331">
        <f t="shared" si="139"/>
        <v>0</v>
      </c>
      <c r="CO103" s="331">
        <f t="shared" si="139"/>
        <v>0</v>
      </c>
      <c r="CP103" s="331">
        <f t="shared" si="139"/>
        <v>122</v>
      </c>
      <c r="CQ103" s="332">
        <f t="shared" si="114"/>
        <v>0</v>
      </c>
      <c r="CS103" s="363" t="str">
        <f t="shared" si="115"/>
        <v/>
      </c>
      <c r="CT103" s="260">
        <f t="shared" si="141"/>
        <v>0</v>
      </c>
      <c r="CU103" s="260">
        <f t="shared" si="142"/>
        <v>0</v>
      </c>
      <c r="CV103" s="260">
        <f t="shared" si="143"/>
        <v>0</v>
      </c>
      <c r="CW103" s="260">
        <f t="shared" si="144"/>
        <v>0</v>
      </c>
      <c r="CX103" s="260">
        <f t="shared" si="145"/>
        <v>0</v>
      </c>
      <c r="CY103" s="260">
        <f t="shared" si="146"/>
        <v>0</v>
      </c>
      <c r="CZ103" s="260">
        <f t="shared" si="147"/>
        <v>0</v>
      </c>
      <c r="DA103" s="260">
        <f t="shared" si="148"/>
        <v>0</v>
      </c>
      <c r="DB103" s="260">
        <f t="shared" si="149"/>
        <v>5.1078960000000002</v>
      </c>
      <c r="DC103" s="260">
        <f t="shared" si="150"/>
        <v>0</v>
      </c>
      <c r="DD103" s="260">
        <f t="shared" si="151"/>
        <v>0</v>
      </c>
      <c r="DE103" s="260">
        <f t="shared" si="152"/>
        <v>0</v>
      </c>
      <c r="DF103" s="260">
        <f t="shared" si="153"/>
        <v>0</v>
      </c>
      <c r="DG103" s="260">
        <f t="shared" si="154"/>
        <v>0</v>
      </c>
      <c r="DH103" s="260">
        <f t="shared" si="155"/>
        <v>0</v>
      </c>
      <c r="DI103" s="260">
        <f t="shared" si="156"/>
        <v>0</v>
      </c>
      <c r="DJ103" s="260">
        <f t="shared" si="157"/>
        <v>0</v>
      </c>
      <c r="DK103" s="260">
        <f t="shared" si="158"/>
        <v>0</v>
      </c>
      <c r="DL103" s="260">
        <f t="shared" si="159"/>
        <v>0</v>
      </c>
      <c r="DM103" s="260">
        <f t="shared" si="160"/>
        <v>5.1078960000000002</v>
      </c>
      <c r="DN103" s="260">
        <f t="shared" si="116"/>
        <v>0</v>
      </c>
      <c r="DQ103" s="358"/>
    </row>
    <row r="104" spans="1:141" ht="33.75">
      <c r="A104" s="272" t="s">
        <v>745</v>
      </c>
      <c r="B104" s="273">
        <v>308</v>
      </c>
      <c r="C104" s="273"/>
      <c r="D104" s="274"/>
      <c r="E104" s="275"/>
      <c r="F104" s="275"/>
      <c r="G104" s="275"/>
      <c r="H104" s="275"/>
      <c r="I104" s="275"/>
      <c r="J104" s="275"/>
      <c r="K104" s="275"/>
      <c r="L104" s="275"/>
      <c r="M104" s="276"/>
      <c r="N104" s="273"/>
      <c r="O104" s="274"/>
      <c r="P104" s="275"/>
      <c r="Q104" s="275"/>
      <c r="R104" s="276"/>
      <c r="S104" s="273"/>
      <c r="T104" s="274"/>
      <c r="U104" s="276"/>
      <c r="V104" s="273"/>
      <c r="W104" s="273">
        <v>308</v>
      </c>
      <c r="X104" s="274"/>
      <c r="Y104" s="275"/>
      <c r="Z104" s="275"/>
      <c r="AA104" s="275"/>
      <c r="AB104" s="275"/>
      <c r="AC104" s="275"/>
      <c r="AD104" s="275"/>
      <c r="AE104" s="275"/>
      <c r="AF104" s="275"/>
      <c r="AG104" s="275"/>
      <c r="AH104" s="275"/>
      <c r="AI104" s="275"/>
      <c r="AJ104" s="275"/>
      <c r="AK104" s="275"/>
      <c r="AL104" s="275"/>
      <c r="AM104" s="275"/>
      <c r="AN104" s="275">
        <v>93</v>
      </c>
      <c r="AO104" s="275">
        <v>96</v>
      </c>
      <c r="AP104" s="275">
        <v>0</v>
      </c>
      <c r="AQ104" s="275"/>
      <c r="AR104" s="275">
        <v>118</v>
      </c>
      <c r="AS104" s="276"/>
      <c r="AT104" s="273"/>
      <c r="AU104" s="273"/>
      <c r="AV104" s="274"/>
      <c r="AW104" s="275"/>
      <c r="AX104" s="275"/>
      <c r="AY104" s="275"/>
      <c r="AZ104" s="275"/>
      <c r="BA104" s="275"/>
      <c r="BB104" s="275"/>
      <c r="BC104" s="275"/>
      <c r="BD104" s="275"/>
      <c r="BE104" s="275"/>
      <c r="BF104" s="275"/>
      <c r="BG104" s="275"/>
      <c r="BH104" s="275"/>
      <c r="BI104" s="275"/>
      <c r="BJ104" s="275"/>
      <c r="BK104" s="275"/>
      <c r="BL104" s="275"/>
      <c r="BM104" s="276"/>
      <c r="BN104" s="273"/>
      <c r="BO104" s="274"/>
      <c r="BP104" s="276"/>
      <c r="BQ104" s="273"/>
      <c r="BR104" s="273"/>
      <c r="BS104" s="273"/>
      <c r="BW104" s="331">
        <f t="shared" si="140"/>
        <v>0</v>
      </c>
      <c r="BX104" s="331">
        <f t="shared" si="140"/>
        <v>0</v>
      </c>
      <c r="BY104" s="331">
        <f t="shared" si="140"/>
        <v>0</v>
      </c>
      <c r="BZ104" s="331">
        <f t="shared" si="140"/>
        <v>0</v>
      </c>
      <c r="CA104" s="331">
        <f t="shared" si="140"/>
        <v>0</v>
      </c>
      <c r="CB104" s="331">
        <f t="shared" si="140"/>
        <v>0</v>
      </c>
      <c r="CC104" s="331">
        <f t="shared" si="140"/>
        <v>0</v>
      </c>
      <c r="CD104" s="331">
        <f t="shared" si="140"/>
        <v>0</v>
      </c>
      <c r="CE104" s="331">
        <f t="shared" si="140"/>
        <v>307</v>
      </c>
      <c r="CF104" s="331">
        <f t="shared" si="140"/>
        <v>0</v>
      </c>
      <c r="CG104" s="331">
        <f t="shared" si="140"/>
        <v>0</v>
      </c>
      <c r="CH104" s="331">
        <f t="shared" si="140"/>
        <v>0</v>
      </c>
      <c r="CI104" s="331">
        <f t="shared" si="140"/>
        <v>0</v>
      </c>
      <c r="CJ104" s="331">
        <f t="shared" si="140"/>
        <v>0</v>
      </c>
      <c r="CK104" s="331">
        <f t="shared" si="140"/>
        <v>0</v>
      </c>
      <c r="CL104" s="331">
        <f t="shared" si="140"/>
        <v>0</v>
      </c>
      <c r="CM104" s="331">
        <f t="shared" si="139"/>
        <v>0</v>
      </c>
      <c r="CN104" s="331">
        <f t="shared" si="139"/>
        <v>0</v>
      </c>
      <c r="CO104" s="331">
        <f t="shared" si="139"/>
        <v>0</v>
      </c>
      <c r="CP104" s="331">
        <f t="shared" si="139"/>
        <v>308</v>
      </c>
      <c r="CQ104" s="332">
        <f t="shared" si="114"/>
        <v>-1</v>
      </c>
      <c r="CS104" s="363" t="str">
        <f t="shared" si="115"/>
        <v/>
      </c>
      <c r="CT104" s="260">
        <f t="shared" si="141"/>
        <v>0</v>
      </c>
      <c r="CU104" s="260">
        <f t="shared" si="142"/>
        <v>0</v>
      </c>
      <c r="CV104" s="260">
        <f t="shared" si="143"/>
        <v>0</v>
      </c>
      <c r="CW104" s="260">
        <f t="shared" si="144"/>
        <v>0</v>
      </c>
      <c r="CX104" s="260">
        <f t="shared" si="145"/>
        <v>0</v>
      </c>
      <c r="CY104" s="260">
        <f t="shared" si="146"/>
        <v>0</v>
      </c>
      <c r="CZ104" s="260">
        <f t="shared" si="147"/>
        <v>0</v>
      </c>
      <c r="DA104" s="260">
        <f t="shared" si="148"/>
        <v>0</v>
      </c>
      <c r="DB104" s="260">
        <f t="shared" si="149"/>
        <v>12.853476000000001</v>
      </c>
      <c r="DC104" s="260">
        <f t="shared" si="150"/>
        <v>0</v>
      </c>
      <c r="DD104" s="260">
        <f t="shared" si="151"/>
        <v>0</v>
      </c>
      <c r="DE104" s="260">
        <f t="shared" si="152"/>
        <v>0</v>
      </c>
      <c r="DF104" s="260">
        <f t="shared" si="153"/>
        <v>0</v>
      </c>
      <c r="DG104" s="260">
        <f t="shared" si="154"/>
        <v>0</v>
      </c>
      <c r="DH104" s="260">
        <f t="shared" si="155"/>
        <v>0</v>
      </c>
      <c r="DI104" s="260">
        <f t="shared" si="156"/>
        <v>0</v>
      </c>
      <c r="DJ104" s="260">
        <f t="shared" si="157"/>
        <v>0</v>
      </c>
      <c r="DK104" s="260">
        <f t="shared" si="158"/>
        <v>0</v>
      </c>
      <c r="DL104" s="260">
        <f t="shared" si="159"/>
        <v>0</v>
      </c>
      <c r="DM104" s="260">
        <f t="shared" si="160"/>
        <v>12.895344000000001</v>
      </c>
      <c r="DN104" s="260">
        <f t="shared" si="116"/>
        <v>0</v>
      </c>
      <c r="DQ104" s="358"/>
    </row>
    <row r="105" spans="1:141" ht="22.5">
      <c r="A105" s="336" t="s">
        <v>746</v>
      </c>
      <c r="B105" s="337">
        <v>67902</v>
      </c>
      <c r="C105" s="337">
        <v>9057</v>
      </c>
      <c r="D105" s="338">
        <v>83</v>
      </c>
      <c r="E105" s="339">
        <v>6</v>
      </c>
      <c r="F105" s="339">
        <v>8602</v>
      </c>
      <c r="G105" s="339"/>
      <c r="H105" s="339">
        <v>54</v>
      </c>
      <c r="I105" s="339">
        <v>0</v>
      </c>
      <c r="J105" s="339">
        <v>309</v>
      </c>
      <c r="K105" s="339"/>
      <c r="L105" s="339"/>
      <c r="M105" s="340">
        <v>2</v>
      </c>
      <c r="N105" s="337">
        <v>379</v>
      </c>
      <c r="O105" s="338"/>
      <c r="P105" s="339">
        <v>144</v>
      </c>
      <c r="Q105" s="339">
        <v>191</v>
      </c>
      <c r="R105" s="340">
        <v>43</v>
      </c>
      <c r="S105" s="337"/>
      <c r="T105" s="338"/>
      <c r="U105" s="340"/>
      <c r="V105" s="337"/>
      <c r="W105" s="337">
        <v>24435</v>
      </c>
      <c r="X105" s="338"/>
      <c r="Y105" s="339"/>
      <c r="Z105" s="339"/>
      <c r="AA105" s="339"/>
      <c r="AB105" s="339"/>
      <c r="AC105" s="339">
        <v>413</v>
      </c>
      <c r="AD105" s="339"/>
      <c r="AE105" s="339">
        <v>2659</v>
      </c>
      <c r="AF105" s="339">
        <v>4229</v>
      </c>
      <c r="AG105" s="339">
        <v>4</v>
      </c>
      <c r="AH105" s="339"/>
      <c r="AI105" s="339">
        <v>15</v>
      </c>
      <c r="AJ105" s="339">
        <v>0</v>
      </c>
      <c r="AK105" s="339"/>
      <c r="AL105" s="339">
        <v>16979</v>
      </c>
      <c r="AM105" s="339">
        <v>68</v>
      </c>
      <c r="AN105" s="339"/>
      <c r="AO105" s="339"/>
      <c r="AP105" s="339"/>
      <c r="AQ105" s="339">
        <v>66</v>
      </c>
      <c r="AR105" s="339"/>
      <c r="AS105" s="340">
        <v>0</v>
      </c>
      <c r="AT105" s="337">
        <v>9236</v>
      </c>
      <c r="AU105" s="337">
        <v>6683</v>
      </c>
      <c r="AV105" s="338"/>
      <c r="AW105" s="339"/>
      <c r="AX105" s="339"/>
      <c r="AY105" s="339"/>
      <c r="AZ105" s="339">
        <v>80</v>
      </c>
      <c r="BA105" s="339">
        <v>26</v>
      </c>
      <c r="BB105" s="339">
        <v>5088</v>
      </c>
      <c r="BC105" s="339"/>
      <c r="BD105" s="339">
        <v>92</v>
      </c>
      <c r="BE105" s="339">
        <v>58</v>
      </c>
      <c r="BF105" s="339"/>
      <c r="BG105" s="339">
        <v>183</v>
      </c>
      <c r="BH105" s="339">
        <v>19</v>
      </c>
      <c r="BI105" s="339">
        <v>837</v>
      </c>
      <c r="BJ105" s="339"/>
      <c r="BK105" s="339"/>
      <c r="BL105" s="339">
        <v>1</v>
      </c>
      <c r="BM105" s="340">
        <v>298</v>
      </c>
      <c r="BN105" s="337">
        <v>831</v>
      </c>
      <c r="BO105" s="338">
        <v>630</v>
      </c>
      <c r="BP105" s="340">
        <v>201</v>
      </c>
      <c r="BQ105" s="337"/>
      <c r="BR105" s="337">
        <v>5602</v>
      </c>
      <c r="BS105" s="337">
        <v>11679</v>
      </c>
      <c r="BT105" s="341"/>
      <c r="BU105" s="341"/>
      <c r="BV105" s="341"/>
      <c r="BW105" s="342">
        <f t="shared" si="140"/>
        <v>8691</v>
      </c>
      <c r="BX105" s="342">
        <f t="shared" si="140"/>
        <v>54</v>
      </c>
      <c r="BY105" s="342">
        <f t="shared" si="140"/>
        <v>379</v>
      </c>
      <c r="BZ105" s="342">
        <f t="shared" si="140"/>
        <v>0</v>
      </c>
      <c r="CA105" s="342">
        <f t="shared" si="140"/>
        <v>4229</v>
      </c>
      <c r="CB105" s="342">
        <f t="shared" si="140"/>
        <v>16979</v>
      </c>
      <c r="CC105" s="342">
        <f t="shared" si="140"/>
        <v>2659</v>
      </c>
      <c r="CD105" s="342">
        <f t="shared" si="140"/>
        <v>68</v>
      </c>
      <c r="CE105" s="342">
        <f t="shared" si="140"/>
        <v>498</v>
      </c>
      <c r="CF105" s="342">
        <f t="shared" si="140"/>
        <v>9236</v>
      </c>
      <c r="CG105" s="342">
        <f t="shared" si="140"/>
        <v>92</v>
      </c>
      <c r="CH105" s="342">
        <f t="shared" si="140"/>
        <v>5088</v>
      </c>
      <c r="CI105" s="342">
        <f t="shared" si="140"/>
        <v>1040</v>
      </c>
      <c r="CJ105" s="342">
        <f t="shared" si="140"/>
        <v>404</v>
      </c>
      <c r="CK105" s="342">
        <f t="shared" si="140"/>
        <v>259</v>
      </c>
      <c r="CL105" s="342">
        <f t="shared" si="140"/>
        <v>11679</v>
      </c>
      <c r="CM105" s="342">
        <f t="shared" si="139"/>
        <v>5602</v>
      </c>
      <c r="CN105" s="342">
        <f t="shared" si="139"/>
        <v>630</v>
      </c>
      <c r="CO105" s="342">
        <f t="shared" si="139"/>
        <v>309</v>
      </c>
      <c r="CP105" s="342">
        <f t="shared" si="139"/>
        <v>67902</v>
      </c>
      <c r="CQ105" s="343">
        <f t="shared" si="114"/>
        <v>-6</v>
      </c>
      <c r="CR105" s="341"/>
      <c r="CS105" s="364" t="str">
        <f t="shared" si="115"/>
        <v/>
      </c>
      <c r="CT105" s="341">
        <f t="shared" si="141"/>
        <v>363.87478800000002</v>
      </c>
      <c r="CU105" s="341">
        <f t="shared" si="142"/>
        <v>2.260872</v>
      </c>
      <c r="CV105" s="341">
        <f t="shared" si="143"/>
        <v>15.867972000000002</v>
      </c>
      <c r="CW105" s="341">
        <f t="shared" si="144"/>
        <v>0</v>
      </c>
      <c r="CX105" s="341">
        <f t="shared" si="145"/>
        <v>177.05977200000001</v>
      </c>
      <c r="CY105" s="341">
        <f t="shared" si="146"/>
        <v>710.87677200000007</v>
      </c>
      <c r="CZ105" s="341">
        <f t="shared" si="147"/>
        <v>111.32701200000001</v>
      </c>
      <c r="DA105" s="341">
        <f t="shared" si="148"/>
        <v>2.8470240000000002</v>
      </c>
      <c r="DB105" s="341">
        <f t="shared" si="149"/>
        <v>20.850264000000003</v>
      </c>
      <c r="DC105" s="341">
        <f t="shared" si="150"/>
        <v>386.69284800000003</v>
      </c>
      <c r="DD105" s="341">
        <f t="shared" si="151"/>
        <v>3.8518560000000002</v>
      </c>
      <c r="DE105" s="341">
        <f t="shared" si="152"/>
        <v>213.02438400000003</v>
      </c>
      <c r="DF105" s="341">
        <f t="shared" si="153"/>
        <v>43.542720000000003</v>
      </c>
      <c r="DG105" s="341">
        <f t="shared" si="154"/>
        <v>16.914671999999999</v>
      </c>
      <c r="DH105" s="341">
        <f t="shared" si="155"/>
        <v>10.843812</v>
      </c>
      <c r="DI105" s="341">
        <f t="shared" si="156"/>
        <v>488.97637200000003</v>
      </c>
      <c r="DJ105" s="341">
        <f t="shared" si="157"/>
        <v>234.54453600000002</v>
      </c>
      <c r="DK105" s="341">
        <f t="shared" si="158"/>
        <v>26.376840000000001</v>
      </c>
      <c r="DL105" s="341">
        <f t="shared" si="159"/>
        <v>12.937212000000001</v>
      </c>
      <c r="DM105" s="341">
        <f t="shared" si="160"/>
        <v>2842.920936</v>
      </c>
      <c r="DN105" s="341">
        <f t="shared" si="116"/>
        <v>0</v>
      </c>
      <c r="DQ105" s="358"/>
    </row>
    <row r="106" spans="1:141" ht="22.5">
      <c r="A106" s="272" t="s">
        <v>747</v>
      </c>
      <c r="B106" s="273">
        <v>16104</v>
      </c>
      <c r="C106" s="273">
        <v>2594</v>
      </c>
      <c r="D106" s="274">
        <v>83</v>
      </c>
      <c r="E106" s="275">
        <v>6</v>
      </c>
      <c r="F106" s="275">
        <v>2201</v>
      </c>
      <c r="G106" s="275"/>
      <c r="H106" s="275">
        <v>30</v>
      </c>
      <c r="I106" s="275">
        <v>0</v>
      </c>
      <c r="J106" s="275">
        <v>272</v>
      </c>
      <c r="K106" s="275"/>
      <c r="L106" s="275"/>
      <c r="M106" s="276">
        <v>1</v>
      </c>
      <c r="N106" s="273">
        <v>379</v>
      </c>
      <c r="O106" s="274"/>
      <c r="P106" s="275">
        <v>144</v>
      </c>
      <c r="Q106" s="275">
        <v>191</v>
      </c>
      <c r="R106" s="276">
        <v>43</v>
      </c>
      <c r="S106" s="273"/>
      <c r="T106" s="274"/>
      <c r="U106" s="276"/>
      <c r="V106" s="273"/>
      <c r="W106" s="273">
        <v>939</v>
      </c>
      <c r="X106" s="274"/>
      <c r="Y106" s="275"/>
      <c r="Z106" s="275"/>
      <c r="AA106" s="275"/>
      <c r="AB106" s="275"/>
      <c r="AC106" s="275">
        <v>413</v>
      </c>
      <c r="AD106" s="275"/>
      <c r="AE106" s="275">
        <v>81</v>
      </c>
      <c r="AF106" s="275">
        <v>2</v>
      </c>
      <c r="AG106" s="275"/>
      <c r="AH106" s="275"/>
      <c r="AI106" s="275">
        <v>0</v>
      </c>
      <c r="AJ106" s="275">
        <v>0</v>
      </c>
      <c r="AK106" s="275"/>
      <c r="AL106" s="275">
        <v>318</v>
      </c>
      <c r="AM106" s="275">
        <v>58</v>
      </c>
      <c r="AN106" s="275"/>
      <c r="AO106" s="275"/>
      <c r="AP106" s="275"/>
      <c r="AQ106" s="275">
        <v>66</v>
      </c>
      <c r="AR106" s="275"/>
      <c r="AS106" s="276">
        <v>0</v>
      </c>
      <c r="AT106" s="273">
        <v>3857</v>
      </c>
      <c r="AU106" s="273">
        <v>2011</v>
      </c>
      <c r="AV106" s="274"/>
      <c r="AW106" s="275"/>
      <c r="AX106" s="275"/>
      <c r="AY106" s="275"/>
      <c r="AZ106" s="275"/>
      <c r="BA106" s="275"/>
      <c r="BB106" s="275">
        <v>1935</v>
      </c>
      <c r="BC106" s="275"/>
      <c r="BD106" s="275">
        <v>18</v>
      </c>
      <c r="BE106" s="275">
        <v>58</v>
      </c>
      <c r="BF106" s="275"/>
      <c r="BG106" s="275"/>
      <c r="BH106" s="275"/>
      <c r="BI106" s="275"/>
      <c r="BJ106" s="275"/>
      <c r="BK106" s="275"/>
      <c r="BL106" s="275">
        <v>0</v>
      </c>
      <c r="BM106" s="276"/>
      <c r="BN106" s="273">
        <v>798</v>
      </c>
      <c r="BO106" s="274">
        <v>626</v>
      </c>
      <c r="BP106" s="276">
        <v>172</v>
      </c>
      <c r="BQ106" s="273"/>
      <c r="BR106" s="273">
        <v>855</v>
      </c>
      <c r="BS106" s="273">
        <v>4670</v>
      </c>
      <c r="BW106" s="331">
        <f t="shared" si="140"/>
        <v>2290</v>
      </c>
      <c r="BX106" s="331">
        <f t="shared" si="140"/>
        <v>30</v>
      </c>
      <c r="BY106" s="331">
        <f t="shared" si="140"/>
        <v>379</v>
      </c>
      <c r="BZ106" s="331">
        <f t="shared" si="140"/>
        <v>0</v>
      </c>
      <c r="CA106" s="331">
        <f t="shared" si="140"/>
        <v>2</v>
      </c>
      <c r="CB106" s="331">
        <f t="shared" si="140"/>
        <v>318</v>
      </c>
      <c r="CC106" s="331">
        <f t="shared" si="140"/>
        <v>81</v>
      </c>
      <c r="CD106" s="331">
        <f t="shared" si="140"/>
        <v>58</v>
      </c>
      <c r="CE106" s="331">
        <f t="shared" si="140"/>
        <v>479</v>
      </c>
      <c r="CF106" s="331">
        <f t="shared" si="140"/>
        <v>3857</v>
      </c>
      <c r="CG106" s="331">
        <f t="shared" si="140"/>
        <v>18</v>
      </c>
      <c r="CH106" s="331">
        <f t="shared" si="140"/>
        <v>1935</v>
      </c>
      <c r="CI106" s="331">
        <f t="shared" si="140"/>
        <v>0</v>
      </c>
      <c r="CJ106" s="331">
        <f t="shared" si="140"/>
        <v>0</v>
      </c>
      <c r="CK106" s="331">
        <f t="shared" si="140"/>
        <v>230</v>
      </c>
      <c r="CL106" s="331">
        <f t="shared" si="140"/>
        <v>4670</v>
      </c>
      <c r="CM106" s="331">
        <f t="shared" si="139"/>
        <v>855</v>
      </c>
      <c r="CN106" s="331">
        <f t="shared" si="139"/>
        <v>626</v>
      </c>
      <c r="CO106" s="331">
        <f t="shared" si="139"/>
        <v>272</v>
      </c>
      <c r="CP106" s="331">
        <f t="shared" si="139"/>
        <v>16104</v>
      </c>
      <c r="CQ106" s="332">
        <f t="shared" si="114"/>
        <v>-4</v>
      </c>
      <c r="CS106" s="363" t="str">
        <f t="shared" si="115"/>
        <v/>
      </c>
      <c r="CT106" s="260">
        <f t="shared" si="141"/>
        <v>95.877720000000011</v>
      </c>
      <c r="CU106" s="260">
        <f t="shared" si="142"/>
        <v>1.25604</v>
      </c>
      <c r="CV106" s="260">
        <f t="shared" si="143"/>
        <v>15.867972000000002</v>
      </c>
      <c r="CW106" s="260">
        <f t="shared" si="144"/>
        <v>0</v>
      </c>
      <c r="CX106" s="260">
        <f t="shared" si="145"/>
        <v>8.3736000000000005E-2</v>
      </c>
      <c r="CY106" s="260">
        <f t="shared" si="146"/>
        <v>13.314024000000002</v>
      </c>
      <c r="CZ106" s="260">
        <f t="shared" si="147"/>
        <v>3.391308</v>
      </c>
      <c r="DA106" s="260">
        <f t="shared" si="148"/>
        <v>2.4283440000000001</v>
      </c>
      <c r="DB106" s="260">
        <f t="shared" si="149"/>
        <v>20.054772</v>
      </c>
      <c r="DC106" s="260">
        <f t="shared" si="150"/>
        <v>161.48487600000001</v>
      </c>
      <c r="DD106" s="260">
        <f t="shared" si="151"/>
        <v>0.75362400000000007</v>
      </c>
      <c r="DE106" s="260">
        <f t="shared" si="152"/>
        <v>81.014580000000009</v>
      </c>
      <c r="DF106" s="260">
        <f t="shared" si="153"/>
        <v>0</v>
      </c>
      <c r="DG106" s="260">
        <f t="shared" si="154"/>
        <v>0</v>
      </c>
      <c r="DH106" s="260">
        <f t="shared" si="155"/>
        <v>9.6296400000000002</v>
      </c>
      <c r="DI106" s="260">
        <f t="shared" si="156"/>
        <v>195.52356</v>
      </c>
      <c r="DJ106" s="260">
        <f t="shared" si="157"/>
        <v>35.797139999999999</v>
      </c>
      <c r="DK106" s="260">
        <f t="shared" si="158"/>
        <v>26.209368000000001</v>
      </c>
      <c r="DL106" s="260">
        <f t="shared" si="159"/>
        <v>11.388096000000001</v>
      </c>
      <c r="DM106" s="260">
        <f t="shared" si="160"/>
        <v>674.24227200000007</v>
      </c>
      <c r="DN106" s="260">
        <f t="shared" si="116"/>
        <v>0</v>
      </c>
      <c r="DQ106" s="358"/>
    </row>
    <row r="107" spans="1:141" ht="22.5">
      <c r="A107" s="272" t="s">
        <v>748</v>
      </c>
      <c r="B107" s="273">
        <v>1418</v>
      </c>
      <c r="C107" s="273">
        <v>53</v>
      </c>
      <c r="D107" s="274">
        <v>23</v>
      </c>
      <c r="E107" s="275">
        <v>4</v>
      </c>
      <c r="F107" s="275">
        <v>13</v>
      </c>
      <c r="G107" s="275"/>
      <c r="H107" s="275"/>
      <c r="I107" s="275"/>
      <c r="J107" s="275">
        <v>13</v>
      </c>
      <c r="K107" s="275"/>
      <c r="L107" s="275"/>
      <c r="M107" s="276"/>
      <c r="N107" s="273">
        <v>301</v>
      </c>
      <c r="O107" s="274"/>
      <c r="P107" s="275">
        <v>97</v>
      </c>
      <c r="Q107" s="275">
        <v>191</v>
      </c>
      <c r="R107" s="276">
        <v>12</v>
      </c>
      <c r="S107" s="273"/>
      <c r="T107" s="274"/>
      <c r="U107" s="276"/>
      <c r="V107" s="273"/>
      <c r="W107" s="273">
        <v>4</v>
      </c>
      <c r="X107" s="274"/>
      <c r="Y107" s="275"/>
      <c r="Z107" s="275"/>
      <c r="AA107" s="275"/>
      <c r="AB107" s="275"/>
      <c r="AC107" s="275"/>
      <c r="AD107" s="275"/>
      <c r="AE107" s="275">
        <v>1</v>
      </c>
      <c r="AF107" s="275">
        <v>0</v>
      </c>
      <c r="AG107" s="275"/>
      <c r="AH107" s="275"/>
      <c r="AI107" s="275"/>
      <c r="AJ107" s="275"/>
      <c r="AK107" s="275"/>
      <c r="AL107" s="275">
        <v>2</v>
      </c>
      <c r="AM107" s="275"/>
      <c r="AN107" s="275"/>
      <c r="AO107" s="275"/>
      <c r="AP107" s="275"/>
      <c r="AQ107" s="275">
        <v>1</v>
      </c>
      <c r="AR107" s="275"/>
      <c r="AS107" s="276">
        <v>0</v>
      </c>
      <c r="AT107" s="273">
        <v>511</v>
      </c>
      <c r="AU107" s="273"/>
      <c r="AV107" s="274"/>
      <c r="AW107" s="275"/>
      <c r="AX107" s="275"/>
      <c r="AY107" s="275"/>
      <c r="AZ107" s="275"/>
      <c r="BA107" s="275"/>
      <c r="BB107" s="275"/>
      <c r="BC107" s="275"/>
      <c r="BD107" s="275"/>
      <c r="BE107" s="275"/>
      <c r="BF107" s="275"/>
      <c r="BG107" s="275"/>
      <c r="BH107" s="275"/>
      <c r="BI107" s="275"/>
      <c r="BJ107" s="275"/>
      <c r="BK107" s="275"/>
      <c r="BL107" s="275"/>
      <c r="BM107" s="276"/>
      <c r="BN107" s="273">
        <v>0</v>
      </c>
      <c r="BO107" s="274">
        <v>0</v>
      </c>
      <c r="BP107" s="276"/>
      <c r="BQ107" s="273"/>
      <c r="BR107" s="273">
        <v>70</v>
      </c>
      <c r="BS107" s="273">
        <v>479</v>
      </c>
      <c r="BW107" s="331">
        <f t="shared" si="140"/>
        <v>40</v>
      </c>
      <c r="BX107" s="331">
        <f t="shared" si="140"/>
        <v>0</v>
      </c>
      <c r="BY107" s="331">
        <f t="shared" si="140"/>
        <v>301</v>
      </c>
      <c r="BZ107" s="331">
        <f t="shared" si="140"/>
        <v>0</v>
      </c>
      <c r="CA107" s="331">
        <f t="shared" si="140"/>
        <v>0</v>
      </c>
      <c r="CB107" s="331">
        <f t="shared" si="140"/>
        <v>2</v>
      </c>
      <c r="CC107" s="331">
        <f t="shared" si="140"/>
        <v>1</v>
      </c>
      <c r="CD107" s="331">
        <f t="shared" si="140"/>
        <v>0</v>
      </c>
      <c r="CE107" s="331">
        <f t="shared" si="140"/>
        <v>1</v>
      </c>
      <c r="CF107" s="331">
        <f t="shared" si="140"/>
        <v>511</v>
      </c>
      <c r="CG107" s="331">
        <f t="shared" si="140"/>
        <v>0</v>
      </c>
      <c r="CH107" s="331">
        <f t="shared" si="140"/>
        <v>0</v>
      </c>
      <c r="CI107" s="331">
        <f t="shared" si="140"/>
        <v>0</v>
      </c>
      <c r="CJ107" s="331">
        <f t="shared" si="140"/>
        <v>0</v>
      </c>
      <c r="CK107" s="331">
        <f t="shared" si="140"/>
        <v>0</v>
      </c>
      <c r="CL107" s="331">
        <f t="shared" si="140"/>
        <v>479</v>
      </c>
      <c r="CM107" s="331">
        <f t="shared" si="139"/>
        <v>70</v>
      </c>
      <c r="CN107" s="331">
        <f t="shared" si="139"/>
        <v>0</v>
      </c>
      <c r="CO107" s="331">
        <f t="shared" si="139"/>
        <v>13</v>
      </c>
      <c r="CP107" s="331">
        <f t="shared" si="139"/>
        <v>1418</v>
      </c>
      <c r="CQ107" s="332">
        <f t="shared" si="114"/>
        <v>0</v>
      </c>
      <c r="CS107" s="363" t="str">
        <f t="shared" si="115"/>
        <v/>
      </c>
      <c r="CT107" s="260">
        <f t="shared" si="141"/>
        <v>1.6747200000000002</v>
      </c>
      <c r="CU107" s="260">
        <f t="shared" si="142"/>
        <v>0</v>
      </c>
      <c r="CV107" s="260">
        <f t="shared" si="143"/>
        <v>12.602268</v>
      </c>
      <c r="CW107" s="260">
        <f t="shared" si="144"/>
        <v>0</v>
      </c>
      <c r="CX107" s="260">
        <f t="shared" si="145"/>
        <v>0</v>
      </c>
      <c r="CY107" s="260">
        <f t="shared" si="146"/>
        <v>8.3736000000000005E-2</v>
      </c>
      <c r="CZ107" s="260">
        <f t="shared" si="147"/>
        <v>4.1868000000000002E-2</v>
      </c>
      <c r="DA107" s="260">
        <f t="shared" si="148"/>
        <v>0</v>
      </c>
      <c r="DB107" s="260">
        <f t="shared" si="149"/>
        <v>4.1868000000000002E-2</v>
      </c>
      <c r="DC107" s="260">
        <f t="shared" si="150"/>
        <v>21.394548</v>
      </c>
      <c r="DD107" s="260">
        <f t="shared" si="151"/>
        <v>0</v>
      </c>
      <c r="DE107" s="260">
        <f t="shared" si="152"/>
        <v>0</v>
      </c>
      <c r="DF107" s="260">
        <f t="shared" si="153"/>
        <v>0</v>
      </c>
      <c r="DG107" s="260">
        <f t="shared" si="154"/>
        <v>0</v>
      </c>
      <c r="DH107" s="260">
        <f t="shared" si="155"/>
        <v>0</v>
      </c>
      <c r="DI107" s="260">
        <f t="shared" si="156"/>
        <v>20.054772</v>
      </c>
      <c r="DJ107" s="260">
        <f t="shared" si="157"/>
        <v>2.9307600000000003</v>
      </c>
      <c r="DK107" s="260">
        <f t="shared" si="158"/>
        <v>0</v>
      </c>
      <c r="DL107" s="260">
        <f t="shared" si="159"/>
        <v>0.54428399999999999</v>
      </c>
      <c r="DM107" s="260">
        <f t="shared" si="160"/>
        <v>59.368824000000004</v>
      </c>
      <c r="DN107" s="260">
        <f t="shared" si="116"/>
        <v>0</v>
      </c>
      <c r="DQ107" s="358"/>
    </row>
    <row r="108" spans="1:141" ht="22.5">
      <c r="A108" s="272" t="s">
        <v>749</v>
      </c>
      <c r="B108" s="273">
        <v>3149</v>
      </c>
      <c r="C108" s="273">
        <v>1112</v>
      </c>
      <c r="D108" s="274">
        <v>12</v>
      </c>
      <c r="E108" s="275"/>
      <c r="F108" s="275">
        <v>1033</v>
      </c>
      <c r="G108" s="275"/>
      <c r="H108" s="275"/>
      <c r="I108" s="275"/>
      <c r="J108" s="275">
        <v>67</v>
      </c>
      <c r="K108" s="275"/>
      <c r="L108" s="275"/>
      <c r="M108" s="276"/>
      <c r="N108" s="273">
        <v>6</v>
      </c>
      <c r="O108" s="274"/>
      <c r="P108" s="275">
        <v>6</v>
      </c>
      <c r="Q108" s="275"/>
      <c r="R108" s="276"/>
      <c r="S108" s="273"/>
      <c r="T108" s="274"/>
      <c r="U108" s="276"/>
      <c r="V108" s="273"/>
      <c r="W108" s="273">
        <v>469</v>
      </c>
      <c r="X108" s="274"/>
      <c r="Y108" s="275"/>
      <c r="Z108" s="275"/>
      <c r="AA108" s="275"/>
      <c r="AB108" s="275"/>
      <c r="AC108" s="275">
        <v>413</v>
      </c>
      <c r="AD108" s="275"/>
      <c r="AE108" s="275">
        <v>6</v>
      </c>
      <c r="AF108" s="275">
        <v>0</v>
      </c>
      <c r="AG108" s="275"/>
      <c r="AH108" s="275"/>
      <c r="AI108" s="275"/>
      <c r="AJ108" s="275">
        <v>0</v>
      </c>
      <c r="AK108" s="275"/>
      <c r="AL108" s="275">
        <v>44</v>
      </c>
      <c r="AM108" s="275">
        <v>5</v>
      </c>
      <c r="AN108" s="275"/>
      <c r="AO108" s="275"/>
      <c r="AP108" s="275"/>
      <c r="AQ108" s="275"/>
      <c r="AR108" s="275"/>
      <c r="AS108" s="276">
        <v>0</v>
      </c>
      <c r="AT108" s="273">
        <v>407</v>
      </c>
      <c r="AU108" s="273">
        <v>8</v>
      </c>
      <c r="AV108" s="274"/>
      <c r="AW108" s="275"/>
      <c r="AX108" s="275"/>
      <c r="AY108" s="275"/>
      <c r="AZ108" s="275"/>
      <c r="BA108" s="275"/>
      <c r="BB108" s="275">
        <v>8</v>
      </c>
      <c r="BC108" s="275"/>
      <c r="BD108" s="275">
        <v>0</v>
      </c>
      <c r="BE108" s="275"/>
      <c r="BF108" s="275"/>
      <c r="BG108" s="275"/>
      <c r="BH108" s="275"/>
      <c r="BI108" s="275"/>
      <c r="BJ108" s="275"/>
      <c r="BK108" s="275"/>
      <c r="BL108" s="275">
        <v>0</v>
      </c>
      <c r="BM108" s="276"/>
      <c r="BN108" s="273">
        <v>8</v>
      </c>
      <c r="BO108" s="274">
        <v>8</v>
      </c>
      <c r="BP108" s="276"/>
      <c r="BQ108" s="273"/>
      <c r="BR108" s="273">
        <v>349</v>
      </c>
      <c r="BS108" s="273">
        <v>789</v>
      </c>
      <c r="BW108" s="331">
        <f t="shared" si="140"/>
        <v>1045</v>
      </c>
      <c r="BX108" s="331">
        <f t="shared" si="140"/>
        <v>0</v>
      </c>
      <c r="BY108" s="331">
        <f t="shared" si="140"/>
        <v>6</v>
      </c>
      <c r="BZ108" s="331">
        <f t="shared" si="140"/>
        <v>0</v>
      </c>
      <c r="CA108" s="331">
        <f t="shared" si="140"/>
        <v>0</v>
      </c>
      <c r="CB108" s="331">
        <f t="shared" si="140"/>
        <v>44</v>
      </c>
      <c r="CC108" s="331">
        <f t="shared" si="140"/>
        <v>6</v>
      </c>
      <c r="CD108" s="331">
        <f t="shared" si="140"/>
        <v>5</v>
      </c>
      <c r="CE108" s="331">
        <f t="shared" si="140"/>
        <v>413</v>
      </c>
      <c r="CF108" s="331">
        <f t="shared" si="140"/>
        <v>407</v>
      </c>
      <c r="CG108" s="331">
        <f t="shared" si="140"/>
        <v>0</v>
      </c>
      <c r="CH108" s="331">
        <f t="shared" si="140"/>
        <v>8</v>
      </c>
      <c r="CI108" s="331">
        <f t="shared" si="140"/>
        <v>0</v>
      </c>
      <c r="CJ108" s="331">
        <f t="shared" si="140"/>
        <v>0</v>
      </c>
      <c r="CK108" s="331">
        <f t="shared" si="140"/>
        <v>0</v>
      </c>
      <c r="CL108" s="331">
        <f t="shared" si="140"/>
        <v>789</v>
      </c>
      <c r="CM108" s="331">
        <f t="shared" si="139"/>
        <v>349</v>
      </c>
      <c r="CN108" s="331">
        <f t="shared" si="139"/>
        <v>8</v>
      </c>
      <c r="CO108" s="331">
        <f t="shared" si="139"/>
        <v>67</v>
      </c>
      <c r="CP108" s="331">
        <f t="shared" si="139"/>
        <v>3149</v>
      </c>
      <c r="CQ108" s="332">
        <f t="shared" si="114"/>
        <v>-2</v>
      </c>
      <c r="CS108" s="363" t="str">
        <f t="shared" si="115"/>
        <v/>
      </c>
      <c r="CT108" s="260">
        <f t="shared" si="141"/>
        <v>43.75206</v>
      </c>
      <c r="CU108" s="260">
        <f t="shared" si="142"/>
        <v>0</v>
      </c>
      <c r="CV108" s="260">
        <f t="shared" si="143"/>
        <v>0.25120799999999999</v>
      </c>
      <c r="CW108" s="260">
        <f t="shared" si="144"/>
        <v>0</v>
      </c>
      <c r="CX108" s="260">
        <f t="shared" si="145"/>
        <v>0</v>
      </c>
      <c r="CY108" s="260">
        <f t="shared" si="146"/>
        <v>1.8421920000000001</v>
      </c>
      <c r="CZ108" s="260">
        <f t="shared" si="147"/>
        <v>0.25120799999999999</v>
      </c>
      <c r="DA108" s="260">
        <f t="shared" si="148"/>
        <v>0.20934000000000003</v>
      </c>
      <c r="DB108" s="260">
        <f t="shared" si="149"/>
        <v>17.291484000000001</v>
      </c>
      <c r="DC108" s="260">
        <f t="shared" si="150"/>
        <v>17.040276000000002</v>
      </c>
      <c r="DD108" s="260">
        <f t="shared" si="151"/>
        <v>0</v>
      </c>
      <c r="DE108" s="260">
        <f t="shared" si="152"/>
        <v>0.33494400000000002</v>
      </c>
      <c r="DF108" s="260">
        <f t="shared" si="153"/>
        <v>0</v>
      </c>
      <c r="DG108" s="260">
        <f t="shared" si="154"/>
        <v>0</v>
      </c>
      <c r="DH108" s="260">
        <f t="shared" si="155"/>
        <v>0</v>
      </c>
      <c r="DI108" s="260">
        <f t="shared" si="156"/>
        <v>33.033852000000003</v>
      </c>
      <c r="DJ108" s="260">
        <f t="shared" si="157"/>
        <v>14.611932000000001</v>
      </c>
      <c r="DK108" s="260">
        <f t="shared" si="158"/>
        <v>0.33494400000000002</v>
      </c>
      <c r="DL108" s="260">
        <f t="shared" si="159"/>
        <v>2.8051560000000002</v>
      </c>
      <c r="DM108" s="260">
        <f t="shared" si="160"/>
        <v>131.842332</v>
      </c>
      <c r="DN108" s="260">
        <f t="shared" si="116"/>
        <v>0</v>
      </c>
      <c r="DQ108" s="358"/>
    </row>
    <row r="109" spans="1:141" ht="22.5">
      <c r="A109" s="272" t="s">
        <v>750</v>
      </c>
      <c r="B109" s="273">
        <v>572</v>
      </c>
      <c r="C109" s="273">
        <v>126</v>
      </c>
      <c r="D109" s="274">
        <v>2</v>
      </c>
      <c r="E109" s="275"/>
      <c r="F109" s="275">
        <v>9</v>
      </c>
      <c r="G109" s="275"/>
      <c r="H109" s="275"/>
      <c r="I109" s="275"/>
      <c r="J109" s="275">
        <v>115</v>
      </c>
      <c r="K109" s="275"/>
      <c r="L109" s="275"/>
      <c r="M109" s="276"/>
      <c r="N109" s="273">
        <v>33</v>
      </c>
      <c r="O109" s="274"/>
      <c r="P109" s="275">
        <v>2</v>
      </c>
      <c r="Q109" s="275"/>
      <c r="R109" s="276">
        <v>31</v>
      </c>
      <c r="S109" s="273"/>
      <c r="T109" s="274"/>
      <c r="U109" s="276"/>
      <c r="V109" s="273"/>
      <c r="W109" s="273">
        <v>11</v>
      </c>
      <c r="X109" s="274"/>
      <c r="Y109" s="275"/>
      <c r="Z109" s="275"/>
      <c r="AA109" s="275"/>
      <c r="AB109" s="275"/>
      <c r="AC109" s="275"/>
      <c r="AD109" s="275"/>
      <c r="AE109" s="275">
        <v>1</v>
      </c>
      <c r="AF109" s="275">
        <v>0</v>
      </c>
      <c r="AG109" s="275"/>
      <c r="AH109" s="275"/>
      <c r="AI109" s="275"/>
      <c r="AJ109" s="275">
        <v>0</v>
      </c>
      <c r="AK109" s="275"/>
      <c r="AL109" s="275">
        <v>3</v>
      </c>
      <c r="AM109" s="275">
        <v>8</v>
      </c>
      <c r="AN109" s="275"/>
      <c r="AO109" s="275"/>
      <c r="AP109" s="275"/>
      <c r="AQ109" s="275">
        <v>0</v>
      </c>
      <c r="AR109" s="275"/>
      <c r="AS109" s="276"/>
      <c r="AT109" s="273">
        <v>183</v>
      </c>
      <c r="AU109" s="273"/>
      <c r="AV109" s="274"/>
      <c r="AW109" s="275"/>
      <c r="AX109" s="275"/>
      <c r="AY109" s="275"/>
      <c r="AZ109" s="275"/>
      <c r="BA109" s="275"/>
      <c r="BB109" s="275"/>
      <c r="BC109" s="275"/>
      <c r="BD109" s="275"/>
      <c r="BE109" s="275"/>
      <c r="BF109" s="275"/>
      <c r="BG109" s="275"/>
      <c r="BH109" s="275"/>
      <c r="BI109" s="275"/>
      <c r="BJ109" s="275"/>
      <c r="BK109" s="275"/>
      <c r="BL109" s="275"/>
      <c r="BM109" s="276"/>
      <c r="BN109" s="273"/>
      <c r="BO109" s="274"/>
      <c r="BP109" s="276"/>
      <c r="BQ109" s="273"/>
      <c r="BR109" s="273">
        <v>22</v>
      </c>
      <c r="BS109" s="273">
        <v>196</v>
      </c>
      <c r="BW109" s="331">
        <f t="shared" si="140"/>
        <v>11</v>
      </c>
      <c r="BX109" s="331">
        <f t="shared" si="140"/>
        <v>0</v>
      </c>
      <c r="BY109" s="331">
        <f t="shared" si="140"/>
        <v>33</v>
      </c>
      <c r="BZ109" s="331">
        <f t="shared" si="140"/>
        <v>0</v>
      </c>
      <c r="CA109" s="331">
        <f t="shared" si="140"/>
        <v>0</v>
      </c>
      <c r="CB109" s="331">
        <f t="shared" si="140"/>
        <v>3</v>
      </c>
      <c r="CC109" s="331">
        <f t="shared" si="140"/>
        <v>1</v>
      </c>
      <c r="CD109" s="331">
        <f t="shared" si="140"/>
        <v>8</v>
      </c>
      <c r="CE109" s="331">
        <f t="shared" si="140"/>
        <v>0</v>
      </c>
      <c r="CF109" s="331">
        <f t="shared" si="140"/>
        <v>183</v>
      </c>
      <c r="CG109" s="331">
        <f t="shared" si="140"/>
        <v>0</v>
      </c>
      <c r="CH109" s="331">
        <f t="shared" si="140"/>
        <v>0</v>
      </c>
      <c r="CI109" s="331">
        <f t="shared" si="140"/>
        <v>0</v>
      </c>
      <c r="CJ109" s="331">
        <f t="shared" si="140"/>
        <v>0</v>
      </c>
      <c r="CK109" s="331">
        <f t="shared" si="140"/>
        <v>0</v>
      </c>
      <c r="CL109" s="331">
        <f t="shared" si="140"/>
        <v>196</v>
      </c>
      <c r="CM109" s="331">
        <f t="shared" si="139"/>
        <v>22</v>
      </c>
      <c r="CN109" s="331">
        <f t="shared" si="139"/>
        <v>0</v>
      </c>
      <c r="CO109" s="331">
        <f t="shared" si="139"/>
        <v>115</v>
      </c>
      <c r="CP109" s="331">
        <f t="shared" si="139"/>
        <v>572</v>
      </c>
      <c r="CQ109" s="332">
        <f t="shared" si="114"/>
        <v>0</v>
      </c>
      <c r="CS109" s="363" t="str">
        <f t="shared" si="115"/>
        <v/>
      </c>
      <c r="CT109" s="260">
        <f t="shared" si="141"/>
        <v>0.46054800000000001</v>
      </c>
      <c r="CU109" s="260">
        <f t="shared" si="142"/>
        <v>0</v>
      </c>
      <c r="CV109" s="260">
        <f t="shared" si="143"/>
        <v>1.3816440000000001</v>
      </c>
      <c r="CW109" s="260">
        <f t="shared" si="144"/>
        <v>0</v>
      </c>
      <c r="CX109" s="260">
        <f t="shared" si="145"/>
        <v>0</v>
      </c>
      <c r="CY109" s="260">
        <f t="shared" si="146"/>
        <v>0.12560399999999999</v>
      </c>
      <c r="CZ109" s="260">
        <f t="shared" si="147"/>
        <v>4.1868000000000002E-2</v>
      </c>
      <c r="DA109" s="260">
        <f t="shared" si="148"/>
        <v>0.33494400000000002</v>
      </c>
      <c r="DB109" s="260">
        <f t="shared" si="149"/>
        <v>0</v>
      </c>
      <c r="DC109" s="260">
        <f t="shared" si="150"/>
        <v>7.6618440000000003</v>
      </c>
      <c r="DD109" s="260">
        <f t="shared" si="151"/>
        <v>0</v>
      </c>
      <c r="DE109" s="260">
        <f t="shared" si="152"/>
        <v>0</v>
      </c>
      <c r="DF109" s="260">
        <f t="shared" si="153"/>
        <v>0</v>
      </c>
      <c r="DG109" s="260">
        <f t="shared" si="154"/>
        <v>0</v>
      </c>
      <c r="DH109" s="260">
        <f t="shared" si="155"/>
        <v>0</v>
      </c>
      <c r="DI109" s="260">
        <f t="shared" si="156"/>
        <v>8.2061279999999996</v>
      </c>
      <c r="DJ109" s="260">
        <f t="shared" si="157"/>
        <v>0.92109600000000003</v>
      </c>
      <c r="DK109" s="260">
        <f t="shared" si="158"/>
        <v>0</v>
      </c>
      <c r="DL109" s="260">
        <f t="shared" si="159"/>
        <v>4.8148200000000001</v>
      </c>
      <c r="DM109" s="260">
        <f t="shared" si="160"/>
        <v>23.948496000000002</v>
      </c>
      <c r="DN109" s="260">
        <f t="shared" si="116"/>
        <v>0</v>
      </c>
      <c r="DQ109" s="358"/>
    </row>
    <row r="110" spans="1:141" ht="22.5">
      <c r="A110" s="272" t="s">
        <v>751</v>
      </c>
      <c r="B110" s="273">
        <v>3019</v>
      </c>
      <c r="C110" s="273">
        <v>477</v>
      </c>
      <c r="D110" s="274">
        <v>47</v>
      </c>
      <c r="E110" s="275"/>
      <c r="F110" s="275">
        <v>359</v>
      </c>
      <c r="G110" s="275"/>
      <c r="H110" s="275">
        <v>14</v>
      </c>
      <c r="I110" s="275">
        <v>0</v>
      </c>
      <c r="J110" s="275">
        <v>58</v>
      </c>
      <c r="K110" s="275"/>
      <c r="L110" s="275"/>
      <c r="M110" s="276"/>
      <c r="N110" s="273">
        <v>39</v>
      </c>
      <c r="O110" s="274"/>
      <c r="P110" s="275">
        <v>39</v>
      </c>
      <c r="Q110" s="275"/>
      <c r="R110" s="276"/>
      <c r="S110" s="273"/>
      <c r="T110" s="274"/>
      <c r="U110" s="276"/>
      <c r="V110" s="273"/>
      <c r="W110" s="273">
        <v>98</v>
      </c>
      <c r="X110" s="274"/>
      <c r="Y110" s="275"/>
      <c r="Z110" s="275"/>
      <c r="AA110" s="275"/>
      <c r="AB110" s="275"/>
      <c r="AC110" s="275"/>
      <c r="AD110" s="275"/>
      <c r="AE110" s="275">
        <v>6</v>
      </c>
      <c r="AF110" s="275">
        <v>0</v>
      </c>
      <c r="AG110" s="275"/>
      <c r="AH110" s="275"/>
      <c r="AI110" s="275"/>
      <c r="AJ110" s="275">
        <v>0</v>
      </c>
      <c r="AK110" s="275"/>
      <c r="AL110" s="275">
        <v>23</v>
      </c>
      <c r="AM110" s="275">
        <v>4</v>
      </c>
      <c r="AN110" s="275"/>
      <c r="AO110" s="275"/>
      <c r="AP110" s="275"/>
      <c r="AQ110" s="275">
        <v>65</v>
      </c>
      <c r="AR110" s="275"/>
      <c r="AS110" s="276"/>
      <c r="AT110" s="273">
        <v>1059</v>
      </c>
      <c r="AU110" s="273">
        <v>65</v>
      </c>
      <c r="AV110" s="274"/>
      <c r="AW110" s="275"/>
      <c r="AX110" s="275"/>
      <c r="AY110" s="275"/>
      <c r="AZ110" s="275"/>
      <c r="BA110" s="275"/>
      <c r="BB110" s="275">
        <v>7</v>
      </c>
      <c r="BC110" s="275"/>
      <c r="BD110" s="275"/>
      <c r="BE110" s="275">
        <v>58</v>
      </c>
      <c r="BF110" s="275"/>
      <c r="BG110" s="275"/>
      <c r="BH110" s="275"/>
      <c r="BI110" s="275"/>
      <c r="BJ110" s="275"/>
      <c r="BK110" s="275"/>
      <c r="BL110" s="275"/>
      <c r="BM110" s="276"/>
      <c r="BN110" s="273">
        <v>776</v>
      </c>
      <c r="BO110" s="274">
        <v>605</v>
      </c>
      <c r="BP110" s="276">
        <v>172</v>
      </c>
      <c r="BQ110" s="273"/>
      <c r="BR110" s="273">
        <v>25</v>
      </c>
      <c r="BS110" s="273">
        <v>478</v>
      </c>
      <c r="BW110" s="331">
        <f t="shared" si="140"/>
        <v>406</v>
      </c>
      <c r="BX110" s="331">
        <f t="shared" si="140"/>
        <v>14</v>
      </c>
      <c r="BY110" s="331">
        <f t="shared" si="140"/>
        <v>39</v>
      </c>
      <c r="BZ110" s="331">
        <f t="shared" si="140"/>
        <v>0</v>
      </c>
      <c r="CA110" s="331">
        <f t="shared" si="140"/>
        <v>0</v>
      </c>
      <c r="CB110" s="331">
        <f t="shared" si="140"/>
        <v>23</v>
      </c>
      <c r="CC110" s="331">
        <f t="shared" si="140"/>
        <v>6</v>
      </c>
      <c r="CD110" s="331">
        <f t="shared" si="140"/>
        <v>4</v>
      </c>
      <c r="CE110" s="331">
        <f t="shared" si="140"/>
        <v>65</v>
      </c>
      <c r="CF110" s="331">
        <f t="shared" si="140"/>
        <v>1059</v>
      </c>
      <c r="CG110" s="331">
        <f t="shared" si="140"/>
        <v>0</v>
      </c>
      <c r="CH110" s="331">
        <f t="shared" si="140"/>
        <v>7</v>
      </c>
      <c r="CI110" s="331">
        <f t="shared" si="140"/>
        <v>0</v>
      </c>
      <c r="CJ110" s="331">
        <f t="shared" si="140"/>
        <v>0</v>
      </c>
      <c r="CK110" s="331">
        <f t="shared" si="140"/>
        <v>230</v>
      </c>
      <c r="CL110" s="331">
        <f t="shared" si="140"/>
        <v>478</v>
      </c>
      <c r="CM110" s="331">
        <f t="shared" si="139"/>
        <v>25</v>
      </c>
      <c r="CN110" s="331">
        <f t="shared" si="139"/>
        <v>605</v>
      </c>
      <c r="CO110" s="331">
        <f t="shared" si="139"/>
        <v>58</v>
      </c>
      <c r="CP110" s="331">
        <f t="shared" si="139"/>
        <v>3019</v>
      </c>
      <c r="CQ110" s="332">
        <f t="shared" si="114"/>
        <v>0</v>
      </c>
      <c r="CS110" s="363" t="str">
        <f t="shared" si="115"/>
        <v/>
      </c>
      <c r="CT110" s="260">
        <f t="shared" si="141"/>
        <v>16.998408000000001</v>
      </c>
      <c r="CU110" s="260">
        <f t="shared" si="142"/>
        <v>0.58615200000000001</v>
      </c>
      <c r="CV110" s="260">
        <f t="shared" si="143"/>
        <v>1.6328520000000002</v>
      </c>
      <c r="CW110" s="260">
        <f t="shared" si="144"/>
        <v>0</v>
      </c>
      <c r="CX110" s="260">
        <f t="shared" si="145"/>
        <v>0</v>
      </c>
      <c r="CY110" s="260">
        <f t="shared" si="146"/>
        <v>0.96296400000000004</v>
      </c>
      <c r="CZ110" s="260">
        <f t="shared" si="147"/>
        <v>0.25120799999999999</v>
      </c>
      <c r="DA110" s="260">
        <f t="shared" si="148"/>
        <v>0.16747200000000001</v>
      </c>
      <c r="DB110" s="260">
        <f t="shared" si="149"/>
        <v>2.7214200000000002</v>
      </c>
      <c r="DC110" s="260">
        <f t="shared" si="150"/>
        <v>44.338212000000006</v>
      </c>
      <c r="DD110" s="260">
        <f t="shared" si="151"/>
        <v>0</v>
      </c>
      <c r="DE110" s="260">
        <f t="shared" si="152"/>
        <v>0.293076</v>
      </c>
      <c r="DF110" s="260">
        <f t="shared" si="153"/>
        <v>0</v>
      </c>
      <c r="DG110" s="260">
        <f t="shared" si="154"/>
        <v>0</v>
      </c>
      <c r="DH110" s="260">
        <f t="shared" si="155"/>
        <v>9.6296400000000002</v>
      </c>
      <c r="DI110" s="260">
        <f t="shared" si="156"/>
        <v>20.012904000000002</v>
      </c>
      <c r="DJ110" s="260">
        <f t="shared" si="157"/>
        <v>1.0467</v>
      </c>
      <c r="DK110" s="260">
        <f t="shared" si="158"/>
        <v>25.33014</v>
      </c>
      <c r="DL110" s="260">
        <f t="shared" si="159"/>
        <v>2.4283440000000001</v>
      </c>
      <c r="DM110" s="260">
        <f t="shared" si="160"/>
        <v>126.39949200000001</v>
      </c>
      <c r="DN110" s="260">
        <f t="shared" si="116"/>
        <v>0</v>
      </c>
      <c r="DQ110" s="358"/>
    </row>
    <row r="111" spans="1:141" ht="22.5">
      <c r="A111" s="272" t="s">
        <v>752</v>
      </c>
      <c r="B111" s="273">
        <v>449</v>
      </c>
      <c r="C111" s="273">
        <v>11</v>
      </c>
      <c r="D111" s="274"/>
      <c r="E111" s="275"/>
      <c r="F111" s="275">
        <v>11</v>
      </c>
      <c r="G111" s="275"/>
      <c r="H111" s="275"/>
      <c r="I111" s="275"/>
      <c r="J111" s="275">
        <v>0</v>
      </c>
      <c r="K111" s="275"/>
      <c r="L111" s="275"/>
      <c r="M111" s="276"/>
      <c r="N111" s="273"/>
      <c r="O111" s="274"/>
      <c r="P111" s="275"/>
      <c r="Q111" s="275"/>
      <c r="R111" s="276"/>
      <c r="S111" s="273"/>
      <c r="T111" s="274"/>
      <c r="U111" s="276"/>
      <c r="V111" s="273"/>
      <c r="W111" s="273">
        <v>15</v>
      </c>
      <c r="X111" s="274"/>
      <c r="Y111" s="275"/>
      <c r="Z111" s="275"/>
      <c r="AA111" s="275"/>
      <c r="AB111" s="275"/>
      <c r="AC111" s="275"/>
      <c r="AD111" s="275"/>
      <c r="AE111" s="275">
        <v>4</v>
      </c>
      <c r="AF111" s="275">
        <v>0</v>
      </c>
      <c r="AG111" s="275"/>
      <c r="AH111" s="275"/>
      <c r="AI111" s="275">
        <v>0</v>
      </c>
      <c r="AJ111" s="275">
        <v>0</v>
      </c>
      <c r="AK111" s="275"/>
      <c r="AL111" s="275">
        <v>10</v>
      </c>
      <c r="AM111" s="275"/>
      <c r="AN111" s="275"/>
      <c r="AO111" s="275"/>
      <c r="AP111" s="275"/>
      <c r="AQ111" s="275"/>
      <c r="AR111" s="275"/>
      <c r="AS111" s="276"/>
      <c r="AT111" s="273">
        <v>127</v>
      </c>
      <c r="AU111" s="273">
        <v>1</v>
      </c>
      <c r="AV111" s="274"/>
      <c r="AW111" s="275"/>
      <c r="AX111" s="275"/>
      <c r="AY111" s="275"/>
      <c r="AZ111" s="275"/>
      <c r="BA111" s="275"/>
      <c r="BB111" s="275">
        <v>1</v>
      </c>
      <c r="BC111" s="275"/>
      <c r="BD111" s="275"/>
      <c r="BE111" s="275"/>
      <c r="BF111" s="275"/>
      <c r="BG111" s="275"/>
      <c r="BH111" s="275"/>
      <c r="BI111" s="275"/>
      <c r="BJ111" s="275"/>
      <c r="BK111" s="275"/>
      <c r="BL111" s="275"/>
      <c r="BM111" s="276"/>
      <c r="BN111" s="273">
        <v>0</v>
      </c>
      <c r="BO111" s="274">
        <v>0</v>
      </c>
      <c r="BP111" s="276"/>
      <c r="BQ111" s="273"/>
      <c r="BR111" s="273">
        <v>41</v>
      </c>
      <c r="BS111" s="273">
        <v>255</v>
      </c>
      <c r="BW111" s="331">
        <f t="shared" si="140"/>
        <v>11</v>
      </c>
      <c r="BX111" s="331">
        <f t="shared" si="140"/>
        <v>0</v>
      </c>
      <c r="BY111" s="331">
        <f t="shared" si="140"/>
        <v>0</v>
      </c>
      <c r="BZ111" s="331">
        <f t="shared" si="140"/>
        <v>0</v>
      </c>
      <c r="CA111" s="331">
        <f t="shared" si="140"/>
        <v>0</v>
      </c>
      <c r="CB111" s="331">
        <f t="shared" si="140"/>
        <v>10</v>
      </c>
      <c r="CC111" s="331">
        <f t="shared" si="140"/>
        <v>4</v>
      </c>
      <c r="CD111" s="331">
        <f t="shared" si="140"/>
        <v>0</v>
      </c>
      <c r="CE111" s="331">
        <f t="shared" si="140"/>
        <v>0</v>
      </c>
      <c r="CF111" s="331">
        <f t="shared" si="140"/>
        <v>127</v>
      </c>
      <c r="CG111" s="331">
        <f t="shared" si="140"/>
        <v>0</v>
      </c>
      <c r="CH111" s="331">
        <f t="shared" si="140"/>
        <v>1</v>
      </c>
      <c r="CI111" s="331">
        <f t="shared" si="140"/>
        <v>0</v>
      </c>
      <c r="CJ111" s="331">
        <f t="shared" si="140"/>
        <v>0</v>
      </c>
      <c r="CK111" s="331">
        <f t="shared" si="140"/>
        <v>0</v>
      </c>
      <c r="CL111" s="331">
        <f t="shared" si="140"/>
        <v>255</v>
      </c>
      <c r="CM111" s="331">
        <f t="shared" si="139"/>
        <v>41</v>
      </c>
      <c r="CN111" s="331">
        <f t="shared" si="139"/>
        <v>0</v>
      </c>
      <c r="CO111" s="331">
        <f t="shared" si="139"/>
        <v>0</v>
      </c>
      <c r="CP111" s="331">
        <f t="shared" si="139"/>
        <v>449</v>
      </c>
      <c r="CQ111" s="332">
        <f t="shared" si="114"/>
        <v>0</v>
      </c>
      <c r="CS111" s="363" t="str">
        <f t="shared" si="115"/>
        <v/>
      </c>
      <c r="CT111" s="260">
        <f t="shared" si="141"/>
        <v>0.46054800000000001</v>
      </c>
      <c r="CU111" s="260">
        <f t="shared" si="142"/>
        <v>0</v>
      </c>
      <c r="CV111" s="260">
        <f t="shared" si="143"/>
        <v>0</v>
      </c>
      <c r="CW111" s="260">
        <f t="shared" si="144"/>
        <v>0</v>
      </c>
      <c r="CX111" s="260">
        <f t="shared" si="145"/>
        <v>0</v>
      </c>
      <c r="CY111" s="260">
        <f t="shared" si="146"/>
        <v>0.41868000000000005</v>
      </c>
      <c r="CZ111" s="260">
        <f t="shared" si="147"/>
        <v>0.16747200000000001</v>
      </c>
      <c r="DA111" s="260">
        <f t="shared" si="148"/>
        <v>0</v>
      </c>
      <c r="DB111" s="260">
        <f t="shared" si="149"/>
        <v>0</v>
      </c>
      <c r="DC111" s="260">
        <f t="shared" si="150"/>
        <v>5.3172360000000003</v>
      </c>
      <c r="DD111" s="260">
        <f t="shared" si="151"/>
        <v>0</v>
      </c>
      <c r="DE111" s="260">
        <f t="shared" si="152"/>
        <v>4.1868000000000002E-2</v>
      </c>
      <c r="DF111" s="260">
        <f t="shared" si="153"/>
        <v>0</v>
      </c>
      <c r="DG111" s="260">
        <f t="shared" si="154"/>
        <v>0</v>
      </c>
      <c r="DH111" s="260">
        <f t="shared" si="155"/>
        <v>0</v>
      </c>
      <c r="DI111" s="260">
        <f t="shared" si="156"/>
        <v>10.676340000000001</v>
      </c>
      <c r="DJ111" s="260">
        <f t="shared" si="157"/>
        <v>1.716588</v>
      </c>
      <c r="DK111" s="260">
        <f t="shared" si="158"/>
        <v>0</v>
      </c>
      <c r="DL111" s="260">
        <f t="shared" si="159"/>
        <v>0</v>
      </c>
      <c r="DM111" s="260">
        <f t="shared" si="160"/>
        <v>18.798732000000001</v>
      </c>
      <c r="DN111" s="260">
        <f t="shared" si="116"/>
        <v>0</v>
      </c>
      <c r="DQ111" s="358"/>
    </row>
    <row r="112" spans="1:141" ht="22.5">
      <c r="A112" s="272" t="s">
        <v>753</v>
      </c>
      <c r="B112" s="273">
        <v>728</v>
      </c>
      <c r="C112" s="273">
        <v>24</v>
      </c>
      <c r="D112" s="274"/>
      <c r="E112" s="275"/>
      <c r="F112" s="275">
        <v>22</v>
      </c>
      <c r="G112" s="275"/>
      <c r="H112" s="275">
        <v>0</v>
      </c>
      <c r="I112" s="275"/>
      <c r="J112" s="275">
        <v>2</v>
      </c>
      <c r="K112" s="275"/>
      <c r="L112" s="275"/>
      <c r="M112" s="276"/>
      <c r="N112" s="273">
        <v>0</v>
      </c>
      <c r="O112" s="274"/>
      <c r="P112" s="275">
        <v>0</v>
      </c>
      <c r="Q112" s="275"/>
      <c r="R112" s="276"/>
      <c r="S112" s="273"/>
      <c r="T112" s="274"/>
      <c r="U112" s="276"/>
      <c r="V112" s="273"/>
      <c r="W112" s="273">
        <v>23</v>
      </c>
      <c r="X112" s="274"/>
      <c r="Y112" s="275"/>
      <c r="Z112" s="275"/>
      <c r="AA112" s="275"/>
      <c r="AB112" s="275"/>
      <c r="AC112" s="275"/>
      <c r="AD112" s="275"/>
      <c r="AE112" s="275">
        <v>10</v>
      </c>
      <c r="AF112" s="275">
        <v>0</v>
      </c>
      <c r="AG112" s="275"/>
      <c r="AH112" s="275"/>
      <c r="AI112" s="275">
        <v>0</v>
      </c>
      <c r="AJ112" s="275">
        <v>0</v>
      </c>
      <c r="AK112" s="275"/>
      <c r="AL112" s="275">
        <v>12</v>
      </c>
      <c r="AM112" s="275">
        <v>0</v>
      </c>
      <c r="AN112" s="275"/>
      <c r="AO112" s="275"/>
      <c r="AP112" s="275"/>
      <c r="AQ112" s="275"/>
      <c r="AR112" s="275"/>
      <c r="AS112" s="276">
        <v>0</v>
      </c>
      <c r="AT112" s="273">
        <v>225</v>
      </c>
      <c r="AU112" s="273">
        <v>1</v>
      </c>
      <c r="AV112" s="274"/>
      <c r="AW112" s="275"/>
      <c r="AX112" s="275"/>
      <c r="AY112" s="275"/>
      <c r="AZ112" s="275"/>
      <c r="BA112" s="275"/>
      <c r="BB112" s="275">
        <v>1</v>
      </c>
      <c r="BC112" s="275"/>
      <c r="BD112" s="275"/>
      <c r="BE112" s="275"/>
      <c r="BF112" s="275"/>
      <c r="BG112" s="275"/>
      <c r="BH112" s="275"/>
      <c r="BI112" s="275"/>
      <c r="BJ112" s="275"/>
      <c r="BK112" s="275"/>
      <c r="BL112" s="275"/>
      <c r="BM112" s="276"/>
      <c r="BN112" s="273">
        <v>0</v>
      </c>
      <c r="BO112" s="274">
        <v>0</v>
      </c>
      <c r="BP112" s="276"/>
      <c r="BQ112" s="273"/>
      <c r="BR112" s="273">
        <v>48</v>
      </c>
      <c r="BS112" s="273">
        <v>406</v>
      </c>
      <c r="BW112" s="331">
        <f t="shared" si="140"/>
        <v>22</v>
      </c>
      <c r="BX112" s="331">
        <f t="shared" si="140"/>
        <v>0</v>
      </c>
      <c r="BY112" s="331">
        <f t="shared" si="140"/>
        <v>0</v>
      </c>
      <c r="BZ112" s="331">
        <f t="shared" si="140"/>
        <v>0</v>
      </c>
      <c r="CA112" s="331">
        <f t="shared" si="140"/>
        <v>0</v>
      </c>
      <c r="CB112" s="331">
        <f t="shared" si="140"/>
        <v>12</v>
      </c>
      <c r="CC112" s="331">
        <f t="shared" si="140"/>
        <v>10</v>
      </c>
      <c r="CD112" s="331">
        <f t="shared" si="140"/>
        <v>0</v>
      </c>
      <c r="CE112" s="331">
        <f t="shared" si="140"/>
        <v>0</v>
      </c>
      <c r="CF112" s="331">
        <f t="shared" si="140"/>
        <v>225</v>
      </c>
      <c r="CG112" s="331">
        <f t="shared" si="140"/>
        <v>0</v>
      </c>
      <c r="CH112" s="331">
        <f t="shared" si="140"/>
        <v>1</v>
      </c>
      <c r="CI112" s="331">
        <f t="shared" si="140"/>
        <v>0</v>
      </c>
      <c r="CJ112" s="331">
        <f t="shared" si="140"/>
        <v>0</v>
      </c>
      <c r="CK112" s="331">
        <f t="shared" si="140"/>
        <v>0</v>
      </c>
      <c r="CL112" s="331">
        <f t="shared" si="140"/>
        <v>406</v>
      </c>
      <c r="CM112" s="331">
        <f t="shared" si="139"/>
        <v>48</v>
      </c>
      <c r="CN112" s="331">
        <f t="shared" si="139"/>
        <v>0</v>
      </c>
      <c r="CO112" s="331">
        <f t="shared" si="139"/>
        <v>2</v>
      </c>
      <c r="CP112" s="331">
        <f t="shared" si="139"/>
        <v>728</v>
      </c>
      <c r="CQ112" s="332">
        <f t="shared" si="114"/>
        <v>-2</v>
      </c>
      <c r="CS112" s="363" t="str">
        <f t="shared" si="115"/>
        <v/>
      </c>
      <c r="CT112" s="260">
        <f t="shared" si="141"/>
        <v>0.92109600000000003</v>
      </c>
      <c r="CU112" s="260">
        <f t="shared" si="142"/>
        <v>0</v>
      </c>
      <c r="CV112" s="260">
        <f t="shared" si="143"/>
        <v>0</v>
      </c>
      <c r="CW112" s="260">
        <f t="shared" si="144"/>
        <v>0</v>
      </c>
      <c r="CX112" s="260">
        <f t="shared" si="145"/>
        <v>0</v>
      </c>
      <c r="CY112" s="260">
        <f t="shared" si="146"/>
        <v>0.50241599999999997</v>
      </c>
      <c r="CZ112" s="260">
        <f t="shared" si="147"/>
        <v>0.41868000000000005</v>
      </c>
      <c r="DA112" s="260">
        <f t="shared" si="148"/>
        <v>0</v>
      </c>
      <c r="DB112" s="260">
        <f t="shared" si="149"/>
        <v>0</v>
      </c>
      <c r="DC112" s="260">
        <f t="shared" si="150"/>
        <v>9.420300000000001</v>
      </c>
      <c r="DD112" s="260">
        <f t="shared" si="151"/>
        <v>0</v>
      </c>
      <c r="DE112" s="260">
        <f t="shared" si="152"/>
        <v>4.1868000000000002E-2</v>
      </c>
      <c r="DF112" s="260">
        <f t="shared" si="153"/>
        <v>0</v>
      </c>
      <c r="DG112" s="260">
        <f t="shared" si="154"/>
        <v>0</v>
      </c>
      <c r="DH112" s="260">
        <f t="shared" si="155"/>
        <v>0</v>
      </c>
      <c r="DI112" s="260">
        <f t="shared" si="156"/>
        <v>16.998408000000001</v>
      </c>
      <c r="DJ112" s="260">
        <f t="shared" si="157"/>
        <v>2.0096639999999999</v>
      </c>
      <c r="DK112" s="260">
        <f t="shared" si="158"/>
        <v>0</v>
      </c>
      <c r="DL112" s="260">
        <f t="shared" si="159"/>
        <v>8.3736000000000005E-2</v>
      </c>
      <c r="DM112" s="260">
        <f t="shared" si="160"/>
        <v>30.479904000000001</v>
      </c>
      <c r="DN112" s="260">
        <f t="shared" si="116"/>
        <v>0</v>
      </c>
      <c r="DQ112" s="358"/>
    </row>
    <row r="113" spans="1:121" ht="22.5">
      <c r="A113" s="272" t="s">
        <v>754</v>
      </c>
      <c r="B113" s="273">
        <v>425</v>
      </c>
      <c r="C113" s="273">
        <v>9</v>
      </c>
      <c r="D113" s="274"/>
      <c r="E113" s="275"/>
      <c r="F113" s="275">
        <v>9</v>
      </c>
      <c r="G113" s="275"/>
      <c r="H113" s="275"/>
      <c r="I113" s="275"/>
      <c r="J113" s="275">
        <v>0</v>
      </c>
      <c r="K113" s="275"/>
      <c r="L113" s="275"/>
      <c r="M113" s="276"/>
      <c r="N113" s="273"/>
      <c r="O113" s="274"/>
      <c r="P113" s="275"/>
      <c r="Q113" s="275"/>
      <c r="R113" s="276"/>
      <c r="S113" s="273"/>
      <c r="T113" s="274"/>
      <c r="U113" s="276"/>
      <c r="V113" s="273"/>
      <c r="W113" s="273">
        <v>82</v>
      </c>
      <c r="X113" s="274"/>
      <c r="Y113" s="275"/>
      <c r="Z113" s="275"/>
      <c r="AA113" s="275"/>
      <c r="AB113" s="275"/>
      <c r="AC113" s="275"/>
      <c r="AD113" s="275"/>
      <c r="AE113" s="275">
        <v>6</v>
      </c>
      <c r="AF113" s="275">
        <v>0</v>
      </c>
      <c r="AG113" s="275"/>
      <c r="AH113" s="275"/>
      <c r="AI113" s="275"/>
      <c r="AJ113" s="275">
        <v>0</v>
      </c>
      <c r="AK113" s="275"/>
      <c r="AL113" s="275">
        <v>76</v>
      </c>
      <c r="AM113" s="275"/>
      <c r="AN113" s="275"/>
      <c r="AO113" s="275"/>
      <c r="AP113" s="275"/>
      <c r="AQ113" s="275"/>
      <c r="AR113" s="275"/>
      <c r="AS113" s="276">
        <v>0</v>
      </c>
      <c r="AT113" s="273">
        <v>35</v>
      </c>
      <c r="AU113" s="273">
        <v>0</v>
      </c>
      <c r="AV113" s="274"/>
      <c r="AW113" s="275"/>
      <c r="AX113" s="275"/>
      <c r="AY113" s="275"/>
      <c r="AZ113" s="275"/>
      <c r="BA113" s="275"/>
      <c r="BB113" s="275">
        <v>0</v>
      </c>
      <c r="BC113" s="275"/>
      <c r="BD113" s="275"/>
      <c r="BE113" s="275"/>
      <c r="BF113" s="275"/>
      <c r="BG113" s="275"/>
      <c r="BH113" s="275"/>
      <c r="BI113" s="275"/>
      <c r="BJ113" s="275"/>
      <c r="BK113" s="275"/>
      <c r="BL113" s="275"/>
      <c r="BM113" s="276"/>
      <c r="BN113" s="273">
        <v>1</v>
      </c>
      <c r="BO113" s="274">
        <v>1</v>
      </c>
      <c r="BP113" s="276"/>
      <c r="BQ113" s="273"/>
      <c r="BR113" s="273">
        <v>59</v>
      </c>
      <c r="BS113" s="273">
        <v>238</v>
      </c>
      <c r="BW113" s="331">
        <f t="shared" si="140"/>
        <v>9</v>
      </c>
      <c r="BX113" s="331">
        <f t="shared" si="140"/>
        <v>0</v>
      </c>
      <c r="BY113" s="331">
        <f t="shared" si="140"/>
        <v>0</v>
      </c>
      <c r="BZ113" s="331">
        <f t="shared" si="140"/>
        <v>0</v>
      </c>
      <c r="CA113" s="331">
        <f t="shared" si="140"/>
        <v>0</v>
      </c>
      <c r="CB113" s="331">
        <f t="shared" si="140"/>
        <v>76</v>
      </c>
      <c r="CC113" s="331">
        <f t="shared" si="140"/>
        <v>6</v>
      </c>
      <c r="CD113" s="331">
        <f t="shared" si="140"/>
        <v>0</v>
      </c>
      <c r="CE113" s="331">
        <f t="shared" si="140"/>
        <v>0</v>
      </c>
      <c r="CF113" s="331">
        <f t="shared" si="140"/>
        <v>35</v>
      </c>
      <c r="CG113" s="331">
        <f t="shared" si="140"/>
        <v>0</v>
      </c>
      <c r="CH113" s="331">
        <f t="shared" si="140"/>
        <v>0</v>
      </c>
      <c r="CI113" s="331">
        <f t="shared" si="140"/>
        <v>0</v>
      </c>
      <c r="CJ113" s="331">
        <f t="shared" si="140"/>
        <v>0</v>
      </c>
      <c r="CK113" s="331">
        <f t="shared" si="140"/>
        <v>0</v>
      </c>
      <c r="CL113" s="331">
        <f t="shared" si="140"/>
        <v>238</v>
      </c>
      <c r="CM113" s="331">
        <f t="shared" si="139"/>
        <v>59</v>
      </c>
      <c r="CN113" s="331">
        <f t="shared" si="139"/>
        <v>1</v>
      </c>
      <c r="CO113" s="331">
        <f t="shared" si="139"/>
        <v>0</v>
      </c>
      <c r="CP113" s="331">
        <f t="shared" si="139"/>
        <v>425</v>
      </c>
      <c r="CQ113" s="332">
        <f t="shared" si="114"/>
        <v>-1</v>
      </c>
      <c r="CS113" s="363" t="str">
        <f t="shared" si="115"/>
        <v/>
      </c>
      <c r="CT113" s="260">
        <f t="shared" si="141"/>
        <v>0.37681200000000004</v>
      </c>
      <c r="CU113" s="260">
        <f t="shared" si="142"/>
        <v>0</v>
      </c>
      <c r="CV113" s="260">
        <f t="shared" si="143"/>
        <v>0</v>
      </c>
      <c r="CW113" s="260">
        <f t="shared" si="144"/>
        <v>0</v>
      </c>
      <c r="CX113" s="260">
        <f t="shared" si="145"/>
        <v>0</v>
      </c>
      <c r="CY113" s="260">
        <f t="shared" si="146"/>
        <v>3.1819680000000004</v>
      </c>
      <c r="CZ113" s="260">
        <f t="shared" si="147"/>
        <v>0.25120799999999999</v>
      </c>
      <c r="DA113" s="260">
        <f t="shared" si="148"/>
        <v>0</v>
      </c>
      <c r="DB113" s="260">
        <f t="shared" si="149"/>
        <v>0</v>
      </c>
      <c r="DC113" s="260">
        <f t="shared" si="150"/>
        <v>1.4653800000000001</v>
      </c>
      <c r="DD113" s="260">
        <f t="shared" si="151"/>
        <v>0</v>
      </c>
      <c r="DE113" s="260">
        <f t="shared" si="152"/>
        <v>0</v>
      </c>
      <c r="DF113" s="260">
        <f t="shared" si="153"/>
        <v>0</v>
      </c>
      <c r="DG113" s="260">
        <f t="shared" si="154"/>
        <v>0</v>
      </c>
      <c r="DH113" s="260">
        <f t="shared" si="155"/>
        <v>0</v>
      </c>
      <c r="DI113" s="260">
        <f t="shared" si="156"/>
        <v>9.9645840000000003</v>
      </c>
      <c r="DJ113" s="260">
        <f t="shared" si="157"/>
        <v>2.4702120000000001</v>
      </c>
      <c r="DK113" s="260">
        <f t="shared" si="158"/>
        <v>4.1868000000000002E-2</v>
      </c>
      <c r="DL113" s="260">
        <f t="shared" si="159"/>
        <v>0</v>
      </c>
      <c r="DM113" s="260">
        <f t="shared" si="160"/>
        <v>17.793900000000001</v>
      </c>
      <c r="DN113" s="260">
        <f t="shared" si="116"/>
        <v>0</v>
      </c>
      <c r="DQ113" s="358"/>
    </row>
    <row r="114" spans="1:121" ht="22.5">
      <c r="A114" s="272" t="s">
        <v>755</v>
      </c>
      <c r="B114" s="273">
        <v>2131</v>
      </c>
      <c r="C114" s="273">
        <v>528</v>
      </c>
      <c r="D114" s="274"/>
      <c r="E114" s="275">
        <v>2</v>
      </c>
      <c r="F114" s="275">
        <v>509</v>
      </c>
      <c r="G114" s="275"/>
      <c r="H114" s="275"/>
      <c r="I114" s="275">
        <v>0</v>
      </c>
      <c r="J114" s="275">
        <v>16</v>
      </c>
      <c r="K114" s="275"/>
      <c r="L114" s="275"/>
      <c r="M114" s="276"/>
      <c r="N114" s="273"/>
      <c r="O114" s="274"/>
      <c r="P114" s="275"/>
      <c r="Q114" s="275"/>
      <c r="R114" s="276"/>
      <c r="S114" s="273"/>
      <c r="T114" s="274"/>
      <c r="U114" s="276"/>
      <c r="V114" s="273"/>
      <c r="W114" s="273">
        <v>60</v>
      </c>
      <c r="X114" s="274"/>
      <c r="Y114" s="275"/>
      <c r="Z114" s="275"/>
      <c r="AA114" s="275"/>
      <c r="AB114" s="275"/>
      <c r="AC114" s="275"/>
      <c r="AD114" s="275"/>
      <c r="AE114" s="275">
        <v>25</v>
      </c>
      <c r="AF114" s="275">
        <v>0</v>
      </c>
      <c r="AG114" s="275"/>
      <c r="AH114" s="275"/>
      <c r="AI114" s="275"/>
      <c r="AJ114" s="275">
        <v>0</v>
      </c>
      <c r="AK114" s="275"/>
      <c r="AL114" s="275">
        <v>22</v>
      </c>
      <c r="AM114" s="275">
        <v>12</v>
      </c>
      <c r="AN114" s="275"/>
      <c r="AO114" s="275"/>
      <c r="AP114" s="275"/>
      <c r="AQ114" s="275"/>
      <c r="AR114" s="275"/>
      <c r="AS114" s="276">
        <v>0</v>
      </c>
      <c r="AT114" s="273">
        <v>819</v>
      </c>
      <c r="AU114" s="273">
        <v>30</v>
      </c>
      <c r="AV114" s="274"/>
      <c r="AW114" s="275"/>
      <c r="AX114" s="275"/>
      <c r="AY114" s="275"/>
      <c r="AZ114" s="275"/>
      <c r="BA114" s="275"/>
      <c r="BB114" s="275">
        <v>16</v>
      </c>
      <c r="BC114" s="275"/>
      <c r="BD114" s="275">
        <v>14</v>
      </c>
      <c r="BE114" s="275"/>
      <c r="BF114" s="275"/>
      <c r="BG114" s="275"/>
      <c r="BH114" s="275"/>
      <c r="BI114" s="275"/>
      <c r="BJ114" s="275"/>
      <c r="BK114" s="275"/>
      <c r="BL114" s="275"/>
      <c r="BM114" s="276"/>
      <c r="BN114" s="273">
        <v>0</v>
      </c>
      <c r="BO114" s="274">
        <v>0</v>
      </c>
      <c r="BP114" s="276"/>
      <c r="BQ114" s="273"/>
      <c r="BR114" s="273">
        <v>57</v>
      </c>
      <c r="BS114" s="273">
        <v>639</v>
      </c>
      <c r="BW114" s="331">
        <f t="shared" si="140"/>
        <v>511</v>
      </c>
      <c r="BX114" s="331">
        <f t="shared" si="140"/>
        <v>0</v>
      </c>
      <c r="BY114" s="331">
        <f t="shared" si="140"/>
        <v>0</v>
      </c>
      <c r="BZ114" s="331">
        <f t="shared" si="140"/>
        <v>0</v>
      </c>
      <c r="CA114" s="331">
        <f t="shared" si="140"/>
        <v>0</v>
      </c>
      <c r="CB114" s="331">
        <f t="shared" si="140"/>
        <v>22</v>
      </c>
      <c r="CC114" s="331">
        <f t="shared" si="140"/>
        <v>25</v>
      </c>
      <c r="CD114" s="331">
        <f t="shared" si="140"/>
        <v>12</v>
      </c>
      <c r="CE114" s="331">
        <f t="shared" si="140"/>
        <v>0</v>
      </c>
      <c r="CF114" s="331">
        <f t="shared" si="140"/>
        <v>819</v>
      </c>
      <c r="CG114" s="331">
        <f t="shared" si="140"/>
        <v>14</v>
      </c>
      <c r="CH114" s="331">
        <f t="shared" si="140"/>
        <v>16</v>
      </c>
      <c r="CI114" s="331">
        <f t="shared" si="140"/>
        <v>0</v>
      </c>
      <c r="CJ114" s="331">
        <f t="shared" si="140"/>
        <v>0</v>
      </c>
      <c r="CK114" s="331">
        <f t="shared" si="140"/>
        <v>0</v>
      </c>
      <c r="CL114" s="331">
        <f t="shared" si="140"/>
        <v>639</v>
      </c>
      <c r="CM114" s="331">
        <f t="shared" si="139"/>
        <v>57</v>
      </c>
      <c r="CN114" s="331">
        <f t="shared" si="139"/>
        <v>0</v>
      </c>
      <c r="CO114" s="331">
        <f t="shared" si="139"/>
        <v>16</v>
      </c>
      <c r="CP114" s="331">
        <f t="shared" si="139"/>
        <v>2131</v>
      </c>
      <c r="CQ114" s="332">
        <f t="shared" si="114"/>
        <v>0</v>
      </c>
      <c r="CS114" s="363" t="str">
        <f t="shared" si="115"/>
        <v/>
      </c>
      <c r="CT114" s="260">
        <f t="shared" si="141"/>
        <v>21.394548</v>
      </c>
      <c r="CU114" s="260">
        <f t="shared" si="142"/>
        <v>0</v>
      </c>
      <c r="CV114" s="260">
        <f t="shared" si="143"/>
        <v>0</v>
      </c>
      <c r="CW114" s="260">
        <f t="shared" si="144"/>
        <v>0</v>
      </c>
      <c r="CX114" s="260">
        <f t="shared" si="145"/>
        <v>0</v>
      </c>
      <c r="CY114" s="260">
        <f t="shared" si="146"/>
        <v>0.92109600000000003</v>
      </c>
      <c r="CZ114" s="260">
        <f t="shared" si="147"/>
        <v>1.0467</v>
      </c>
      <c r="DA114" s="260">
        <f t="shared" si="148"/>
        <v>0.50241599999999997</v>
      </c>
      <c r="DB114" s="260">
        <f t="shared" si="149"/>
        <v>0</v>
      </c>
      <c r="DC114" s="260">
        <f t="shared" si="150"/>
        <v>34.289892000000002</v>
      </c>
      <c r="DD114" s="260">
        <f t="shared" si="151"/>
        <v>0.58615200000000001</v>
      </c>
      <c r="DE114" s="260">
        <f t="shared" si="152"/>
        <v>0.66988800000000004</v>
      </c>
      <c r="DF114" s="260">
        <f t="shared" si="153"/>
        <v>0</v>
      </c>
      <c r="DG114" s="260">
        <f t="shared" si="154"/>
        <v>0</v>
      </c>
      <c r="DH114" s="260">
        <f t="shared" si="155"/>
        <v>0</v>
      </c>
      <c r="DI114" s="260">
        <f t="shared" si="156"/>
        <v>26.753652000000002</v>
      </c>
      <c r="DJ114" s="260">
        <f t="shared" si="157"/>
        <v>2.386476</v>
      </c>
      <c r="DK114" s="260">
        <f t="shared" si="158"/>
        <v>0</v>
      </c>
      <c r="DL114" s="260">
        <f t="shared" si="159"/>
        <v>0.66988800000000004</v>
      </c>
      <c r="DM114" s="260">
        <f t="shared" si="160"/>
        <v>89.220708000000002</v>
      </c>
      <c r="DN114" s="260">
        <f t="shared" si="116"/>
        <v>0</v>
      </c>
      <c r="DQ114" s="358"/>
    </row>
    <row r="115" spans="1:121" ht="22.5">
      <c r="A115" s="272" t="s">
        <v>756</v>
      </c>
      <c r="B115" s="273">
        <v>1893</v>
      </c>
      <c r="C115" s="273">
        <v>159</v>
      </c>
      <c r="D115" s="274"/>
      <c r="E115" s="275"/>
      <c r="F115" s="275">
        <v>159</v>
      </c>
      <c r="G115" s="275"/>
      <c r="H115" s="275"/>
      <c r="I115" s="275"/>
      <c r="J115" s="275"/>
      <c r="K115" s="275"/>
      <c r="L115" s="275"/>
      <c r="M115" s="276"/>
      <c r="N115" s="273"/>
      <c r="O115" s="274"/>
      <c r="P115" s="275"/>
      <c r="Q115" s="275"/>
      <c r="R115" s="276"/>
      <c r="S115" s="273"/>
      <c r="T115" s="274"/>
      <c r="U115" s="276"/>
      <c r="V115" s="273"/>
      <c r="W115" s="273">
        <v>36</v>
      </c>
      <c r="X115" s="274"/>
      <c r="Y115" s="275"/>
      <c r="Z115" s="275"/>
      <c r="AA115" s="275"/>
      <c r="AB115" s="275"/>
      <c r="AC115" s="275"/>
      <c r="AD115" s="275"/>
      <c r="AE115" s="275">
        <v>3</v>
      </c>
      <c r="AF115" s="275">
        <v>0</v>
      </c>
      <c r="AG115" s="275"/>
      <c r="AH115" s="275"/>
      <c r="AI115" s="275"/>
      <c r="AJ115" s="275">
        <v>0</v>
      </c>
      <c r="AK115" s="275"/>
      <c r="AL115" s="275">
        <v>10</v>
      </c>
      <c r="AM115" s="275">
        <v>23</v>
      </c>
      <c r="AN115" s="275"/>
      <c r="AO115" s="275"/>
      <c r="AP115" s="275"/>
      <c r="AQ115" s="275"/>
      <c r="AR115" s="275"/>
      <c r="AS115" s="276">
        <v>0</v>
      </c>
      <c r="AT115" s="273">
        <v>222</v>
      </c>
      <c r="AU115" s="273">
        <v>968</v>
      </c>
      <c r="AV115" s="274"/>
      <c r="AW115" s="275"/>
      <c r="AX115" s="275"/>
      <c r="AY115" s="275"/>
      <c r="AZ115" s="275"/>
      <c r="BA115" s="275"/>
      <c r="BB115" s="275">
        <v>965</v>
      </c>
      <c r="BC115" s="275"/>
      <c r="BD115" s="275">
        <v>3</v>
      </c>
      <c r="BE115" s="275"/>
      <c r="BF115" s="275"/>
      <c r="BG115" s="275"/>
      <c r="BH115" s="275"/>
      <c r="BI115" s="275"/>
      <c r="BJ115" s="275"/>
      <c r="BK115" s="275"/>
      <c r="BL115" s="275"/>
      <c r="BM115" s="276"/>
      <c r="BN115" s="273">
        <v>13</v>
      </c>
      <c r="BO115" s="274">
        <v>13</v>
      </c>
      <c r="BP115" s="276"/>
      <c r="BQ115" s="273"/>
      <c r="BR115" s="273">
        <v>73</v>
      </c>
      <c r="BS115" s="273">
        <v>423</v>
      </c>
      <c r="BW115" s="331">
        <f t="shared" si="140"/>
        <v>159</v>
      </c>
      <c r="BX115" s="331">
        <f t="shared" si="140"/>
        <v>0</v>
      </c>
      <c r="BY115" s="331">
        <f t="shared" si="140"/>
        <v>0</v>
      </c>
      <c r="BZ115" s="331">
        <f t="shared" si="140"/>
        <v>0</v>
      </c>
      <c r="CA115" s="331">
        <f t="shared" si="140"/>
        <v>0</v>
      </c>
      <c r="CB115" s="331">
        <f t="shared" si="140"/>
        <v>10</v>
      </c>
      <c r="CC115" s="331">
        <f t="shared" si="140"/>
        <v>3</v>
      </c>
      <c r="CD115" s="331">
        <f t="shared" si="140"/>
        <v>23</v>
      </c>
      <c r="CE115" s="331">
        <f t="shared" si="140"/>
        <v>0</v>
      </c>
      <c r="CF115" s="331">
        <f t="shared" si="140"/>
        <v>222</v>
      </c>
      <c r="CG115" s="331">
        <f t="shared" si="140"/>
        <v>3</v>
      </c>
      <c r="CH115" s="331">
        <f t="shared" si="140"/>
        <v>965</v>
      </c>
      <c r="CI115" s="331">
        <f t="shared" si="140"/>
        <v>0</v>
      </c>
      <c r="CJ115" s="331">
        <f t="shared" si="140"/>
        <v>0</v>
      </c>
      <c r="CK115" s="331">
        <f t="shared" si="140"/>
        <v>0</v>
      </c>
      <c r="CL115" s="331">
        <f t="shared" ref="CL115:CP130" si="161">SUMIF($B$2:$BS$2,CL$4,$B115:$BS115)</f>
        <v>423</v>
      </c>
      <c r="CM115" s="331">
        <f t="shared" si="161"/>
        <v>73</v>
      </c>
      <c r="CN115" s="331">
        <f t="shared" si="161"/>
        <v>13</v>
      </c>
      <c r="CO115" s="331">
        <f t="shared" si="161"/>
        <v>0</v>
      </c>
      <c r="CP115" s="331">
        <f t="shared" si="161"/>
        <v>1893</v>
      </c>
      <c r="CQ115" s="332">
        <f t="shared" si="114"/>
        <v>1</v>
      </c>
      <c r="CS115" s="363" t="str">
        <f t="shared" si="115"/>
        <v/>
      </c>
      <c r="CT115" s="260">
        <f t="shared" si="141"/>
        <v>6.6570120000000008</v>
      </c>
      <c r="CU115" s="260">
        <f t="shared" si="142"/>
        <v>0</v>
      </c>
      <c r="CV115" s="260">
        <f t="shared" si="143"/>
        <v>0</v>
      </c>
      <c r="CW115" s="260">
        <f t="shared" si="144"/>
        <v>0</v>
      </c>
      <c r="CX115" s="260">
        <f t="shared" si="145"/>
        <v>0</v>
      </c>
      <c r="CY115" s="260">
        <f t="shared" si="146"/>
        <v>0.41868000000000005</v>
      </c>
      <c r="CZ115" s="260">
        <f t="shared" si="147"/>
        <v>0.12560399999999999</v>
      </c>
      <c r="DA115" s="260">
        <f t="shared" si="148"/>
        <v>0.96296400000000004</v>
      </c>
      <c r="DB115" s="260">
        <f t="shared" si="149"/>
        <v>0</v>
      </c>
      <c r="DC115" s="260">
        <f t="shared" si="150"/>
        <v>9.2946960000000001</v>
      </c>
      <c r="DD115" s="260">
        <f t="shared" si="151"/>
        <v>0.12560399999999999</v>
      </c>
      <c r="DE115" s="260">
        <f t="shared" si="152"/>
        <v>40.402619999999999</v>
      </c>
      <c r="DF115" s="260">
        <f t="shared" si="153"/>
        <v>0</v>
      </c>
      <c r="DG115" s="260">
        <f t="shared" si="154"/>
        <v>0</v>
      </c>
      <c r="DH115" s="260">
        <f t="shared" si="155"/>
        <v>0</v>
      </c>
      <c r="DI115" s="260">
        <f t="shared" si="156"/>
        <v>17.710164000000002</v>
      </c>
      <c r="DJ115" s="260">
        <f t="shared" si="157"/>
        <v>3.0563640000000003</v>
      </c>
      <c r="DK115" s="260">
        <f t="shared" si="158"/>
        <v>0.54428399999999999</v>
      </c>
      <c r="DL115" s="260">
        <f t="shared" si="159"/>
        <v>0</v>
      </c>
      <c r="DM115" s="260">
        <f t="shared" si="160"/>
        <v>79.256124</v>
      </c>
      <c r="DN115" s="260">
        <f t="shared" si="116"/>
        <v>0</v>
      </c>
      <c r="DQ115" s="358"/>
    </row>
    <row r="116" spans="1:121" ht="22.5">
      <c r="A116" s="272" t="s">
        <v>757</v>
      </c>
      <c r="B116" s="273">
        <v>1192</v>
      </c>
      <c r="C116" s="273">
        <v>28</v>
      </c>
      <c r="D116" s="274"/>
      <c r="E116" s="275"/>
      <c r="F116" s="275">
        <v>28</v>
      </c>
      <c r="G116" s="275"/>
      <c r="H116" s="275"/>
      <c r="I116" s="275"/>
      <c r="J116" s="275"/>
      <c r="K116" s="275"/>
      <c r="L116" s="275"/>
      <c r="M116" s="276"/>
      <c r="N116" s="273"/>
      <c r="O116" s="274"/>
      <c r="P116" s="275"/>
      <c r="Q116" s="275"/>
      <c r="R116" s="276"/>
      <c r="S116" s="273"/>
      <c r="T116" s="274"/>
      <c r="U116" s="276"/>
      <c r="V116" s="273"/>
      <c r="W116" s="273">
        <v>11</v>
      </c>
      <c r="X116" s="274"/>
      <c r="Y116" s="275"/>
      <c r="Z116" s="275"/>
      <c r="AA116" s="275"/>
      <c r="AB116" s="275"/>
      <c r="AC116" s="275"/>
      <c r="AD116" s="275"/>
      <c r="AE116" s="275">
        <v>3</v>
      </c>
      <c r="AF116" s="275">
        <v>0</v>
      </c>
      <c r="AG116" s="275"/>
      <c r="AH116" s="275"/>
      <c r="AI116" s="275"/>
      <c r="AJ116" s="275">
        <v>0</v>
      </c>
      <c r="AK116" s="275"/>
      <c r="AL116" s="275">
        <v>6</v>
      </c>
      <c r="AM116" s="275">
        <v>2</v>
      </c>
      <c r="AN116" s="275"/>
      <c r="AO116" s="275"/>
      <c r="AP116" s="275"/>
      <c r="AQ116" s="275"/>
      <c r="AR116" s="275"/>
      <c r="AS116" s="276">
        <v>0</v>
      </c>
      <c r="AT116" s="273">
        <v>39</v>
      </c>
      <c r="AU116" s="273">
        <v>831</v>
      </c>
      <c r="AV116" s="274"/>
      <c r="AW116" s="275"/>
      <c r="AX116" s="275"/>
      <c r="AY116" s="275"/>
      <c r="AZ116" s="275"/>
      <c r="BA116" s="275"/>
      <c r="BB116" s="275">
        <v>830</v>
      </c>
      <c r="BC116" s="275"/>
      <c r="BD116" s="275">
        <v>1</v>
      </c>
      <c r="BE116" s="275"/>
      <c r="BF116" s="275"/>
      <c r="BG116" s="275"/>
      <c r="BH116" s="275"/>
      <c r="BI116" s="275"/>
      <c r="BJ116" s="275"/>
      <c r="BK116" s="275"/>
      <c r="BL116" s="275"/>
      <c r="BM116" s="276"/>
      <c r="BN116" s="273"/>
      <c r="BO116" s="274"/>
      <c r="BP116" s="276"/>
      <c r="BQ116" s="273"/>
      <c r="BR116" s="273">
        <v>72</v>
      </c>
      <c r="BS116" s="273">
        <v>210</v>
      </c>
      <c r="BW116" s="331">
        <f t="shared" ref="BW116:CL131" si="162">SUMIF($B$2:$BS$2,BW$4,$B116:$BS116)</f>
        <v>28</v>
      </c>
      <c r="BX116" s="331">
        <f t="shared" si="162"/>
        <v>0</v>
      </c>
      <c r="BY116" s="331">
        <f t="shared" si="162"/>
        <v>0</v>
      </c>
      <c r="BZ116" s="331">
        <f t="shared" si="162"/>
        <v>0</v>
      </c>
      <c r="CA116" s="331">
        <f t="shared" si="162"/>
        <v>0</v>
      </c>
      <c r="CB116" s="331">
        <f t="shared" si="162"/>
        <v>6</v>
      </c>
      <c r="CC116" s="331">
        <f t="shared" si="162"/>
        <v>3</v>
      </c>
      <c r="CD116" s="331">
        <f t="shared" si="162"/>
        <v>2</v>
      </c>
      <c r="CE116" s="331">
        <f t="shared" si="162"/>
        <v>0</v>
      </c>
      <c r="CF116" s="331">
        <f t="shared" si="162"/>
        <v>39</v>
      </c>
      <c r="CG116" s="331">
        <f t="shared" si="162"/>
        <v>1</v>
      </c>
      <c r="CH116" s="331">
        <f t="shared" si="162"/>
        <v>830</v>
      </c>
      <c r="CI116" s="331">
        <f t="shared" si="162"/>
        <v>0</v>
      </c>
      <c r="CJ116" s="331">
        <f t="shared" si="162"/>
        <v>0</v>
      </c>
      <c r="CK116" s="331">
        <f t="shared" si="162"/>
        <v>0</v>
      </c>
      <c r="CL116" s="331">
        <f t="shared" si="162"/>
        <v>210</v>
      </c>
      <c r="CM116" s="331">
        <f t="shared" si="161"/>
        <v>72</v>
      </c>
      <c r="CN116" s="331">
        <f t="shared" si="161"/>
        <v>0</v>
      </c>
      <c r="CO116" s="331">
        <f t="shared" si="161"/>
        <v>0</v>
      </c>
      <c r="CP116" s="331">
        <f t="shared" si="161"/>
        <v>1192</v>
      </c>
      <c r="CQ116" s="332">
        <f t="shared" si="114"/>
        <v>-1</v>
      </c>
      <c r="CS116" s="363" t="str">
        <f t="shared" si="115"/>
        <v/>
      </c>
      <c r="CT116" s="260">
        <f t="shared" si="141"/>
        <v>1.172304</v>
      </c>
      <c r="CU116" s="260">
        <f t="shared" si="142"/>
        <v>0</v>
      </c>
      <c r="CV116" s="260">
        <f t="shared" si="143"/>
        <v>0</v>
      </c>
      <c r="CW116" s="260">
        <f t="shared" si="144"/>
        <v>0</v>
      </c>
      <c r="CX116" s="260">
        <f t="shared" si="145"/>
        <v>0</v>
      </c>
      <c r="CY116" s="260">
        <f t="shared" si="146"/>
        <v>0.25120799999999999</v>
      </c>
      <c r="CZ116" s="260">
        <f t="shared" si="147"/>
        <v>0.12560399999999999</v>
      </c>
      <c r="DA116" s="260">
        <f t="shared" si="148"/>
        <v>8.3736000000000005E-2</v>
      </c>
      <c r="DB116" s="260">
        <f t="shared" si="149"/>
        <v>0</v>
      </c>
      <c r="DC116" s="260">
        <f t="shared" si="150"/>
        <v>1.6328520000000002</v>
      </c>
      <c r="DD116" s="260">
        <f t="shared" si="151"/>
        <v>4.1868000000000002E-2</v>
      </c>
      <c r="DE116" s="260">
        <f t="shared" si="152"/>
        <v>34.750440000000005</v>
      </c>
      <c r="DF116" s="260">
        <f t="shared" si="153"/>
        <v>0</v>
      </c>
      <c r="DG116" s="260">
        <f t="shared" si="154"/>
        <v>0</v>
      </c>
      <c r="DH116" s="260">
        <f t="shared" si="155"/>
        <v>0</v>
      </c>
      <c r="DI116" s="260">
        <f t="shared" si="156"/>
        <v>8.7922799999999999</v>
      </c>
      <c r="DJ116" s="260">
        <f t="shared" si="157"/>
        <v>3.0144960000000003</v>
      </c>
      <c r="DK116" s="260">
        <f t="shared" si="158"/>
        <v>0</v>
      </c>
      <c r="DL116" s="260">
        <f t="shared" si="159"/>
        <v>0</v>
      </c>
      <c r="DM116" s="260">
        <f t="shared" si="160"/>
        <v>49.906656000000005</v>
      </c>
      <c r="DN116" s="260">
        <f t="shared" si="116"/>
        <v>0</v>
      </c>
      <c r="DQ116" s="358"/>
    </row>
    <row r="117" spans="1:121" ht="22.5">
      <c r="A117" s="272" t="s">
        <v>758</v>
      </c>
      <c r="B117" s="273">
        <v>196</v>
      </c>
      <c r="C117" s="273">
        <v>24</v>
      </c>
      <c r="D117" s="274"/>
      <c r="E117" s="275"/>
      <c r="F117" s="275">
        <v>8</v>
      </c>
      <c r="G117" s="275"/>
      <c r="H117" s="275">
        <v>15</v>
      </c>
      <c r="I117" s="275">
        <v>0</v>
      </c>
      <c r="J117" s="275"/>
      <c r="K117" s="275"/>
      <c r="L117" s="275"/>
      <c r="M117" s="276">
        <v>1</v>
      </c>
      <c r="N117" s="273"/>
      <c r="O117" s="274"/>
      <c r="P117" s="275"/>
      <c r="Q117" s="275"/>
      <c r="R117" s="276"/>
      <c r="S117" s="273"/>
      <c r="T117" s="274"/>
      <c r="U117" s="276"/>
      <c r="V117" s="273"/>
      <c r="W117" s="273">
        <v>108</v>
      </c>
      <c r="X117" s="274"/>
      <c r="Y117" s="275"/>
      <c r="Z117" s="275"/>
      <c r="AA117" s="275"/>
      <c r="AB117" s="275"/>
      <c r="AC117" s="275"/>
      <c r="AD117" s="275"/>
      <c r="AE117" s="275">
        <v>3</v>
      </c>
      <c r="AF117" s="275">
        <v>0</v>
      </c>
      <c r="AG117" s="275"/>
      <c r="AH117" s="275"/>
      <c r="AI117" s="275"/>
      <c r="AJ117" s="275">
        <v>0</v>
      </c>
      <c r="AK117" s="275"/>
      <c r="AL117" s="275">
        <v>101</v>
      </c>
      <c r="AM117" s="275">
        <v>3</v>
      </c>
      <c r="AN117" s="275"/>
      <c r="AO117" s="275"/>
      <c r="AP117" s="275"/>
      <c r="AQ117" s="275"/>
      <c r="AR117" s="275"/>
      <c r="AS117" s="276"/>
      <c r="AT117" s="273">
        <v>23</v>
      </c>
      <c r="AU117" s="273">
        <v>0</v>
      </c>
      <c r="AV117" s="274"/>
      <c r="AW117" s="275"/>
      <c r="AX117" s="275"/>
      <c r="AY117" s="275"/>
      <c r="AZ117" s="275"/>
      <c r="BA117" s="275"/>
      <c r="BB117" s="275">
        <v>0</v>
      </c>
      <c r="BC117" s="275"/>
      <c r="BD117" s="275"/>
      <c r="BE117" s="275"/>
      <c r="BF117" s="275"/>
      <c r="BG117" s="275"/>
      <c r="BH117" s="275"/>
      <c r="BI117" s="275"/>
      <c r="BJ117" s="275"/>
      <c r="BK117" s="275"/>
      <c r="BL117" s="275"/>
      <c r="BM117" s="276"/>
      <c r="BN117" s="273">
        <v>0</v>
      </c>
      <c r="BO117" s="274">
        <v>0</v>
      </c>
      <c r="BP117" s="276"/>
      <c r="BQ117" s="273"/>
      <c r="BR117" s="273">
        <v>7</v>
      </c>
      <c r="BS117" s="273">
        <v>33</v>
      </c>
      <c r="BW117" s="331">
        <f t="shared" si="162"/>
        <v>8</v>
      </c>
      <c r="BX117" s="331">
        <f t="shared" si="162"/>
        <v>15</v>
      </c>
      <c r="BY117" s="331">
        <f t="shared" si="162"/>
        <v>0</v>
      </c>
      <c r="BZ117" s="331">
        <f t="shared" si="162"/>
        <v>0</v>
      </c>
      <c r="CA117" s="331">
        <f t="shared" si="162"/>
        <v>0</v>
      </c>
      <c r="CB117" s="331">
        <f t="shared" si="162"/>
        <v>101</v>
      </c>
      <c r="CC117" s="331">
        <f t="shared" si="162"/>
        <v>3</v>
      </c>
      <c r="CD117" s="331">
        <f t="shared" si="162"/>
        <v>3</v>
      </c>
      <c r="CE117" s="331">
        <f t="shared" si="162"/>
        <v>0</v>
      </c>
      <c r="CF117" s="331">
        <f t="shared" si="162"/>
        <v>23</v>
      </c>
      <c r="CG117" s="331">
        <f t="shared" si="162"/>
        <v>0</v>
      </c>
      <c r="CH117" s="331">
        <f t="shared" si="162"/>
        <v>0</v>
      </c>
      <c r="CI117" s="331">
        <f t="shared" si="162"/>
        <v>0</v>
      </c>
      <c r="CJ117" s="331">
        <f t="shared" si="162"/>
        <v>0</v>
      </c>
      <c r="CK117" s="331">
        <f t="shared" si="162"/>
        <v>0</v>
      </c>
      <c r="CL117" s="331">
        <f t="shared" si="162"/>
        <v>33</v>
      </c>
      <c r="CM117" s="331">
        <f t="shared" si="161"/>
        <v>7</v>
      </c>
      <c r="CN117" s="331">
        <f t="shared" si="161"/>
        <v>0</v>
      </c>
      <c r="CO117" s="331">
        <f t="shared" si="161"/>
        <v>0</v>
      </c>
      <c r="CP117" s="331">
        <f t="shared" si="161"/>
        <v>196</v>
      </c>
      <c r="CQ117" s="332">
        <f t="shared" si="114"/>
        <v>-3</v>
      </c>
      <c r="CS117" s="363" t="str">
        <f t="shared" si="115"/>
        <v/>
      </c>
      <c r="CT117" s="260">
        <f t="shared" si="141"/>
        <v>0.33494400000000002</v>
      </c>
      <c r="CU117" s="260">
        <f t="shared" si="142"/>
        <v>0.62802000000000002</v>
      </c>
      <c r="CV117" s="260">
        <f t="shared" si="143"/>
        <v>0</v>
      </c>
      <c r="CW117" s="260">
        <f t="shared" si="144"/>
        <v>0</v>
      </c>
      <c r="CX117" s="260">
        <f t="shared" si="145"/>
        <v>0</v>
      </c>
      <c r="CY117" s="260">
        <f t="shared" si="146"/>
        <v>4.2286679999999999</v>
      </c>
      <c r="CZ117" s="260">
        <f t="shared" si="147"/>
        <v>0.12560399999999999</v>
      </c>
      <c r="DA117" s="260">
        <f t="shared" si="148"/>
        <v>0.12560399999999999</v>
      </c>
      <c r="DB117" s="260">
        <f t="shared" si="149"/>
        <v>0</v>
      </c>
      <c r="DC117" s="260">
        <f t="shared" si="150"/>
        <v>0.96296400000000004</v>
      </c>
      <c r="DD117" s="260">
        <f t="shared" si="151"/>
        <v>0</v>
      </c>
      <c r="DE117" s="260">
        <f t="shared" si="152"/>
        <v>0</v>
      </c>
      <c r="DF117" s="260">
        <f t="shared" si="153"/>
        <v>0</v>
      </c>
      <c r="DG117" s="260">
        <f t="shared" si="154"/>
        <v>0</v>
      </c>
      <c r="DH117" s="260">
        <f t="shared" si="155"/>
        <v>0</v>
      </c>
      <c r="DI117" s="260">
        <f t="shared" si="156"/>
        <v>1.3816440000000001</v>
      </c>
      <c r="DJ117" s="260">
        <f t="shared" si="157"/>
        <v>0.293076</v>
      </c>
      <c r="DK117" s="260">
        <f t="shared" si="158"/>
        <v>0</v>
      </c>
      <c r="DL117" s="260">
        <f t="shared" si="159"/>
        <v>0</v>
      </c>
      <c r="DM117" s="260">
        <f t="shared" si="160"/>
        <v>8.2061279999999996</v>
      </c>
      <c r="DN117" s="260">
        <f t="shared" si="116"/>
        <v>0</v>
      </c>
      <c r="DQ117" s="358"/>
    </row>
    <row r="118" spans="1:121" ht="22.5">
      <c r="A118" s="272" t="s">
        <v>759</v>
      </c>
      <c r="B118" s="273">
        <v>116</v>
      </c>
      <c r="C118" s="273">
        <v>8</v>
      </c>
      <c r="D118" s="274"/>
      <c r="E118" s="275"/>
      <c r="F118" s="275">
        <v>8</v>
      </c>
      <c r="G118" s="275"/>
      <c r="H118" s="275">
        <v>0</v>
      </c>
      <c r="I118" s="275">
        <v>0</v>
      </c>
      <c r="J118" s="275">
        <v>0</v>
      </c>
      <c r="K118" s="275"/>
      <c r="L118" s="275"/>
      <c r="M118" s="276"/>
      <c r="N118" s="273"/>
      <c r="O118" s="274"/>
      <c r="P118" s="275"/>
      <c r="Q118" s="275"/>
      <c r="R118" s="276"/>
      <c r="S118" s="273"/>
      <c r="T118" s="274"/>
      <c r="U118" s="276"/>
      <c r="V118" s="273"/>
      <c r="W118" s="273">
        <v>4</v>
      </c>
      <c r="X118" s="274"/>
      <c r="Y118" s="275"/>
      <c r="Z118" s="275"/>
      <c r="AA118" s="275"/>
      <c r="AB118" s="275"/>
      <c r="AC118" s="275"/>
      <c r="AD118" s="275"/>
      <c r="AE118" s="275">
        <v>1</v>
      </c>
      <c r="AF118" s="275">
        <v>0</v>
      </c>
      <c r="AG118" s="275"/>
      <c r="AH118" s="275"/>
      <c r="AI118" s="275"/>
      <c r="AJ118" s="275"/>
      <c r="AK118" s="275"/>
      <c r="AL118" s="275">
        <v>3</v>
      </c>
      <c r="AM118" s="275">
        <v>0</v>
      </c>
      <c r="AN118" s="275"/>
      <c r="AO118" s="275"/>
      <c r="AP118" s="275"/>
      <c r="AQ118" s="275"/>
      <c r="AR118" s="275"/>
      <c r="AS118" s="276">
        <v>0</v>
      </c>
      <c r="AT118" s="273">
        <v>47</v>
      </c>
      <c r="AU118" s="273">
        <v>0</v>
      </c>
      <c r="AV118" s="274"/>
      <c r="AW118" s="275"/>
      <c r="AX118" s="275"/>
      <c r="AY118" s="275"/>
      <c r="AZ118" s="275"/>
      <c r="BA118" s="275"/>
      <c r="BB118" s="275">
        <v>0</v>
      </c>
      <c r="BC118" s="275"/>
      <c r="BD118" s="275"/>
      <c r="BE118" s="275"/>
      <c r="BF118" s="275"/>
      <c r="BG118" s="275"/>
      <c r="BH118" s="275"/>
      <c r="BI118" s="275"/>
      <c r="BJ118" s="275"/>
      <c r="BK118" s="275"/>
      <c r="BL118" s="275"/>
      <c r="BM118" s="276"/>
      <c r="BN118" s="273"/>
      <c r="BO118" s="274"/>
      <c r="BP118" s="276"/>
      <c r="BQ118" s="273"/>
      <c r="BR118" s="273">
        <v>7</v>
      </c>
      <c r="BS118" s="273">
        <v>50</v>
      </c>
      <c r="BW118" s="331">
        <f t="shared" si="162"/>
        <v>8</v>
      </c>
      <c r="BX118" s="331">
        <f t="shared" si="162"/>
        <v>0</v>
      </c>
      <c r="BY118" s="331">
        <f t="shared" si="162"/>
        <v>0</v>
      </c>
      <c r="BZ118" s="331">
        <f t="shared" si="162"/>
        <v>0</v>
      </c>
      <c r="CA118" s="331">
        <f t="shared" si="162"/>
        <v>0</v>
      </c>
      <c r="CB118" s="331">
        <f t="shared" si="162"/>
        <v>3</v>
      </c>
      <c r="CC118" s="331">
        <f t="shared" si="162"/>
        <v>1</v>
      </c>
      <c r="CD118" s="331">
        <f t="shared" si="162"/>
        <v>0</v>
      </c>
      <c r="CE118" s="331">
        <f t="shared" si="162"/>
        <v>0</v>
      </c>
      <c r="CF118" s="331">
        <f t="shared" si="162"/>
        <v>47</v>
      </c>
      <c r="CG118" s="331">
        <f t="shared" si="162"/>
        <v>0</v>
      </c>
      <c r="CH118" s="331">
        <f t="shared" si="162"/>
        <v>0</v>
      </c>
      <c r="CI118" s="331">
        <f t="shared" si="162"/>
        <v>0</v>
      </c>
      <c r="CJ118" s="331">
        <f t="shared" si="162"/>
        <v>0</v>
      </c>
      <c r="CK118" s="331">
        <f t="shared" si="162"/>
        <v>0</v>
      </c>
      <c r="CL118" s="331">
        <f t="shared" si="162"/>
        <v>50</v>
      </c>
      <c r="CM118" s="331">
        <f t="shared" si="161"/>
        <v>7</v>
      </c>
      <c r="CN118" s="331">
        <f t="shared" si="161"/>
        <v>0</v>
      </c>
      <c r="CO118" s="331">
        <f t="shared" si="161"/>
        <v>0</v>
      </c>
      <c r="CP118" s="331">
        <f t="shared" si="161"/>
        <v>116</v>
      </c>
      <c r="CQ118" s="332">
        <f t="shared" si="114"/>
        <v>0</v>
      </c>
      <c r="CS118" s="363" t="str">
        <f t="shared" si="115"/>
        <v/>
      </c>
      <c r="CT118" s="260">
        <f t="shared" si="141"/>
        <v>0.33494400000000002</v>
      </c>
      <c r="CU118" s="260">
        <f t="shared" si="142"/>
        <v>0</v>
      </c>
      <c r="CV118" s="260">
        <f t="shared" si="143"/>
        <v>0</v>
      </c>
      <c r="CW118" s="260">
        <f t="shared" si="144"/>
        <v>0</v>
      </c>
      <c r="CX118" s="260">
        <f t="shared" si="145"/>
        <v>0</v>
      </c>
      <c r="CY118" s="260">
        <f t="shared" si="146"/>
        <v>0.12560399999999999</v>
      </c>
      <c r="CZ118" s="260">
        <f t="shared" si="147"/>
        <v>4.1868000000000002E-2</v>
      </c>
      <c r="DA118" s="260">
        <f t="shared" si="148"/>
        <v>0</v>
      </c>
      <c r="DB118" s="260">
        <f t="shared" si="149"/>
        <v>0</v>
      </c>
      <c r="DC118" s="260">
        <f t="shared" si="150"/>
        <v>1.9677960000000001</v>
      </c>
      <c r="DD118" s="260">
        <f t="shared" si="151"/>
        <v>0</v>
      </c>
      <c r="DE118" s="260">
        <f t="shared" si="152"/>
        <v>0</v>
      </c>
      <c r="DF118" s="260">
        <f t="shared" si="153"/>
        <v>0</v>
      </c>
      <c r="DG118" s="260">
        <f t="shared" si="154"/>
        <v>0</v>
      </c>
      <c r="DH118" s="260">
        <f t="shared" si="155"/>
        <v>0</v>
      </c>
      <c r="DI118" s="260">
        <f t="shared" si="156"/>
        <v>2.0933999999999999</v>
      </c>
      <c r="DJ118" s="260">
        <f t="shared" si="157"/>
        <v>0.293076</v>
      </c>
      <c r="DK118" s="260">
        <f t="shared" si="158"/>
        <v>0</v>
      </c>
      <c r="DL118" s="260">
        <f t="shared" si="159"/>
        <v>0</v>
      </c>
      <c r="DM118" s="260">
        <f t="shared" si="160"/>
        <v>4.8566880000000001</v>
      </c>
      <c r="DN118" s="260">
        <f t="shared" si="116"/>
        <v>0</v>
      </c>
      <c r="DQ118" s="358"/>
    </row>
    <row r="119" spans="1:121" ht="22.5">
      <c r="A119" s="272" t="s">
        <v>760</v>
      </c>
      <c r="B119" s="273">
        <v>815</v>
      </c>
      <c r="C119" s="273">
        <v>33</v>
      </c>
      <c r="D119" s="274"/>
      <c r="E119" s="275"/>
      <c r="F119" s="275">
        <v>33</v>
      </c>
      <c r="G119" s="275"/>
      <c r="H119" s="275">
        <v>0</v>
      </c>
      <c r="I119" s="275"/>
      <c r="J119" s="275"/>
      <c r="K119" s="275"/>
      <c r="L119" s="275"/>
      <c r="M119" s="276"/>
      <c r="N119" s="273"/>
      <c r="O119" s="274"/>
      <c r="P119" s="275"/>
      <c r="Q119" s="275"/>
      <c r="R119" s="276"/>
      <c r="S119" s="273"/>
      <c r="T119" s="274"/>
      <c r="U119" s="276"/>
      <c r="V119" s="273"/>
      <c r="W119" s="273">
        <v>18</v>
      </c>
      <c r="X119" s="274"/>
      <c r="Y119" s="275"/>
      <c r="Z119" s="275"/>
      <c r="AA119" s="275"/>
      <c r="AB119" s="275"/>
      <c r="AC119" s="275"/>
      <c r="AD119" s="275"/>
      <c r="AE119" s="275">
        <v>11</v>
      </c>
      <c r="AF119" s="275">
        <v>0</v>
      </c>
      <c r="AG119" s="275"/>
      <c r="AH119" s="275"/>
      <c r="AI119" s="275"/>
      <c r="AJ119" s="275"/>
      <c r="AK119" s="275"/>
      <c r="AL119" s="275">
        <v>6</v>
      </c>
      <c r="AM119" s="275">
        <v>1</v>
      </c>
      <c r="AN119" s="275"/>
      <c r="AO119" s="275"/>
      <c r="AP119" s="275"/>
      <c r="AQ119" s="275"/>
      <c r="AR119" s="275"/>
      <c r="AS119" s="276">
        <v>0</v>
      </c>
      <c r="AT119" s="273">
        <v>159</v>
      </c>
      <c r="AU119" s="273">
        <v>107</v>
      </c>
      <c r="AV119" s="274"/>
      <c r="AW119" s="275"/>
      <c r="AX119" s="275"/>
      <c r="AY119" s="275"/>
      <c r="AZ119" s="275"/>
      <c r="BA119" s="275"/>
      <c r="BB119" s="275">
        <v>107</v>
      </c>
      <c r="BC119" s="275"/>
      <c r="BD119" s="275"/>
      <c r="BE119" s="275"/>
      <c r="BF119" s="275"/>
      <c r="BG119" s="275"/>
      <c r="BH119" s="275"/>
      <c r="BI119" s="275"/>
      <c r="BJ119" s="275"/>
      <c r="BK119" s="275"/>
      <c r="BL119" s="275"/>
      <c r="BM119" s="276"/>
      <c r="BN119" s="273">
        <v>0</v>
      </c>
      <c r="BO119" s="274">
        <v>0</v>
      </c>
      <c r="BP119" s="276"/>
      <c r="BQ119" s="273"/>
      <c r="BR119" s="273">
        <v>24</v>
      </c>
      <c r="BS119" s="273">
        <v>473</v>
      </c>
      <c r="BW119" s="331">
        <f t="shared" si="162"/>
        <v>33</v>
      </c>
      <c r="BX119" s="331">
        <f t="shared" si="162"/>
        <v>0</v>
      </c>
      <c r="BY119" s="331">
        <f t="shared" si="162"/>
        <v>0</v>
      </c>
      <c r="BZ119" s="331">
        <f t="shared" si="162"/>
        <v>0</v>
      </c>
      <c r="CA119" s="331">
        <f t="shared" si="162"/>
        <v>0</v>
      </c>
      <c r="CB119" s="331">
        <f t="shared" si="162"/>
        <v>6</v>
      </c>
      <c r="CC119" s="331">
        <f t="shared" si="162"/>
        <v>11</v>
      </c>
      <c r="CD119" s="331">
        <f t="shared" si="162"/>
        <v>1</v>
      </c>
      <c r="CE119" s="331">
        <f t="shared" si="162"/>
        <v>0</v>
      </c>
      <c r="CF119" s="331">
        <f t="shared" si="162"/>
        <v>159</v>
      </c>
      <c r="CG119" s="331">
        <f t="shared" si="162"/>
        <v>0</v>
      </c>
      <c r="CH119" s="331">
        <f t="shared" si="162"/>
        <v>107</v>
      </c>
      <c r="CI119" s="331">
        <f t="shared" si="162"/>
        <v>0</v>
      </c>
      <c r="CJ119" s="331">
        <f t="shared" si="162"/>
        <v>0</v>
      </c>
      <c r="CK119" s="331">
        <f t="shared" si="162"/>
        <v>0</v>
      </c>
      <c r="CL119" s="331">
        <f t="shared" si="162"/>
        <v>473</v>
      </c>
      <c r="CM119" s="331">
        <f t="shared" si="161"/>
        <v>24</v>
      </c>
      <c r="CN119" s="331">
        <f t="shared" si="161"/>
        <v>0</v>
      </c>
      <c r="CO119" s="331">
        <f t="shared" si="161"/>
        <v>0</v>
      </c>
      <c r="CP119" s="331">
        <f t="shared" si="161"/>
        <v>815</v>
      </c>
      <c r="CQ119" s="332">
        <f t="shared" si="114"/>
        <v>-1</v>
      </c>
      <c r="CS119" s="363" t="str">
        <f t="shared" si="115"/>
        <v/>
      </c>
      <c r="CT119" s="260">
        <f t="shared" si="141"/>
        <v>1.3816440000000001</v>
      </c>
      <c r="CU119" s="260">
        <f t="shared" si="142"/>
        <v>0</v>
      </c>
      <c r="CV119" s="260">
        <f t="shared" si="143"/>
        <v>0</v>
      </c>
      <c r="CW119" s="260">
        <f t="shared" si="144"/>
        <v>0</v>
      </c>
      <c r="CX119" s="260">
        <f t="shared" si="145"/>
        <v>0</v>
      </c>
      <c r="CY119" s="260">
        <f t="shared" si="146"/>
        <v>0.25120799999999999</v>
      </c>
      <c r="CZ119" s="260">
        <f t="shared" si="147"/>
        <v>0.46054800000000001</v>
      </c>
      <c r="DA119" s="260">
        <f t="shared" si="148"/>
        <v>4.1868000000000002E-2</v>
      </c>
      <c r="DB119" s="260">
        <f t="shared" si="149"/>
        <v>0</v>
      </c>
      <c r="DC119" s="260">
        <f t="shared" si="150"/>
        <v>6.6570120000000008</v>
      </c>
      <c r="DD119" s="260">
        <f t="shared" si="151"/>
        <v>0</v>
      </c>
      <c r="DE119" s="260">
        <f t="shared" si="152"/>
        <v>4.479876</v>
      </c>
      <c r="DF119" s="260">
        <f t="shared" si="153"/>
        <v>0</v>
      </c>
      <c r="DG119" s="260">
        <f t="shared" si="154"/>
        <v>0</v>
      </c>
      <c r="DH119" s="260">
        <f t="shared" si="155"/>
        <v>0</v>
      </c>
      <c r="DI119" s="260">
        <f t="shared" si="156"/>
        <v>19.803564000000001</v>
      </c>
      <c r="DJ119" s="260">
        <f t="shared" si="157"/>
        <v>1.0048319999999999</v>
      </c>
      <c r="DK119" s="260">
        <f t="shared" si="158"/>
        <v>0</v>
      </c>
      <c r="DL119" s="260">
        <f t="shared" si="159"/>
        <v>0</v>
      </c>
      <c r="DM119" s="260">
        <f t="shared" si="160"/>
        <v>34.122420000000005</v>
      </c>
      <c r="DN119" s="260">
        <f t="shared" si="116"/>
        <v>0</v>
      </c>
      <c r="DQ119" s="358"/>
    </row>
    <row r="120" spans="1:121" ht="22.5">
      <c r="A120" s="272" t="s">
        <v>761</v>
      </c>
      <c r="B120" s="273">
        <v>21799</v>
      </c>
      <c r="C120" s="273"/>
      <c r="D120" s="274"/>
      <c r="E120" s="275"/>
      <c r="F120" s="275"/>
      <c r="G120" s="275"/>
      <c r="H120" s="275"/>
      <c r="I120" s="275"/>
      <c r="J120" s="275"/>
      <c r="K120" s="275"/>
      <c r="L120" s="275"/>
      <c r="M120" s="276"/>
      <c r="N120" s="273"/>
      <c r="O120" s="274"/>
      <c r="P120" s="275"/>
      <c r="Q120" s="275"/>
      <c r="R120" s="276"/>
      <c r="S120" s="273"/>
      <c r="T120" s="274"/>
      <c r="U120" s="276"/>
      <c r="V120" s="273"/>
      <c r="W120" s="273">
        <v>20137</v>
      </c>
      <c r="X120" s="274"/>
      <c r="Y120" s="275"/>
      <c r="Z120" s="275"/>
      <c r="AA120" s="275"/>
      <c r="AB120" s="275"/>
      <c r="AC120" s="275"/>
      <c r="AD120" s="275"/>
      <c r="AE120" s="275">
        <v>1906</v>
      </c>
      <c r="AF120" s="275">
        <v>4227</v>
      </c>
      <c r="AG120" s="275">
        <v>4</v>
      </c>
      <c r="AH120" s="275"/>
      <c r="AI120" s="275">
        <v>14</v>
      </c>
      <c r="AJ120" s="275"/>
      <c r="AK120" s="275"/>
      <c r="AL120" s="275">
        <v>13986</v>
      </c>
      <c r="AM120" s="275"/>
      <c r="AN120" s="275"/>
      <c r="AO120" s="275"/>
      <c r="AP120" s="275"/>
      <c r="AQ120" s="275"/>
      <c r="AR120" s="275"/>
      <c r="AS120" s="276"/>
      <c r="AT120" s="273">
        <v>350</v>
      </c>
      <c r="AU120" s="273">
        <v>1040</v>
      </c>
      <c r="AV120" s="274"/>
      <c r="AW120" s="275"/>
      <c r="AX120" s="275"/>
      <c r="AY120" s="275"/>
      <c r="AZ120" s="275"/>
      <c r="BA120" s="275"/>
      <c r="BB120" s="275"/>
      <c r="BC120" s="275"/>
      <c r="BD120" s="275"/>
      <c r="BE120" s="275"/>
      <c r="BF120" s="275"/>
      <c r="BG120" s="275">
        <v>183</v>
      </c>
      <c r="BH120" s="275">
        <v>19</v>
      </c>
      <c r="BI120" s="275">
        <v>837</v>
      </c>
      <c r="BJ120" s="275"/>
      <c r="BK120" s="275"/>
      <c r="BL120" s="275"/>
      <c r="BM120" s="276"/>
      <c r="BN120" s="273"/>
      <c r="BO120" s="274"/>
      <c r="BP120" s="276"/>
      <c r="BQ120" s="273"/>
      <c r="BR120" s="273"/>
      <c r="BS120" s="273">
        <v>273</v>
      </c>
      <c r="BW120" s="331">
        <f t="shared" si="162"/>
        <v>0</v>
      </c>
      <c r="BX120" s="331">
        <f t="shared" si="162"/>
        <v>0</v>
      </c>
      <c r="BY120" s="331">
        <f t="shared" si="162"/>
        <v>0</v>
      </c>
      <c r="BZ120" s="331">
        <f t="shared" si="162"/>
        <v>0</v>
      </c>
      <c r="CA120" s="331">
        <f t="shared" si="162"/>
        <v>4227</v>
      </c>
      <c r="CB120" s="331">
        <f t="shared" si="162"/>
        <v>13986</v>
      </c>
      <c r="CC120" s="331">
        <f t="shared" si="162"/>
        <v>1906</v>
      </c>
      <c r="CD120" s="331">
        <f t="shared" si="162"/>
        <v>0</v>
      </c>
      <c r="CE120" s="331">
        <f t="shared" si="162"/>
        <v>18</v>
      </c>
      <c r="CF120" s="331">
        <f t="shared" si="162"/>
        <v>350</v>
      </c>
      <c r="CG120" s="331">
        <f t="shared" si="162"/>
        <v>0</v>
      </c>
      <c r="CH120" s="331">
        <f t="shared" si="162"/>
        <v>0</v>
      </c>
      <c r="CI120" s="331">
        <f t="shared" si="162"/>
        <v>1039</v>
      </c>
      <c r="CJ120" s="331">
        <f t="shared" si="162"/>
        <v>0</v>
      </c>
      <c r="CK120" s="331">
        <f t="shared" si="162"/>
        <v>0</v>
      </c>
      <c r="CL120" s="331">
        <f t="shared" si="162"/>
        <v>273</v>
      </c>
      <c r="CM120" s="331">
        <f t="shared" si="161"/>
        <v>0</v>
      </c>
      <c r="CN120" s="331">
        <f t="shared" si="161"/>
        <v>0</v>
      </c>
      <c r="CO120" s="331">
        <f t="shared" si="161"/>
        <v>0</v>
      </c>
      <c r="CP120" s="331">
        <f t="shared" si="161"/>
        <v>21799</v>
      </c>
      <c r="CQ120" s="332">
        <f t="shared" si="114"/>
        <v>0</v>
      </c>
      <c r="CS120" s="363" t="str">
        <f t="shared" si="115"/>
        <v/>
      </c>
      <c r="CT120" s="260">
        <f t="shared" si="141"/>
        <v>0</v>
      </c>
      <c r="CU120" s="260">
        <f t="shared" si="142"/>
        <v>0</v>
      </c>
      <c r="CV120" s="260">
        <f t="shared" si="143"/>
        <v>0</v>
      </c>
      <c r="CW120" s="260">
        <f t="shared" si="144"/>
        <v>0</v>
      </c>
      <c r="CX120" s="260">
        <f t="shared" si="145"/>
        <v>176.97603600000002</v>
      </c>
      <c r="CY120" s="260">
        <f t="shared" si="146"/>
        <v>585.56584800000007</v>
      </c>
      <c r="CZ120" s="260">
        <f t="shared" si="147"/>
        <v>79.800408000000004</v>
      </c>
      <c r="DA120" s="260">
        <f t="shared" si="148"/>
        <v>0</v>
      </c>
      <c r="DB120" s="260">
        <f t="shared" si="149"/>
        <v>0.75362400000000007</v>
      </c>
      <c r="DC120" s="260">
        <f t="shared" si="150"/>
        <v>14.6538</v>
      </c>
      <c r="DD120" s="260">
        <f t="shared" si="151"/>
        <v>0</v>
      </c>
      <c r="DE120" s="260">
        <f t="shared" si="152"/>
        <v>0</v>
      </c>
      <c r="DF120" s="260">
        <f t="shared" si="153"/>
        <v>43.500852000000002</v>
      </c>
      <c r="DG120" s="260">
        <f t="shared" si="154"/>
        <v>0</v>
      </c>
      <c r="DH120" s="260">
        <f t="shared" si="155"/>
        <v>0</v>
      </c>
      <c r="DI120" s="260">
        <f t="shared" si="156"/>
        <v>11.429964</v>
      </c>
      <c r="DJ120" s="260">
        <f t="shared" si="157"/>
        <v>0</v>
      </c>
      <c r="DK120" s="260">
        <f t="shared" si="158"/>
        <v>0</v>
      </c>
      <c r="DL120" s="260">
        <f t="shared" si="159"/>
        <v>0</v>
      </c>
      <c r="DM120" s="260">
        <f t="shared" si="160"/>
        <v>912.68053200000008</v>
      </c>
      <c r="DN120" s="260">
        <f t="shared" si="116"/>
        <v>0</v>
      </c>
      <c r="DQ120" s="358"/>
    </row>
    <row r="121" spans="1:121" ht="22.5">
      <c r="A121" s="272" t="s">
        <v>762</v>
      </c>
      <c r="B121" s="273">
        <v>332</v>
      </c>
      <c r="C121" s="273"/>
      <c r="D121" s="274"/>
      <c r="E121" s="275"/>
      <c r="F121" s="275"/>
      <c r="G121" s="275"/>
      <c r="H121" s="275"/>
      <c r="I121" s="275"/>
      <c r="J121" s="275"/>
      <c r="K121" s="275"/>
      <c r="L121" s="275"/>
      <c r="M121" s="276"/>
      <c r="N121" s="273"/>
      <c r="O121" s="274"/>
      <c r="P121" s="275"/>
      <c r="Q121" s="275"/>
      <c r="R121" s="276"/>
      <c r="S121" s="273"/>
      <c r="T121" s="274"/>
      <c r="U121" s="276"/>
      <c r="V121" s="273"/>
      <c r="W121" s="273">
        <v>83</v>
      </c>
      <c r="X121" s="274"/>
      <c r="Y121" s="275"/>
      <c r="Z121" s="275"/>
      <c r="AA121" s="275"/>
      <c r="AB121" s="275"/>
      <c r="AC121" s="275"/>
      <c r="AD121" s="275"/>
      <c r="AE121" s="275"/>
      <c r="AF121" s="275"/>
      <c r="AG121" s="275"/>
      <c r="AH121" s="275"/>
      <c r="AI121" s="275"/>
      <c r="AJ121" s="275"/>
      <c r="AK121" s="275"/>
      <c r="AL121" s="275">
        <v>83</v>
      </c>
      <c r="AM121" s="275"/>
      <c r="AN121" s="275"/>
      <c r="AO121" s="275"/>
      <c r="AP121" s="275"/>
      <c r="AQ121" s="275"/>
      <c r="AR121" s="275"/>
      <c r="AS121" s="276"/>
      <c r="AT121" s="273"/>
      <c r="AU121" s="273"/>
      <c r="AV121" s="274"/>
      <c r="AW121" s="275"/>
      <c r="AX121" s="275"/>
      <c r="AY121" s="275"/>
      <c r="AZ121" s="275"/>
      <c r="BA121" s="275"/>
      <c r="BB121" s="275"/>
      <c r="BC121" s="275"/>
      <c r="BD121" s="275"/>
      <c r="BE121" s="275"/>
      <c r="BF121" s="275"/>
      <c r="BG121" s="275"/>
      <c r="BH121" s="275"/>
      <c r="BI121" s="275"/>
      <c r="BJ121" s="275"/>
      <c r="BK121" s="275"/>
      <c r="BL121" s="275"/>
      <c r="BM121" s="276"/>
      <c r="BN121" s="273"/>
      <c r="BO121" s="274"/>
      <c r="BP121" s="276"/>
      <c r="BQ121" s="273"/>
      <c r="BR121" s="273"/>
      <c r="BS121" s="273">
        <v>249</v>
      </c>
      <c r="BW121" s="331">
        <f t="shared" si="162"/>
        <v>0</v>
      </c>
      <c r="BX121" s="331">
        <f t="shared" si="162"/>
        <v>0</v>
      </c>
      <c r="BY121" s="331">
        <f t="shared" si="162"/>
        <v>0</v>
      </c>
      <c r="BZ121" s="331">
        <f t="shared" si="162"/>
        <v>0</v>
      </c>
      <c r="CA121" s="331">
        <f t="shared" si="162"/>
        <v>0</v>
      </c>
      <c r="CB121" s="331">
        <f t="shared" si="162"/>
        <v>83</v>
      </c>
      <c r="CC121" s="331">
        <f t="shared" si="162"/>
        <v>0</v>
      </c>
      <c r="CD121" s="331">
        <f t="shared" si="162"/>
        <v>0</v>
      </c>
      <c r="CE121" s="331">
        <f t="shared" si="162"/>
        <v>0</v>
      </c>
      <c r="CF121" s="331">
        <f t="shared" si="162"/>
        <v>0</v>
      </c>
      <c r="CG121" s="331">
        <f t="shared" si="162"/>
        <v>0</v>
      </c>
      <c r="CH121" s="331">
        <f t="shared" si="162"/>
        <v>0</v>
      </c>
      <c r="CI121" s="331">
        <f t="shared" si="162"/>
        <v>0</v>
      </c>
      <c r="CJ121" s="331">
        <f t="shared" si="162"/>
        <v>0</v>
      </c>
      <c r="CK121" s="331">
        <f t="shared" si="162"/>
        <v>0</v>
      </c>
      <c r="CL121" s="331">
        <f t="shared" si="162"/>
        <v>249</v>
      </c>
      <c r="CM121" s="331">
        <f t="shared" si="161"/>
        <v>0</v>
      </c>
      <c r="CN121" s="331">
        <f t="shared" si="161"/>
        <v>0</v>
      </c>
      <c r="CO121" s="331">
        <f t="shared" si="161"/>
        <v>0</v>
      </c>
      <c r="CP121" s="331">
        <f t="shared" si="161"/>
        <v>332</v>
      </c>
      <c r="CQ121" s="332">
        <f t="shared" si="114"/>
        <v>0</v>
      </c>
      <c r="CS121" s="363" t="str">
        <f t="shared" si="115"/>
        <v/>
      </c>
      <c r="CT121" s="260">
        <f t="shared" si="141"/>
        <v>0</v>
      </c>
      <c r="CU121" s="260">
        <f t="shared" si="142"/>
        <v>0</v>
      </c>
      <c r="CV121" s="260">
        <f t="shared" si="143"/>
        <v>0</v>
      </c>
      <c r="CW121" s="260">
        <f t="shared" si="144"/>
        <v>0</v>
      </c>
      <c r="CX121" s="260">
        <f t="shared" si="145"/>
        <v>0</v>
      </c>
      <c r="CY121" s="260">
        <f t="shared" si="146"/>
        <v>3.475044</v>
      </c>
      <c r="CZ121" s="260">
        <f t="shared" si="147"/>
        <v>0</v>
      </c>
      <c r="DA121" s="260">
        <f t="shared" si="148"/>
        <v>0</v>
      </c>
      <c r="DB121" s="260">
        <f t="shared" si="149"/>
        <v>0</v>
      </c>
      <c r="DC121" s="260">
        <f t="shared" si="150"/>
        <v>0</v>
      </c>
      <c r="DD121" s="260">
        <f t="shared" si="151"/>
        <v>0</v>
      </c>
      <c r="DE121" s="260">
        <f t="shared" si="152"/>
        <v>0</v>
      </c>
      <c r="DF121" s="260">
        <f t="shared" si="153"/>
        <v>0</v>
      </c>
      <c r="DG121" s="260">
        <f t="shared" si="154"/>
        <v>0</v>
      </c>
      <c r="DH121" s="260">
        <f t="shared" si="155"/>
        <v>0</v>
      </c>
      <c r="DI121" s="260">
        <f t="shared" si="156"/>
        <v>10.425132000000001</v>
      </c>
      <c r="DJ121" s="260">
        <f t="shared" si="157"/>
        <v>0</v>
      </c>
      <c r="DK121" s="260">
        <f t="shared" si="158"/>
        <v>0</v>
      </c>
      <c r="DL121" s="260">
        <f t="shared" si="159"/>
        <v>0</v>
      </c>
      <c r="DM121" s="260">
        <f t="shared" si="160"/>
        <v>13.900176</v>
      </c>
      <c r="DN121" s="260">
        <f t="shared" si="116"/>
        <v>0</v>
      </c>
      <c r="DQ121" s="358"/>
    </row>
    <row r="122" spans="1:121" ht="22.5">
      <c r="A122" s="272" t="s">
        <v>763</v>
      </c>
      <c r="B122" s="273">
        <v>21100</v>
      </c>
      <c r="C122" s="273"/>
      <c r="D122" s="274"/>
      <c r="E122" s="275"/>
      <c r="F122" s="275"/>
      <c r="G122" s="275"/>
      <c r="H122" s="275"/>
      <c r="I122" s="275"/>
      <c r="J122" s="275"/>
      <c r="K122" s="275"/>
      <c r="L122" s="275"/>
      <c r="M122" s="276"/>
      <c r="N122" s="273"/>
      <c r="O122" s="274"/>
      <c r="P122" s="275"/>
      <c r="Q122" s="275"/>
      <c r="R122" s="276"/>
      <c r="S122" s="273"/>
      <c r="T122" s="274"/>
      <c r="U122" s="276"/>
      <c r="V122" s="273"/>
      <c r="W122" s="273">
        <v>20034</v>
      </c>
      <c r="X122" s="274"/>
      <c r="Y122" s="275"/>
      <c r="Z122" s="275"/>
      <c r="AA122" s="275"/>
      <c r="AB122" s="275"/>
      <c r="AC122" s="275"/>
      <c r="AD122" s="275"/>
      <c r="AE122" s="275">
        <v>1906</v>
      </c>
      <c r="AF122" s="275">
        <v>4227</v>
      </c>
      <c r="AG122" s="275"/>
      <c r="AH122" s="275"/>
      <c r="AI122" s="275"/>
      <c r="AJ122" s="275"/>
      <c r="AK122" s="275"/>
      <c r="AL122" s="275">
        <v>13901</v>
      </c>
      <c r="AM122" s="275"/>
      <c r="AN122" s="275"/>
      <c r="AO122" s="275"/>
      <c r="AP122" s="275"/>
      <c r="AQ122" s="275"/>
      <c r="AR122" s="275"/>
      <c r="AS122" s="276"/>
      <c r="AT122" s="273">
        <v>20</v>
      </c>
      <c r="AU122" s="273">
        <v>1040</v>
      </c>
      <c r="AV122" s="274"/>
      <c r="AW122" s="275"/>
      <c r="AX122" s="275"/>
      <c r="AY122" s="275"/>
      <c r="AZ122" s="275"/>
      <c r="BA122" s="275"/>
      <c r="BB122" s="275"/>
      <c r="BC122" s="275"/>
      <c r="BD122" s="275"/>
      <c r="BE122" s="275"/>
      <c r="BF122" s="275"/>
      <c r="BG122" s="275">
        <v>183</v>
      </c>
      <c r="BH122" s="275">
        <v>19</v>
      </c>
      <c r="BI122" s="275">
        <v>837</v>
      </c>
      <c r="BJ122" s="275"/>
      <c r="BK122" s="275"/>
      <c r="BL122" s="275"/>
      <c r="BM122" s="276"/>
      <c r="BN122" s="273"/>
      <c r="BO122" s="274"/>
      <c r="BP122" s="276"/>
      <c r="BQ122" s="273"/>
      <c r="BR122" s="273"/>
      <c r="BS122" s="273">
        <v>6</v>
      </c>
      <c r="BW122" s="331">
        <f t="shared" si="162"/>
        <v>0</v>
      </c>
      <c r="BX122" s="331">
        <f t="shared" si="162"/>
        <v>0</v>
      </c>
      <c r="BY122" s="331">
        <f t="shared" si="162"/>
        <v>0</v>
      </c>
      <c r="BZ122" s="331">
        <f t="shared" si="162"/>
        <v>0</v>
      </c>
      <c r="CA122" s="331">
        <f t="shared" si="162"/>
        <v>4227</v>
      </c>
      <c r="CB122" s="331">
        <f t="shared" si="162"/>
        <v>13901</v>
      </c>
      <c r="CC122" s="331">
        <f t="shared" si="162"/>
        <v>1906</v>
      </c>
      <c r="CD122" s="331">
        <f t="shared" si="162"/>
        <v>0</v>
      </c>
      <c r="CE122" s="331">
        <f t="shared" si="162"/>
        <v>0</v>
      </c>
      <c r="CF122" s="331">
        <f t="shared" si="162"/>
        <v>20</v>
      </c>
      <c r="CG122" s="331">
        <f t="shared" si="162"/>
        <v>0</v>
      </c>
      <c r="CH122" s="331">
        <f t="shared" si="162"/>
        <v>0</v>
      </c>
      <c r="CI122" s="331">
        <f t="shared" si="162"/>
        <v>1039</v>
      </c>
      <c r="CJ122" s="331">
        <f t="shared" si="162"/>
        <v>0</v>
      </c>
      <c r="CK122" s="331">
        <f t="shared" si="162"/>
        <v>0</v>
      </c>
      <c r="CL122" s="331">
        <f t="shared" si="162"/>
        <v>6</v>
      </c>
      <c r="CM122" s="331">
        <f t="shared" si="161"/>
        <v>0</v>
      </c>
      <c r="CN122" s="331">
        <f t="shared" si="161"/>
        <v>0</v>
      </c>
      <c r="CO122" s="331">
        <f t="shared" si="161"/>
        <v>0</v>
      </c>
      <c r="CP122" s="331">
        <f t="shared" si="161"/>
        <v>21100</v>
      </c>
      <c r="CQ122" s="332">
        <f t="shared" si="114"/>
        <v>-1</v>
      </c>
      <c r="CS122" s="363" t="str">
        <f t="shared" si="115"/>
        <v/>
      </c>
      <c r="CT122" s="260">
        <f t="shared" si="141"/>
        <v>0</v>
      </c>
      <c r="CU122" s="260">
        <f t="shared" si="142"/>
        <v>0</v>
      </c>
      <c r="CV122" s="260">
        <f t="shared" si="143"/>
        <v>0</v>
      </c>
      <c r="CW122" s="260">
        <f t="shared" si="144"/>
        <v>0</v>
      </c>
      <c r="CX122" s="260">
        <f t="shared" si="145"/>
        <v>176.97603600000002</v>
      </c>
      <c r="CY122" s="260">
        <f t="shared" si="146"/>
        <v>582.007068</v>
      </c>
      <c r="CZ122" s="260">
        <f t="shared" si="147"/>
        <v>79.800408000000004</v>
      </c>
      <c r="DA122" s="260">
        <f t="shared" si="148"/>
        <v>0</v>
      </c>
      <c r="DB122" s="260">
        <f t="shared" si="149"/>
        <v>0</v>
      </c>
      <c r="DC122" s="260">
        <f t="shared" si="150"/>
        <v>0.8373600000000001</v>
      </c>
      <c r="DD122" s="260">
        <f t="shared" si="151"/>
        <v>0</v>
      </c>
      <c r="DE122" s="260">
        <f t="shared" si="152"/>
        <v>0</v>
      </c>
      <c r="DF122" s="260">
        <f t="shared" si="153"/>
        <v>43.500852000000002</v>
      </c>
      <c r="DG122" s="260">
        <f t="shared" si="154"/>
        <v>0</v>
      </c>
      <c r="DH122" s="260">
        <f t="shared" si="155"/>
        <v>0</v>
      </c>
      <c r="DI122" s="260">
        <f t="shared" si="156"/>
        <v>0.25120799999999999</v>
      </c>
      <c r="DJ122" s="260">
        <f t="shared" si="157"/>
        <v>0</v>
      </c>
      <c r="DK122" s="260">
        <f t="shared" si="158"/>
        <v>0</v>
      </c>
      <c r="DL122" s="260">
        <f t="shared" si="159"/>
        <v>0</v>
      </c>
      <c r="DM122" s="260">
        <f t="shared" si="160"/>
        <v>883.41480000000001</v>
      </c>
      <c r="DN122" s="260">
        <f t="shared" si="116"/>
        <v>0</v>
      </c>
      <c r="DQ122" s="358"/>
    </row>
    <row r="123" spans="1:121" ht="22.5">
      <c r="A123" s="272" t="s">
        <v>764</v>
      </c>
      <c r="B123" s="273">
        <v>18</v>
      </c>
      <c r="C123" s="273"/>
      <c r="D123" s="274"/>
      <c r="E123" s="275"/>
      <c r="F123" s="275"/>
      <c r="G123" s="275"/>
      <c r="H123" s="275"/>
      <c r="I123" s="275"/>
      <c r="J123" s="275"/>
      <c r="K123" s="275"/>
      <c r="L123" s="275"/>
      <c r="M123" s="276"/>
      <c r="N123" s="273"/>
      <c r="O123" s="274"/>
      <c r="P123" s="275"/>
      <c r="Q123" s="275"/>
      <c r="R123" s="276"/>
      <c r="S123" s="273"/>
      <c r="T123" s="274"/>
      <c r="U123" s="276"/>
      <c r="V123" s="273"/>
      <c r="W123" s="273">
        <v>18</v>
      </c>
      <c r="X123" s="274"/>
      <c r="Y123" s="275"/>
      <c r="Z123" s="275"/>
      <c r="AA123" s="275"/>
      <c r="AB123" s="275"/>
      <c r="AC123" s="275"/>
      <c r="AD123" s="275"/>
      <c r="AE123" s="275"/>
      <c r="AF123" s="275"/>
      <c r="AG123" s="275">
        <v>4</v>
      </c>
      <c r="AH123" s="275"/>
      <c r="AI123" s="275">
        <v>14</v>
      </c>
      <c r="AJ123" s="275"/>
      <c r="AK123" s="275"/>
      <c r="AL123" s="275"/>
      <c r="AM123" s="275"/>
      <c r="AN123" s="275"/>
      <c r="AO123" s="275"/>
      <c r="AP123" s="275"/>
      <c r="AQ123" s="275"/>
      <c r="AR123" s="275"/>
      <c r="AS123" s="276"/>
      <c r="AT123" s="273"/>
      <c r="AU123" s="273"/>
      <c r="AV123" s="274"/>
      <c r="AW123" s="275"/>
      <c r="AX123" s="275"/>
      <c r="AY123" s="275"/>
      <c r="AZ123" s="275"/>
      <c r="BA123" s="275"/>
      <c r="BB123" s="275"/>
      <c r="BC123" s="275"/>
      <c r="BD123" s="275"/>
      <c r="BE123" s="275"/>
      <c r="BF123" s="275"/>
      <c r="BG123" s="275"/>
      <c r="BH123" s="275"/>
      <c r="BI123" s="275"/>
      <c r="BJ123" s="275"/>
      <c r="BK123" s="275"/>
      <c r="BL123" s="275"/>
      <c r="BM123" s="276"/>
      <c r="BN123" s="273"/>
      <c r="BO123" s="274"/>
      <c r="BP123" s="276"/>
      <c r="BQ123" s="273"/>
      <c r="BR123" s="273"/>
      <c r="BS123" s="273"/>
      <c r="BW123" s="331">
        <f t="shared" si="162"/>
        <v>0</v>
      </c>
      <c r="BX123" s="331">
        <f t="shared" si="162"/>
        <v>0</v>
      </c>
      <c r="BY123" s="331">
        <f t="shared" si="162"/>
        <v>0</v>
      </c>
      <c r="BZ123" s="331">
        <f t="shared" si="162"/>
        <v>0</v>
      </c>
      <c r="CA123" s="331">
        <f t="shared" si="162"/>
        <v>0</v>
      </c>
      <c r="CB123" s="331">
        <f t="shared" si="162"/>
        <v>0</v>
      </c>
      <c r="CC123" s="331">
        <f t="shared" si="162"/>
        <v>0</v>
      </c>
      <c r="CD123" s="331">
        <f t="shared" si="162"/>
        <v>0</v>
      </c>
      <c r="CE123" s="331">
        <f t="shared" si="162"/>
        <v>18</v>
      </c>
      <c r="CF123" s="331">
        <f t="shared" si="162"/>
        <v>0</v>
      </c>
      <c r="CG123" s="331">
        <f t="shared" si="162"/>
        <v>0</v>
      </c>
      <c r="CH123" s="331">
        <f t="shared" si="162"/>
        <v>0</v>
      </c>
      <c r="CI123" s="331">
        <f t="shared" si="162"/>
        <v>0</v>
      </c>
      <c r="CJ123" s="331">
        <f t="shared" si="162"/>
        <v>0</v>
      </c>
      <c r="CK123" s="331">
        <f t="shared" si="162"/>
        <v>0</v>
      </c>
      <c r="CL123" s="331">
        <f t="shared" si="162"/>
        <v>0</v>
      </c>
      <c r="CM123" s="331">
        <f t="shared" si="161"/>
        <v>0</v>
      </c>
      <c r="CN123" s="331">
        <f t="shared" si="161"/>
        <v>0</v>
      </c>
      <c r="CO123" s="331">
        <f t="shared" si="161"/>
        <v>0</v>
      </c>
      <c r="CP123" s="331">
        <f t="shared" si="161"/>
        <v>18</v>
      </c>
      <c r="CQ123" s="332">
        <f t="shared" si="114"/>
        <v>0</v>
      </c>
      <c r="CS123" s="363" t="str">
        <f t="shared" si="115"/>
        <v/>
      </c>
      <c r="CT123" s="260">
        <f t="shared" si="141"/>
        <v>0</v>
      </c>
      <c r="CU123" s="260">
        <f t="shared" si="142"/>
        <v>0</v>
      </c>
      <c r="CV123" s="260">
        <f t="shared" si="143"/>
        <v>0</v>
      </c>
      <c r="CW123" s="260">
        <f t="shared" si="144"/>
        <v>0</v>
      </c>
      <c r="CX123" s="260">
        <f t="shared" si="145"/>
        <v>0</v>
      </c>
      <c r="CY123" s="260">
        <f t="shared" si="146"/>
        <v>0</v>
      </c>
      <c r="CZ123" s="260">
        <f t="shared" si="147"/>
        <v>0</v>
      </c>
      <c r="DA123" s="260">
        <f t="shared" si="148"/>
        <v>0</v>
      </c>
      <c r="DB123" s="260">
        <f t="shared" si="149"/>
        <v>0.75362400000000007</v>
      </c>
      <c r="DC123" s="260">
        <f t="shared" si="150"/>
        <v>0</v>
      </c>
      <c r="DD123" s="260">
        <f t="shared" si="151"/>
        <v>0</v>
      </c>
      <c r="DE123" s="260">
        <f t="shared" si="152"/>
        <v>0</v>
      </c>
      <c r="DF123" s="260">
        <f t="shared" si="153"/>
        <v>0</v>
      </c>
      <c r="DG123" s="260">
        <f t="shared" si="154"/>
        <v>0</v>
      </c>
      <c r="DH123" s="260">
        <f t="shared" si="155"/>
        <v>0</v>
      </c>
      <c r="DI123" s="260">
        <f t="shared" si="156"/>
        <v>0</v>
      </c>
      <c r="DJ123" s="260">
        <f t="shared" si="157"/>
        <v>0</v>
      </c>
      <c r="DK123" s="260">
        <f t="shared" si="158"/>
        <v>0</v>
      </c>
      <c r="DL123" s="260">
        <f t="shared" si="159"/>
        <v>0</v>
      </c>
      <c r="DM123" s="260">
        <f t="shared" si="160"/>
        <v>0.75362400000000007</v>
      </c>
      <c r="DN123" s="260">
        <f t="shared" si="116"/>
        <v>0</v>
      </c>
      <c r="DQ123" s="358"/>
    </row>
    <row r="124" spans="1:121" ht="22.5">
      <c r="A124" s="272" t="s">
        <v>765</v>
      </c>
      <c r="B124" s="273">
        <v>1</v>
      </c>
      <c r="C124" s="273"/>
      <c r="D124" s="274"/>
      <c r="E124" s="275"/>
      <c r="F124" s="275"/>
      <c r="G124" s="275"/>
      <c r="H124" s="275"/>
      <c r="I124" s="275"/>
      <c r="J124" s="275"/>
      <c r="K124" s="275"/>
      <c r="L124" s="275"/>
      <c r="M124" s="276"/>
      <c r="N124" s="273"/>
      <c r="O124" s="274"/>
      <c r="P124" s="275"/>
      <c r="Q124" s="275"/>
      <c r="R124" s="276"/>
      <c r="S124" s="273"/>
      <c r="T124" s="274"/>
      <c r="U124" s="276"/>
      <c r="V124" s="273"/>
      <c r="W124" s="273">
        <v>1</v>
      </c>
      <c r="X124" s="274"/>
      <c r="Y124" s="275"/>
      <c r="Z124" s="275"/>
      <c r="AA124" s="275"/>
      <c r="AB124" s="275"/>
      <c r="AC124" s="275"/>
      <c r="AD124" s="275"/>
      <c r="AE124" s="275"/>
      <c r="AF124" s="275"/>
      <c r="AG124" s="275"/>
      <c r="AH124" s="275"/>
      <c r="AI124" s="275"/>
      <c r="AJ124" s="275"/>
      <c r="AK124" s="275"/>
      <c r="AL124" s="275">
        <v>1</v>
      </c>
      <c r="AM124" s="275"/>
      <c r="AN124" s="275"/>
      <c r="AO124" s="275"/>
      <c r="AP124" s="275"/>
      <c r="AQ124" s="275"/>
      <c r="AR124" s="275"/>
      <c r="AS124" s="276"/>
      <c r="AT124" s="273"/>
      <c r="AU124" s="273"/>
      <c r="AV124" s="274"/>
      <c r="AW124" s="275"/>
      <c r="AX124" s="275"/>
      <c r="AY124" s="275"/>
      <c r="AZ124" s="275"/>
      <c r="BA124" s="275"/>
      <c r="BB124" s="275"/>
      <c r="BC124" s="275"/>
      <c r="BD124" s="275"/>
      <c r="BE124" s="275"/>
      <c r="BF124" s="275"/>
      <c r="BG124" s="275"/>
      <c r="BH124" s="275"/>
      <c r="BI124" s="275"/>
      <c r="BJ124" s="275"/>
      <c r="BK124" s="275"/>
      <c r="BL124" s="275"/>
      <c r="BM124" s="276"/>
      <c r="BN124" s="273"/>
      <c r="BO124" s="274"/>
      <c r="BP124" s="276"/>
      <c r="BQ124" s="273"/>
      <c r="BR124" s="273"/>
      <c r="BS124" s="273"/>
      <c r="BW124" s="331">
        <f t="shared" si="162"/>
        <v>0</v>
      </c>
      <c r="BX124" s="331">
        <f t="shared" si="162"/>
        <v>0</v>
      </c>
      <c r="BY124" s="331">
        <f t="shared" si="162"/>
        <v>0</v>
      </c>
      <c r="BZ124" s="331">
        <f t="shared" si="162"/>
        <v>0</v>
      </c>
      <c r="CA124" s="331">
        <f t="shared" si="162"/>
        <v>0</v>
      </c>
      <c r="CB124" s="331">
        <f t="shared" si="162"/>
        <v>1</v>
      </c>
      <c r="CC124" s="331">
        <f t="shared" si="162"/>
        <v>0</v>
      </c>
      <c r="CD124" s="331">
        <f t="shared" si="162"/>
        <v>0</v>
      </c>
      <c r="CE124" s="331">
        <f t="shared" si="162"/>
        <v>0</v>
      </c>
      <c r="CF124" s="331">
        <f t="shared" si="162"/>
        <v>0</v>
      </c>
      <c r="CG124" s="331">
        <f t="shared" si="162"/>
        <v>0</v>
      </c>
      <c r="CH124" s="331">
        <f t="shared" si="162"/>
        <v>0</v>
      </c>
      <c r="CI124" s="331">
        <f t="shared" si="162"/>
        <v>0</v>
      </c>
      <c r="CJ124" s="331">
        <f t="shared" si="162"/>
        <v>0</v>
      </c>
      <c r="CK124" s="331">
        <f t="shared" si="162"/>
        <v>0</v>
      </c>
      <c r="CL124" s="331">
        <f t="shared" si="162"/>
        <v>0</v>
      </c>
      <c r="CM124" s="331">
        <f t="shared" si="161"/>
        <v>0</v>
      </c>
      <c r="CN124" s="331">
        <f t="shared" si="161"/>
        <v>0</v>
      </c>
      <c r="CO124" s="331">
        <f t="shared" si="161"/>
        <v>0</v>
      </c>
      <c r="CP124" s="331">
        <f t="shared" si="161"/>
        <v>1</v>
      </c>
      <c r="CQ124" s="332">
        <f t="shared" si="114"/>
        <v>0</v>
      </c>
      <c r="CS124" s="363" t="str">
        <f t="shared" si="115"/>
        <v/>
      </c>
      <c r="CT124" s="260">
        <f t="shared" si="141"/>
        <v>0</v>
      </c>
      <c r="CU124" s="260">
        <f t="shared" si="142"/>
        <v>0</v>
      </c>
      <c r="CV124" s="260">
        <f t="shared" si="143"/>
        <v>0</v>
      </c>
      <c r="CW124" s="260">
        <f t="shared" si="144"/>
        <v>0</v>
      </c>
      <c r="CX124" s="260">
        <f t="shared" si="145"/>
        <v>0</v>
      </c>
      <c r="CY124" s="260">
        <f t="shared" si="146"/>
        <v>4.1868000000000002E-2</v>
      </c>
      <c r="CZ124" s="260">
        <f t="shared" si="147"/>
        <v>0</v>
      </c>
      <c r="DA124" s="260">
        <f t="shared" si="148"/>
        <v>0</v>
      </c>
      <c r="DB124" s="260">
        <f t="shared" si="149"/>
        <v>0</v>
      </c>
      <c r="DC124" s="260">
        <f t="shared" si="150"/>
        <v>0</v>
      </c>
      <c r="DD124" s="260">
        <f t="shared" si="151"/>
        <v>0</v>
      </c>
      <c r="DE124" s="260">
        <f t="shared" si="152"/>
        <v>0</v>
      </c>
      <c r="DF124" s="260">
        <f t="shared" si="153"/>
        <v>0</v>
      </c>
      <c r="DG124" s="260">
        <f t="shared" si="154"/>
        <v>0</v>
      </c>
      <c r="DH124" s="260">
        <f t="shared" si="155"/>
        <v>0</v>
      </c>
      <c r="DI124" s="260">
        <f t="shared" si="156"/>
        <v>0</v>
      </c>
      <c r="DJ124" s="260">
        <f t="shared" si="157"/>
        <v>0</v>
      </c>
      <c r="DK124" s="260">
        <f t="shared" si="158"/>
        <v>0</v>
      </c>
      <c r="DL124" s="260">
        <f t="shared" si="159"/>
        <v>0</v>
      </c>
      <c r="DM124" s="260">
        <f t="shared" si="160"/>
        <v>4.1868000000000002E-2</v>
      </c>
      <c r="DN124" s="260">
        <f t="shared" si="116"/>
        <v>0</v>
      </c>
      <c r="DQ124" s="358"/>
    </row>
    <row r="125" spans="1:121" ht="22.5">
      <c r="A125" s="272" t="s">
        <v>766</v>
      </c>
      <c r="B125" s="273">
        <v>348</v>
      </c>
      <c r="C125" s="273"/>
      <c r="D125" s="274"/>
      <c r="E125" s="275"/>
      <c r="F125" s="275"/>
      <c r="G125" s="275"/>
      <c r="H125" s="275"/>
      <c r="I125" s="275"/>
      <c r="J125" s="275"/>
      <c r="K125" s="275"/>
      <c r="L125" s="275"/>
      <c r="M125" s="276"/>
      <c r="N125" s="273"/>
      <c r="O125" s="274"/>
      <c r="P125" s="275"/>
      <c r="Q125" s="275"/>
      <c r="R125" s="276"/>
      <c r="S125" s="273"/>
      <c r="T125" s="274"/>
      <c r="U125" s="276"/>
      <c r="V125" s="273"/>
      <c r="W125" s="273">
        <v>0</v>
      </c>
      <c r="X125" s="274"/>
      <c r="Y125" s="275"/>
      <c r="Z125" s="275"/>
      <c r="AA125" s="275"/>
      <c r="AB125" s="275"/>
      <c r="AC125" s="275"/>
      <c r="AD125" s="275"/>
      <c r="AE125" s="275"/>
      <c r="AF125" s="275"/>
      <c r="AG125" s="275"/>
      <c r="AH125" s="275"/>
      <c r="AI125" s="275"/>
      <c r="AJ125" s="275"/>
      <c r="AK125" s="275"/>
      <c r="AL125" s="275">
        <v>0</v>
      </c>
      <c r="AM125" s="275"/>
      <c r="AN125" s="275"/>
      <c r="AO125" s="275"/>
      <c r="AP125" s="275"/>
      <c r="AQ125" s="275"/>
      <c r="AR125" s="275"/>
      <c r="AS125" s="276"/>
      <c r="AT125" s="273">
        <v>330</v>
      </c>
      <c r="AU125" s="273"/>
      <c r="AV125" s="274"/>
      <c r="AW125" s="275"/>
      <c r="AX125" s="275"/>
      <c r="AY125" s="275"/>
      <c r="AZ125" s="275"/>
      <c r="BA125" s="275"/>
      <c r="BB125" s="275"/>
      <c r="BC125" s="275"/>
      <c r="BD125" s="275"/>
      <c r="BE125" s="275"/>
      <c r="BF125" s="275"/>
      <c r="BG125" s="275"/>
      <c r="BH125" s="275"/>
      <c r="BI125" s="275"/>
      <c r="BJ125" s="275"/>
      <c r="BK125" s="275"/>
      <c r="BL125" s="275"/>
      <c r="BM125" s="276"/>
      <c r="BN125" s="273"/>
      <c r="BO125" s="274"/>
      <c r="BP125" s="276"/>
      <c r="BQ125" s="273"/>
      <c r="BR125" s="273"/>
      <c r="BS125" s="273">
        <v>18</v>
      </c>
      <c r="BW125" s="331">
        <f t="shared" si="162"/>
        <v>0</v>
      </c>
      <c r="BX125" s="331">
        <f t="shared" si="162"/>
        <v>0</v>
      </c>
      <c r="BY125" s="331">
        <f t="shared" si="162"/>
        <v>0</v>
      </c>
      <c r="BZ125" s="331">
        <f t="shared" si="162"/>
        <v>0</v>
      </c>
      <c r="CA125" s="331">
        <f t="shared" si="162"/>
        <v>0</v>
      </c>
      <c r="CB125" s="331">
        <f t="shared" si="162"/>
        <v>0</v>
      </c>
      <c r="CC125" s="331">
        <f t="shared" si="162"/>
        <v>0</v>
      </c>
      <c r="CD125" s="331">
        <f t="shared" si="162"/>
        <v>0</v>
      </c>
      <c r="CE125" s="331">
        <f t="shared" si="162"/>
        <v>0</v>
      </c>
      <c r="CF125" s="331">
        <f t="shared" si="162"/>
        <v>330</v>
      </c>
      <c r="CG125" s="331">
        <f t="shared" si="162"/>
        <v>0</v>
      </c>
      <c r="CH125" s="331">
        <f t="shared" si="162"/>
        <v>0</v>
      </c>
      <c r="CI125" s="331">
        <f t="shared" si="162"/>
        <v>0</v>
      </c>
      <c r="CJ125" s="331">
        <f t="shared" si="162"/>
        <v>0</v>
      </c>
      <c r="CK125" s="331">
        <f t="shared" si="162"/>
        <v>0</v>
      </c>
      <c r="CL125" s="331">
        <f t="shared" si="162"/>
        <v>18</v>
      </c>
      <c r="CM125" s="331">
        <f t="shared" si="161"/>
        <v>0</v>
      </c>
      <c r="CN125" s="331">
        <f t="shared" si="161"/>
        <v>0</v>
      </c>
      <c r="CO125" s="331">
        <f t="shared" si="161"/>
        <v>0</v>
      </c>
      <c r="CP125" s="331">
        <f t="shared" si="161"/>
        <v>348</v>
      </c>
      <c r="CQ125" s="332">
        <f t="shared" si="114"/>
        <v>0</v>
      </c>
      <c r="CS125" s="363" t="str">
        <f t="shared" si="115"/>
        <v/>
      </c>
      <c r="CT125" s="260">
        <f t="shared" si="141"/>
        <v>0</v>
      </c>
      <c r="CU125" s="260">
        <f t="shared" si="142"/>
        <v>0</v>
      </c>
      <c r="CV125" s="260">
        <f t="shared" si="143"/>
        <v>0</v>
      </c>
      <c r="CW125" s="260">
        <f t="shared" si="144"/>
        <v>0</v>
      </c>
      <c r="CX125" s="260">
        <f t="shared" si="145"/>
        <v>0</v>
      </c>
      <c r="CY125" s="260">
        <f t="shared" si="146"/>
        <v>0</v>
      </c>
      <c r="CZ125" s="260">
        <f t="shared" si="147"/>
        <v>0</v>
      </c>
      <c r="DA125" s="260">
        <f t="shared" si="148"/>
        <v>0</v>
      </c>
      <c r="DB125" s="260">
        <f t="shared" si="149"/>
        <v>0</v>
      </c>
      <c r="DC125" s="260">
        <f t="shared" si="150"/>
        <v>13.81644</v>
      </c>
      <c r="DD125" s="260">
        <f t="shared" si="151"/>
        <v>0</v>
      </c>
      <c r="DE125" s="260">
        <f t="shared" si="152"/>
        <v>0</v>
      </c>
      <c r="DF125" s="260">
        <f t="shared" si="153"/>
        <v>0</v>
      </c>
      <c r="DG125" s="260">
        <f t="shared" si="154"/>
        <v>0</v>
      </c>
      <c r="DH125" s="260">
        <f t="shared" si="155"/>
        <v>0</v>
      </c>
      <c r="DI125" s="260">
        <f t="shared" si="156"/>
        <v>0.75362400000000007</v>
      </c>
      <c r="DJ125" s="260">
        <f t="shared" si="157"/>
        <v>0</v>
      </c>
      <c r="DK125" s="260">
        <f t="shared" si="158"/>
        <v>0</v>
      </c>
      <c r="DL125" s="260">
        <f t="shared" si="159"/>
        <v>0</v>
      </c>
      <c r="DM125" s="260">
        <f t="shared" si="160"/>
        <v>14.570064</v>
      </c>
      <c r="DN125" s="260">
        <f t="shared" si="116"/>
        <v>0</v>
      </c>
      <c r="DQ125" s="358"/>
    </row>
    <row r="126" spans="1:121" ht="22.5">
      <c r="A126" s="272" t="s">
        <v>767</v>
      </c>
      <c r="B126" s="273"/>
      <c r="C126" s="273"/>
      <c r="D126" s="274"/>
      <c r="E126" s="275"/>
      <c r="F126" s="275"/>
      <c r="G126" s="275"/>
      <c r="H126" s="275"/>
      <c r="I126" s="275"/>
      <c r="J126" s="275"/>
      <c r="K126" s="275"/>
      <c r="L126" s="275"/>
      <c r="M126" s="276"/>
      <c r="N126" s="273"/>
      <c r="O126" s="274"/>
      <c r="P126" s="275"/>
      <c r="Q126" s="275"/>
      <c r="R126" s="276"/>
      <c r="S126" s="273"/>
      <c r="T126" s="274"/>
      <c r="U126" s="276"/>
      <c r="V126" s="273"/>
      <c r="W126" s="273"/>
      <c r="X126" s="274"/>
      <c r="Y126" s="275"/>
      <c r="Z126" s="275"/>
      <c r="AA126" s="275"/>
      <c r="AB126" s="275"/>
      <c r="AC126" s="275"/>
      <c r="AD126" s="275"/>
      <c r="AE126" s="275"/>
      <c r="AF126" s="275"/>
      <c r="AG126" s="275"/>
      <c r="AH126" s="275"/>
      <c r="AI126" s="275"/>
      <c r="AJ126" s="275"/>
      <c r="AK126" s="275"/>
      <c r="AL126" s="275"/>
      <c r="AM126" s="275"/>
      <c r="AN126" s="275"/>
      <c r="AO126" s="275"/>
      <c r="AP126" s="275"/>
      <c r="AQ126" s="275"/>
      <c r="AR126" s="275"/>
      <c r="AS126" s="276"/>
      <c r="AT126" s="273"/>
      <c r="AU126" s="273"/>
      <c r="AV126" s="274"/>
      <c r="AW126" s="275"/>
      <c r="AX126" s="275"/>
      <c r="AY126" s="275"/>
      <c r="AZ126" s="275"/>
      <c r="BA126" s="275"/>
      <c r="BB126" s="275"/>
      <c r="BC126" s="275"/>
      <c r="BD126" s="275"/>
      <c r="BE126" s="275"/>
      <c r="BF126" s="275"/>
      <c r="BG126" s="275"/>
      <c r="BH126" s="275"/>
      <c r="BI126" s="275"/>
      <c r="BJ126" s="275"/>
      <c r="BK126" s="275"/>
      <c r="BL126" s="275"/>
      <c r="BM126" s="276"/>
      <c r="BN126" s="273"/>
      <c r="BO126" s="274"/>
      <c r="BP126" s="276"/>
      <c r="BQ126" s="273"/>
      <c r="BR126" s="273"/>
      <c r="BS126" s="273"/>
      <c r="BW126" s="331">
        <f t="shared" si="162"/>
        <v>0</v>
      </c>
      <c r="BX126" s="331">
        <f t="shared" si="162"/>
        <v>0</v>
      </c>
      <c r="BY126" s="331">
        <f t="shared" si="162"/>
        <v>0</v>
      </c>
      <c r="BZ126" s="331">
        <f t="shared" si="162"/>
        <v>0</v>
      </c>
      <c r="CA126" s="331">
        <f t="shared" si="162"/>
        <v>0</v>
      </c>
      <c r="CB126" s="331">
        <f t="shared" si="162"/>
        <v>0</v>
      </c>
      <c r="CC126" s="331">
        <f t="shared" si="162"/>
        <v>0</v>
      </c>
      <c r="CD126" s="331">
        <f t="shared" si="162"/>
        <v>0</v>
      </c>
      <c r="CE126" s="331">
        <f t="shared" si="162"/>
        <v>0</v>
      </c>
      <c r="CF126" s="331">
        <f t="shared" si="162"/>
        <v>0</v>
      </c>
      <c r="CG126" s="331">
        <f t="shared" si="162"/>
        <v>0</v>
      </c>
      <c r="CH126" s="331">
        <f t="shared" si="162"/>
        <v>0</v>
      </c>
      <c r="CI126" s="331">
        <f t="shared" si="162"/>
        <v>0</v>
      </c>
      <c r="CJ126" s="331">
        <f t="shared" si="162"/>
        <v>0</v>
      </c>
      <c r="CK126" s="331">
        <f t="shared" si="162"/>
        <v>0</v>
      </c>
      <c r="CL126" s="331">
        <f t="shared" si="162"/>
        <v>0</v>
      </c>
      <c r="CM126" s="331">
        <f t="shared" si="161"/>
        <v>0</v>
      </c>
      <c r="CN126" s="331">
        <f t="shared" si="161"/>
        <v>0</v>
      </c>
      <c r="CO126" s="331">
        <f t="shared" si="161"/>
        <v>0</v>
      </c>
      <c r="CP126" s="331">
        <f t="shared" si="161"/>
        <v>0</v>
      </c>
      <c r="CQ126" s="332">
        <f t="shared" si="114"/>
        <v>0</v>
      </c>
      <c r="CS126" s="363" t="str">
        <f t="shared" si="115"/>
        <v/>
      </c>
      <c r="CT126" s="260">
        <f t="shared" si="141"/>
        <v>0</v>
      </c>
      <c r="CU126" s="260">
        <f t="shared" si="142"/>
        <v>0</v>
      </c>
      <c r="CV126" s="260">
        <f t="shared" si="143"/>
        <v>0</v>
      </c>
      <c r="CW126" s="260">
        <f t="shared" si="144"/>
        <v>0</v>
      </c>
      <c r="CX126" s="260">
        <f t="shared" si="145"/>
        <v>0</v>
      </c>
      <c r="CY126" s="260">
        <f t="shared" si="146"/>
        <v>0</v>
      </c>
      <c r="CZ126" s="260">
        <f t="shared" si="147"/>
        <v>0</v>
      </c>
      <c r="DA126" s="260">
        <f t="shared" si="148"/>
        <v>0</v>
      </c>
      <c r="DB126" s="260">
        <f t="shared" si="149"/>
        <v>0</v>
      </c>
      <c r="DC126" s="260">
        <f t="shared" si="150"/>
        <v>0</v>
      </c>
      <c r="DD126" s="260">
        <f t="shared" si="151"/>
        <v>0</v>
      </c>
      <c r="DE126" s="260">
        <f t="shared" si="152"/>
        <v>0</v>
      </c>
      <c r="DF126" s="260">
        <f t="shared" si="153"/>
        <v>0</v>
      </c>
      <c r="DG126" s="260">
        <f t="shared" si="154"/>
        <v>0</v>
      </c>
      <c r="DH126" s="260">
        <f t="shared" si="155"/>
        <v>0</v>
      </c>
      <c r="DI126" s="260">
        <f t="shared" si="156"/>
        <v>0</v>
      </c>
      <c r="DJ126" s="260">
        <f t="shared" si="157"/>
        <v>0</v>
      </c>
      <c r="DK126" s="260">
        <f t="shared" si="158"/>
        <v>0</v>
      </c>
      <c r="DL126" s="260">
        <f t="shared" si="159"/>
        <v>0</v>
      </c>
      <c r="DM126" s="260">
        <f t="shared" si="160"/>
        <v>0</v>
      </c>
      <c r="DN126" s="260">
        <f t="shared" si="116"/>
        <v>0</v>
      </c>
      <c r="DQ126" s="358"/>
    </row>
    <row r="127" spans="1:121" ht="22.5">
      <c r="A127" s="272" t="s">
        <v>768</v>
      </c>
      <c r="B127" s="273">
        <v>29999</v>
      </c>
      <c r="C127" s="273">
        <v>6462</v>
      </c>
      <c r="D127" s="274"/>
      <c r="E127" s="275">
        <v>0</v>
      </c>
      <c r="F127" s="275">
        <v>6401</v>
      </c>
      <c r="G127" s="275"/>
      <c r="H127" s="275">
        <v>24</v>
      </c>
      <c r="I127" s="275">
        <v>0</v>
      </c>
      <c r="J127" s="275">
        <v>37</v>
      </c>
      <c r="K127" s="275"/>
      <c r="L127" s="275"/>
      <c r="M127" s="276">
        <v>1</v>
      </c>
      <c r="N127" s="273"/>
      <c r="O127" s="274"/>
      <c r="P127" s="275"/>
      <c r="Q127" s="275"/>
      <c r="R127" s="276"/>
      <c r="S127" s="273"/>
      <c r="T127" s="274"/>
      <c r="U127" s="276"/>
      <c r="V127" s="273"/>
      <c r="W127" s="273">
        <v>3359</v>
      </c>
      <c r="X127" s="274"/>
      <c r="Y127" s="275"/>
      <c r="Z127" s="275"/>
      <c r="AA127" s="275"/>
      <c r="AB127" s="275"/>
      <c r="AC127" s="275"/>
      <c r="AD127" s="275"/>
      <c r="AE127" s="275">
        <v>672</v>
      </c>
      <c r="AF127" s="275">
        <v>1</v>
      </c>
      <c r="AG127" s="275"/>
      <c r="AH127" s="275"/>
      <c r="AI127" s="275"/>
      <c r="AJ127" s="275">
        <v>0</v>
      </c>
      <c r="AK127" s="275"/>
      <c r="AL127" s="275">
        <v>2675</v>
      </c>
      <c r="AM127" s="275">
        <v>10</v>
      </c>
      <c r="AN127" s="275"/>
      <c r="AO127" s="275"/>
      <c r="AP127" s="275"/>
      <c r="AQ127" s="275"/>
      <c r="AR127" s="275"/>
      <c r="AS127" s="276"/>
      <c r="AT127" s="273">
        <v>5029</v>
      </c>
      <c r="AU127" s="273">
        <v>3633</v>
      </c>
      <c r="AV127" s="274"/>
      <c r="AW127" s="275"/>
      <c r="AX127" s="275"/>
      <c r="AY127" s="275"/>
      <c r="AZ127" s="275">
        <v>80</v>
      </c>
      <c r="BA127" s="275">
        <v>26</v>
      </c>
      <c r="BB127" s="275">
        <v>3153</v>
      </c>
      <c r="BC127" s="275"/>
      <c r="BD127" s="275">
        <v>74</v>
      </c>
      <c r="BE127" s="275">
        <v>0</v>
      </c>
      <c r="BF127" s="275"/>
      <c r="BG127" s="275"/>
      <c r="BH127" s="275"/>
      <c r="BI127" s="275"/>
      <c r="BJ127" s="275"/>
      <c r="BK127" s="275"/>
      <c r="BL127" s="275">
        <v>1</v>
      </c>
      <c r="BM127" s="276">
        <v>298</v>
      </c>
      <c r="BN127" s="273">
        <v>33</v>
      </c>
      <c r="BO127" s="274">
        <v>4</v>
      </c>
      <c r="BP127" s="276">
        <v>29</v>
      </c>
      <c r="BQ127" s="273"/>
      <c r="BR127" s="273">
        <v>4747</v>
      </c>
      <c r="BS127" s="273">
        <v>6737</v>
      </c>
      <c r="BW127" s="331">
        <f t="shared" si="162"/>
        <v>6401</v>
      </c>
      <c r="BX127" s="331">
        <f t="shared" si="162"/>
        <v>24</v>
      </c>
      <c r="BY127" s="331">
        <f t="shared" si="162"/>
        <v>0</v>
      </c>
      <c r="BZ127" s="331">
        <f t="shared" si="162"/>
        <v>0</v>
      </c>
      <c r="CA127" s="331">
        <f t="shared" si="162"/>
        <v>1</v>
      </c>
      <c r="CB127" s="331">
        <f t="shared" si="162"/>
        <v>2675</v>
      </c>
      <c r="CC127" s="331">
        <f t="shared" si="162"/>
        <v>672</v>
      </c>
      <c r="CD127" s="331">
        <f t="shared" si="162"/>
        <v>10</v>
      </c>
      <c r="CE127" s="331">
        <f t="shared" si="162"/>
        <v>0</v>
      </c>
      <c r="CF127" s="331">
        <f t="shared" si="162"/>
        <v>5029</v>
      </c>
      <c r="CG127" s="331">
        <f t="shared" si="162"/>
        <v>74</v>
      </c>
      <c r="CH127" s="331">
        <f t="shared" si="162"/>
        <v>3153</v>
      </c>
      <c r="CI127" s="331">
        <f t="shared" si="162"/>
        <v>1</v>
      </c>
      <c r="CJ127" s="331">
        <f t="shared" si="162"/>
        <v>404</v>
      </c>
      <c r="CK127" s="331">
        <f t="shared" si="162"/>
        <v>29</v>
      </c>
      <c r="CL127" s="331">
        <f t="shared" si="162"/>
        <v>6737</v>
      </c>
      <c r="CM127" s="331">
        <f t="shared" si="161"/>
        <v>4747</v>
      </c>
      <c r="CN127" s="331">
        <f t="shared" si="161"/>
        <v>4</v>
      </c>
      <c r="CO127" s="331">
        <f t="shared" si="161"/>
        <v>37</v>
      </c>
      <c r="CP127" s="331">
        <f t="shared" si="161"/>
        <v>29999</v>
      </c>
      <c r="CQ127" s="332">
        <f t="shared" si="114"/>
        <v>-1</v>
      </c>
      <c r="CS127" s="363" t="str">
        <f t="shared" si="115"/>
        <v/>
      </c>
      <c r="CT127" s="260">
        <f t="shared" si="141"/>
        <v>267.99706800000001</v>
      </c>
      <c r="CU127" s="260">
        <f t="shared" si="142"/>
        <v>1.0048319999999999</v>
      </c>
      <c r="CV127" s="260">
        <f t="shared" si="143"/>
        <v>0</v>
      </c>
      <c r="CW127" s="260">
        <f t="shared" si="144"/>
        <v>0</v>
      </c>
      <c r="CX127" s="260">
        <f t="shared" si="145"/>
        <v>4.1868000000000002E-2</v>
      </c>
      <c r="CY127" s="260">
        <f t="shared" si="146"/>
        <v>111.99690000000001</v>
      </c>
      <c r="CZ127" s="260">
        <f t="shared" si="147"/>
        <v>28.135296</v>
      </c>
      <c r="DA127" s="260">
        <f t="shared" si="148"/>
        <v>0.41868000000000005</v>
      </c>
      <c r="DB127" s="260">
        <f t="shared" si="149"/>
        <v>0</v>
      </c>
      <c r="DC127" s="260">
        <f t="shared" si="150"/>
        <v>210.55417200000002</v>
      </c>
      <c r="DD127" s="260">
        <f t="shared" si="151"/>
        <v>3.0982320000000003</v>
      </c>
      <c r="DE127" s="260">
        <f t="shared" si="152"/>
        <v>132.009804</v>
      </c>
      <c r="DF127" s="260">
        <f t="shared" si="153"/>
        <v>4.1868000000000002E-2</v>
      </c>
      <c r="DG127" s="260">
        <f t="shared" si="154"/>
        <v>16.914671999999999</v>
      </c>
      <c r="DH127" s="260">
        <f t="shared" si="155"/>
        <v>1.214172</v>
      </c>
      <c r="DI127" s="260">
        <f t="shared" si="156"/>
        <v>282.06471600000003</v>
      </c>
      <c r="DJ127" s="260">
        <f t="shared" si="157"/>
        <v>198.74739600000001</v>
      </c>
      <c r="DK127" s="260">
        <f t="shared" si="158"/>
        <v>0.16747200000000001</v>
      </c>
      <c r="DL127" s="260">
        <f t="shared" si="159"/>
        <v>1.5491160000000002</v>
      </c>
      <c r="DM127" s="260">
        <f t="shared" si="160"/>
        <v>1255.9981320000002</v>
      </c>
      <c r="DN127" s="260">
        <f t="shared" si="116"/>
        <v>0</v>
      </c>
      <c r="DQ127" s="358"/>
    </row>
    <row r="128" spans="1:121" ht="22.5">
      <c r="A128" s="272" t="s">
        <v>769</v>
      </c>
      <c r="B128" s="273">
        <v>7407</v>
      </c>
      <c r="C128" s="273">
        <v>508</v>
      </c>
      <c r="D128" s="274"/>
      <c r="E128" s="275">
        <v>0</v>
      </c>
      <c r="F128" s="275">
        <v>497</v>
      </c>
      <c r="G128" s="275"/>
      <c r="H128" s="275">
        <v>1</v>
      </c>
      <c r="I128" s="275"/>
      <c r="J128" s="275">
        <v>10</v>
      </c>
      <c r="K128" s="275"/>
      <c r="L128" s="275"/>
      <c r="M128" s="276"/>
      <c r="N128" s="273"/>
      <c r="O128" s="274"/>
      <c r="P128" s="275"/>
      <c r="Q128" s="275"/>
      <c r="R128" s="276"/>
      <c r="S128" s="273"/>
      <c r="T128" s="274"/>
      <c r="U128" s="276"/>
      <c r="V128" s="273"/>
      <c r="W128" s="273">
        <v>356</v>
      </c>
      <c r="X128" s="274"/>
      <c r="Y128" s="275"/>
      <c r="Z128" s="275"/>
      <c r="AA128" s="275"/>
      <c r="AB128" s="275"/>
      <c r="AC128" s="275"/>
      <c r="AD128" s="275"/>
      <c r="AE128" s="275">
        <v>55</v>
      </c>
      <c r="AF128" s="275"/>
      <c r="AG128" s="275"/>
      <c r="AH128" s="275"/>
      <c r="AI128" s="275"/>
      <c r="AJ128" s="275">
        <v>0</v>
      </c>
      <c r="AK128" s="275"/>
      <c r="AL128" s="275">
        <v>301</v>
      </c>
      <c r="AM128" s="275"/>
      <c r="AN128" s="275"/>
      <c r="AO128" s="275"/>
      <c r="AP128" s="275"/>
      <c r="AQ128" s="275"/>
      <c r="AR128" s="275"/>
      <c r="AS128" s="276"/>
      <c r="AT128" s="273">
        <v>1144</v>
      </c>
      <c r="AU128" s="273">
        <v>277</v>
      </c>
      <c r="AV128" s="274"/>
      <c r="AW128" s="275"/>
      <c r="AX128" s="275"/>
      <c r="AY128" s="275"/>
      <c r="AZ128" s="275">
        <v>6</v>
      </c>
      <c r="BA128" s="275">
        <v>6</v>
      </c>
      <c r="BB128" s="275">
        <v>178</v>
      </c>
      <c r="BC128" s="275"/>
      <c r="BD128" s="275">
        <v>65</v>
      </c>
      <c r="BE128" s="275">
        <v>0</v>
      </c>
      <c r="BF128" s="275"/>
      <c r="BG128" s="275"/>
      <c r="BH128" s="275"/>
      <c r="BI128" s="275"/>
      <c r="BJ128" s="275"/>
      <c r="BK128" s="275"/>
      <c r="BL128" s="275">
        <v>1</v>
      </c>
      <c r="BM128" s="276">
        <v>20</v>
      </c>
      <c r="BN128" s="273">
        <v>33</v>
      </c>
      <c r="BO128" s="274">
        <v>4</v>
      </c>
      <c r="BP128" s="276">
        <v>29</v>
      </c>
      <c r="BQ128" s="273"/>
      <c r="BR128" s="273">
        <v>1092</v>
      </c>
      <c r="BS128" s="273">
        <v>3998</v>
      </c>
      <c r="BW128" s="331">
        <f t="shared" si="162"/>
        <v>497</v>
      </c>
      <c r="BX128" s="331">
        <f t="shared" si="162"/>
        <v>1</v>
      </c>
      <c r="BY128" s="331">
        <f t="shared" si="162"/>
        <v>0</v>
      </c>
      <c r="BZ128" s="331">
        <f t="shared" si="162"/>
        <v>0</v>
      </c>
      <c r="CA128" s="331">
        <f t="shared" si="162"/>
        <v>0</v>
      </c>
      <c r="CB128" s="331">
        <f t="shared" si="162"/>
        <v>301</v>
      </c>
      <c r="CC128" s="331">
        <f t="shared" si="162"/>
        <v>55</v>
      </c>
      <c r="CD128" s="331">
        <f t="shared" si="162"/>
        <v>0</v>
      </c>
      <c r="CE128" s="331">
        <f t="shared" si="162"/>
        <v>0</v>
      </c>
      <c r="CF128" s="331">
        <f t="shared" si="162"/>
        <v>1144</v>
      </c>
      <c r="CG128" s="331">
        <f t="shared" si="162"/>
        <v>65</v>
      </c>
      <c r="CH128" s="331">
        <f t="shared" si="162"/>
        <v>178</v>
      </c>
      <c r="CI128" s="331">
        <f t="shared" si="162"/>
        <v>1</v>
      </c>
      <c r="CJ128" s="331">
        <f t="shared" si="162"/>
        <v>32</v>
      </c>
      <c r="CK128" s="331">
        <f t="shared" si="162"/>
        <v>29</v>
      </c>
      <c r="CL128" s="331">
        <f t="shared" si="162"/>
        <v>3998</v>
      </c>
      <c r="CM128" s="331">
        <f t="shared" si="161"/>
        <v>1092</v>
      </c>
      <c r="CN128" s="331">
        <f t="shared" si="161"/>
        <v>4</v>
      </c>
      <c r="CO128" s="331">
        <f t="shared" si="161"/>
        <v>10</v>
      </c>
      <c r="CP128" s="331">
        <f t="shared" si="161"/>
        <v>7407</v>
      </c>
      <c r="CQ128" s="332">
        <f t="shared" si="114"/>
        <v>0</v>
      </c>
      <c r="CS128" s="363" t="str">
        <f t="shared" si="115"/>
        <v/>
      </c>
      <c r="CT128" s="260">
        <f t="shared" si="141"/>
        <v>20.808396000000002</v>
      </c>
      <c r="CU128" s="260">
        <f t="shared" si="142"/>
        <v>4.1868000000000002E-2</v>
      </c>
      <c r="CV128" s="260">
        <f t="shared" si="143"/>
        <v>0</v>
      </c>
      <c r="CW128" s="260">
        <f t="shared" si="144"/>
        <v>0</v>
      </c>
      <c r="CX128" s="260">
        <f t="shared" si="145"/>
        <v>0</v>
      </c>
      <c r="CY128" s="260">
        <f t="shared" si="146"/>
        <v>12.602268</v>
      </c>
      <c r="CZ128" s="260">
        <f t="shared" si="147"/>
        <v>2.30274</v>
      </c>
      <c r="DA128" s="260">
        <f t="shared" si="148"/>
        <v>0</v>
      </c>
      <c r="DB128" s="260">
        <f t="shared" si="149"/>
        <v>0</v>
      </c>
      <c r="DC128" s="260">
        <f t="shared" si="150"/>
        <v>47.896992000000004</v>
      </c>
      <c r="DD128" s="260">
        <f t="shared" si="151"/>
        <v>2.7214200000000002</v>
      </c>
      <c r="DE128" s="260">
        <f t="shared" si="152"/>
        <v>7.4525040000000002</v>
      </c>
      <c r="DF128" s="260">
        <f t="shared" si="153"/>
        <v>4.1868000000000002E-2</v>
      </c>
      <c r="DG128" s="260">
        <f t="shared" si="154"/>
        <v>1.3397760000000001</v>
      </c>
      <c r="DH128" s="260">
        <f t="shared" si="155"/>
        <v>1.214172</v>
      </c>
      <c r="DI128" s="260">
        <f t="shared" si="156"/>
        <v>167.38826400000002</v>
      </c>
      <c r="DJ128" s="260">
        <f t="shared" si="157"/>
        <v>45.719856</v>
      </c>
      <c r="DK128" s="260">
        <f t="shared" si="158"/>
        <v>0.16747200000000001</v>
      </c>
      <c r="DL128" s="260">
        <f t="shared" si="159"/>
        <v>0.41868000000000005</v>
      </c>
      <c r="DM128" s="260">
        <f t="shared" si="160"/>
        <v>310.11627600000003</v>
      </c>
      <c r="DN128" s="260">
        <f t="shared" si="116"/>
        <v>0</v>
      </c>
      <c r="DQ128" s="358"/>
    </row>
    <row r="129" spans="1:121" ht="22.5">
      <c r="A129" s="272" t="s">
        <v>770</v>
      </c>
      <c r="B129" s="273">
        <v>18743</v>
      </c>
      <c r="C129" s="273">
        <v>5200</v>
      </c>
      <c r="D129" s="274"/>
      <c r="E129" s="275"/>
      <c r="F129" s="275">
        <v>5160</v>
      </c>
      <c r="G129" s="275"/>
      <c r="H129" s="275">
        <v>17</v>
      </c>
      <c r="I129" s="275"/>
      <c r="J129" s="275">
        <v>23</v>
      </c>
      <c r="K129" s="275"/>
      <c r="L129" s="275"/>
      <c r="M129" s="276"/>
      <c r="N129" s="273"/>
      <c r="O129" s="274"/>
      <c r="P129" s="275"/>
      <c r="Q129" s="275"/>
      <c r="R129" s="276"/>
      <c r="S129" s="273"/>
      <c r="T129" s="274"/>
      <c r="U129" s="276"/>
      <c r="V129" s="273"/>
      <c r="W129" s="273">
        <v>617</v>
      </c>
      <c r="X129" s="274"/>
      <c r="Y129" s="275"/>
      <c r="Z129" s="275"/>
      <c r="AA129" s="275"/>
      <c r="AB129" s="275"/>
      <c r="AC129" s="275"/>
      <c r="AD129" s="275"/>
      <c r="AE129" s="275">
        <v>549</v>
      </c>
      <c r="AF129" s="275"/>
      <c r="AG129" s="275"/>
      <c r="AH129" s="275"/>
      <c r="AI129" s="275"/>
      <c r="AJ129" s="275"/>
      <c r="AK129" s="275"/>
      <c r="AL129" s="275">
        <v>68</v>
      </c>
      <c r="AM129" s="275"/>
      <c r="AN129" s="275"/>
      <c r="AO129" s="275"/>
      <c r="AP129" s="275"/>
      <c r="AQ129" s="275"/>
      <c r="AR129" s="275"/>
      <c r="AS129" s="276"/>
      <c r="AT129" s="273">
        <v>3841</v>
      </c>
      <c r="AU129" s="273">
        <v>2868</v>
      </c>
      <c r="AV129" s="274"/>
      <c r="AW129" s="275"/>
      <c r="AX129" s="275"/>
      <c r="AY129" s="275"/>
      <c r="AZ129" s="275">
        <v>75</v>
      </c>
      <c r="BA129" s="275">
        <v>19</v>
      </c>
      <c r="BB129" s="275">
        <v>2496</v>
      </c>
      <c r="BC129" s="275"/>
      <c r="BD129" s="275"/>
      <c r="BE129" s="275"/>
      <c r="BF129" s="275"/>
      <c r="BG129" s="275"/>
      <c r="BH129" s="275"/>
      <c r="BI129" s="275"/>
      <c r="BJ129" s="275"/>
      <c r="BK129" s="275"/>
      <c r="BL129" s="275"/>
      <c r="BM129" s="276">
        <v>278</v>
      </c>
      <c r="BN129" s="273"/>
      <c r="BO129" s="274"/>
      <c r="BP129" s="276"/>
      <c r="BQ129" s="273"/>
      <c r="BR129" s="273">
        <v>3637</v>
      </c>
      <c r="BS129" s="273">
        <v>2580</v>
      </c>
      <c r="BW129" s="331">
        <f t="shared" si="162"/>
        <v>5160</v>
      </c>
      <c r="BX129" s="331">
        <f t="shared" si="162"/>
        <v>17</v>
      </c>
      <c r="BY129" s="331">
        <f t="shared" si="162"/>
        <v>0</v>
      </c>
      <c r="BZ129" s="331">
        <f t="shared" si="162"/>
        <v>0</v>
      </c>
      <c r="CA129" s="331">
        <f t="shared" si="162"/>
        <v>0</v>
      </c>
      <c r="CB129" s="331">
        <f t="shared" si="162"/>
        <v>68</v>
      </c>
      <c r="CC129" s="331">
        <f t="shared" si="162"/>
        <v>549</v>
      </c>
      <c r="CD129" s="331">
        <f t="shared" si="162"/>
        <v>0</v>
      </c>
      <c r="CE129" s="331">
        <f t="shared" si="162"/>
        <v>0</v>
      </c>
      <c r="CF129" s="331">
        <f t="shared" si="162"/>
        <v>3841</v>
      </c>
      <c r="CG129" s="331">
        <f t="shared" si="162"/>
        <v>0</v>
      </c>
      <c r="CH129" s="331">
        <f t="shared" si="162"/>
        <v>2496</v>
      </c>
      <c r="CI129" s="331">
        <f t="shared" si="162"/>
        <v>0</v>
      </c>
      <c r="CJ129" s="331">
        <f t="shared" si="162"/>
        <v>372</v>
      </c>
      <c r="CK129" s="331">
        <f t="shared" si="162"/>
        <v>0</v>
      </c>
      <c r="CL129" s="331">
        <f t="shared" si="162"/>
        <v>2580</v>
      </c>
      <c r="CM129" s="331">
        <f t="shared" si="161"/>
        <v>3637</v>
      </c>
      <c r="CN129" s="331">
        <f t="shared" si="161"/>
        <v>0</v>
      </c>
      <c r="CO129" s="331">
        <f t="shared" si="161"/>
        <v>23</v>
      </c>
      <c r="CP129" s="331">
        <f t="shared" si="161"/>
        <v>18743</v>
      </c>
      <c r="CQ129" s="332">
        <f t="shared" si="114"/>
        <v>0</v>
      </c>
      <c r="CS129" s="363" t="str">
        <f t="shared" si="115"/>
        <v/>
      </c>
      <c r="CT129" s="260">
        <f t="shared" si="141"/>
        <v>216.03888000000001</v>
      </c>
      <c r="CU129" s="260">
        <f t="shared" si="142"/>
        <v>0.71175600000000006</v>
      </c>
      <c r="CV129" s="260">
        <f t="shared" si="143"/>
        <v>0</v>
      </c>
      <c r="CW129" s="260">
        <f t="shared" si="144"/>
        <v>0</v>
      </c>
      <c r="CX129" s="260">
        <f t="shared" si="145"/>
        <v>0</v>
      </c>
      <c r="CY129" s="260">
        <f t="shared" si="146"/>
        <v>2.8470240000000002</v>
      </c>
      <c r="CZ129" s="260">
        <f t="shared" si="147"/>
        <v>22.985532000000003</v>
      </c>
      <c r="DA129" s="260">
        <f t="shared" si="148"/>
        <v>0</v>
      </c>
      <c r="DB129" s="260">
        <f t="shared" si="149"/>
        <v>0</v>
      </c>
      <c r="DC129" s="260">
        <f t="shared" si="150"/>
        <v>160.814988</v>
      </c>
      <c r="DD129" s="260">
        <f t="shared" si="151"/>
        <v>0</v>
      </c>
      <c r="DE129" s="260">
        <f t="shared" si="152"/>
        <v>104.50252800000001</v>
      </c>
      <c r="DF129" s="260">
        <f t="shared" si="153"/>
        <v>0</v>
      </c>
      <c r="DG129" s="260">
        <f t="shared" si="154"/>
        <v>15.574896000000001</v>
      </c>
      <c r="DH129" s="260">
        <f t="shared" si="155"/>
        <v>0</v>
      </c>
      <c r="DI129" s="260">
        <f t="shared" si="156"/>
        <v>108.01944</v>
      </c>
      <c r="DJ129" s="260">
        <f t="shared" si="157"/>
        <v>152.27391600000001</v>
      </c>
      <c r="DK129" s="260">
        <f t="shared" si="158"/>
        <v>0</v>
      </c>
      <c r="DL129" s="260">
        <f t="shared" si="159"/>
        <v>0.96296400000000004</v>
      </c>
      <c r="DM129" s="260">
        <f t="shared" si="160"/>
        <v>784.73192400000005</v>
      </c>
      <c r="DN129" s="260">
        <f t="shared" si="116"/>
        <v>0</v>
      </c>
      <c r="DQ129" s="358"/>
    </row>
    <row r="130" spans="1:121" ht="22.5">
      <c r="A130" s="272" t="s">
        <v>771</v>
      </c>
      <c r="B130" s="273">
        <v>3847</v>
      </c>
      <c r="C130" s="273">
        <v>754</v>
      </c>
      <c r="D130" s="274"/>
      <c r="E130" s="275"/>
      <c r="F130" s="275">
        <v>744</v>
      </c>
      <c r="G130" s="275"/>
      <c r="H130" s="275">
        <v>5</v>
      </c>
      <c r="I130" s="275">
        <v>0</v>
      </c>
      <c r="J130" s="275">
        <v>4</v>
      </c>
      <c r="K130" s="275"/>
      <c r="L130" s="275"/>
      <c r="M130" s="276">
        <v>1</v>
      </c>
      <c r="N130" s="273"/>
      <c r="O130" s="274"/>
      <c r="P130" s="275"/>
      <c r="Q130" s="275"/>
      <c r="R130" s="276"/>
      <c r="S130" s="273"/>
      <c r="T130" s="274"/>
      <c r="U130" s="276"/>
      <c r="V130" s="273"/>
      <c r="W130" s="273">
        <v>2386</v>
      </c>
      <c r="X130" s="274"/>
      <c r="Y130" s="275"/>
      <c r="Z130" s="275"/>
      <c r="AA130" s="275"/>
      <c r="AB130" s="275"/>
      <c r="AC130" s="275"/>
      <c r="AD130" s="275"/>
      <c r="AE130" s="275">
        <v>68</v>
      </c>
      <c r="AF130" s="275">
        <v>1</v>
      </c>
      <c r="AG130" s="275"/>
      <c r="AH130" s="275"/>
      <c r="AI130" s="275"/>
      <c r="AJ130" s="275"/>
      <c r="AK130" s="275"/>
      <c r="AL130" s="275">
        <v>2307</v>
      </c>
      <c r="AM130" s="275">
        <v>10</v>
      </c>
      <c r="AN130" s="275"/>
      <c r="AO130" s="275"/>
      <c r="AP130" s="275"/>
      <c r="AQ130" s="275"/>
      <c r="AR130" s="275"/>
      <c r="AS130" s="276"/>
      <c r="AT130" s="273">
        <v>43</v>
      </c>
      <c r="AU130" s="273">
        <v>488</v>
      </c>
      <c r="AV130" s="274"/>
      <c r="AW130" s="275"/>
      <c r="AX130" s="275"/>
      <c r="AY130" s="275"/>
      <c r="AZ130" s="275"/>
      <c r="BA130" s="275"/>
      <c r="BB130" s="275">
        <v>479</v>
      </c>
      <c r="BC130" s="275"/>
      <c r="BD130" s="275">
        <v>9</v>
      </c>
      <c r="BE130" s="275"/>
      <c r="BF130" s="275"/>
      <c r="BG130" s="275"/>
      <c r="BH130" s="275"/>
      <c r="BI130" s="275"/>
      <c r="BJ130" s="275"/>
      <c r="BK130" s="275"/>
      <c r="BL130" s="275"/>
      <c r="BM130" s="276"/>
      <c r="BN130" s="273"/>
      <c r="BO130" s="274"/>
      <c r="BP130" s="276"/>
      <c r="BQ130" s="273"/>
      <c r="BR130" s="273">
        <v>19</v>
      </c>
      <c r="BS130" s="273">
        <v>158</v>
      </c>
      <c r="BW130" s="331">
        <f t="shared" si="162"/>
        <v>744</v>
      </c>
      <c r="BX130" s="331">
        <f t="shared" si="162"/>
        <v>5</v>
      </c>
      <c r="BY130" s="331">
        <f t="shared" si="162"/>
        <v>0</v>
      </c>
      <c r="BZ130" s="331">
        <f t="shared" si="162"/>
        <v>0</v>
      </c>
      <c r="CA130" s="331">
        <f t="shared" si="162"/>
        <v>1</v>
      </c>
      <c r="CB130" s="331">
        <f t="shared" si="162"/>
        <v>2307</v>
      </c>
      <c r="CC130" s="331">
        <f t="shared" si="162"/>
        <v>68</v>
      </c>
      <c r="CD130" s="331">
        <f t="shared" si="162"/>
        <v>10</v>
      </c>
      <c r="CE130" s="331">
        <f t="shared" si="162"/>
        <v>0</v>
      </c>
      <c r="CF130" s="331">
        <f t="shared" si="162"/>
        <v>43</v>
      </c>
      <c r="CG130" s="331">
        <f t="shared" si="162"/>
        <v>9</v>
      </c>
      <c r="CH130" s="331">
        <f t="shared" si="162"/>
        <v>479</v>
      </c>
      <c r="CI130" s="331">
        <f t="shared" si="162"/>
        <v>0</v>
      </c>
      <c r="CJ130" s="331">
        <f t="shared" si="162"/>
        <v>0</v>
      </c>
      <c r="CK130" s="331">
        <f t="shared" si="162"/>
        <v>0</v>
      </c>
      <c r="CL130" s="331">
        <f t="shared" si="162"/>
        <v>158</v>
      </c>
      <c r="CM130" s="331">
        <f t="shared" si="161"/>
        <v>19</v>
      </c>
      <c r="CN130" s="331">
        <f t="shared" si="161"/>
        <v>0</v>
      </c>
      <c r="CO130" s="331">
        <f t="shared" si="161"/>
        <v>4</v>
      </c>
      <c r="CP130" s="331">
        <f t="shared" si="161"/>
        <v>3847</v>
      </c>
      <c r="CQ130" s="332">
        <f t="shared" si="114"/>
        <v>0</v>
      </c>
      <c r="CS130" s="363" t="str">
        <f t="shared" si="115"/>
        <v/>
      </c>
      <c r="CT130" s="260">
        <f t="shared" si="141"/>
        <v>31.149792000000001</v>
      </c>
      <c r="CU130" s="260">
        <f t="shared" si="142"/>
        <v>0.20934000000000003</v>
      </c>
      <c r="CV130" s="260">
        <f t="shared" si="143"/>
        <v>0</v>
      </c>
      <c r="CW130" s="260">
        <f t="shared" si="144"/>
        <v>0</v>
      </c>
      <c r="CX130" s="260">
        <f t="shared" si="145"/>
        <v>4.1868000000000002E-2</v>
      </c>
      <c r="CY130" s="260">
        <f t="shared" si="146"/>
        <v>96.589476000000005</v>
      </c>
      <c r="CZ130" s="260">
        <f t="shared" si="147"/>
        <v>2.8470240000000002</v>
      </c>
      <c r="DA130" s="260">
        <f t="shared" si="148"/>
        <v>0.41868000000000005</v>
      </c>
      <c r="DB130" s="260">
        <f t="shared" si="149"/>
        <v>0</v>
      </c>
      <c r="DC130" s="260">
        <f t="shared" si="150"/>
        <v>1.800324</v>
      </c>
      <c r="DD130" s="260">
        <f t="shared" si="151"/>
        <v>0.37681200000000004</v>
      </c>
      <c r="DE130" s="260">
        <f t="shared" si="152"/>
        <v>20.054772</v>
      </c>
      <c r="DF130" s="260">
        <f t="shared" si="153"/>
        <v>0</v>
      </c>
      <c r="DG130" s="260">
        <f t="shared" si="154"/>
        <v>0</v>
      </c>
      <c r="DH130" s="260">
        <f t="shared" si="155"/>
        <v>0</v>
      </c>
      <c r="DI130" s="260">
        <f t="shared" si="156"/>
        <v>6.6151440000000008</v>
      </c>
      <c r="DJ130" s="260">
        <f t="shared" si="157"/>
        <v>0.79549200000000009</v>
      </c>
      <c r="DK130" s="260">
        <f t="shared" si="158"/>
        <v>0</v>
      </c>
      <c r="DL130" s="260">
        <f t="shared" si="159"/>
        <v>0.16747200000000001</v>
      </c>
      <c r="DM130" s="260">
        <f t="shared" si="160"/>
        <v>161.06619600000002</v>
      </c>
      <c r="DN130" s="260">
        <f t="shared" si="116"/>
        <v>0</v>
      </c>
      <c r="DQ130" s="358"/>
    </row>
    <row r="131" spans="1:121" ht="22.5">
      <c r="A131" s="272" t="s">
        <v>772</v>
      </c>
      <c r="B131" s="273">
        <v>1</v>
      </c>
      <c r="C131" s="273"/>
      <c r="D131" s="274"/>
      <c r="E131" s="275"/>
      <c r="F131" s="275"/>
      <c r="G131" s="275"/>
      <c r="H131" s="275"/>
      <c r="I131" s="275"/>
      <c r="J131" s="275"/>
      <c r="K131" s="275"/>
      <c r="L131" s="275"/>
      <c r="M131" s="276"/>
      <c r="N131" s="273"/>
      <c r="O131" s="274"/>
      <c r="P131" s="275"/>
      <c r="Q131" s="275"/>
      <c r="R131" s="276"/>
      <c r="S131" s="273"/>
      <c r="T131" s="274"/>
      <c r="U131" s="276"/>
      <c r="V131" s="273"/>
      <c r="W131" s="273"/>
      <c r="X131" s="274"/>
      <c r="Y131" s="275"/>
      <c r="Z131" s="275"/>
      <c r="AA131" s="275"/>
      <c r="AB131" s="275"/>
      <c r="AC131" s="275"/>
      <c r="AD131" s="275"/>
      <c r="AE131" s="275"/>
      <c r="AF131" s="275"/>
      <c r="AG131" s="275"/>
      <c r="AH131" s="275"/>
      <c r="AI131" s="275"/>
      <c r="AJ131" s="275"/>
      <c r="AK131" s="275"/>
      <c r="AL131" s="275"/>
      <c r="AM131" s="275"/>
      <c r="AN131" s="275"/>
      <c r="AO131" s="275"/>
      <c r="AP131" s="275"/>
      <c r="AQ131" s="275"/>
      <c r="AR131" s="275"/>
      <c r="AS131" s="276"/>
      <c r="AT131" s="273"/>
      <c r="AU131" s="273"/>
      <c r="AV131" s="274"/>
      <c r="AW131" s="275"/>
      <c r="AX131" s="275"/>
      <c r="AY131" s="275"/>
      <c r="AZ131" s="275"/>
      <c r="BA131" s="275"/>
      <c r="BB131" s="275"/>
      <c r="BC131" s="275"/>
      <c r="BD131" s="275"/>
      <c r="BE131" s="275"/>
      <c r="BF131" s="275"/>
      <c r="BG131" s="275"/>
      <c r="BH131" s="275"/>
      <c r="BI131" s="275"/>
      <c r="BJ131" s="275"/>
      <c r="BK131" s="275"/>
      <c r="BL131" s="275"/>
      <c r="BM131" s="276"/>
      <c r="BN131" s="273"/>
      <c r="BO131" s="274"/>
      <c r="BP131" s="276"/>
      <c r="BQ131" s="273"/>
      <c r="BR131" s="273"/>
      <c r="BS131" s="273">
        <v>1</v>
      </c>
      <c r="BW131" s="331">
        <f t="shared" si="162"/>
        <v>0</v>
      </c>
      <c r="BX131" s="331">
        <f t="shared" si="162"/>
        <v>0</v>
      </c>
      <c r="BY131" s="331">
        <f t="shared" si="162"/>
        <v>0</v>
      </c>
      <c r="BZ131" s="331">
        <f t="shared" si="162"/>
        <v>0</v>
      </c>
      <c r="CA131" s="331">
        <f t="shared" si="162"/>
        <v>0</v>
      </c>
      <c r="CB131" s="331">
        <f t="shared" si="162"/>
        <v>0</v>
      </c>
      <c r="CC131" s="331">
        <f t="shared" si="162"/>
        <v>0</v>
      </c>
      <c r="CD131" s="331">
        <f t="shared" si="162"/>
        <v>0</v>
      </c>
      <c r="CE131" s="331">
        <f t="shared" si="162"/>
        <v>0</v>
      </c>
      <c r="CF131" s="331">
        <f t="shared" si="162"/>
        <v>0</v>
      </c>
      <c r="CG131" s="331">
        <f t="shared" si="162"/>
        <v>0</v>
      </c>
      <c r="CH131" s="331">
        <f t="shared" si="162"/>
        <v>0</v>
      </c>
      <c r="CI131" s="331">
        <f t="shared" si="162"/>
        <v>0</v>
      </c>
      <c r="CJ131" s="331">
        <f t="shared" si="162"/>
        <v>0</v>
      </c>
      <c r="CK131" s="331">
        <f t="shared" si="162"/>
        <v>0</v>
      </c>
      <c r="CL131" s="331">
        <f t="shared" ref="CL131:CP133" si="163">SUMIF($B$2:$BS$2,CL$4,$B131:$BS131)</f>
        <v>1</v>
      </c>
      <c r="CM131" s="331">
        <f t="shared" si="163"/>
        <v>0</v>
      </c>
      <c r="CN131" s="331">
        <f t="shared" si="163"/>
        <v>0</v>
      </c>
      <c r="CO131" s="331">
        <f t="shared" si="163"/>
        <v>0</v>
      </c>
      <c r="CP131" s="331">
        <f t="shared" si="163"/>
        <v>1</v>
      </c>
      <c r="CQ131" s="332">
        <f t="shared" si="114"/>
        <v>0</v>
      </c>
      <c r="CS131" s="363" t="str">
        <f t="shared" si="115"/>
        <v/>
      </c>
      <c r="CT131" s="260">
        <f t="shared" si="141"/>
        <v>0</v>
      </c>
      <c r="CU131" s="260">
        <f t="shared" si="142"/>
        <v>0</v>
      </c>
      <c r="CV131" s="260">
        <f t="shared" si="143"/>
        <v>0</v>
      </c>
      <c r="CW131" s="260">
        <f t="shared" si="144"/>
        <v>0</v>
      </c>
      <c r="CX131" s="260">
        <f t="shared" si="145"/>
        <v>0</v>
      </c>
      <c r="CY131" s="260">
        <f t="shared" si="146"/>
        <v>0</v>
      </c>
      <c r="CZ131" s="260">
        <f t="shared" si="147"/>
        <v>0</v>
      </c>
      <c r="DA131" s="260">
        <f t="shared" si="148"/>
        <v>0</v>
      </c>
      <c r="DB131" s="260">
        <f t="shared" si="149"/>
        <v>0</v>
      </c>
      <c r="DC131" s="260">
        <f t="shared" si="150"/>
        <v>0</v>
      </c>
      <c r="DD131" s="260">
        <f t="shared" si="151"/>
        <v>0</v>
      </c>
      <c r="DE131" s="260">
        <f t="shared" si="152"/>
        <v>0</v>
      </c>
      <c r="DF131" s="260">
        <f t="shared" si="153"/>
        <v>0</v>
      </c>
      <c r="DG131" s="260">
        <f t="shared" si="154"/>
        <v>0</v>
      </c>
      <c r="DH131" s="260">
        <f t="shared" si="155"/>
        <v>0</v>
      </c>
      <c r="DI131" s="260">
        <f t="shared" si="156"/>
        <v>4.1868000000000002E-2</v>
      </c>
      <c r="DJ131" s="260">
        <f t="shared" si="157"/>
        <v>0</v>
      </c>
      <c r="DK131" s="260">
        <f t="shared" si="158"/>
        <v>0</v>
      </c>
      <c r="DL131" s="260">
        <f t="shared" si="159"/>
        <v>0</v>
      </c>
      <c r="DM131" s="260">
        <f t="shared" si="160"/>
        <v>4.1868000000000002E-2</v>
      </c>
      <c r="DN131" s="260">
        <f t="shared" si="116"/>
        <v>0</v>
      </c>
      <c r="DQ131" s="358"/>
    </row>
    <row r="132" spans="1:121" ht="22.5">
      <c r="A132" s="272" t="s">
        <v>773</v>
      </c>
      <c r="B132" s="273">
        <v>0</v>
      </c>
      <c r="C132" s="273"/>
      <c r="D132" s="274"/>
      <c r="E132" s="275"/>
      <c r="F132" s="275"/>
      <c r="G132" s="275"/>
      <c r="H132" s="275"/>
      <c r="I132" s="275"/>
      <c r="J132" s="275"/>
      <c r="K132" s="275"/>
      <c r="L132" s="275"/>
      <c r="M132" s="276"/>
      <c r="N132" s="273"/>
      <c r="O132" s="274"/>
      <c r="P132" s="275"/>
      <c r="Q132" s="275"/>
      <c r="R132" s="276"/>
      <c r="S132" s="273"/>
      <c r="T132" s="274"/>
      <c r="U132" s="276"/>
      <c r="V132" s="273"/>
      <c r="W132" s="273">
        <v>0</v>
      </c>
      <c r="X132" s="274"/>
      <c r="Y132" s="275"/>
      <c r="Z132" s="275"/>
      <c r="AA132" s="275"/>
      <c r="AB132" s="275"/>
      <c r="AC132" s="275"/>
      <c r="AD132" s="275"/>
      <c r="AE132" s="275"/>
      <c r="AF132" s="275"/>
      <c r="AG132" s="275"/>
      <c r="AH132" s="275"/>
      <c r="AI132" s="275"/>
      <c r="AJ132" s="275">
        <v>0</v>
      </c>
      <c r="AK132" s="275"/>
      <c r="AL132" s="275"/>
      <c r="AM132" s="275"/>
      <c r="AN132" s="275"/>
      <c r="AO132" s="275"/>
      <c r="AP132" s="275"/>
      <c r="AQ132" s="275"/>
      <c r="AR132" s="275"/>
      <c r="AS132" s="276"/>
      <c r="AT132" s="273"/>
      <c r="AU132" s="273"/>
      <c r="AV132" s="274"/>
      <c r="AW132" s="275"/>
      <c r="AX132" s="275"/>
      <c r="AY132" s="275"/>
      <c r="AZ132" s="275"/>
      <c r="BA132" s="275"/>
      <c r="BB132" s="275"/>
      <c r="BC132" s="275"/>
      <c r="BD132" s="275"/>
      <c r="BE132" s="275"/>
      <c r="BF132" s="275"/>
      <c r="BG132" s="275"/>
      <c r="BH132" s="275"/>
      <c r="BI132" s="275"/>
      <c r="BJ132" s="275"/>
      <c r="BK132" s="275"/>
      <c r="BL132" s="275"/>
      <c r="BM132" s="276"/>
      <c r="BN132" s="273"/>
      <c r="BO132" s="274"/>
      <c r="BP132" s="276"/>
      <c r="BQ132" s="273"/>
      <c r="BR132" s="273"/>
      <c r="BS132" s="273"/>
      <c r="BW132" s="331">
        <f t="shared" ref="BW132:CL133" si="164">SUMIF($B$2:$BS$2,BW$4,$B132:$BS132)</f>
        <v>0</v>
      </c>
      <c r="BX132" s="331">
        <f t="shared" si="164"/>
        <v>0</v>
      </c>
      <c r="BY132" s="331">
        <f t="shared" si="164"/>
        <v>0</v>
      </c>
      <c r="BZ132" s="331">
        <f t="shared" si="164"/>
        <v>0</v>
      </c>
      <c r="CA132" s="331">
        <f t="shared" si="164"/>
        <v>0</v>
      </c>
      <c r="CB132" s="331">
        <f t="shared" si="164"/>
        <v>0</v>
      </c>
      <c r="CC132" s="331">
        <f t="shared" si="164"/>
        <v>0</v>
      </c>
      <c r="CD132" s="331">
        <f t="shared" si="164"/>
        <v>0</v>
      </c>
      <c r="CE132" s="331">
        <f t="shared" si="164"/>
        <v>0</v>
      </c>
      <c r="CF132" s="331">
        <f t="shared" si="164"/>
        <v>0</v>
      </c>
      <c r="CG132" s="331">
        <f t="shared" si="164"/>
        <v>0</v>
      </c>
      <c r="CH132" s="331">
        <f t="shared" si="164"/>
        <v>0</v>
      </c>
      <c r="CI132" s="331">
        <f t="shared" si="164"/>
        <v>0</v>
      </c>
      <c r="CJ132" s="331">
        <f t="shared" si="164"/>
        <v>0</v>
      </c>
      <c r="CK132" s="331">
        <f t="shared" si="164"/>
        <v>0</v>
      </c>
      <c r="CL132" s="331">
        <f t="shared" si="164"/>
        <v>0</v>
      </c>
      <c r="CM132" s="331">
        <f t="shared" si="163"/>
        <v>0</v>
      </c>
      <c r="CN132" s="331">
        <f t="shared" si="163"/>
        <v>0</v>
      </c>
      <c r="CO132" s="331">
        <f t="shared" si="163"/>
        <v>0</v>
      </c>
      <c r="CP132" s="331">
        <f t="shared" si="163"/>
        <v>0</v>
      </c>
      <c r="CQ132" s="332">
        <f t="shared" si="114"/>
        <v>0</v>
      </c>
      <c r="CS132" s="363" t="str">
        <f t="shared" si="115"/>
        <v/>
      </c>
      <c r="CT132" s="260">
        <f t="shared" si="141"/>
        <v>0</v>
      </c>
      <c r="CU132" s="260">
        <f t="shared" si="142"/>
        <v>0</v>
      </c>
      <c r="CV132" s="260">
        <f t="shared" si="143"/>
        <v>0</v>
      </c>
      <c r="CW132" s="260">
        <f t="shared" si="144"/>
        <v>0</v>
      </c>
      <c r="CX132" s="260">
        <f t="shared" si="145"/>
        <v>0</v>
      </c>
      <c r="CY132" s="260">
        <f t="shared" si="146"/>
        <v>0</v>
      </c>
      <c r="CZ132" s="260">
        <f t="shared" si="147"/>
        <v>0</v>
      </c>
      <c r="DA132" s="260">
        <f t="shared" si="148"/>
        <v>0</v>
      </c>
      <c r="DB132" s="260">
        <f t="shared" si="149"/>
        <v>0</v>
      </c>
      <c r="DC132" s="260">
        <f t="shared" si="150"/>
        <v>0</v>
      </c>
      <c r="DD132" s="260">
        <f t="shared" si="151"/>
        <v>0</v>
      </c>
      <c r="DE132" s="260">
        <f t="shared" si="152"/>
        <v>0</v>
      </c>
      <c r="DF132" s="260">
        <f t="shared" si="153"/>
        <v>0</v>
      </c>
      <c r="DG132" s="260">
        <f t="shared" si="154"/>
        <v>0</v>
      </c>
      <c r="DH132" s="260">
        <f t="shared" si="155"/>
        <v>0</v>
      </c>
      <c r="DI132" s="260">
        <f t="shared" si="156"/>
        <v>0</v>
      </c>
      <c r="DJ132" s="260">
        <f t="shared" si="157"/>
        <v>0</v>
      </c>
      <c r="DK132" s="260">
        <f t="shared" si="158"/>
        <v>0</v>
      </c>
      <c r="DL132" s="260">
        <f t="shared" si="159"/>
        <v>0</v>
      </c>
      <c r="DM132" s="260">
        <f t="shared" si="160"/>
        <v>0</v>
      </c>
      <c r="DN132" s="260">
        <f t="shared" si="116"/>
        <v>0</v>
      </c>
      <c r="DQ132" s="358"/>
    </row>
    <row r="133" spans="1:121" ht="22.5">
      <c r="A133" s="344" t="s">
        <v>774</v>
      </c>
      <c r="B133" s="345">
        <v>980</v>
      </c>
      <c r="C133" s="345">
        <v>271</v>
      </c>
      <c r="D133" s="346">
        <v>109</v>
      </c>
      <c r="E133" s="347">
        <v>353</v>
      </c>
      <c r="F133" s="347">
        <v>0</v>
      </c>
      <c r="G133" s="347"/>
      <c r="H133" s="347">
        <v>88</v>
      </c>
      <c r="I133" s="347">
        <v>-1</v>
      </c>
      <c r="J133" s="347">
        <v>-282</v>
      </c>
      <c r="K133" s="347"/>
      <c r="L133" s="347">
        <v>3</v>
      </c>
      <c r="M133" s="348">
        <v>0</v>
      </c>
      <c r="N133" s="345">
        <v>14</v>
      </c>
      <c r="O133" s="346"/>
      <c r="P133" s="347">
        <v>14</v>
      </c>
      <c r="Q133" s="347"/>
      <c r="R133" s="348"/>
      <c r="S133" s="345"/>
      <c r="T133" s="346"/>
      <c r="U133" s="348"/>
      <c r="V133" s="345"/>
      <c r="W133" s="345">
        <v>-218</v>
      </c>
      <c r="X133" s="346">
        <v>-176</v>
      </c>
      <c r="Y133" s="347"/>
      <c r="Z133" s="347">
        <v>-3</v>
      </c>
      <c r="AA133" s="347"/>
      <c r="AB133" s="347"/>
      <c r="AC133" s="347"/>
      <c r="AD133" s="347"/>
      <c r="AE133" s="347">
        <v>-126</v>
      </c>
      <c r="AF133" s="347"/>
      <c r="AG133" s="347"/>
      <c r="AH133" s="347"/>
      <c r="AI133" s="347">
        <v>0</v>
      </c>
      <c r="AJ133" s="347"/>
      <c r="AK133" s="347">
        <v>17</v>
      </c>
      <c r="AL133" s="347">
        <v>12</v>
      </c>
      <c r="AM133" s="347">
        <v>15</v>
      </c>
      <c r="AN133" s="347"/>
      <c r="AO133" s="347">
        <v>24</v>
      </c>
      <c r="AP133" s="347"/>
      <c r="AQ133" s="347">
        <v>5</v>
      </c>
      <c r="AR133" s="347"/>
      <c r="AS133" s="348">
        <v>14</v>
      </c>
      <c r="AT133" s="345">
        <v>914</v>
      </c>
      <c r="AU133" s="345"/>
      <c r="AV133" s="346"/>
      <c r="AW133" s="347"/>
      <c r="AX133" s="347"/>
      <c r="AY133" s="347"/>
      <c r="AZ133" s="347"/>
      <c r="BA133" s="347"/>
      <c r="BB133" s="347"/>
      <c r="BC133" s="347"/>
      <c r="BD133" s="347"/>
      <c r="BE133" s="347"/>
      <c r="BF133" s="347"/>
      <c r="BG133" s="347"/>
      <c r="BH133" s="347">
        <v>0</v>
      </c>
      <c r="BI133" s="347"/>
      <c r="BJ133" s="347"/>
      <c r="BK133" s="347"/>
      <c r="BL133" s="347"/>
      <c r="BM133" s="348"/>
      <c r="BN133" s="345"/>
      <c r="BO133" s="346"/>
      <c r="BP133" s="348"/>
      <c r="BQ133" s="345"/>
      <c r="BR133" s="345">
        <v>0</v>
      </c>
      <c r="BS133" s="345"/>
      <c r="BT133" s="349"/>
      <c r="BU133" s="349"/>
      <c r="BV133" s="349"/>
      <c r="BW133" s="350">
        <f t="shared" si="164"/>
        <v>461</v>
      </c>
      <c r="BX133" s="350">
        <f t="shared" si="164"/>
        <v>88</v>
      </c>
      <c r="BY133" s="350">
        <f t="shared" si="164"/>
        <v>14</v>
      </c>
      <c r="BZ133" s="350">
        <f t="shared" si="164"/>
        <v>-176</v>
      </c>
      <c r="CA133" s="350">
        <f t="shared" si="164"/>
        <v>0</v>
      </c>
      <c r="CB133" s="350">
        <f t="shared" si="164"/>
        <v>12</v>
      </c>
      <c r="CC133" s="350">
        <f t="shared" si="164"/>
        <v>-126</v>
      </c>
      <c r="CD133" s="350">
        <f t="shared" si="164"/>
        <v>15</v>
      </c>
      <c r="CE133" s="350">
        <f t="shared" si="164"/>
        <v>57</v>
      </c>
      <c r="CF133" s="350">
        <f t="shared" si="164"/>
        <v>914</v>
      </c>
      <c r="CG133" s="350">
        <f t="shared" si="164"/>
        <v>0</v>
      </c>
      <c r="CH133" s="350">
        <f t="shared" si="164"/>
        <v>0</v>
      </c>
      <c r="CI133" s="350">
        <f t="shared" si="164"/>
        <v>0</v>
      </c>
      <c r="CJ133" s="350">
        <f t="shared" si="164"/>
        <v>0</v>
      </c>
      <c r="CK133" s="350">
        <f t="shared" si="164"/>
        <v>0</v>
      </c>
      <c r="CL133" s="350">
        <f t="shared" si="164"/>
        <v>0</v>
      </c>
      <c r="CM133" s="350">
        <f t="shared" si="163"/>
        <v>0</v>
      </c>
      <c r="CN133" s="350">
        <f t="shared" si="163"/>
        <v>0</v>
      </c>
      <c r="CO133" s="350">
        <f t="shared" si="163"/>
        <v>-282</v>
      </c>
      <c r="CP133" s="350">
        <f t="shared" si="163"/>
        <v>980</v>
      </c>
      <c r="CQ133" s="351">
        <f t="shared" si="114"/>
        <v>-3</v>
      </c>
      <c r="CR133" s="349"/>
      <c r="CS133" s="365" t="str">
        <f t="shared" si="115"/>
        <v/>
      </c>
      <c r="CT133" s="349">
        <f t="shared" si="141"/>
        <v>19.301148000000001</v>
      </c>
      <c r="CU133" s="349">
        <f t="shared" si="142"/>
        <v>3.6843840000000001</v>
      </c>
      <c r="CV133" s="349">
        <f t="shared" si="143"/>
        <v>0.58615200000000001</v>
      </c>
      <c r="CW133" s="349">
        <f t="shared" si="144"/>
        <v>-7.3687680000000002</v>
      </c>
      <c r="CX133" s="349">
        <f t="shared" si="145"/>
        <v>0</v>
      </c>
      <c r="CY133" s="349">
        <f t="shared" si="146"/>
        <v>0.50241599999999997</v>
      </c>
      <c r="CZ133" s="349">
        <f t="shared" si="147"/>
        <v>-5.2753680000000003</v>
      </c>
      <c r="DA133" s="349">
        <f t="shared" si="148"/>
        <v>0.62802000000000002</v>
      </c>
      <c r="DB133" s="349">
        <f t="shared" si="149"/>
        <v>2.386476</v>
      </c>
      <c r="DC133" s="349">
        <f t="shared" si="150"/>
        <v>38.267352000000002</v>
      </c>
      <c r="DD133" s="349">
        <f t="shared" si="151"/>
        <v>0</v>
      </c>
      <c r="DE133" s="349">
        <f t="shared" si="152"/>
        <v>0</v>
      </c>
      <c r="DF133" s="349">
        <f t="shared" si="153"/>
        <v>0</v>
      </c>
      <c r="DG133" s="349">
        <f t="shared" si="154"/>
        <v>0</v>
      </c>
      <c r="DH133" s="349">
        <f t="shared" si="155"/>
        <v>0</v>
      </c>
      <c r="DI133" s="349">
        <f t="shared" si="156"/>
        <v>0</v>
      </c>
      <c r="DJ133" s="349">
        <f t="shared" si="157"/>
        <v>0</v>
      </c>
      <c r="DK133" s="349">
        <f t="shared" si="158"/>
        <v>0</v>
      </c>
      <c r="DL133" s="349">
        <f t="shared" si="159"/>
        <v>-11.806776000000001</v>
      </c>
      <c r="DM133" s="349">
        <f t="shared" si="160"/>
        <v>41.030640000000005</v>
      </c>
      <c r="DN133" s="349">
        <f t="shared" si="116"/>
        <v>0</v>
      </c>
      <c r="DQ133" s="358"/>
    </row>
  </sheetData>
  <mergeCells count="19">
    <mergeCell ref="AP5:AS5"/>
    <mergeCell ref="A4:A5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BR5:BS5"/>
    <mergeCell ref="AT5:AW5"/>
    <mergeCell ref="AX5:BA5"/>
    <mergeCell ref="BB5:BE5"/>
    <mergeCell ref="BF5:BI5"/>
    <mergeCell ref="BJ5:BM5"/>
    <mergeCell ref="BN5:BQ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6372-1D69-47E5-899D-F252BC01716D}">
  <dimension ref="A1:CC133"/>
  <sheetViews>
    <sheetView zoomScale="115" zoomScaleNormal="115" workbookViewId="0">
      <pane xSplit="1" ySplit="5" topLeftCell="B28" activePane="bottomRight" state="frozen"/>
      <selection pane="topRight" activeCell="B1" sqref="B1"/>
      <selection pane="bottomLeft" activeCell="A6" sqref="A6"/>
      <selection pane="bottomRight" activeCell="J9" activeCellId="1" sqref="J19 J9"/>
    </sheetView>
  </sheetViews>
  <sheetFormatPr defaultColWidth="9.140625" defaultRowHeight="11.25"/>
  <cols>
    <col min="1" max="1" width="42.5703125" style="278" customWidth="1"/>
    <col min="2" max="2" width="15.28515625" style="260" bestFit="1" customWidth="1"/>
    <col min="3" max="5" width="9.140625" style="260"/>
    <col min="6" max="6" width="12.5703125" style="260" customWidth="1"/>
    <col min="7" max="7" width="13.28515625" style="260" customWidth="1"/>
    <col min="8" max="8" width="9.140625" style="260"/>
    <col min="9" max="9" width="11.5703125" style="260" customWidth="1"/>
    <col min="10" max="10" width="9.140625" style="260"/>
    <col min="11" max="11" width="11.7109375" style="260" customWidth="1"/>
    <col min="12" max="13" width="9.140625" style="260"/>
    <col min="14" max="14" width="12.140625" style="260" customWidth="1"/>
    <col min="15" max="15" width="9.140625" style="260"/>
    <col min="16" max="16" width="12.140625" style="260" customWidth="1"/>
    <col min="17" max="17" width="13.140625" style="260" customWidth="1"/>
    <col min="18" max="18" width="12" style="260" customWidth="1"/>
    <col min="19" max="24" width="9.140625" style="260"/>
    <col min="25" max="25" width="11.7109375" style="260" customWidth="1"/>
    <col min="26" max="26" width="11.28515625" style="260" customWidth="1"/>
    <col min="27" max="27" width="12.7109375" style="260" customWidth="1"/>
    <col min="28" max="28" width="12" style="260" customWidth="1"/>
    <col min="29" max="33" width="9.140625" style="260"/>
    <col min="34" max="34" width="12.42578125" style="260" customWidth="1"/>
    <col min="35" max="35" width="12.5703125" style="260" customWidth="1"/>
    <col min="36" max="39" width="9.140625" style="260"/>
    <col min="40" max="40" width="11.7109375" style="260" customWidth="1"/>
    <col min="41" max="46" width="9.140625" style="260"/>
    <col min="47" max="47" width="10.85546875" style="260" customWidth="1"/>
    <col min="48" max="48" width="9.140625" style="260"/>
    <col min="49" max="49" width="15.85546875" style="260" customWidth="1"/>
    <col min="50" max="50" width="9.140625" style="260"/>
    <col min="51" max="51" width="12.42578125" style="260" customWidth="1"/>
    <col min="52" max="52" width="9.140625" style="260"/>
    <col min="53" max="53" width="11.140625" style="260" customWidth="1"/>
    <col min="54" max="57" width="9.140625" style="260"/>
    <col min="58" max="58" width="11" style="260" customWidth="1"/>
    <col min="59" max="59" width="10.85546875" style="260" customWidth="1"/>
    <col min="60" max="65" width="9.140625" style="260"/>
    <col min="66" max="66" width="13" style="260" customWidth="1"/>
    <col min="67" max="67" width="12.28515625" style="260" customWidth="1"/>
    <col min="68" max="68" width="12.7109375" style="260" customWidth="1"/>
    <col min="69" max="79" width="9.140625" style="260"/>
    <col min="80" max="80" width="13" style="260" customWidth="1"/>
    <col min="81" max="16384" width="9.140625" style="260"/>
  </cols>
  <sheetData>
    <row r="1" spans="1:81">
      <c r="A1" s="259" t="s">
        <v>775</v>
      </c>
      <c r="H1" s="314">
        <f>H6*41.868</f>
        <v>15467.849237376002</v>
      </c>
      <c r="I1" s="314" t="s">
        <v>606</v>
      </c>
    </row>
    <row r="2" spans="1:81">
      <c r="A2" s="259" t="s">
        <v>607</v>
      </c>
      <c r="X2" s="260" t="s">
        <v>866</v>
      </c>
      <c r="Y2" s="260" t="s">
        <v>854</v>
      </c>
      <c r="Z2" s="260" t="s">
        <v>854</v>
      </c>
      <c r="AA2" s="260" t="s">
        <v>854</v>
      </c>
      <c r="AB2" s="260" t="s">
        <v>854</v>
      </c>
      <c r="AC2" s="260" t="s">
        <v>880</v>
      </c>
      <c r="AD2" s="260" t="s">
        <v>854</v>
      </c>
      <c r="AE2" s="260" t="s">
        <v>885</v>
      </c>
      <c r="AF2" s="260" t="s">
        <v>885</v>
      </c>
      <c r="AG2" s="260" t="s">
        <v>879</v>
      </c>
      <c r="AH2" s="260" t="s">
        <v>854</v>
      </c>
      <c r="AI2" s="260" t="s">
        <v>881</v>
      </c>
      <c r="AJ2" s="260" t="s">
        <v>854</v>
      </c>
      <c r="AK2" s="260" t="s">
        <v>884</v>
      </c>
      <c r="AL2" s="260" t="s">
        <v>885</v>
      </c>
      <c r="AM2" s="260" t="s">
        <v>885</v>
      </c>
      <c r="AN2" s="260" t="s">
        <v>882</v>
      </c>
      <c r="AO2" s="260" t="s">
        <v>883</v>
      </c>
      <c r="AP2" s="260" t="s">
        <v>883</v>
      </c>
      <c r="AQ2" s="260" t="s">
        <v>883</v>
      </c>
      <c r="AR2" s="260" t="s">
        <v>883</v>
      </c>
      <c r="AS2" s="260" t="s">
        <v>883</v>
      </c>
    </row>
    <row r="3" spans="1:81" s="268" customFormat="1" ht="45">
      <c r="A3" s="261" t="s">
        <v>2</v>
      </c>
      <c r="B3" s="262" t="s">
        <v>608</v>
      </c>
      <c r="C3" s="263" t="s">
        <v>609</v>
      </c>
      <c r="D3" s="264" t="s">
        <v>610</v>
      </c>
      <c r="E3" s="265" t="s">
        <v>611</v>
      </c>
      <c r="F3" s="265" t="s">
        <v>612</v>
      </c>
      <c r="G3" s="265" t="s">
        <v>613</v>
      </c>
      <c r="H3" s="265" t="s">
        <v>614</v>
      </c>
      <c r="I3" s="265" t="s">
        <v>615</v>
      </c>
      <c r="J3" s="265" t="s">
        <v>616</v>
      </c>
      <c r="K3" s="265" t="s">
        <v>617</v>
      </c>
      <c r="L3" s="265" t="s">
        <v>618</v>
      </c>
      <c r="M3" s="266" t="s">
        <v>619</v>
      </c>
      <c r="N3" s="263" t="s">
        <v>620</v>
      </c>
      <c r="O3" s="267" t="s">
        <v>621</v>
      </c>
      <c r="P3" s="265" t="s">
        <v>622</v>
      </c>
      <c r="Q3" s="265" t="s">
        <v>623</v>
      </c>
      <c r="R3" s="266" t="s">
        <v>624</v>
      </c>
      <c r="S3" s="263" t="s">
        <v>625</v>
      </c>
      <c r="T3" s="267" t="s">
        <v>626</v>
      </c>
      <c r="U3" s="266" t="s">
        <v>627</v>
      </c>
      <c r="V3" s="263" t="s">
        <v>628</v>
      </c>
      <c r="W3" s="263" t="s">
        <v>629</v>
      </c>
      <c r="X3" s="267" t="s">
        <v>630</v>
      </c>
      <c r="Y3" s="265" t="s">
        <v>631</v>
      </c>
      <c r="Z3" s="265" t="s">
        <v>632</v>
      </c>
      <c r="AA3" s="265" t="s">
        <v>633</v>
      </c>
      <c r="AB3" s="366" t="s">
        <v>634</v>
      </c>
      <c r="AC3" s="366" t="s">
        <v>635</v>
      </c>
      <c r="AD3" s="366" t="s">
        <v>636</v>
      </c>
      <c r="AE3" s="367" t="s">
        <v>637</v>
      </c>
      <c r="AF3" s="367" t="s">
        <v>638</v>
      </c>
      <c r="AG3" s="366" t="s">
        <v>639</v>
      </c>
      <c r="AH3" s="265" t="s">
        <v>640</v>
      </c>
      <c r="AI3" s="366" t="s">
        <v>641</v>
      </c>
      <c r="AJ3" s="366" t="s">
        <v>642</v>
      </c>
      <c r="AK3" s="366" t="s">
        <v>643</v>
      </c>
      <c r="AL3" s="367" t="s">
        <v>644</v>
      </c>
      <c r="AM3" s="367" t="s">
        <v>645</v>
      </c>
      <c r="AN3" s="366" t="s">
        <v>646</v>
      </c>
      <c r="AO3" s="265" t="s">
        <v>647</v>
      </c>
      <c r="AP3" s="265" t="s">
        <v>648</v>
      </c>
      <c r="AQ3" s="265" t="s">
        <v>649</v>
      </c>
      <c r="AR3" s="265" t="s">
        <v>650</v>
      </c>
      <c r="AS3" s="266" t="s">
        <v>651</v>
      </c>
      <c r="AT3" s="263" t="s">
        <v>652</v>
      </c>
      <c r="AU3" s="263" t="s">
        <v>653</v>
      </c>
      <c r="AV3" s="267" t="s">
        <v>654</v>
      </c>
      <c r="AW3" s="265" t="s">
        <v>655</v>
      </c>
      <c r="AX3" s="265" t="s">
        <v>656</v>
      </c>
      <c r="AY3" s="265" t="s">
        <v>657</v>
      </c>
      <c r="AZ3" s="265" t="s">
        <v>658</v>
      </c>
      <c r="BA3" s="265" t="s">
        <v>659</v>
      </c>
      <c r="BB3" s="265" t="s">
        <v>660</v>
      </c>
      <c r="BC3" s="265" t="s">
        <v>661</v>
      </c>
      <c r="BD3" s="265" t="s">
        <v>662</v>
      </c>
      <c r="BE3" s="265" t="s">
        <v>663</v>
      </c>
      <c r="BF3" s="265" t="s">
        <v>664</v>
      </c>
      <c r="BG3" s="265" t="s">
        <v>665</v>
      </c>
      <c r="BH3" s="265" t="s">
        <v>666</v>
      </c>
      <c r="BI3" s="265" t="s">
        <v>667</v>
      </c>
      <c r="BJ3" s="265" t="s">
        <v>668</v>
      </c>
      <c r="BK3" s="265" t="s">
        <v>669</v>
      </c>
      <c r="BL3" s="265" t="s">
        <v>670</v>
      </c>
      <c r="BM3" s="266" t="s">
        <v>671</v>
      </c>
      <c r="BN3" s="263" t="s">
        <v>672</v>
      </c>
      <c r="BO3" s="267" t="s">
        <v>673</v>
      </c>
      <c r="BP3" s="266" t="s">
        <v>674</v>
      </c>
      <c r="BQ3" s="263" t="s">
        <v>675</v>
      </c>
      <c r="BR3" s="263" t="s">
        <v>676</v>
      </c>
      <c r="BS3" s="263" t="s">
        <v>677</v>
      </c>
    </row>
    <row r="4" spans="1:81" s="271" customFormat="1" ht="56.25">
      <c r="A4" s="432" t="s">
        <v>678</v>
      </c>
      <c r="B4" s="269" t="s">
        <v>290</v>
      </c>
      <c r="C4" s="269" t="s">
        <v>291</v>
      </c>
      <c r="D4" s="37" t="s">
        <v>292</v>
      </c>
      <c r="E4" s="270" t="s">
        <v>293</v>
      </c>
      <c r="F4" s="270" t="s">
        <v>294</v>
      </c>
      <c r="G4" s="270" t="s">
        <v>295</v>
      </c>
      <c r="H4" s="270" t="s">
        <v>296</v>
      </c>
      <c r="I4" s="270" t="s">
        <v>297</v>
      </c>
      <c r="J4" s="270" t="s">
        <v>298</v>
      </c>
      <c r="K4" s="270" t="s">
        <v>299</v>
      </c>
      <c r="L4" s="270" t="s">
        <v>300</v>
      </c>
      <c r="M4" s="38" t="s">
        <v>301</v>
      </c>
      <c r="N4" s="269" t="s">
        <v>302</v>
      </c>
      <c r="O4" s="37" t="s">
        <v>303</v>
      </c>
      <c r="P4" s="270" t="s">
        <v>304</v>
      </c>
      <c r="Q4" s="270" t="s">
        <v>305</v>
      </c>
      <c r="R4" s="38" t="s">
        <v>306</v>
      </c>
      <c r="S4" s="269" t="s">
        <v>307</v>
      </c>
      <c r="T4" s="37" t="s">
        <v>308</v>
      </c>
      <c r="U4" s="38" t="s">
        <v>309</v>
      </c>
      <c r="V4" s="269" t="s">
        <v>310</v>
      </c>
      <c r="W4" s="269" t="s">
        <v>311</v>
      </c>
      <c r="X4" s="37" t="s">
        <v>312</v>
      </c>
      <c r="Y4" s="270" t="s">
        <v>313</v>
      </c>
      <c r="Z4" s="270" t="s">
        <v>314</v>
      </c>
      <c r="AA4" s="270" t="s">
        <v>315</v>
      </c>
      <c r="AB4" s="270" t="s">
        <v>316</v>
      </c>
      <c r="AC4" s="270" t="s">
        <v>317</v>
      </c>
      <c r="AD4" s="270" t="s">
        <v>318</v>
      </c>
      <c r="AE4" s="270" t="s">
        <v>319</v>
      </c>
      <c r="AF4" s="270" t="s">
        <v>320</v>
      </c>
      <c r="AG4" s="270" t="s">
        <v>321</v>
      </c>
      <c r="AH4" s="270" t="s">
        <v>322</v>
      </c>
      <c r="AI4" s="270" t="s">
        <v>323</v>
      </c>
      <c r="AJ4" s="270" t="s">
        <v>324</v>
      </c>
      <c r="AK4" s="270" t="s">
        <v>325</v>
      </c>
      <c r="AL4" s="270" t="s">
        <v>326</v>
      </c>
      <c r="AM4" s="270" t="s">
        <v>327</v>
      </c>
      <c r="AN4" s="270" t="s">
        <v>328</v>
      </c>
      <c r="AO4" s="270" t="s">
        <v>329</v>
      </c>
      <c r="AP4" s="270" t="s">
        <v>330</v>
      </c>
      <c r="AQ4" s="270" t="s">
        <v>331</v>
      </c>
      <c r="AR4" s="270" t="s">
        <v>332</v>
      </c>
      <c r="AS4" s="38" t="s">
        <v>333</v>
      </c>
      <c r="AT4" s="269" t="s">
        <v>334</v>
      </c>
      <c r="AU4" s="269" t="s">
        <v>335</v>
      </c>
      <c r="AV4" s="37" t="s">
        <v>336</v>
      </c>
      <c r="AW4" s="270" t="s">
        <v>337</v>
      </c>
      <c r="AX4" s="270" t="s">
        <v>338</v>
      </c>
      <c r="AY4" s="270" t="s">
        <v>339</v>
      </c>
      <c r="AZ4" s="270" t="s">
        <v>340</v>
      </c>
      <c r="BA4" s="270" t="s">
        <v>341</v>
      </c>
      <c r="BB4" s="270" t="s">
        <v>342</v>
      </c>
      <c r="BC4" s="270" t="s">
        <v>343</v>
      </c>
      <c r="BD4" s="270" t="s">
        <v>344</v>
      </c>
      <c r="BE4" s="270" t="s">
        <v>345</v>
      </c>
      <c r="BF4" s="270" t="s">
        <v>346</v>
      </c>
      <c r="BG4" s="270" t="s">
        <v>347</v>
      </c>
      <c r="BH4" s="270" t="s">
        <v>348</v>
      </c>
      <c r="BI4" s="270" t="s">
        <v>349</v>
      </c>
      <c r="BJ4" s="270" t="s">
        <v>350</v>
      </c>
      <c r="BK4" s="270" t="s">
        <v>351</v>
      </c>
      <c r="BL4" s="270" t="s">
        <v>352</v>
      </c>
      <c r="BM4" s="38" t="s">
        <v>353</v>
      </c>
      <c r="BN4" s="269" t="s">
        <v>354</v>
      </c>
      <c r="BO4" s="37" t="s">
        <v>355</v>
      </c>
      <c r="BP4" s="38" t="s">
        <v>356</v>
      </c>
      <c r="BQ4" s="269" t="s">
        <v>357</v>
      </c>
      <c r="BR4" s="269" t="s">
        <v>358</v>
      </c>
      <c r="BS4" s="269" t="s">
        <v>359</v>
      </c>
    </row>
    <row r="5" spans="1:81" s="271" customFormat="1" ht="15.75" customHeight="1">
      <c r="A5" s="433"/>
      <c r="B5" s="427" t="s">
        <v>776</v>
      </c>
      <c r="C5" s="429"/>
      <c r="D5" s="429"/>
      <c r="E5" s="430"/>
      <c r="F5" s="427" t="s">
        <v>776</v>
      </c>
      <c r="G5" s="429"/>
      <c r="H5" s="429"/>
      <c r="I5" s="430"/>
      <c r="J5" s="427" t="s">
        <v>776</v>
      </c>
      <c r="K5" s="429"/>
      <c r="L5" s="429"/>
      <c r="M5" s="430"/>
      <c r="N5" s="427" t="s">
        <v>776</v>
      </c>
      <c r="O5" s="429"/>
      <c r="P5" s="429"/>
      <c r="Q5" s="430"/>
      <c r="R5" s="427" t="s">
        <v>776</v>
      </c>
      <c r="S5" s="429"/>
      <c r="T5" s="429"/>
      <c r="U5" s="430"/>
      <c r="V5" s="427" t="s">
        <v>776</v>
      </c>
      <c r="W5" s="429"/>
      <c r="X5" s="429"/>
      <c r="Y5" s="430"/>
      <c r="Z5" s="427" t="s">
        <v>776</v>
      </c>
      <c r="AA5" s="429"/>
      <c r="AB5" s="429"/>
      <c r="AC5" s="430"/>
      <c r="AD5" s="427" t="s">
        <v>776</v>
      </c>
      <c r="AE5" s="429"/>
      <c r="AF5" s="429"/>
      <c r="AG5" s="430"/>
      <c r="AH5" s="427" t="s">
        <v>776</v>
      </c>
      <c r="AI5" s="429"/>
      <c r="AJ5" s="429"/>
      <c r="AK5" s="430"/>
      <c r="AL5" s="427" t="s">
        <v>776</v>
      </c>
      <c r="AM5" s="429"/>
      <c r="AN5" s="429"/>
      <c r="AO5" s="430"/>
      <c r="AP5" s="427" t="s">
        <v>776</v>
      </c>
      <c r="AQ5" s="429"/>
      <c r="AR5" s="429"/>
      <c r="AS5" s="430"/>
      <c r="AT5" s="427" t="s">
        <v>776</v>
      </c>
      <c r="AU5" s="429"/>
      <c r="AV5" s="429"/>
      <c r="AW5" s="430"/>
      <c r="AX5" s="431" t="s">
        <v>776</v>
      </c>
      <c r="AY5" s="429"/>
      <c r="AZ5" s="429"/>
      <c r="BA5" s="430"/>
      <c r="BB5" s="431" t="s">
        <v>776</v>
      </c>
      <c r="BC5" s="429"/>
      <c r="BD5" s="429"/>
      <c r="BE5" s="430"/>
      <c r="BF5" s="431" t="s">
        <v>776</v>
      </c>
      <c r="BG5" s="429"/>
      <c r="BH5" s="429"/>
      <c r="BI5" s="430"/>
      <c r="BJ5" s="431" t="s">
        <v>776</v>
      </c>
      <c r="BK5" s="429"/>
      <c r="BL5" s="429"/>
      <c r="BM5" s="430"/>
      <c r="BN5" s="431" t="s">
        <v>776</v>
      </c>
      <c r="BO5" s="429"/>
      <c r="BP5" s="429"/>
      <c r="BQ5" s="430"/>
      <c r="BR5" s="427" t="s">
        <v>776</v>
      </c>
      <c r="BS5" s="428"/>
    </row>
    <row r="6" spans="1:81" ht="26.25" customHeight="1">
      <c r="A6" s="272" t="s">
        <v>679</v>
      </c>
      <c r="B6" s="273">
        <f>IF(GUS_2020!B6&lt;&gt;"",GUS_2020!B6*41.868/1000,"")</f>
        <v>2327.8608000000004</v>
      </c>
      <c r="C6" s="273">
        <f>IF(GUS_2020!C6&lt;&gt;"",GUS_2020!C6*41.868/1000,"")</f>
        <v>1676.0597760000001</v>
      </c>
      <c r="D6" s="273" t="str">
        <f>IF(GUS_2020!D6&lt;&gt;"",GUS_2020!D6*41.868/1000,"")</f>
        <v/>
      </c>
      <c r="E6" s="273">
        <f>IF(GUS_2020!E6&lt;&gt;"",GUS_2020!E6*41.868/1000,"")</f>
        <v>362.325672</v>
      </c>
      <c r="F6" s="273">
        <f>IF(GUS_2020!F6&lt;&gt;"",GUS_2020!F6*41.868/1000,"")</f>
        <v>944.29087200000004</v>
      </c>
      <c r="G6" s="273" t="str">
        <f>IF(GUS_2020!G6&lt;&gt;"",GUS_2020!G6*41.868/1000,"")</f>
        <v/>
      </c>
      <c r="H6" s="273">
        <f>IF(GUS_2020!H6&lt;&gt;"",GUS_2020!H6*41.868/1000,"")</f>
        <v>369.44323200000002</v>
      </c>
      <c r="I6" s="273" t="str">
        <f>IF(GUS_2020!I6&lt;&gt;"",GUS_2020!I6*41.868/1000,"")</f>
        <v/>
      </c>
      <c r="J6" s="273" t="str">
        <f>IF(GUS_2020!J6&lt;&gt;"",GUS_2020!J6*41.868/1000,"")</f>
        <v/>
      </c>
      <c r="K6" s="273" t="str">
        <f>IF(GUS_2020!K6&lt;&gt;"",GUS_2020!K6*41.868/1000,"")</f>
        <v/>
      </c>
      <c r="L6" s="273" t="str">
        <f>IF(GUS_2020!L6&lt;&gt;"",GUS_2020!L6*41.868/1000,"")</f>
        <v/>
      </c>
      <c r="M6" s="273" t="str">
        <f>IF(GUS_2020!M6&lt;&gt;"",GUS_2020!M6*41.868/1000,"")</f>
        <v/>
      </c>
      <c r="N6" s="273" t="str">
        <f>IF(GUS_2020!N6&lt;&gt;"",GUS_2020!N6*41.868/1000,"")</f>
        <v/>
      </c>
      <c r="O6" s="273" t="str">
        <f>IF(GUS_2020!O6&lt;&gt;"",GUS_2020!O6*41.868/1000,"")</f>
        <v/>
      </c>
      <c r="P6" s="273" t="str">
        <f>IF(GUS_2020!P6&lt;&gt;"",GUS_2020!P6*41.868/1000,"")</f>
        <v/>
      </c>
      <c r="Q6" s="273" t="str">
        <f>IF(GUS_2020!Q6&lt;&gt;"",GUS_2020!Q6*41.868/1000,"")</f>
        <v/>
      </c>
      <c r="R6" s="273" t="str">
        <f>IF(GUS_2020!R6&lt;&gt;"",GUS_2020!R6*41.868/1000,"")</f>
        <v/>
      </c>
      <c r="S6" s="273" t="str">
        <f>IF(GUS_2020!S6&lt;&gt;"",GUS_2020!S6*41.868/1000,"")</f>
        <v/>
      </c>
      <c r="T6" s="273" t="str">
        <f>IF(GUS_2020!T6&lt;&gt;"",GUS_2020!T6*41.868/1000,"")</f>
        <v/>
      </c>
      <c r="U6" s="273" t="str">
        <f>IF(GUS_2020!U6&lt;&gt;"",GUS_2020!U6*41.868/1000,"")</f>
        <v/>
      </c>
      <c r="V6" s="273" t="str">
        <f>IF(GUS_2020!V6&lt;&gt;"",GUS_2020!V6*41.868/1000,"")</f>
        <v/>
      </c>
      <c r="W6" s="273">
        <f>IF(GUS_2020!W6&lt;&gt;"",GUS_2020!W6*41.868/1000,"")</f>
        <v>39.104711999999999</v>
      </c>
      <c r="X6" s="273">
        <f>IF(GUS_2020!X6&lt;&gt;"",GUS_2020!X6*41.868/1000,"")</f>
        <v>38.853504000000001</v>
      </c>
      <c r="Y6" s="273" t="str">
        <f>IF(GUS_2020!Y6&lt;&gt;"",GUS_2020!Y6*41.868/1000,"")</f>
        <v/>
      </c>
      <c r="Z6" s="273" t="str">
        <f>IF(GUS_2020!Z6&lt;&gt;"",GUS_2020!Z6*41.868/1000,"")</f>
        <v/>
      </c>
      <c r="AA6" s="273">
        <f>IF(GUS_2020!AA6&lt;&gt;"",GUS_2020!AA6*41.868/1000,"")</f>
        <v>0.25120800000000004</v>
      </c>
      <c r="AB6" s="273" t="str">
        <f>IF(GUS_2020!AB6&lt;&gt;"",GUS_2020!AB6*41.868/1000,"")</f>
        <v/>
      </c>
      <c r="AC6" s="273" t="str">
        <f>IF(GUS_2020!AC6&lt;&gt;"",GUS_2020!AC6*41.868/1000,"")</f>
        <v/>
      </c>
      <c r="AD6" s="273" t="str">
        <f>IF(GUS_2020!AD6&lt;&gt;"",GUS_2020!AD6*41.868/1000,"")</f>
        <v/>
      </c>
      <c r="AE6" s="273" t="str">
        <f>IF(GUS_2020!AE6&lt;&gt;"",GUS_2020!AE6*41.868/1000,"")</f>
        <v/>
      </c>
      <c r="AF6" s="273" t="str">
        <f>IF(GUS_2020!AF6&lt;&gt;"",GUS_2020!AF6*41.868/1000,"")</f>
        <v/>
      </c>
      <c r="AG6" s="273" t="str">
        <f>IF(GUS_2020!AG6&lt;&gt;"",GUS_2020!AG6*41.868/1000,"")</f>
        <v/>
      </c>
      <c r="AH6" s="273" t="str">
        <f>IF(GUS_2020!AH6&lt;&gt;"",GUS_2020!AH6*41.868/1000,"")</f>
        <v/>
      </c>
      <c r="AI6" s="273" t="str">
        <f>IF(GUS_2020!AI6&lt;&gt;"",GUS_2020!AI6*41.868/1000,"")</f>
        <v/>
      </c>
      <c r="AJ6" s="273" t="str">
        <f>IF(GUS_2020!AJ6&lt;&gt;"",GUS_2020!AJ6*41.868/1000,"")</f>
        <v/>
      </c>
      <c r="AK6" s="273" t="str">
        <f>IF(GUS_2020!AK6&lt;&gt;"",GUS_2020!AK6*41.868/1000,"")</f>
        <v/>
      </c>
      <c r="AL6" s="273" t="str">
        <f>IF(GUS_2020!AL6&lt;&gt;"",GUS_2020!AL6*41.868/1000,"")</f>
        <v/>
      </c>
      <c r="AM6" s="273" t="str">
        <f>IF(GUS_2020!AM6&lt;&gt;"",GUS_2020!AM6*41.868/1000,"")</f>
        <v/>
      </c>
      <c r="AN6" s="273" t="str">
        <f>IF(GUS_2020!AN6&lt;&gt;"",GUS_2020!AN6*41.868/1000,"")</f>
        <v/>
      </c>
      <c r="AO6" s="273" t="str">
        <f>IF(GUS_2020!AO6&lt;&gt;"",GUS_2020!AO6*41.868/1000,"")</f>
        <v/>
      </c>
      <c r="AP6" s="273" t="str">
        <f>IF(GUS_2020!AP6&lt;&gt;"",GUS_2020!AP6*41.868/1000,"")</f>
        <v/>
      </c>
      <c r="AQ6" s="273" t="str">
        <f>IF(GUS_2020!AQ6&lt;&gt;"",GUS_2020!AQ6*41.868/1000,"")</f>
        <v/>
      </c>
      <c r="AR6" s="273" t="str">
        <f>IF(GUS_2020!AR6&lt;&gt;"",GUS_2020!AR6*41.868/1000,"")</f>
        <v/>
      </c>
      <c r="AS6" s="273" t="str">
        <f>IF(GUS_2020!AS6&lt;&gt;"",GUS_2020!AS6*41.868/1000,"")</f>
        <v/>
      </c>
      <c r="AT6" s="273">
        <f>IF(GUS_2020!AT6&lt;&gt;"",GUS_2020!AT6*41.868/1000,"")</f>
        <v>141.43010400000003</v>
      </c>
      <c r="AU6" s="273">
        <f>IF(GUS_2020!AU6&lt;&gt;"",GUS_2020!AU6*41.868/1000,"")</f>
        <v>425.37887999999998</v>
      </c>
      <c r="AV6" s="273">
        <f>IF(GUS_2020!AV6&lt;&gt;"",GUS_2020!AV6*41.868/1000,"")</f>
        <v>7.6199760000000003</v>
      </c>
      <c r="AW6" s="273" t="str">
        <f>IF(GUS_2020!AW6&lt;&gt;"",GUS_2020!AW6*41.868/1000,"")</f>
        <v/>
      </c>
      <c r="AX6" s="273">
        <f>IF(GUS_2020!AX6&lt;&gt;"",GUS_2020!AX6*41.868/1000,"")</f>
        <v>56.898612</v>
      </c>
      <c r="AY6" s="273">
        <f>IF(GUS_2020!AY6&lt;&gt;"",GUS_2020!AY6*41.868/1000,"")</f>
        <v>7.033824000000001</v>
      </c>
      <c r="AZ6" s="273">
        <f>IF(GUS_2020!AZ6&lt;&gt;"",GUS_2020!AZ6*41.868/1000,"")</f>
        <v>3.34944</v>
      </c>
      <c r="BA6" s="273">
        <f>IF(GUS_2020!BA6&lt;&gt;"",GUS_2020!BA6*41.868/1000,"")</f>
        <v>1.088568</v>
      </c>
      <c r="BB6" s="273">
        <f>IF(GUS_2020!BB6&lt;&gt;"",GUS_2020!BB6*41.868/1000,"")</f>
        <v>276.58000800000002</v>
      </c>
      <c r="BC6" s="273" t="str">
        <f>IF(GUS_2020!BC6&lt;&gt;"",GUS_2020!BC6*41.868/1000,"")</f>
        <v/>
      </c>
      <c r="BD6" s="273">
        <f>IF(GUS_2020!BD6&lt;&gt;"",GUS_2020!BD6*41.868/1000,"")</f>
        <v>13.523364000000001</v>
      </c>
      <c r="BE6" s="273">
        <f>IF(GUS_2020!BE6&lt;&gt;"",GUS_2020!BE6*41.868/1000,"")</f>
        <v>6.0289920000000006</v>
      </c>
      <c r="BF6" s="273">
        <f>IF(GUS_2020!BF6&lt;&gt;"",GUS_2020!BF6*41.868/1000,"")</f>
        <v>5.4847080000000004</v>
      </c>
      <c r="BG6" s="273" t="str">
        <f>IF(GUS_2020!BG6&lt;&gt;"",GUS_2020!BG6*41.868/1000,"")</f>
        <v/>
      </c>
      <c r="BH6" s="273">
        <f>IF(GUS_2020!BH6&lt;&gt;"",GUS_2020!BH6*41.868/1000,"")</f>
        <v>35.252856000000001</v>
      </c>
      <c r="BI6" s="273" t="str">
        <f>IF(GUS_2020!BI6&lt;&gt;"",GUS_2020!BI6*41.868/1000,"")</f>
        <v/>
      </c>
      <c r="BJ6" s="273" t="str">
        <f>IF(GUS_2020!BJ6&lt;&gt;"",GUS_2020!BJ6*41.868/1000,"")</f>
        <v/>
      </c>
      <c r="BK6" s="273" t="str">
        <f>IF(GUS_2020!BK6&lt;&gt;"",GUS_2020!BK6*41.868/1000,"")</f>
        <v/>
      </c>
      <c r="BL6" s="273">
        <f>IF(GUS_2020!BL6&lt;&gt;"",GUS_2020!BL6*41.868/1000,"")</f>
        <v>8.3736000000000005E-2</v>
      </c>
      <c r="BM6" s="273">
        <f>IF(GUS_2020!BM6&lt;&gt;"",GUS_2020!BM6*41.868/1000,"")</f>
        <v>12.476664000000001</v>
      </c>
      <c r="BN6" s="273">
        <f>IF(GUS_2020!BN6&lt;&gt;"",GUS_2020!BN6*41.868/1000,"")</f>
        <v>44.756892000000001</v>
      </c>
      <c r="BO6" s="273">
        <f>IF(GUS_2020!BO6&lt;&gt;"",GUS_2020!BO6*41.868/1000,"")</f>
        <v>27.674748000000001</v>
      </c>
      <c r="BP6" s="273">
        <f>IF(GUS_2020!BP6&lt;&gt;"",GUS_2020!BP6*41.868/1000,"")</f>
        <v>17.124012000000004</v>
      </c>
      <c r="BQ6" s="273" t="str">
        <f>IF(GUS_2020!BQ6&lt;&gt;"",GUS_2020!BQ6*41.868/1000,"")</f>
        <v/>
      </c>
      <c r="BR6" s="273">
        <f>IF(GUS_2020!BR6&lt;&gt;"",GUS_2020!BR6*41.868/1000,"")</f>
        <v>1.1304360000000002</v>
      </c>
      <c r="BS6" s="273" t="str">
        <f>IF(GUS_2020!BS6&lt;&gt;"",GUS_2020!BS6*41.868/1000,"")</f>
        <v/>
      </c>
    </row>
    <row r="7" spans="1:81" ht="26.25" customHeight="1">
      <c r="A7" s="272" t="s">
        <v>680</v>
      </c>
      <c r="B7" s="273">
        <f>IF(GUS_2020!B7&lt;&gt;"",GUS_2020!B7*41.868/1000,"")</f>
        <v>10.760076000000002</v>
      </c>
      <c r="C7" s="273">
        <f>IF(GUS_2020!C7&lt;&gt;"",GUS_2020!C7*41.868/1000,"")</f>
        <v>8.1642600000000005</v>
      </c>
      <c r="D7" s="273" t="str">
        <f>IF(GUS_2020!D7&lt;&gt;"",GUS_2020!D7*41.868/1000,"")</f>
        <v/>
      </c>
      <c r="E7" s="273" t="str">
        <f>IF(GUS_2020!E7&lt;&gt;"",GUS_2020!E7*41.868/1000,"")</f>
        <v/>
      </c>
      <c r="F7" s="273">
        <f>IF(GUS_2020!F7&lt;&gt;"",GUS_2020!F7*41.868/1000,"")</f>
        <v>8.1642600000000005</v>
      </c>
      <c r="G7" s="273" t="str">
        <f>IF(GUS_2020!G7&lt;&gt;"",GUS_2020!G7*41.868/1000,"")</f>
        <v/>
      </c>
      <c r="H7" s="273" t="str">
        <f>IF(GUS_2020!H7&lt;&gt;"",GUS_2020!H7*41.868/1000,"")</f>
        <v/>
      </c>
      <c r="I7" s="273" t="str">
        <f>IF(GUS_2020!I7&lt;&gt;"",GUS_2020!I7*41.868/1000,"")</f>
        <v/>
      </c>
      <c r="J7" s="273" t="str">
        <f>IF(GUS_2020!J7&lt;&gt;"",GUS_2020!J7*41.868/1000,"")</f>
        <v/>
      </c>
      <c r="K7" s="273" t="str">
        <f>IF(GUS_2020!K7&lt;&gt;"",GUS_2020!K7*41.868/1000,"")</f>
        <v/>
      </c>
      <c r="L7" s="273" t="str">
        <f>IF(GUS_2020!L7&lt;&gt;"",GUS_2020!L7*41.868/1000,"")</f>
        <v/>
      </c>
      <c r="M7" s="273" t="str">
        <f>IF(GUS_2020!M7&lt;&gt;"",GUS_2020!M7*41.868/1000,"")</f>
        <v/>
      </c>
      <c r="N7" s="273" t="str">
        <f>IF(GUS_2020!N7&lt;&gt;"",GUS_2020!N7*41.868/1000,"")</f>
        <v/>
      </c>
      <c r="O7" s="273" t="str">
        <f>IF(GUS_2020!O7&lt;&gt;"",GUS_2020!O7*41.868/1000,"")</f>
        <v/>
      </c>
      <c r="P7" s="273" t="str">
        <f>IF(GUS_2020!P7&lt;&gt;"",GUS_2020!P7*41.868/1000,"")</f>
        <v/>
      </c>
      <c r="Q7" s="273" t="str">
        <f>IF(GUS_2020!Q7&lt;&gt;"",GUS_2020!Q7*41.868/1000,"")</f>
        <v/>
      </c>
      <c r="R7" s="273" t="str">
        <f>IF(GUS_2020!R7&lt;&gt;"",GUS_2020!R7*41.868/1000,"")</f>
        <v/>
      </c>
      <c r="S7" s="273" t="str">
        <f>IF(GUS_2020!S7&lt;&gt;"",GUS_2020!S7*41.868/1000,"")</f>
        <v/>
      </c>
      <c r="T7" s="273" t="str">
        <f>IF(GUS_2020!T7&lt;&gt;"",GUS_2020!T7*41.868/1000,"")</f>
        <v/>
      </c>
      <c r="U7" s="273" t="str">
        <f>IF(GUS_2020!U7&lt;&gt;"",GUS_2020!U7*41.868/1000,"")</f>
        <v/>
      </c>
      <c r="V7" s="273" t="str">
        <f>IF(GUS_2020!V7&lt;&gt;"",GUS_2020!V7*41.868/1000,"")</f>
        <v/>
      </c>
      <c r="W7" s="273">
        <f>IF(GUS_2020!W7&lt;&gt;"",GUS_2020!W7*41.868/1000,"")</f>
        <v>2.5958160000000001</v>
      </c>
      <c r="X7" s="273" t="str">
        <f>IF(GUS_2020!X7&lt;&gt;"",GUS_2020!X7*41.868/1000,"")</f>
        <v/>
      </c>
      <c r="Y7" s="273" t="str">
        <f>IF(GUS_2020!Y7&lt;&gt;"",GUS_2020!Y7*41.868/1000,"")</f>
        <v/>
      </c>
      <c r="Z7" s="273" t="str">
        <f>IF(GUS_2020!Z7&lt;&gt;"",GUS_2020!Z7*41.868/1000,"")</f>
        <v/>
      </c>
      <c r="AA7" s="273" t="str">
        <f>IF(GUS_2020!AA7&lt;&gt;"",GUS_2020!AA7*41.868/1000,"")</f>
        <v/>
      </c>
      <c r="AB7" s="273" t="str">
        <f>IF(GUS_2020!AB7&lt;&gt;"",GUS_2020!AB7*41.868/1000,"")</f>
        <v/>
      </c>
      <c r="AC7" s="273" t="str">
        <f>IF(GUS_2020!AC7&lt;&gt;"",GUS_2020!AC7*41.868/1000,"")</f>
        <v/>
      </c>
      <c r="AD7" s="273" t="str">
        <f>IF(GUS_2020!AD7&lt;&gt;"",GUS_2020!AD7*41.868/1000,"")</f>
        <v/>
      </c>
      <c r="AE7" s="273" t="str">
        <f>IF(GUS_2020!AE7&lt;&gt;"",GUS_2020!AE7*41.868/1000,"")</f>
        <v/>
      </c>
      <c r="AF7" s="273" t="str">
        <f>IF(GUS_2020!AF7&lt;&gt;"",GUS_2020!AF7*41.868/1000,"")</f>
        <v/>
      </c>
      <c r="AG7" s="273" t="str">
        <f>IF(GUS_2020!AG7&lt;&gt;"",GUS_2020!AG7*41.868/1000,"")</f>
        <v/>
      </c>
      <c r="AH7" s="273" t="str">
        <f>IF(GUS_2020!AH7&lt;&gt;"",GUS_2020!AH7*41.868/1000,"")</f>
        <v/>
      </c>
      <c r="AI7" s="273" t="str">
        <f>IF(GUS_2020!AI7&lt;&gt;"",GUS_2020!AI7*41.868/1000,"")</f>
        <v/>
      </c>
      <c r="AJ7" s="273" t="str">
        <f>IF(GUS_2020!AJ7&lt;&gt;"",GUS_2020!AJ7*41.868/1000,"")</f>
        <v/>
      </c>
      <c r="AK7" s="273" t="str">
        <f>IF(GUS_2020!AK7&lt;&gt;"",GUS_2020!AK7*41.868/1000,"")</f>
        <v/>
      </c>
      <c r="AL7" s="273" t="str">
        <f>IF(GUS_2020!AL7&lt;&gt;"",GUS_2020!AL7*41.868/1000,"")</f>
        <v/>
      </c>
      <c r="AM7" s="273" t="str">
        <f>IF(GUS_2020!AM7&lt;&gt;"",GUS_2020!AM7*41.868/1000,"")</f>
        <v/>
      </c>
      <c r="AN7" s="273" t="str">
        <f>IF(GUS_2020!AN7&lt;&gt;"",GUS_2020!AN7*41.868/1000,"")</f>
        <v/>
      </c>
      <c r="AO7" s="273">
        <f>IF(GUS_2020!AO7&lt;&gt;"",GUS_2020!AO7*41.868/1000,"")</f>
        <v>2.5958160000000001</v>
      </c>
      <c r="AP7" s="273" t="str">
        <f>IF(GUS_2020!AP7&lt;&gt;"",GUS_2020!AP7*41.868/1000,"")</f>
        <v/>
      </c>
      <c r="AQ7" s="273" t="str">
        <f>IF(GUS_2020!AQ7&lt;&gt;"",GUS_2020!AQ7*41.868/1000,"")</f>
        <v/>
      </c>
      <c r="AR7" s="273" t="str">
        <f>IF(GUS_2020!AR7&lt;&gt;"",GUS_2020!AR7*41.868/1000,"")</f>
        <v/>
      </c>
      <c r="AS7" s="273" t="str">
        <f>IF(GUS_2020!AS7&lt;&gt;"",GUS_2020!AS7*41.868/1000,"")</f>
        <v/>
      </c>
      <c r="AT7" s="273" t="str">
        <f>IF(GUS_2020!AT7&lt;&gt;"",GUS_2020!AT7*41.868/1000,"")</f>
        <v/>
      </c>
      <c r="AU7" s="273" t="str">
        <f>IF(GUS_2020!AU7&lt;&gt;"",GUS_2020!AU7*41.868/1000,"")</f>
        <v/>
      </c>
      <c r="AV7" s="273" t="str">
        <f>IF(GUS_2020!AV7&lt;&gt;"",GUS_2020!AV7*41.868/1000,"")</f>
        <v/>
      </c>
      <c r="AW7" s="273" t="str">
        <f>IF(GUS_2020!AW7&lt;&gt;"",GUS_2020!AW7*41.868/1000,"")</f>
        <v/>
      </c>
      <c r="AX7" s="273" t="str">
        <f>IF(GUS_2020!AX7&lt;&gt;"",GUS_2020!AX7*41.868/1000,"")</f>
        <v/>
      </c>
      <c r="AY7" s="273" t="str">
        <f>IF(GUS_2020!AY7&lt;&gt;"",GUS_2020!AY7*41.868/1000,"")</f>
        <v/>
      </c>
      <c r="AZ7" s="273" t="str">
        <f>IF(GUS_2020!AZ7&lt;&gt;"",GUS_2020!AZ7*41.868/1000,"")</f>
        <v/>
      </c>
      <c r="BA7" s="273" t="str">
        <f>IF(GUS_2020!BA7&lt;&gt;"",GUS_2020!BA7*41.868/1000,"")</f>
        <v/>
      </c>
      <c r="BB7" s="273" t="str">
        <f>IF(GUS_2020!BB7&lt;&gt;"",GUS_2020!BB7*41.868/1000,"")</f>
        <v/>
      </c>
      <c r="BC7" s="273" t="str">
        <f>IF(GUS_2020!BC7&lt;&gt;"",GUS_2020!BC7*41.868/1000,"")</f>
        <v/>
      </c>
      <c r="BD7" s="273" t="str">
        <f>IF(GUS_2020!BD7&lt;&gt;"",GUS_2020!BD7*41.868/1000,"")</f>
        <v/>
      </c>
      <c r="BE7" s="273" t="str">
        <f>IF(GUS_2020!BE7&lt;&gt;"",GUS_2020!BE7*41.868/1000,"")</f>
        <v/>
      </c>
      <c r="BF7" s="273" t="str">
        <f>IF(GUS_2020!BF7&lt;&gt;"",GUS_2020!BF7*41.868/1000,"")</f>
        <v/>
      </c>
      <c r="BG7" s="273" t="str">
        <f>IF(GUS_2020!BG7&lt;&gt;"",GUS_2020!BG7*41.868/1000,"")</f>
        <v/>
      </c>
      <c r="BH7" s="273" t="str">
        <f>IF(GUS_2020!BH7&lt;&gt;"",GUS_2020!BH7*41.868/1000,"")</f>
        <v/>
      </c>
      <c r="BI7" s="273" t="str">
        <f>IF(GUS_2020!BI7&lt;&gt;"",GUS_2020!BI7*41.868/1000,"")</f>
        <v/>
      </c>
      <c r="BJ7" s="273" t="str">
        <f>IF(GUS_2020!BJ7&lt;&gt;"",GUS_2020!BJ7*41.868/1000,"")</f>
        <v/>
      </c>
      <c r="BK7" s="273" t="str">
        <f>IF(GUS_2020!BK7&lt;&gt;"",GUS_2020!BK7*41.868/1000,"")</f>
        <v/>
      </c>
      <c r="BL7" s="273" t="str">
        <f>IF(GUS_2020!BL7&lt;&gt;"",GUS_2020!BL7*41.868/1000,"")</f>
        <v/>
      </c>
      <c r="BM7" s="273" t="str">
        <f>IF(GUS_2020!BM7&lt;&gt;"",GUS_2020!BM7*41.868/1000,"")</f>
        <v/>
      </c>
      <c r="BN7" s="273" t="str">
        <f>IF(GUS_2020!BN7&lt;&gt;"",GUS_2020!BN7*41.868/1000,"")</f>
        <v/>
      </c>
      <c r="BO7" s="273" t="str">
        <f>IF(GUS_2020!BO7&lt;&gt;"",GUS_2020!BO7*41.868/1000,"")</f>
        <v/>
      </c>
      <c r="BP7" s="273" t="str">
        <f>IF(GUS_2020!BP7&lt;&gt;"",GUS_2020!BP7*41.868/1000,"")</f>
        <v/>
      </c>
      <c r="BQ7" s="273" t="str">
        <f>IF(GUS_2020!BQ7&lt;&gt;"",GUS_2020!BQ7*41.868/1000,"")</f>
        <v/>
      </c>
      <c r="BR7" s="273" t="str">
        <f>IF(GUS_2020!BR7&lt;&gt;"",GUS_2020!BR7*41.868/1000,"")</f>
        <v/>
      </c>
      <c r="BS7" s="273" t="str">
        <f>IF(GUS_2020!BS7&lt;&gt;"",GUS_2020!BS7*41.868/1000,"")</f>
        <v/>
      </c>
      <c r="BV7" s="260" t="s">
        <v>880</v>
      </c>
      <c r="BW7" s="260" t="s">
        <v>881</v>
      </c>
      <c r="BX7" s="260" t="s">
        <v>884</v>
      </c>
      <c r="BY7" s="260" t="s">
        <v>882</v>
      </c>
      <c r="BZ7" s="260" t="s">
        <v>883</v>
      </c>
      <c r="CA7" s="260" t="s">
        <v>879</v>
      </c>
      <c r="CB7" s="260" t="s">
        <v>854</v>
      </c>
    </row>
    <row r="8" spans="1:81" ht="26.25" customHeight="1">
      <c r="A8" s="272" t="s">
        <v>681</v>
      </c>
      <c r="B8" s="273">
        <f>IF(GUS_2020!B8&lt;&gt;"",GUS_2020!B8*41.868/1000,"")</f>
        <v>2448.9430560000005</v>
      </c>
      <c r="C8" s="273">
        <f>IF(GUS_2020!C8&lt;&gt;"",GUS_2020!C8*41.868/1000,"")</f>
        <v>323.97458400000005</v>
      </c>
      <c r="D8" s="273">
        <f>IF(GUS_2020!D8&lt;&gt;"",GUS_2020!D8*41.868/1000,"")</f>
        <v>7.9130520000000004</v>
      </c>
      <c r="E8" s="273">
        <f>IF(GUS_2020!E8&lt;&gt;"",GUS_2020!E8*41.868/1000,"")</f>
        <v>52.293132000000007</v>
      </c>
      <c r="F8" s="273">
        <f>IF(GUS_2020!F8&lt;&gt;"",GUS_2020!F8*41.868/1000,"")</f>
        <v>256.81831199999999</v>
      </c>
      <c r="G8" s="273" t="str">
        <f>IF(GUS_2020!G8&lt;&gt;"",GUS_2020!G8*41.868/1000,"")</f>
        <v/>
      </c>
      <c r="H8" s="273">
        <f>IF(GUS_2020!H8&lt;&gt;"",GUS_2020!H8*41.868/1000,"")</f>
        <v>1.214172</v>
      </c>
      <c r="I8" s="273">
        <f>IF(GUS_2020!I8&lt;&gt;"",GUS_2020!I8*41.868/1000,"")</f>
        <v>0.16747200000000001</v>
      </c>
      <c r="J8" s="273">
        <f>IF(GUS_2020!J8&lt;&gt;"",GUS_2020!J8*41.868/1000,"")</f>
        <v>5.4009720000000003</v>
      </c>
      <c r="K8" s="273" t="str">
        <f>IF(GUS_2020!K8&lt;&gt;"",GUS_2020!K8*41.868/1000,"")</f>
        <v/>
      </c>
      <c r="L8" s="273">
        <f>IF(GUS_2020!L8&lt;&gt;"",GUS_2020!L8*41.868/1000,"")</f>
        <v>4.1868000000000002E-2</v>
      </c>
      <c r="M8" s="273">
        <f>IF(GUS_2020!M8&lt;&gt;"",GUS_2020!M8*41.868/1000,"")</f>
        <v>0.12560400000000002</v>
      </c>
      <c r="N8" s="273" t="str">
        <f>IF(GUS_2020!N8&lt;&gt;"",GUS_2020!N8*41.868/1000,"")</f>
        <v/>
      </c>
      <c r="O8" s="273" t="str">
        <f>IF(GUS_2020!O8&lt;&gt;"",GUS_2020!O8*41.868/1000,"")</f>
        <v/>
      </c>
      <c r="P8" s="273" t="str">
        <f>IF(GUS_2020!P8&lt;&gt;"",GUS_2020!P8*41.868/1000,"")</f>
        <v/>
      </c>
      <c r="Q8" s="273" t="str">
        <f>IF(GUS_2020!Q8&lt;&gt;"",GUS_2020!Q8*41.868/1000,"")</f>
        <v/>
      </c>
      <c r="R8" s="273" t="str">
        <f>IF(GUS_2020!R8&lt;&gt;"",GUS_2020!R8*41.868/1000,"")</f>
        <v/>
      </c>
      <c r="S8" s="273" t="str">
        <f>IF(GUS_2020!S8&lt;&gt;"",GUS_2020!S8*41.868/1000,"")</f>
        <v/>
      </c>
      <c r="T8" s="273" t="str">
        <f>IF(GUS_2020!T8&lt;&gt;"",GUS_2020!T8*41.868/1000,"")</f>
        <v/>
      </c>
      <c r="U8" s="273" t="str">
        <f>IF(GUS_2020!U8&lt;&gt;"",GUS_2020!U8*41.868/1000,"")</f>
        <v/>
      </c>
      <c r="V8" s="273" t="str">
        <f>IF(GUS_2020!V8&lt;&gt;"",GUS_2020!V8*41.868/1000,"")</f>
        <v/>
      </c>
      <c r="W8" s="273">
        <f>IF(GUS_2020!W8&lt;&gt;"",GUS_2020!W8*41.868/1000,"")</f>
        <v>1402.201188</v>
      </c>
      <c r="X8" s="273">
        <f>IF(GUS_2020!X8&lt;&gt;"",GUS_2020!X8*41.868/1000,"")</f>
        <v>1058.4230400000001</v>
      </c>
      <c r="Y8" s="273" t="str">
        <f>IF(GUS_2020!Y8&lt;&gt;"",GUS_2020!Y8*41.868/1000,"")</f>
        <v/>
      </c>
      <c r="Z8" s="273">
        <f>IF(GUS_2020!Z8&lt;&gt;"",GUS_2020!Z8*41.868/1000,"")</f>
        <v>9.420300000000001</v>
      </c>
      <c r="AA8" s="273">
        <f>IF(GUS_2020!AA8&lt;&gt;"",GUS_2020!AA8*41.868/1000,"")</f>
        <v>3.0563639999999999</v>
      </c>
      <c r="AB8" s="273" t="str">
        <f>IF(GUS_2020!AB8&lt;&gt;"",GUS_2020!AB8*41.868/1000,"")</f>
        <v/>
      </c>
      <c r="AC8" s="273" t="str">
        <f>IF(GUS_2020!AC8&lt;&gt;"",GUS_2020!AC8*41.868/1000,"")</f>
        <v/>
      </c>
      <c r="AD8" s="273" t="str">
        <f>IF(GUS_2020!AD8&lt;&gt;"",GUS_2020!AD8*41.868/1000,"")</f>
        <v/>
      </c>
      <c r="AE8" s="273">
        <f>IF(GUS_2020!AE8&lt;&gt;"",GUS_2020!AE8*41.868/1000,"")</f>
        <v>98.641007999999999</v>
      </c>
      <c r="AF8" s="273">
        <f>IF(GUS_2020!AF8&lt;&gt;"",GUS_2020!AF8*41.868/1000,"")</f>
        <v>14.905008000000002</v>
      </c>
      <c r="AG8" s="273">
        <f>IF(GUS_2020!AG8&lt;&gt;"",GUS_2020!AG8*41.868/1000,"")</f>
        <v>0</v>
      </c>
      <c r="AH8" s="273" t="str">
        <f>IF(GUS_2020!AH8&lt;&gt;"",GUS_2020!AH8*41.868/1000,"")</f>
        <v/>
      </c>
      <c r="AI8" s="273" t="str">
        <f>IF(GUS_2020!AI8&lt;&gt;"",GUS_2020!AI8*41.868/1000,"")</f>
        <v/>
      </c>
      <c r="AJ8" s="273">
        <f>IF(GUS_2020!AJ8&lt;&gt;"",GUS_2020!AJ8*41.868/1000,"")</f>
        <v>0</v>
      </c>
      <c r="AK8" s="273" t="str">
        <f>IF(GUS_2020!AK8&lt;&gt;"",GUS_2020!AK8*41.868/1000,"")</f>
        <v/>
      </c>
      <c r="AL8" s="273">
        <f>IF(GUS_2020!AL8&lt;&gt;"",GUS_2020!AL8*41.868/1000,"")</f>
        <v>183.29810400000002</v>
      </c>
      <c r="AM8" s="273">
        <f>IF(GUS_2020!AM8&lt;&gt;"",GUS_2020!AM8*41.868/1000,"")</f>
        <v>1.25604</v>
      </c>
      <c r="AN8" s="273">
        <f>IF(GUS_2020!AN8&lt;&gt;"",GUS_2020!AN8*41.868/1000,"")</f>
        <v>3.307572</v>
      </c>
      <c r="AO8" s="273">
        <f>IF(GUS_2020!AO8&lt;&gt;"",GUS_2020!AO8*41.868/1000,"")</f>
        <v>9.5877720000000011</v>
      </c>
      <c r="AP8" s="273">
        <f>IF(GUS_2020!AP8&lt;&gt;"",GUS_2020!AP8*41.868/1000,"")</f>
        <v>7.0756920000000001</v>
      </c>
      <c r="AQ8" s="273">
        <f>IF(GUS_2020!AQ8&lt;&gt;"",GUS_2020!AQ8*41.868/1000,"")</f>
        <v>1.4653800000000001</v>
      </c>
      <c r="AR8" s="273">
        <f>IF(GUS_2020!AR8&lt;&gt;"",GUS_2020!AR8*41.868/1000,"")</f>
        <v>3.5587800000000001</v>
      </c>
      <c r="AS8" s="273">
        <f>IF(GUS_2020!AS8&lt;&gt;"",GUS_2020!AS8*41.868/1000,"")</f>
        <v>8.1223920000000014</v>
      </c>
      <c r="AT8" s="273">
        <f>IF(GUS_2020!AT8&lt;&gt;"",GUS_2020!AT8*41.868/1000,"")</f>
        <v>605.87182799999994</v>
      </c>
      <c r="AU8" s="273">
        <f>IF(GUS_2020!AU8&lt;&gt;"",GUS_2020!AU8*41.868/1000,"")</f>
        <v>42.663492000000005</v>
      </c>
      <c r="AV8" s="273" t="str">
        <f>IF(GUS_2020!AV8&lt;&gt;"",GUS_2020!AV8*41.868/1000,"")</f>
        <v/>
      </c>
      <c r="AW8" s="273" t="str">
        <f>IF(GUS_2020!AW8&lt;&gt;"",GUS_2020!AW8*41.868/1000,"")</f>
        <v/>
      </c>
      <c r="AX8" s="273" t="str">
        <f>IF(GUS_2020!AX8&lt;&gt;"",GUS_2020!AX8*41.868/1000,"")</f>
        <v/>
      </c>
      <c r="AY8" s="273" t="str">
        <f>IF(GUS_2020!AY8&lt;&gt;"",GUS_2020!AY8*41.868/1000,"")</f>
        <v/>
      </c>
      <c r="AZ8" s="273" t="str">
        <f>IF(GUS_2020!AZ8&lt;&gt;"",GUS_2020!AZ8*41.868/1000,"")</f>
        <v/>
      </c>
      <c r="BA8" s="273" t="str">
        <f>IF(GUS_2020!BA8&lt;&gt;"",GUS_2020!BA8*41.868/1000,"")</f>
        <v/>
      </c>
      <c r="BB8" s="273">
        <f>IF(GUS_2020!BB8&lt;&gt;"",GUS_2020!BB8*41.868/1000,"")</f>
        <v>27.256068000000003</v>
      </c>
      <c r="BC8" s="273" t="str">
        <f>IF(GUS_2020!BC8&lt;&gt;"",GUS_2020!BC8*41.868/1000,"")</f>
        <v/>
      </c>
      <c r="BD8" s="273" t="str">
        <f>IF(GUS_2020!BD8&lt;&gt;"",GUS_2020!BD8*41.868/1000,"")</f>
        <v/>
      </c>
      <c r="BE8" s="273" t="str">
        <f>IF(GUS_2020!BE8&lt;&gt;"",GUS_2020!BE8*41.868/1000,"")</f>
        <v/>
      </c>
      <c r="BF8" s="273">
        <f>IF(GUS_2020!BF8&lt;&gt;"",GUS_2020!BF8*41.868/1000,"")</f>
        <v>1.6328520000000002</v>
      </c>
      <c r="BG8" s="273">
        <f>IF(GUS_2020!BG8&lt;&gt;"",GUS_2020!BG8*41.868/1000,"")</f>
        <v>0.58615200000000001</v>
      </c>
      <c r="BH8" s="273">
        <f>IF(GUS_2020!BH8&lt;&gt;"",GUS_2020!BH8*41.868/1000,"")</f>
        <v>11.471832000000001</v>
      </c>
      <c r="BI8" s="273">
        <f>IF(GUS_2020!BI8&lt;&gt;"",GUS_2020!BI8*41.868/1000,"")</f>
        <v>1.67472</v>
      </c>
      <c r="BJ8" s="273" t="str">
        <f>IF(GUS_2020!BJ8&lt;&gt;"",GUS_2020!BJ8*41.868/1000,"")</f>
        <v/>
      </c>
      <c r="BK8" s="273" t="str">
        <f>IF(GUS_2020!BK8&lt;&gt;"",GUS_2020!BK8*41.868/1000,"")</f>
        <v/>
      </c>
      <c r="BL8" s="273" t="str">
        <f>IF(GUS_2020!BL8&lt;&gt;"",GUS_2020!BL8*41.868/1000,"")</f>
        <v/>
      </c>
      <c r="BM8" s="273" t="str">
        <f>IF(GUS_2020!BM8&lt;&gt;"",GUS_2020!BM8*41.868/1000,"")</f>
        <v/>
      </c>
      <c r="BN8" s="273" t="str">
        <f>IF(GUS_2020!BN8&lt;&gt;"",GUS_2020!BN8*41.868/1000,"")</f>
        <v/>
      </c>
      <c r="BO8" s="273" t="str">
        <f>IF(GUS_2020!BO8&lt;&gt;"",GUS_2020!BO8*41.868/1000,"")</f>
        <v/>
      </c>
      <c r="BP8" s="273" t="str">
        <f>IF(GUS_2020!BP8&lt;&gt;"",GUS_2020!BP8*41.868/1000,"")</f>
        <v/>
      </c>
      <c r="BQ8" s="273" t="str">
        <f>IF(GUS_2020!BQ8&lt;&gt;"",GUS_2020!BQ8*41.868/1000,"")</f>
        <v/>
      </c>
      <c r="BR8" s="273" t="str">
        <f>IF(GUS_2020!BR8&lt;&gt;"",GUS_2020!BR8*41.868/1000,"")</f>
        <v/>
      </c>
      <c r="BS8" s="273">
        <f>IF(GUS_2020!BS8&lt;&gt;"",GUS_2020!BS8*41.868/1000,"")</f>
        <v>74.231964000000005</v>
      </c>
      <c r="BU8" s="260" t="s">
        <v>369</v>
      </c>
      <c r="BV8" s="260">
        <f>SUMIF($X$2:$AS$2,BV$7,$X8:$AS8)</f>
        <v>0</v>
      </c>
      <c r="BW8" s="260">
        <f t="shared" ref="BW8:CB9" si="0">SUMIF($X$2:$AS$2,BW$7,$X8:$AS8)</f>
        <v>0</v>
      </c>
      <c r="BX8" s="260">
        <f t="shared" si="0"/>
        <v>0</v>
      </c>
      <c r="BY8" s="260">
        <f t="shared" si="0"/>
        <v>3.307572</v>
      </c>
      <c r="BZ8" s="260">
        <f t="shared" si="0"/>
        <v>29.810016000000001</v>
      </c>
      <c r="CA8" s="260">
        <f t="shared" si="0"/>
        <v>0</v>
      </c>
      <c r="CC8" s="260">
        <f>SUM(BV8:CB8)</f>
        <v>33.117587999999998</v>
      </c>
    </row>
    <row r="9" spans="1:81" ht="26.25" customHeight="1">
      <c r="A9" s="272" t="s">
        <v>682</v>
      </c>
      <c r="B9" s="273">
        <f>IF(GUS_2020!B9&lt;&gt;"",GUS_2020!B9*41.868/1000,"")</f>
        <v>598.50306</v>
      </c>
      <c r="C9" s="273">
        <f>IF(GUS_2020!C9&lt;&gt;"",GUS_2020!C9*41.868/1000,"")</f>
        <v>318.32240400000006</v>
      </c>
      <c r="D9" s="273" t="str">
        <f>IF(GUS_2020!D9&lt;&gt;"",GUS_2020!D9*41.868/1000,"")</f>
        <v/>
      </c>
      <c r="E9" s="273">
        <f>IF(GUS_2020!E9&lt;&gt;"",GUS_2020!E9*41.868/1000,"")</f>
        <v>78.837444000000005</v>
      </c>
      <c r="F9" s="273">
        <f>IF(GUS_2020!F9&lt;&gt;"",GUS_2020!F9*41.868/1000,"")</f>
        <v>49.613579999999999</v>
      </c>
      <c r="G9" s="273" t="str">
        <f>IF(GUS_2020!G9&lt;&gt;"",GUS_2020!G9*41.868/1000,"")</f>
        <v/>
      </c>
      <c r="H9" s="273">
        <f>IF(GUS_2020!H9&lt;&gt;"",GUS_2020!H9*41.868/1000,"")</f>
        <v>0.41868</v>
      </c>
      <c r="I9" s="273">
        <f>IF(GUS_2020!I9&lt;&gt;"",GUS_2020!I9*41.868/1000,"")</f>
        <v>0.50241600000000008</v>
      </c>
      <c r="J9" s="273">
        <f>IF(GUS_2020!J9&lt;&gt;"",GUS_2020!J9*41.868/1000,"")</f>
        <v>177.687792</v>
      </c>
      <c r="K9" s="273" t="str">
        <f>IF(GUS_2020!K9&lt;&gt;"",GUS_2020!K9*41.868/1000,"")</f>
        <v/>
      </c>
      <c r="L9" s="273">
        <f>IF(GUS_2020!L9&lt;&gt;"",GUS_2020!L9*41.868/1000,"")</f>
        <v>11.220623999999999</v>
      </c>
      <c r="M9" s="273" t="str">
        <f>IF(GUS_2020!M9&lt;&gt;"",GUS_2020!M9*41.868/1000,"")</f>
        <v/>
      </c>
      <c r="N9" s="273" t="str">
        <f>IF(GUS_2020!N9&lt;&gt;"",GUS_2020!N9*41.868/1000,"")</f>
        <v/>
      </c>
      <c r="O9" s="273" t="str">
        <f>IF(GUS_2020!O9&lt;&gt;"",GUS_2020!O9*41.868/1000,"")</f>
        <v/>
      </c>
      <c r="P9" s="273" t="str">
        <f>IF(GUS_2020!P9&lt;&gt;"",GUS_2020!P9*41.868/1000,"")</f>
        <v/>
      </c>
      <c r="Q9" s="273" t="str">
        <f>IF(GUS_2020!Q9&lt;&gt;"",GUS_2020!Q9*41.868/1000,"")</f>
        <v/>
      </c>
      <c r="R9" s="273" t="str">
        <f>IF(GUS_2020!R9&lt;&gt;"",GUS_2020!R9*41.868/1000,"")</f>
        <v/>
      </c>
      <c r="S9" s="273" t="str">
        <f>IF(GUS_2020!S9&lt;&gt;"",GUS_2020!S9*41.868/1000,"")</f>
        <v/>
      </c>
      <c r="T9" s="273" t="str">
        <f>IF(GUS_2020!T9&lt;&gt;"",GUS_2020!T9*41.868/1000,"")</f>
        <v/>
      </c>
      <c r="U9" s="273" t="str">
        <f>IF(GUS_2020!U9&lt;&gt;"",GUS_2020!U9*41.868/1000,"")</f>
        <v/>
      </c>
      <c r="V9" s="273" t="str">
        <f>IF(GUS_2020!V9&lt;&gt;"",GUS_2020!V9*41.868/1000,"")</f>
        <v/>
      </c>
      <c r="W9" s="273">
        <f>IF(GUS_2020!W9&lt;&gt;"",GUS_2020!W9*41.868/1000,"")</f>
        <v>194.68620000000001</v>
      </c>
      <c r="X9" s="273">
        <f>IF(GUS_2020!X9&lt;&gt;"",GUS_2020!X9*41.868/1000,"")</f>
        <v>8.4573360000000015</v>
      </c>
      <c r="Y9" s="273" t="str">
        <f>IF(GUS_2020!Y9&lt;&gt;"",GUS_2020!Y9*41.868/1000,"")</f>
        <v/>
      </c>
      <c r="Z9" s="273" t="str">
        <f>IF(GUS_2020!Z9&lt;&gt;"",GUS_2020!Z9*41.868/1000,"")</f>
        <v/>
      </c>
      <c r="AA9" s="273" t="str">
        <f>IF(GUS_2020!AA9&lt;&gt;"",GUS_2020!AA9*41.868/1000,"")</f>
        <v/>
      </c>
      <c r="AB9" s="273" t="str">
        <f>IF(GUS_2020!AB9&lt;&gt;"",GUS_2020!AB9*41.868/1000,"")</f>
        <v/>
      </c>
      <c r="AC9" s="273" t="str">
        <f>IF(GUS_2020!AC9&lt;&gt;"",GUS_2020!AC9*41.868/1000,"")</f>
        <v/>
      </c>
      <c r="AD9" s="273" t="str">
        <f>IF(GUS_2020!AD9&lt;&gt;"",GUS_2020!AD9*41.868/1000,"")</f>
        <v/>
      </c>
      <c r="AE9" s="273">
        <f>IF(GUS_2020!AE9&lt;&gt;"",GUS_2020!AE9*41.868/1000,"")</f>
        <v>16.328520000000001</v>
      </c>
      <c r="AF9" s="273">
        <f>IF(GUS_2020!AF9&lt;&gt;"",GUS_2020!AF9*41.868/1000,"")</f>
        <v>9.0853559999999991</v>
      </c>
      <c r="AG9" s="273">
        <f>IF(GUS_2020!AG9&lt;&gt;"",GUS_2020!AG9*41.868/1000,"")</f>
        <v>1.1304360000000002</v>
      </c>
      <c r="AH9" s="273" t="str">
        <f>IF(GUS_2020!AH9&lt;&gt;"",GUS_2020!AH9*41.868/1000,"")</f>
        <v/>
      </c>
      <c r="AI9" s="273">
        <f>IF(GUS_2020!AI9&lt;&gt;"",GUS_2020!AI9*41.868/1000,"")</f>
        <v>6.6151439999999999</v>
      </c>
      <c r="AJ9" s="273">
        <f>IF(GUS_2020!AJ9&lt;&gt;"",GUS_2020!AJ9*41.868/1000,"")</f>
        <v>0</v>
      </c>
      <c r="AK9" s="273">
        <f>IF(GUS_2020!AK9&lt;&gt;"",GUS_2020!AK9*41.868/1000,"")</f>
        <v>27.758483999999999</v>
      </c>
      <c r="AL9" s="273">
        <f>IF(GUS_2020!AL9&lt;&gt;"",GUS_2020!AL9*41.868/1000,"")</f>
        <v>13.983912</v>
      </c>
      <c r="AM9" s="273">
        <f>IF(GUS_2020!AM9&lt;&gt;"",GUS_2020!AM9*41.868/1000,"")</f>
        <v>45.552384000000004</v>
      </c>
      <c r="AN9" s="273">
        <f>IF(GUS_2020!AN9&lt;&gt;"",GUS_2020!AN9*41.868/1000,"")</f>
        <v>5.2335000000000003</v>
      </c>
      <c r="AO9" s="273">
        <f>IF(GUS_2020!AO9&lt;&gt;"",GUS_2020!AO9*41.868/1000,"")</f>
        <v>14.611932000000001</v>
      </c>
      <c r="AP9" s="273">
        <f>IF(GUS_2020!AP9&lt;&gt;"",GUS_2020!AP9*41.868/1000,"")</f>
        <v>20.766528000000001</v>
      </c>
      <c r="AQ9" s="273">
        <f>IF(GUS_2020!AQ9&lt;&gt;"",GUS_2020!AQ9*41.868/1000,"")</f>
        <v>7.9130520000000004</v>
      </c>
      <c r="AR9" s="273">
        <f>IF(GUS_2020!AR9&lt;&gt;"",GUS_2020!AR9*41.868/1000,"")</f>
        <v>0.50241600000000008</v>
      </c>
      <c r="AS9" s="273">
        <f>IF(GUS_2020!AS9&lt;&gt;"",GUS_2020!AS9*41.868/1000,"")</f>
        <v>16.872803999999999</v>
      </c>
      <c r="AT9" s="273">
        <f>IF(GUS_2020!AT9&lt;&gt;"",GUS_2020!AT9*41.868/1000,"")</f>
        <v>34.499232000000006</v>
      </c>
      <c r="AU9" s="273">
        <f>IF(GUS_2020!AU9&lt;&gt;"",GUS_2020!AU9*41.868/1000,"")</f>
        <v>24.492780000000003</v>
      </c>
      <c r="AV9" s="273" t="str">
        <f>IF(GUS_2020!AV9&lt;&gt;"",GUS_2020!AV9*41.868/1000,"")</f>
        <v/>
      </c>
      <c r="AW9" s="273" t="str">
        <f>IF(GUS_2020!AW9&lt;&gt;"",GUS_2020!AW9*41.868/1000,"")</f>
        <v/>
      </c>
      <c r="AX9" s="273" t="str">
        <f>IF(GUS_2020!AX9&lt;&gt;"",GUS_2020!AX9*41.868/1000,"")</f>
        <v/>
      </c>
      <c r="AY9" s="273" t="str">
        <f>IF(GUS_2020!AY9&lt;&gt;"",GUS_2020!AY9*41.868/1000,"")</f>
        <v/>
      </c>
      <c r="AZ9" s="273" t="str">
        <f>IF(GUS_2020!AZ9&lt;&gt;"",GUS_2020!AZ9*41.868/1000,"")</f>
        <v/>
      </c>
      <c r="BA9" s="273" t="str">
        <f>IF(GUS_2020!BA9&lt;&gt;"",GUS_2020!BA9*41.868/1000,"")</f>
        <v/>
      </c>
      <c r="BB9" s="273">
        <f>IF(GUS_2020!BB9&lt;&gt;"",GUS_2020!BB9*41.868/1000,"")</f>
        <v>11.93238</v>
      </c>
      <c r="BC9" s="273" t="str">
        <f>IF(GUS_2020!BC9&lt;&gt;"",GUS_2020!BC9*41.868/1000,"")</f>
        <v/>
      </c>
      <c r="BD9" s="273" t="str">
        <f>IF(GUS_2020!BD9&lt;&gt;"",GUS_2020!BD9*41.868/1000,"")</f>
        <v/>
      </c>
      <c r="BE9" s="273" t="str">
        <f>IF(GUS_2020!BE9&lt;&gt;"",GUS_2020!BE9*41.868/1000,"")</f>
        <v/>
      </c>
      <c r="BF9" s="273">
        <f>IF(GUS_2020!BF9&lt;&gt;"",GUS_2020!BF9*41.868/1000,"")</f>
        <v>4.1868000000000002E-2</v>
      </c>
      <c r="BG9" s="273" t="str">
        <f>IF(GUS_2020!BG9&lt;&gt;"",GUS_2020!BG9*41.868/1000,"")</f>
        <v/>
      </c>
      <c r="BH9" s="273">
        <f>IF(GUS_2020!BH9&lt;&gt;"",GUS_2020!BH9*41.868/1000,"")</f>
        <v>12.560400000000001</v>
      </c>
      <c r="BI9" s="273" t="str">
        <f>IF(GUS_2020!BI9&lt;&gt;"",GUS_2020!BI9*41.868/1000,"")</f>
        <v/>
      </c>
      <c r="BJ9" s="273" t="str">
        <f>IF(GUS_2020!BJ9&lt;&gt;"",GUS_2020!BJ9*41.868/1000,"")</f>
        <v/>
      </c>
      <c r="BK9" s="273" t="str">
        <f>IF(GUS_2020!BK9&lt;&gt;"",GUS_2020!BK9*41.868/1000,"")</f>
        <v/>
      </c>
      <c r="BL9" s="273" t="str">
        <f>IF(GUS_2020!BL9&lt;&gt;"",GUS_2020!BL9*41.868/1000,"")</f>
        <v/>
      </c>
      <c r="BM9" s="273" t="str">
        <f>IF(GUS_2020!BM9&lt;&gt;"",GUS_2020!BM9*41.868/1000,"")</f>
        <v/>
      </c>
      <c r="BN9" s="273" t="str">
        <f>IF(GUS_2020!BN9&lt;&gt;"",GUS_2020!BN9*41.868/1000,"")</f>
        <v/>
      </c>
      <c r="BO9" s="273" t="str">
        <f>IF(GUS_2020!BO9&lt;&gt;"",GUS_2020!BO9*41.868/1000,"")</f>
        <v/>
      </c>
      <c r="BP9" s="273" t="str">
        <f>IF(GUS_2020!BP9&lt;&gt;"",GUS_2020!BP9*41.868/1000,"")</f>
        <v/>
      </c>
      <c r="BQ9" s="273" t="str">
        <f>IF(GUS_2020!BQ9&lt;&gt;"",GUS_2020!BQ9*41.868/1000,"")</f>
        <v/>
      </c>
      <c r="BR9" s="273" t="str">
        <f>IF(GUS_2020!BR9&lt;&gt;"",GUS_2020!BR9*41.868/1000,"")</f>
        <v/>
      </c>
      <c r="BS9" s="273">
        <f>IF(GUS_2020!BS9&lt;&gt;"",GUS_2020!BS9*41.868/1000,"")</f>
        <v>26.485696800000003</v>
      </c>
      <c r="BU9" s="260" t="s">
        <v>372</v>
      </c>
      <c r="BV9" s="260">
        <f>SUMIF($X$2:$AS$2,BV$7,$X9:$AS9)</f>
        <v>0</v>
      </c>
      <c r="BW9" s="260">
        <f t="shared" ref="BW9:CA9" si="1">SUMIF($X$2:$AS$2,BW$7,$X9:$AS9)</f>
        <v>6.6151439999999999</v>
      </c>
      <c r="BX9" s="260">
        <f t="shared" si="1"/>
        <v>27.758483999999999</v>
      </c>
      <c r="BY9" s="260">
        <f t="shared" si="1"/>
        <v>5.2335000000000003</v>
      </c>
      <c r="BZ9" s="260">
        <f t="shared" si="1"/>
        <v>60.666731999999996</v>
      </c>
      <c r="CA9" s="260">
        <f t="shared" si="1"/>
        <v>1.1304360000000002</v>
      </c>
      <c r="CB9" s="260">
        <f t="shared" si="0"/>
        <v>0</v>
      </c>
      <c r="CC9" s="260">
        <f>SUM(BV9:CB9)</f>
        <v>101.40429599999999</v>
      </c>
    </row>
    <row r="10" spans="1:81" ht="26.25" customHeight="1">
      <c r="A10" s="272" t="s">
        <v>683</v>
      </c>
      <c r="B10" s="273">
        <f>IF(GUS_2020!B10&lt;&gt;"",GUS_2020!B10*41.868/1000,"")</f>
        <v>37.848672000000001</v>
      </c>
      <c r="C10" s="273">
        <f>IF(GUS_2020!C10&lt;&gt;"",GUS_2020!C10*41.868/1000,"")</f>
        <v>23.906628000000001</v>
      </c>
      <c r="D10" s="273">
        <f>IF(GUS_2020!D10&lt;&gt;"",GUS_2020!D10*41.868/1000,"")</f>
        <v>0.41868</v>
      </c>
      <c r="E10" s="273">
        <f>IF(GUS_2020!E10&lt;&gt;"",GUS_2020!E10*41.868/1000,"")</f>
        <v>-1.0048320000000002</v>
      </c>
      <c r="F10" s="273">
        <f>IF(GUS_2020!F10&lt;&gt;"",GUS_2020!F10*41.868/1000,"")</f>
        <v>15.323688000000001</v>
      </c>
      <c r="G10" s="273" t="str">
        <f>IF(GUS_2020!G10&lt;&gt;"",GUS_2020!G10*41.868/1000,"")</f>
        <v/>
      </c>
      <c r="H10" s="273">
        <f>IF(GUS_2020!H10&lt;&gt;"",GUS_2020!H10*41.868/1000,"")</f>
        <v>0.20934</v>
      </c>
      <c r="I10" s="273">
        <f>IF(GUS_2020!I10&lt;&gt;"",GUS_2020!I10*41.868/1000,"")</f>
        <v>0</v>
      </c>
      <c r="J10" s="273">
        <f>IF(GUS_2020!J10&lt;&gt;"",GUS_2020!J10*41.868/1000,"")</f>
        <v>8.9597519999999999</v>
      </c>
      <c r="K10" s="273" t="str">
        <f>IF(GUS_2020!K10&lt;&gt;"",GUS_2020!K10*41.868/1000,"")</f>
        <v/>
      </c>
      <c r="L10" s="273">
        <f>IF(GUS_2020!L10&lt;&gt;"",GUS_2020!L10*41.868/1000,"")</f>
        <v>0</v>
      </c>
      <c r="M10" s="273">
        <f>IF(GUS_2020!M10&lt;&gt;"",GUS_2020!M10*41.868/1000,"")</f>
        <v>0</v>
      </c>
      <c r="N10" s="273" t="str">
        <f>IF(GUS_2020!N10&lt;&gt;"",GUS_2020!N10*41.868/1000,"")</f>
        <v/>
      </c>
      <c r="O10" s="273" t="str">
        <f>IF(GUS_2020!O10&lt;&gt;"",GUS_2020!O10*41.868/1000,"")</f>
        <v/>
      </c>
      <c r="P10" s="273" t="str">
        <f>IF(GUS_2020!P10&lt;&gt;"",GUS_2020!P10*41.868/1000,"")</f>
        <v/>
      </c>
      <c r="Q10" s="273" t="str">
        <f>IF(GUS_2020!Q10&lt;&gt;"",GUS_2020!Q10*41.868/1000,"")</f>
        <v/>
      </c>
      <c r="R10" s="273" t="str">
        <f>IF(GUS_2020!R10&lt;&gt;"",GUS_2020!R10*41.868/1000,"")</f>
        <v/>
      </c>
      <c r="S10" s="273" t="str">
        <f>IF(GUS_2020!S10&lt;&gt;"",GUS_2020!S10*41.868/1000,"")</f>
        <v/>
      </c>
      <c r="T10" s="273" t="str">
        <f>IF(GUS_2020!T10&lt;&gt;"",GUS_2020!T10*41.868/1000,"")</f>
        <v/>
      </c>
      <c r="U10" s="273" t="str">
        <f>IF(GUS_2020!U10&lt;&gt;"",GUS_2020!U10*41.868/1000,"")</f>
        <v/>
      </c>
      <c r="V10" s="273" t="str">
        <f>IF(GUS_2020!V10&lt;&gt;"",GUS_2020!V10*41.868/1000,"")</f>
        <v/>
      </c>
      <c r="W10" s="273">
        <f>IF(GUS_2020!W10&lt;&gt;"",GUS_2020!W10*41.868/1000,"")</f>
        <v>-2.6376840000000001</v>
      </c>
      <c r="X10" s="273">
        <f>IF(GUS_2020!X10&lt;&gt;"",GUS_2020!X10*41.868/1000,"")</f>
        <v>-1.5909840000000002</v>
      </c>
      <c r="Y10" s="273" t="str">
        <f>IF(GUS_2020!Y10&lt;&gt;"",GUS_2020!Y10*41.868/1000,"")</f>
        <v/>
      </c>
      <c r="Z10" s="273">
        <f>IF(GUS_2020!Z10&lt;&gt;"",GUS_2020!Z10*41.868/1000,"")</f>
        <v>-2.3027400000000005</v>
      </c>
      <c r="AA10" s="273">
        <f>IF(GUS_2020!AA10&lt;&gt;"",GUS_2020!AA10*41.868/1000,"")</f>
        <v>-4.1868000000000002E-2</v>
      </c>
      <c r="AB10" s="273" t="str">
        <f>IF(GUS_2020!AB10&lt;&gt;"",GUS_2020!AB10*41.868/1000,"")</f>
        <v/>
      </c>
      <c r="AC10" s="273" t="str">
        <f>IF(GUS_2020!AC10&lt;&gt;"",GUS_2020!AC10*41.868/1000,"")</f>
        <v/>
      </c>
      <c r="AD10" s="273" t="str">
        <f>IF(GUS_2020!AD10&lt;&gt;"",GUS_2020!AD10*41.868/1000,"")</f>
        <v/>
      </c>
      <c r="AE10" s="273">
        <f>IF(GUS_2020!AE10&lt;&gt;"",GUS_2020!AE10*41.868/1000,"")</f>
        <v>0.20934</v>
      </c>
      <c r="AF10" s="273">
        <f>IF(GUS_2020!AF10&lt;&gt;"",GUS_2020!AF10*41.868/1000,"")</f>
        <v>8.3736000000000005E-2</v>
      </c>
      <c r="AG10" s="273">
        <f>IF(GUS_2020!AG10&lt;&gt;"",GUS_2020!AG10*41.868/1000,"")</f>
        <v>4.1868000000000002E-2</v>
      </c>
      <c r="AH10" s="273" t="str">
        <f>IF(GUS_2020!AH10&lt;&gt;"",GUS_2020!AH10*41.868/1000,"")</f>
        <v/>
      </c>
      <c r="AI10" s="273">
        <f>IF(GUS_2020!AI10&lt;&gt;"",GUS_2020!AI10*41.868/1000,"")</f>
        <v>1.088568</v>
      </c>
      <c r="AJ10" s="273">
        <f>IF(GUS_2020!AJ10&lt;&gt;"",GUS_2020!AJ10*41.868/1000,"")</f>
        <v>0</v>
      </c>
      <c r="AK10" s="273">
        <f>IF(GUS_2020!AK10&lt;&gt;"",GUS_2020!AK10*41.868/1000,"")</f>
        <v>0</v>
      </c>
      <c r="AL10" s="273">
        <f>IF(GUS_2020!AL10&lt;&gt;"",GUS_2020!AL10*41.868/1000,"")</f>
        <v>0.50241600000000008</v>
      </c>
      <c r="AM10" s="273">
        <f>IF(GUS_2020!AM10&lt;&gt;"",GUS_2020!AM10*41.868/1000,"")</f>
        <v>-0.79549200000000009</v>
      </c>
      <c r="AN10" s="273">
        <f>IF(GUS_2020!AN10&lt;&gt;"",GUS_2020!AN10*41.868/1000,"")</f>
        <v>0.12560400000000002</v>
      </c>
      <c r="AO10" s="273">
        <f>IF(GUS_2020!AO10&lt;&gt;"",GUS_2020!AO10*41.868/1000,"")</f>
        <v>8.3736000000000005E-2</v>
      </c>
      <c r="AP10" s="273">
        <f>IF(GUS_2020!AP10&lt;&gt;"",GUS_2020!AP10*41.868/1000,"")</f>
        <v>-8.3736000000000005E-2</v>
      </c>
      <c r="AQ10" s="273">
        <f>IF(GUS_2020!AQ10&lt;&gt;"",GUS_2020!AQ10*41.868/1000,"")</f>
        <v>4.1868000000000002E-2</v>
      </c>
      <c r="AR10" s="273">
        <f>IF(GUS_2020!AR10&lt;&gt;"",GUS_2020!AR10*41.868/1000,"")</f>
        <v>8.3736000000000005E-2</v>
      </c>
      <c r="AS10" s="273">
        <f>IF(GUS_2020!AS10&lt;&gt;"",GUS_2020!AS10*41.868/1000,"")</f>
        <v>-8.3736000000000005E-2</v>
      </c>
      <c r="AT10" s="273">
        <f>IF(GUS_2020!AT10&lt;&gt;"",GUS_2020!AT10*41.868/1000,"")</f>
        <v>16.579727999999999</v>
      </c>
      <c r="AU10" s="273">
        <f>IF(GUS_2020!AU10&lt;&gt;"",GUS_2020!AU10*41.868/1000,"")</f>
        <v>-4.1868000000000002E-2</v>
      </c>
      <c r="AV10" s="273" t="str">
        <f>IF(GUS_2020!AV10&lt;&gt;"",GUS_2020!AV10*41.868/1000,"")</f>
        <v/>
      </c>
      <c r="AW10" s="273" t="str">
        <f>IF(GUS_2020!AW10&lt;&gt;"",GUS_2020!AW10*41.868/1000,"")</f>
        <v/>
      </c>
      <c r="AX10" s="273" t="str">
        <f>IF(GUS_2020!AX10&lt;&gt;"",GUS_2020!AX10*41.868/1000,"")</f>
        <v/>
      </c>
      <c r="AY10" s="273" t="str">
        <f>IF(GUS_2020!AY10&lt;&gt;"",GUS_2020!AY10*41.868/1000,"")</f>
        <v/>
      </c>
      <c r="AZ10" s="273" t="str">
        <f>IF(GUS_2020!AZ10&lt;&gt;"",GUS_2020!AZ10*41.868/1000,"")</f>
        <v/>
      </c>
      <c r="BA10" s="273" t="str">
        <f>IF(GUS_2020!BA10&lt;&gt;"",GUS_2020!BA10*41.868/1000,"")</f>
        <v/>
      </c>
      <c r="BB10" s="273" t="str">
        <f>IF(GUS_2020!BB10&lt;&gt;"",GUS_2020!BB10*41.868/1000,"")</f>
        <v/>
      </c>
      <c r="BC10" s="273" t="str">
        <f>IF(GUS_2020!BC10&lt;&gt;"",GUS_2020!BC10*41.868/1000,"")</f>
        <v/>
      </c>
      <c r="BD10" s="273" t="str">
        <f>IF(GUS_2020!BD10&lt;&gt;"",GUS_2020!BD10*41.868/1000,"")</f>
        <v/>
      </c>
      <c r="BE10" s="273" t="str">
        <f>IF(GUS_2020!BE10&lt;&gt;"",GUS_2020!BE10*41.868/1000,"")</f>
        <v/>
      </c>
      <c r="BF10" s="273">
        <f>IF(GUS_2020!BF10&lt;&gt;"",GUS_2020!BF10*41.868/1000,"")</f>
        <v>0</v>
      </c>
      <c r="BG10" s="273" t="str">
        <f>IF(GUS_2020!BG10&lt;&gt;"",GUS_2020!BG10*41.868/1000,"")</f>
        <v/>
      </c>
      <c r="BH10" s="273">
        <f>IF(GUS_2020!BH10&lt;&gt;"",GUS_2020!BH10*41.868/1000,"")</f>
        <v>-4.1868000000000002E-2</v>
      </c>
      <c r="BI10" s="273" t="str">
        <f>IF(GUS_2020!BI10&lt;&gt;"",GUS_2020!BI10*41.868/1000,"")</f>
        <v/>
      </c>
      <c r="BJ10" s="273" t="str">
        <f>IF(GUS_2020!BJ10&lt;&gt;"",GUS_2020!BJ10*41.868/1000,"")</f>
        <v/>
      </c>
      <c r="BK10" s="273" t="str">
        <f>IF(GUS_2020!BK10&lt;&gt;"",GUS_2020!BK10*41.868/1000,"")</f>
        <v/>
      </c>
      <c r="BL10" s="273">
        <f>IF(GUS_2020!BL10&lt;&gt;"",GUS_2020!BL10*41.868/1000,"")</f>
        <v>0</v>
      </c>
      <c r="BM10" s="273" t="str">
        <f>IF(GUS_2020!BM10&lt;&gt;"",GUS_2020!BM10*41.868/1000,"")</f>
        <v/>
      </c>
      <c r="BN10" s="273" t="str">
        <f>IF(GUS_2020!BN10&lt;&gt;"",GUS_2020!BN10*41.868/1000,"")</f>
        <v/>
      </c>
      <c r="BO10" s="273" t="str">
        <f>IF(GUS_2020!BO10&lt;&gt;"",GUS_2020!BO10*41.868/1000,"")</f>
        <v/>
      </c>
      <c r="BP10" s="273" t="str">
        <f>IF(GUS_2020!BP10&lt;&gt;"",GUS_2020!BP10*41.868/1000,"")</f>
        <v/>
      </c>
      <c r="BQ10" s="273" t="str">
        <f>IF(GUS_2020!BQ10&lt;&gt;"",GUS_2020!BQ10*41.868/1000,"")</f>
        <v/>
      </c>
      <c r="BR10" s="273" t="str">
        <f>IF(GUS_2020!BR10&lt;&gt;"",GUS_2020!BR10*41.868/1000,"")</f>
        <v/>
      </c>
      <c r="BS10" s="273" t="str">
        <f>IF(GUS_2020!BS10&lt;&gt;"",GUS_2020!BS10*41.868/1000,"")</f>
        <v/>
      </c>
    </row>
    <row r="11" spans="1:81" ht="26.25" customHeight="1">
      <c r="A11" s="272" t="s">
        <v>684</v>
      </c>
      <c r="B11" s="273">
        <f>IF(GUS_2020!B11&lt;&gt;"",GUS_2020!B11*41.868/1000,"")</f>
        <v>4226.9095440000001</v>
      </c>
      <c r="C11" s="273">
        <f>IF(GUS_2020!C11&lt;&gt;"",GUS_2020!C11*41.868/1000,"")</f>
        <v>1713.7828440000001</v>
      </c>
      <c r="D11" s="273">
        <f>IF(GUS_2020!D11&lt;&gt;"",GUS_2020!D11*41.868/1000,"")</f>
        <v>8.3317320000000006</v>
      </c>
      <c r="E11" s="273">
        <f>IF(GUS_2020!E11&lt;&gt;"",GUS_2020!E11*41.868/1000,"")</f>
        <v>334.81839600000001</v>
      </c>
      <c r="F11" s="273">
        <f>IF(GUS_2020!F11&lt;&gt;"",GUS_2020!F11*41.868/1000,"")</f>
        <v>1174.9835520000001</v>
      </c>
      <c r="G11" s="273" t="str">
        <f>IF(GUS_2020!G11&lt;&gt;"",GUS_2020!G11*41.868/1000,"")</f>
        <v/>
      </c>
      <c r="H11" s="273">
        <f>IF(GUS_2020!H11&lt;&gt;"",GUS_2020!H11*41.868/1000,"")</f>
        <v>370.40619600000002</v>
      </c>
      <c r="I11" s="273">
        <f>IF(GUS_2020!I11&lt;&gt;"",GUS_2020!I11*41.868/1000,"")</f>
        <v>-0.293076</v>
      </c>
      <c r="J11" s="273">
        <f>IF(GUS_2020!J11&lt;&gt;"",GUS_2020!J11*41.868/1000,"")</f>
        <v>-163.36893600000002</v>
      </c>
      <c r="K11" s="273" t="str">
        <f>IF(GUS_2020!K11&lt;&gt;"",GUS_2020!K11*41.868/1000,"")</f>
        <v/>
      </c>
      <c r="L11" s="273">
        <f>IF(GUS_2020!L11&lt;&gt;"",GUS_2020!L11*41.868/1000,"")</f>
        <v>-11.220623999999999</v>
      </c>
      <c r="M11" s="273">
        <f>IF(GUS_2020!M11&lt;&gt;"",GUS_2020!M11*41.868/1000,"")</f>
        <v>0.12560400000000002</v>
      </c>
      <c r="N11" s="273" t="str">
        <f>IF(GUS_2020!N11&lt;&gt;"",GUS_2020!N11*41.868/1000,"")</f>
        <v/>
      </c>
      <c r="O11" s="273" t="str">
        <f>IF(GUS_2020!O11&lt;&gt;"",GUS_2020!O11*41.868/1000,"")</f>
        <v/>
      </c>
      <c r="P11" s="273" t="str">
        <f>IF(GUS_2020!P11&lt;&gt;"",GUS_2020!P11*41.868/1000,"")</f>
        <v/>
      </c>
      <c r="Q11" s="273" t="str">
        <f>IF(GUS_2020!Q11&lt;&gt;"",GUS_2020!Q11*41.868/1000,"")</f>
        <v/>
      </c>
      <c r="R11" s="273" t="str">
        <f>IF(GUS_2020!R11&lt;&gt;"",GUS_2020!R11*41.868/1000,"")</f>
        <v/>
      </c>
      <c r="S11" s="273" t="str">
        <f>IF(GUS_2020!S11&lt;&gt;"",GUS_2020!S11*41.868/1000,"")</f>
        <v/>
      </c>
      <c r="T11" s="273" t="str">
        <f>IF(GUS_2020!T11&lt;&gt;"",GUS_2020!T11*41.868/1000,"")</f>
        <v/>
      </c>
      <c r="U11" s="273" t="str">
        <f>IF(GUS_2020!U11&lt;&gt;"",GUS_2020!U11*41.868/1000,"")</f>
        <v/>
      </c>
      <c r="V11" s="273" t="str">
        <f>IF(GUS_2020!V11&lt;&gt;"",GUS_2020!V11*41.868/1000,"")</f>
        <v/>
      </c>
      <c r="W11" s="273">
        <f>IF(GUS_2020!W11&lt;&gt;"",GUS_2020!W11*41.868/1000,"")</f>
        <v>1246.5359640000001</v>
      </c>
      <c r="X11" s="273">
        <f>IF(GUS_2020!X11&lt;&gt;"",GUS_2020!X11*41.868/1000,"")</f>
        <v>1087.2282240000002</v>
      </c>
      <c r="Y11" s="273" t="str">
        <f>IF(GUS_2020!Y11&lt;&gt;"",GUS_2020!Y11*41.868/1000,"")</f>
        <v/>
      </c>
      <c r="Z11" s="273">
        <f>IF(GUS_2020!Z11&lt;&gt;"",GUS_2020!Z11*41.868/1000,"")</f>
        <v>7.1175600000000001</v>
      </c>
      <c r="AA11" s="273">
        <f>IF(GUS_2020!AA11&lt;&gt;"",GUS_2020!AA11*41.868/1000,"")</f>
        <v>3.2657040000000004</v>
      </c>
      <c r="AB11" s="273" t="str">
        <f>IF(GUS_2020!AB11&lt;&gt;"",GUS_2020!AB11*41.868/1000,"")</f>
        <v/>
      </c>
      <c r="AC11" s="273" t="str">
        <f>IF(GUS_2020!AC11&lt;&gt;"",GUS_2020!AC11*41.868/1000,"")</f>
        <v/>
      </c>
      <c r="AD11" s="273" t="str">
        <f>IF(GUS_2020!AD11&lt;&gt;"",GUS_2020!AD11*41.868/1000,"")</f>
        <v/>
      </c>
      <c r="AE11" s="273">
        <f>IF(GUS_2020!AE11&lt;&gt;"",GUS_2020!AE11*41.868/1000,"")</f>
        <v>82.521828000000014</v>
      </c>
      <c r="AF11" s="273">
        <f>IF(GUS_2020!AF11&lt;&gt;"",GUS_2020!AF11*41.868/1000,"")</f>
        <v>5.9033879999999996</v>
      </c>
      <c r="AG11" s="273">
        <f>IF(GUS_2020!AG11&lt;&gt;"",GUS_2020!AG11*41.868/1000,"")</f>
        <v>-1.088568</v>
      </c>
      <c r="AH11" s="273" t="str">
        <f>IF(GUS_2020!AH11&lt;&gt;"",GUS_2020!AH11*41.868/1000,"")</f>
        <v/>
      </c>
      <c r="AI11" s="273">
        <f>IF(GUS_2020!AI11&lt;&gt;"",GUS_2020!AI11*41.868/1000,"")</f>
        <v>-5.5265760000000004</v>
      </c>
      <c r="AJ11" s="273">
        <f>IF(GUS_2020!AJ11&lt;&gt;"",GUS_2020!AJ11*41.868/1000,"")</f>
        <v>0</v>
      </c>
      <c r="AK11" s="273">
        <f>IF(GUS_2020!AK11&lt;&gt;"",GUS_2020!AK11*41.868/1000,"")</f>
        <v>-27.758483999999999</v>
      </c>
      <c r="AL11" s="273">
        <f>IF(GUS_2020!AL11&lt;&gt;"",GUS_2020!AL11*41.868/1000,"")</f>
        <v>169.816608</v>
      </c>
      <c r="AM11" s="273">
        <f>IF(GUS_2020!AM11&lt;&gt;"",GUS_2020!AM11*41.868/1000,"")</f>
        <v>-45.091836000000001</v>
      </c>
      <c r="AN11" s="273">
        <f>IF(GUS_2020!AN11&lt;&gt;"",GUS_2020!AN11*41.868/1000,"")</f>
        <v>-1.800324</v>
      </c>
      <c r="AO11" s="273">
        <f>IF(GUS_2020!AO11&lt;&gt;"",GUS_2020!AO11*41.868/1000,"")</f>
        <v>-2.344608</v>
      </c>
      <c r="AP11" s="273">
        <f>IF(GUS_2020!AP11&lt;&gt;"",GUS_2020!AP11*41.868/1000,"")</f>
        <v>-13.732704000000002</v>
      </c>
      <c r="AQ11" s="273">
        <f>IF(GUS_2020!AQ11&lt;&gt;"",GUS_2020!AQ11*41.868/1000,"")</f>
        <v>-6.3639360000000007</v>
      </c>
      <c r="AR11" s="273">
        <f>IF(GUS_2020!AR11&lt;&gt;"",GUS_2020!AR11*41.868/1000,"")</f>
        <v>3.1401000000000003</v>
      </c>
      <c r="AS11" s="273">
        <f>IF(GUS_2020!AS11&lt;&gt;"",GUS_2020!AS11*41.868/1000,"")</f>
        <v>-8.7922799999999999</v>
      </c>
      <c r="AT11" s="273">
        <f>IF(GUS_2020!AT11&lt;&gt;"",GUS_2020!AT11*41.868/1000,"")</f>
        <v>729.42429600000014</v>
      </c>
      <c r="AU11" s="273">
        <f>IF(GUS_2020!AU11&lt;&gt;"",GUS_2020!AU11*41.868/1000,"")</f>
        <v>443.50772400000005</v>
      </c>
      <c r="AV11" s="273">
        <f>IF(GUS_2020!AV11&lt;&gt;"",GUS_2020!AV11*41.868/1000,"")</f>
        <v>7.6199760000000003</v>
      </c>
      <c r="AW11" s="273" t="str">
        <f>IF(GUS_2020!AW11&lt;&gt;"",GUS_2020!AW11*41.868/1000,"")</f>
        <v/>
      </c>
      <c r="AX11" s="273">
        <f>IF(GUS_2020!AX11&lt;&gt;"",GUS_2020!AX11*41.868/1000,"")</f>
        <v>56.898612</v>
      </c>
      <c r="AY11" s="273">
        <f>IF(GUS_2020!AY11&lt;&gt;"",GUS_2020!AY11*41.868/1000,"")</f>
        <v>7.033824000000001</v>
      </c>
      <c r="AZ11" s="273">
        <f>IF(GUS_2020!AZ11&lt;&gt;"",GUS_2020!AZ11*41.868/1000,"")</f>
        <v>3.34944</v>
      </c>
      <c r="BA11" s="273">
        <f>IF(GUS_2020!BA11&lt;&gt;"",GUS_2020!BA11*41.868/1000,"")</f>
        <v>1.088568</v>
      </c>
      <c r="BB11" s="273">
        <f>IF(GUS_2020!BB11&lt;&gt;"",GUS_2020!BB11*41.868/1000,"")</f>
        <v>291.90369599999997</v>
      </c>
      <c r="BC11" s="273" t="str">
        <f>IF(GUS_2020!BC11&lt;&gt;"",GUS_2020!BC11*41.868/1000,"")</f>
        <v/>
      </c>
      <c r="BD11" s="273">
        <f>IF(GUS_2020!BD11&lt;&gt;"",GUS_2020!BD11*41.868/1000,"")</f>
        <v>13.523364000000001</v>
      </c>
      <c r="BE11" s="273">
        <f>IF(GUS_2020!BE11&lt;&gt;"",GUS_2020!BE11*41.868/1000,"")</f>
        <v>6.0289920000000006</v>
      </c>
      <c r="BF11" s="273">
        <f>IF(GUS_2020!BF11&lt;&gt;"",GUS_2020!BF11*41.868/1000,"")</f>
        <v>7.0756920000000001</v>
      </c>
      <c r="BG11" s="273">
        <f>IF(GUS_2020!BG11&lt;&gt;"",GUS_2020!BG11*41.868/1000,"")</f>
        <v>0.58615200000000001</v>
      </c>
      <c r="BH11" s="273">
        <f>IF(GUS_2020!BH11&lt;&gt;"",GUS_2020!BH11*41.868/1000,"")</f>
        <v>34.164287999999999</v>
      </c>
      <c r="BI11" s="273">
        <f>IF(GUS_2020!BI11&lt;&gt;"",GUS_2020!BI11*41.868/1000,"")</f>
        <v>1.67472</v>
      </c>
      <c r="BJ11" s="273" t="str">
        <f>IF(GUS_2020!BJ11&lt;&gt;"",GUS_2020!BJ11*41.868/1000,"")</f>
        <v/>
      </c>
      <c r="BK11" s="273" t="str">
        <f>IF(GUS_2020!BK11&lt;&gt;"",GUS_2020!BK11*41.868/1000,"")</f>
        <v/>
      </c>
      <c r="BL11" s="273">
        <f>IF(GUS_2020!BL11&lt;&gt;"",GUS_2020!BL11*41.868/1000,"")</f>
        <v>8.3736000000000005E-2</v>
      </c>
      <c r="BM11" s="273">
        <f>IF(GUS_2020!BM11&lt;&gt;"",GUS_2020!BM11*41.868/1000,"")</f>
        <v>12.476664000000001</v>
      </c>
      <c r="BN11" s="273">
        <f>IF(GUS_2020!BN11&lt;&gt;"",GUS_2020!BN11*41.868/1000,"")</f>
        <v>44.756892000000001</v>
      </c>
      <c r="BO11" s="273">
        <f>IF(GUS_2020!BO11&lt;&gt;"",GUS_2020!BO11*41.868/1000,"")</f>
        <v>27.674748000000001</v>
      </c>
      <c r="BP11" s="273">
        <f>IF(GUS_2020!BP11&lt;&gt;"",GUS_2020!BP11*41.868/1000,"")</f>
        <v>17.124012000000004</v>
      </c>
      <c r="BQ11" s="273" t="str">
        <f>IF(GUS_2020!BQ11&lt;&gt;"",GUS_2020!BQ11*41.868/1000,"")</f>
        <v/>
      </c>
      <c r="BR11" s="273">
        <f>IF(GUS_2020!BR11&lt;&gt;"",GUS_2020!BR11*41.868/1000,"")</f>
        <v>1.1304360000000002</v>
      </c>
      <c r="BS11" s="273">
        <f>IF(GUS_2020!BS11&lt;&gt;"",GUS_2020!BS11*41.868/1000,"")</f>
        <v>47.771388000000002</v>
      </c>
    </row>
    <row r="12" spans="1:81" ht="26.25" customHeight="1">
      <c r="A12" s="272" t="s">
        <v>685</v>
      </c>
      <c r="B12" s="273">
        <f>IF(GUS_2020!B12&lt;&gt;"",GUS_2020!B12*41.868/1000,"")</f>
        <v>12.644136</v>
      </c>
      <c r="C12" s="273" t="str">
        <f>IF(GUS_2020!C12&lt;&gt;"",GUS_2020!C12*41.868/1000,"")</f>
        <v/>
      </c>
      <c r="D12" s="273" t="str">
        <f>IF(GUS_2020!D12&lt;&gt;"",GUS_2020!D12*41.868/1000,"")</f>
        <v/>
      </c>
      <c r="E12" s="273" t="str">
        <f>IF(GUS_2020!E12&lt;&gt;"",GUS_2020!E12*41.868/1000,"")</f>
        <v/>
      </c>
      <c r="F12" s="273" t="str">
        <f>IF(GUS_2020!F12&lt;&gt;"",GUS_2020!F12*41.868/1000,"")</f>
        <v/>
      </c>
      <c r="G12" s="273" t="str">
        <f>IF(GUS_2020!G12&lt;&gt;"",GUS_2020!G12*41.868/1000,"")</f>
        <v/>
      </c>
      <c r="H12" s="273" t="str">
        <f>IF(GUS_2020!H12&lt;&gt;"",GUS_2020!H12*41.868/1000,"")</f>
        <v/>
      </c>
      <c r="I12" s="273" t="str">
        <f>IF(GUS_2020!I12&lt;&gt;"",GUS_2020!I12*41.868/1000,"")</f>
        <v/>
      </c>
      <c r="J12" s="273" t="str">
        <f>IF(GUS_2020!J12&lt;&gt;"",GUS_2020!J12*41.868/1000,"")</f>
        <v/>
      </c>
      <c r="K12" s="273" t="str">
        <f>IF(GUS_2020!K12&lt;&gt;"",GUS_2020!K12*41.868/1000,"")</f>
        <v/>
      </c>
      <c r="L12" s="273" t="str">
        <f>IF(GUS_2020!L12&lt;&gt;"",GUS_2020!L12*41.868/1000,"")</f>
        <v/>
      </c>
      <c r="M12" s="273" t="str">
        <f>IF(GUS_2020!M12&lt;&gt;"",GUS_2020!M12*41.868/1000,"")</f>
        <v/>
      </c>
      <c r="N12" s="273" t="str">
        <f>IF(GUS_2020!N12&lt;&gt;"",GUS_2020!N12*41.868/1000,"")</f>
        <v/>
      </c>
      <c r="O12" s="273" t="str">
        <f>IF(GUS_2020!O12&lt;&gt;"",GUS_2020!O12*41.868/1000,"")</f>
        <v/>
      </c>
      <c r="P12" s="273" t="str">
        <f>IF(GUS_2020!P12&lt;&gt;"",GUS_2020!P12*41.868/1000,"")</f>
        <v/>
      </c>
      <c r="Q12" s="273" t="str">
        <f>IF(GUS_2020!Q12&lt;&gt;"",GUS_2020!Q12*41.868/1000,"")</f>
        <v/>
      </c>
      <c r="R12" s="273" t="str">
        <f>IF(GUS_2020!R12&lt;&gt;"",GUS_2020!R12*41.868/1000,"")</f>
        <v/>
      </c>
      <c r="S12" s="273" t="str">
        <f>IF(GUS_2020!S12&lt;&gt;"",GUS_2020!S12*41.868/1000,"")</f>
        <v/>
      </c>
      <c r="T12" s="273" t="str">
        <f>IF(GUS_2020!T12&lt;&gt;"",GUS_2020!T12*41.868/1000,"")</f>
        <v/>
      </c>
      <c r="U12" s="273" t="str">
        <f>IF(GUS_2020!U12&lt;&gt;"",GUS_2020!U12*41.868/1000,"")</f>
        <v/>
      </c>
      <c r="V12" s="273" t="str">
        <f>IF(GUS_2020!V12&lt;&gt;"",GUS_2020!V12*41.868/1000,"")</f>
        <v/>
      </c>
      <c r="W12" s="273">
        <f>IF(GUS_2020!W12&lt;&gt;"",GUS_2020!W12*41.868/1000,"")</f>
        <v>12.644136</v>
      </c>
      <c r="X12" s="273" t="str">
        <f>IF(GUS_2020!X12&lt;&gt;"",GUS_2020!X12*41.868/1000,"")</f>
        <v/>
      </c>
      <c r="Y12" s="273" t="str">
        <f>IF(GUS_2020!Y12&lt;&gt;"",GUS_2020!Y12*41.868/1000,"")</f>
        <v/>
      </c>
      <c r="Z12" s="273" t="str">
        <f>IF(GUS_2020!Z12&lt;&gt;"",GUS_2020!Z12*41.868/1000,"")</f>
        <v/>
      </c>
      <c r="AA12" s="273" t="str">
        <f>IF(GUS_2020!AA12&lt;&gt;"",GUS_2020!AA12*41.868/1000,"")</f>
        <v/>
      </c>
      <c r="AB12" s="273" t="str">
        <f>IF(GUS_2020!AB12&lt;&gt;"",GUS_2020!AB12*41.868/1000,"")</f>
        <v/>
      </c>
      <c r="AC12" s="273" t="str">
        <f>IF(GUS_2020!AC12&lt;&gt;"",GUS_2020!AC12*41.868/1000,"")</f>
        <v/>
      </c>
      <c r="AD12" s="273" t="str">
        <f>IF(GUS_2020!AD12&lt;&gt;"",GUS_2020!AD12*41.868/1000,"")</f>
        <v/>
      </c>
      <c r="AE12" s="273" t="str">
        <f>IF(GUS_2020!AE12&lt;&gt;"",GUS_2020!AE12*41.868/1000,"")</f>
        <v/>
      </c>
      <c r="AF12" s="273" t="str">
        <f>IF(GUS_2020!AF12&lt;&gt;"",GUS_2020!AF12*41.868/1000,"")</f>
        <v/>
      </c>
      <c r="AG12" s="273" t="str">
        <f>IF(GUS_2020!AG12&lt;&gt;"",GUS_2020!AG12*41.868/1000,"")</f>
        <v/>
      </c>
      <c r="AH12" s="273" t="str">
        <f>IF(GUS_2020!AH12&lt;&gt;"",GUS_2020!AH12*41.868/1000,"")</f>
        <v/>
      </c>
      <c r="AI12" s="273" t="str">
        <f>IF(GUS_2020!AI12&lt;&gt;"",GUS_2020!AI12*41.868/1000,"")</f>
        <v/>
      </c>
      <c r="AJ12" s="273" t="str">
        <f>IF(GUS_2020!AJ12&lt;&gt;"",GUS_2020!AJ12*41.868/1000,"")</f>
        <v/>
      </c>
      <c r="AK12" s="273" t="str">
        <f>IF(GUS_2020!AK12&lt;&gt;"",GUS_2020!AK12*41.868/1000,"")</f>
        <v/>
      </c>
      <c r="AL12" s="273">
        <f>IF(GUS_2020!AL12&lt;&gt;"",GUS_2020!AL12*41.868/1000,"")</f>
        <v>9.0853559999999991</v>
      </c>
      <c r="AM12" s="273">
        <f>IF(GUS_2020!AM12&lt;&gt;"",GUS_2020!AM12*41.868/1000,"")</f>
        <v>3.5169120000000005</v>
      </c>
      <c r="AN12" s="273" t="str">
        <f>IF(GUS_2020!AN12&lt;&gt;"",GUS_2020!AN12*41.868/1000,"")</f>
        <v/>
      </c>
      <c r="AO12" s="273" t="str">
        <f>IF(GUS_2020!AO12&lt;&gt;"",GUS_2020!AO12*41.868/1000,"")</f>
        <v/>
      </c>
      <c r="AP12" s="273" t="str">
        <f>IF(GUS_2020!AP12&lt;&gt;"",GUS_2020!AP12*41.868/1000,"")</f>
        <v/>
      </c>
      <c r="AQ12" s="273" t="str">
        <f>IF(GUS_2020!AQ12&lt;&gt;"",GUS_2020!AQ12*41.868/1000,"")</f>
        <v/>
      </c>
      <c r="AR12" s="273" t="str">
        <f>IF(GUS_2020!AR12&lt;&gt;"",GUS_2020!AR12*41.868/1000,"")</f>
        <v/>
      </c>
      <c r="AS12" s="273" t="str">
        <f>IF(GUS_2020!AS12&lt;&gt;"",GUS_2020!AS12*41.868/1000,"")</f>
        <v/>
      </c>
      <c r="AT12" s="273" t="str">
        <f>IF(GUS_2020!AT12&lt;&gt;"",GUS_2020!AT12*41.868/1000,"")</f>
        <v/>
      </c>
      <c r="AU12" s="273" t="str">
        <f>IF(GUS_2020!AU12&lt;&gt;"",GUS_2020!AU12*41.868/1000,"")</f>
        <v/>
      </c>
      <c r="AV12" s="273" t="str">
        <f>IF(GUS_2020!AV12&lt;&gt;"",GUS_2020!AV12*41.868/1000,"")</f>
        <v/>
      </c>
      <c r="AW12" s="273" t="str">
        <f>IF(GUS_2020!AW12&lt;&gt;"",GUS_2020!AW12*41.868/1000,"")</f>
        <v/>
      </c>
      <c r="AX12" s="273" t="str">
        <f>IF(GUS_2020!AX12&lt;&gt;"",GUS_2020!AX12*41.868/1000,"")</f>
        <v/>
      </c>
      <c r="AY12" s="273" t="str">
        <f>IF(GUS_2020!AY12&lt;&gt;"",GUS_2020!AY12*41.868/1000,"")</f>
        <v/>
      </c>
      <c r="AZ12" s="273" t="str">
        <f>IF(GUS_2020!AZ12&lt;&gt;"",GUS_2020!AZ12*41.868/1000,"")</f>
        <v/>
      </c>
      <c r="BA12" s="273" t="str">
        <f>IF(GUS_2020!BA12&lt;&gt;"",GUS_2020!BA12*41.868/1000,"")</f>
        <v/>
      </c>
      <c r="BB12" s="273" t="str">
        <f>IF(GUS_2020!BB12&lt;&gt;"",GUS_2020!BB12*41.868/1000,"")</f>
        <v/>
      </c>
      <c r="BC12" s="273" t="str">
        <f>IF(GUS_2020!BC12&lt;&gt;"",GUS_2020!BC12*41.868/1000,"")</f>
        <v/>
      </c>
      <c r="BD12" s="273" t="str">
        <f>IF(GUS_2020!BD12&lt;&gt;"",GUS_2020!BD12*41.868/1000,"")</f>
        <v/>
      </c>
      <c r="BE12" s="273" t="str">
        <f>IF(GUS_2020!BE12&lt;&gt;"",GUS_2020!BE12*41.868/1000,"")</f>
        <v/>
      </c>
      <c r="BF12" s="273" t="str">
        <f>IF(GUS_2020!BF12&lt;&gt;"",GUS_2020!BF12*41.868/1000,"")</f>
        <v/>
      </c>
      <c r="BG12" s="273" t="str">
        <f>IF(GUS_2020!BG12&lt;&gt;"",GUS_2020!BG12*41.868/1000,"")</f>
        <v/>
      </c>
      <c r="BH12" s="273" t="str">
        <f>IF(GUS_2020!BH12&lt;&gt;"",GUS_2020!BH12*41.868/1000,"")</f>
        <v/>
      </c>
      <c r="BI12" s="273" t="str">
        <f>IF(GUS_2020!BI12&lt;&gt;"",GUS_2020!BI12*41.868/1000,"")</f>
        <v/>
      </c>
      <c r="BJ12" s="273" t="str">
        <f>IF(GUS_2020!BJ12&lt;&gt;"",GUS_2020!BJ12*41.868/1000,"")</f>
        <v/>
      </c>
      <c r="BK12" s="273" t="str">
        <f>IF(GUS_2020!BK12&lt;&gt;"",GUS_2020!BK12*41.868/1000,"")</f>
        <v/>
      </c>
      <c r="BL12" s="273" t="str">
        <f>IF(GUS_2020!BL12&lt;&gt;"",GUS_2020!BL12*41.868/1000,"")</f>
        <v/>
      </c>
      <c r="BM12" s="273" t="str">
        <f>IF(GUS_2020!BM12&lt;&gt;"",GUS_2020!BM12*41.868/1000,"")</f>
        <v/>
      </c>
      <c r="BN12" s="273" t="str">
        <f>IF(GUS_2020!BN12&lt;&gt;"",GUS_2020!BN12*41.868/1000,"")</f>
        <v/>
      </c>
      <c r="BO12" s="273" t="str">
        <f>IF(GUS_2020!BO12&lt;&gt;"",GUS_2020!BO12*41.868/1000,"")</f>
        <v/>
      </c>
      <c r="BP12" s="273" t="str">
        <f>IF(GUS_2020!BP12&lt;&gt;"",GUS_2020!BP12*41.868/1000,"")</f>
        <v/>
      </c>
      <c r="BQ12" s="273" t="str">
        <f>IF(GUS_2020!BQ12&lt;&gt;"",GUS_2020!BQ12*41.868/1000,"")</f>
        <v/>
      </c>
      <c r="BR12" s="273" t="str">
        <f>IF(GUS_2020!BR12&lt;&gt;"",GUS_2020!BR12*41.868/1000,"")</f>
        <v/>
      </c>
      <c r="BS12" s="273" t="str">
        <f>IF(GUS_2020!BS12&lt;&gt;"",GUS_2020!BS12*41.868/1000,"")</f>
        <v/>
      </c>
    </row>
    <row r="13" spans="1:81" ht="26.25" customHeight="1">
      <c r="A13" s="272" t="s">
        <v>686</v>
      </c>
      <c r="B13" s="273">
        <f>IF(GUS_2020!B13&lt;&gt;"",GUS_2020!B13*41.868/1000,"")</f>
        <v>4214.2654080000002</v>
      </c>
      <c r="C13" s="273">
        <f>IF(GUS_2020!C13&lt;&gt;"",GUS_2020!C13*41.868/1000,"")</f>
        <v>1713.7828440000001</v>
      </c>
      <c r="D13" s="273">
        <f>IF(GUS_2020!D13&lt;&gt;"",GUS_2020!D13*41.868/1000,"")</f>
        <v>8.3317320000000006</v>
      </c>
      <c r="E13" s="273">
        <f>IF(GUS_2020!E13&lt;&gt;"",GUS_2020!E13*41.868/1000,"")</f>
        <v>334.81839600000001</v>
      </c>
      <c r="F13" s="273">
        <f>IF(GUS_2020!F13&lt;&gt;"",GUS_2020!F13*41.868/1000,"")</f>
        <v>1174.9835520000001</v>
      </c>
      <c r="G13" s="273" t="str">
        <f>IF(GUS_2020!G13&lt;&gt;"",GUS_2020!G13*41.868/1000,"")</f>
        <v/>
      </c>
      <c r="H13" s="273">
        <f>IF(GUS_2020!H13&lt;&gt;"",GUS_2020!H13*41.868/1000,"")</f>
        <v>370.40619600000002</v>
      </c>
      <c r="I13" s="273">
        <f>IF(GUS_2020!I13&lt;&gt;"",GUS_2020!I13*41.868/1000,"")</f>
        <v>-0.293076</v>
      </c>
      <c r="J13" s="273">
        <f>IF(GUS_2020!J13&lt;&gt;"",GUS_2020!J13*41.868/1000,"")</f>
        <v>-163.36893600000002</v>
      </c>
      <c r="K13" s="273" t="str">
        <f>IF(GUS_2020!K13&lt;&gt;"",GUS_2020!K13*41.868/1000,"")</f>
        <v/>
      </c>
      <c r="L13" s="273">
        <f>IF(GUS_2020!L13&lt;&gt;"",GUS_2020!L13*41.868/1000,"")</f>
        <v>-11.220623999999999</v>
      </c>
      <c r="M13" s="273">
        <f>IF(GUS_2020!M13&lt;&gt;"",GUS_2020!M13*41.868/1000,"")</f>
        <v>0.12560400000000002</v>
      </c>
      <c r="N13" s="273" t="str">
        <f>IF(GUS_2020!N13&lt;&gt;"",GUS_2020!N13*41.868/1000,"")</f>
        <v/>
      </c>
      <c r="O13" s="273" t="str">
        <f>IF(GUS_2020!O13&lt;&gt;"",GUS_2020!O13*41.868/1000,"")</f>
        <v/>
      </c>
      <c r="P13" s="273" t="str">
        <f>IF(GUS_2020!P13&lt;&gt;"",GUS_2020!P13*41.868/1000,"")</f>
        <v/>
      </c>
      <c r="Q13" s="273" t="str">
        <f>IF(GUS_2020!Q13&lt;&gt;"",GUS_2020!Q13*41.868/1000,"")</f>
        <v/>
      </c>
      <c r="R13" s="273" t="str">
        <f>IF(GUS_2020!R13&lt;&gt;"",GUS_2020!R13*41.868/1000,"")</f>
        <v/>
      </c>
      <c r="S13" s="273" t="str">
        <f>IF(GUS_2020!S13&lt;&gt;"",GUS_2020!S13*41.868/1000,"")</f>
        <v/>
      </c>
      <c r="T13" s="273" t="str">
        <f>IF(GUS_2020!T13&lt;&gt;"",GUS_2020!T13*41.868/1000,"")</f>
        <v/>
      </c>
      <c r="U13" s="273" t="str">
        <f>IF(GUS_2020!U13&lt;&gt;"",GUS_2020!U13*41.868/1000,"")</f>
        <v/>
      </c>
      <c r="V13" s="273" t="str">
        <f>IF(GUS_2020!V13&lt;&gt;"",GUS_2020!V13*41.868/1000,"")</f>
        <v/>
      </c>
      <c r="W13" s="273">
        <f>IF(GUS_2020!W13&lt;&gt;"",GUS_2020!W13*41.868/1000,"")</f>
        <v>1233.9336960000001</v>
      </c>
      <c r="X13" s="273">
        <f>IF(GUS_2020!X13&lt;&gt;"",GUS_2020!X13*41.868/1000,"")</f>
        <v>1087.2282240000002</v>
      </c>
      <c r="Y13" s="273" t="str">
        <f>IF(GUS_2020!Y13&lt;&gt;"",GUS_2020!Y13*41.868/1000,"")</f>
        <v/>
      </c>
      <c r="Z13" s="273">
        <f>IF(GUS_2020!Z13&lt;&gt;"",GUS_2020!Z13*41.868/1000,"")</f>
        <v>7.1175600000000001</v>
      </c>
      <c r="AA13" s="273">
        <f>IF(GUS_2020!AA13&lt;&gt;"",GUS_2020!AA13*41.868/1000,"")</f>
        <v>3.2657040000000004</v>
      </c>
      <c r="AB13" s="273" t="str">
        <f>IF(GUS_2020!AB13&lt;&gt;"",GUS_2020!AB13*41.868/1000,"")</f>
        <v/>
      </c>
      <c r="AC13" s="273" t="str">
        <f>IF(GUS_2020!AC13&lt;&gt;"",GUS_2020!AC13*41.868/1000,"")</f>
        <v/>
      </c>
      <c r="AD13" s="273" t="str">
        <f>IF(GUS_2020!AD13&lt;&gt;"",GUS_2020!AD13*41.868/1000,"")</f>
        <v/>
      </c>
      <c r="AE13" s="273">
        <f>IF(GUS_2020!AE13&lt;&gt;"",GUS_2020!AE13*41.868/1000,"")</f>
        <v>82.521828000000014</v>
      </c>
      <c r="AF13" s="273">
        <f>IF(GUS_2020!AF13&lt;&gt;"",GUS_2020!AF13*41.868/1000,"")</f>
        <v>5.9033879999999996</v>
      </c>
      <c r="AG13" s="273">
        <f>IF(GUS_2020!AG13&lt;&gt;"",GUS_2020!AG13*41.868/1000,"")</f>
        <v>-1.088568</v>
      </c>
      <c r="AH13" s="273" t="str">
        <f>IF(GUS_2020!AH13&lt;&gt;"",GUS_2020!AH13*41.868/1000,"")</f>
        <v/>
      </c>
      <c r="AI13" s="273">
        <f>IF(GUS_2020!AI13&lt;&gt;"",GUS_2020!AI13*41.868/1000,"")</f>
        <v>-5.5265760000000004</v>
      </c>
      <c r="AJ13" s="273">
        <f>IF(GUS_2020!AJ13&lt;&gt;"",GUS_2020!AJ13*41.868/1000,"")</f>
        <v>0</v>
      </c>
      <c r="AK13" s="273">
        <f>IF(GUS_2020!AK13&lt;&gt;"",GUS_2020!AK13*41.868/1000,"")</f>
        <v>-27.758483999999999</v>
      </c>
      <c r="AL13" s="273">
        <f>IF(GUS_2020!AL13&lt;&gt;"",GUS_2020!AL13*41.868/1000,"")</f>
        <v>160.73125200000001</v>
      </c>
      <c r="AM13" s="273">
        <f>IF(GUS_2020!AM13&lt;&gt;"",GUS_2020!AM13*41.868/1000,"")</f>
        <v>-48.608747999999999</v>
      </c>
      <c r="AN13" s="273">
        <f>IF(GUS_2020!AN13&lt;&gt;"",GUS_2020!AN13*41.868/1000,"")</f>
        <v>-1.800324</v>
      </c>
      <c r="AO13" s="273">
        <f>IF(GUS_2020!AO13&lt;&gt;"",GUS_2020!AO13*41.868/1000,"")</f>
        <v>-2.344608</v>
      </c>
      <c r="AP13" s="273">
        <f>IF(GUS_2020!AP13&lt;&gt;"",GUS_2020!AP13*41.868/1000,"")</f>
        <v>-13.732704000000002</v>
      </c>
      <c r="AQ13" s="273">
        <f>IF(GUS_2020!AQ13&lt;&gt;"",GUS_2020!AQ13*41.868/1000,"")</f>
        <v>-6.3639360000000007</v>
      </c>
      <c r="AR13" s="273">
        <f>IF(GUS_2020!AR13&lt;&gt;"",GUS_2020!AR13*41.868/1000,"")</f>
        <v>3.1401000000000003</v>
      </c>
      <c r="AS13" s="273">
        <f>IF(GUS_2020!AS13&lt;&gt;"",GUS_2020!AS13*41.868/1000,"")</f>
        <v>-8.7922799999999999</v>
      </c>
      <c r="AT13" s="273">
        <f>IF(GUS_2020!AT13&lt;&gt;"",GUS_2020!AT13*41.868/1000,"")</f>
        <v>729.42429600000014</v>
      </c>
      <c r="AU13" s="273">
        <f>IF(GUS_2020!AU13&lt;&gt;"",GUS_2020!AU13*41.868/1000,"")</f>
        <v>443.50772400000005</v>
      </c>
      <c r="AV13" s="273">
        <f>IF(GUS_2020!AV13&lt;&gt;"",GUS_2020!AV13*41.868/1000,"")</f>
        <v>7.6199760000000003</v>
      </c>
      <c r="AW13" s="273" t="str">
        <f>IF(GUS_2020!AW13&lt;&gt;"",GUS_2020!AW13*41.868/1000,"")</f>
        <v/>
      </c>
      <c r="AX13" s="273">
        <f>IF(GUS_2020!AX13&lt;&gt;"",GUS_2020!AX13*41.868/1000,"")</f>
        <v>56.898612</v>
      </c>
      <c r="AY13" s="273">
        <f>IF(GUS_2020!AY13&lt;&gt;"",GUS_2020!AY13*41.868/1000,"")</f>
        <v>7.033824000000001</v>
      </c>
      <c r="AZ13" s="273">
        <f>IF(GUS_2020!AZ13&lt;&gt;"",GUS_2020!AZ13*41.868/1000,"")</f>
        <v>3.34944</v>
      </c>
      <c r="BA13" s="273">
        <f>IF(GUS_2020!BA13&lt;&gt;"",GUS_2020!BA13*41.868/1000,"")</f>
        <v>1.088568</v>
      </c>
      <c r="BB13" s="273">
        <f>IF(GUS_2020!BB13&lt;&gt;"",GUS_2020!BB13*41.868/1000,"")</f>
        <v>291.90369599999997</v>
      </c>
      <c r="BC13" s="273" t="str">
        <f>IF(GUS_2020!BC13&lt;&gt;"",GUS_2020!BC13*41.868/1000,"")</f>
        <v/>
      </c>
      <c r="BD13" s="273">
        <f>IF(GUS_2020!BD13&lt;&gt;"",GUS_2020!BD13*41.868/1000,"")</f>
        <v>13.523364000000001</v>
      </c>
      <c r="BE13" s="273">
        <f>IF(GUS_2020!BE13&lt;&gt;"",GUS_2020!BE13*41.868/1000,"")</f>
        <v>6.0289920000000006</v>
      </c>
      <c r="BF13" s="273">
        <f>IF(GUS_2020!BF13&lt;&gt;"",GUS_2020!BF13*41.868/1000,"")</f>
        <v>7.0756920000000001</v>
      </c>
      <c r="BG13" s="273">
        <f>IF(GUS_2020!BG13&lt;&gt;"",GUS_2020!BG13*41.868/1000,"")</f>
        <v>0.58615200000000001</v>
      </c>
      <c r="BH13" s="273">
        <f>IF(GUS_2020!BH13&lt;&gt;"",GUS_2020!BH13*41.868/1000,"")</f>
        <v>34.164287999999999</v>
      </c>
      <c r="BI13" s="273">
        <f>IF(GUS_2020!BI13&lt;&gt;"",GUS_2020!BI13*41.868/1000,"")</f>
        <v>1.67472</v>
      </c>
      <c r="BJ13" s="273" t="str">
        <f>IF(GUS_2020!BJ13&lt;&gt;"",GUS_2020!BJ13*41.868/1000,"")</f>
        <v/>
      </c>
      <c r="BK13" s="273" t="str">
        <f>IF(GUS_2020!BK13&lt;&gt;"",GUS_2020!BK13*41.868/1000,"")</f>
        <v/>
      </c>
      <c r="BL13" s="273">
        <f>IF(GUS_2020!BL13&lt;&gt;"",GUS_2020!BL13*41.868/1000,"")</f>
        <v>8.3736000000000005E-2</v>
      </c>
      <c r="BM13" s="273">
        <f>IF(GUS_2020!BM13&lt;&gt;"",GUS_2020!BM13*41.868/1000,"")</f>
        <v>12.476664000000001</v>
      </c>
      <c r="BN13" s="273">
        <f>IF(GUS_2020!BN13&lt;&gt;"",GUS_2020!BN13*41.868/1000,"")</f>
        <v>44.756892000000001</v>
      </c>
      <c r="BO13" s="273">
        <f>IF(GUS_2020!BO13&lt;&gt;"",GUS_2020!BO13*41.868/1000,"")</f>
        <v>27.674748000000001</v>
      </c>
      <c r="BP13" s="273">
        <f>IF(GUS_2020!BP13&lt;&gt;"",GUS_2020!BP13*41.868/1000,"")</f>
        <v>17.124012000000004</v>
      </c>
      <c r="BQ13" s="273" t="str">
        <f>IF(GUS_2020!BQ13&lt;&gt;"",GUS_2020!BQ13*41.868/1000,"")</f>
        <v/>
      </c>
      <c r="BR13" s="273">
        <f>IF(GUS_2020!BR13&lt;&gt;"",GUS_2020!BR13*41.868/1000,"")</f>
        <v>1.1304360000000002</v>
      </c>
      <c r="BS13" s="273">
        <f>IF(GUS_2020!BS13&lt;&gt;"",GUS_2020!BS13*41.868/1000,"")</f>
        <v>47.771388000000002</v>
      </c>
    </row>
    <row r="14" spans="1:81" ht="26.25" customHeight="1">
      <c r="A14" s="272" t="s">
        <v>687</v>
      </c>
      <c r="B14" s="273">
        <f>IF(GUS_2020!B14&lt;&gt;"",GUS_2020!B14*41.868/1000,"")</f>
        <v>19.133676000000001</v>
      </c>
      <c r="C14" s="273" t="str">
        <f>IF(GUS_2020!C14&lt;&gt;"",GUS_2020!C14*41.868/1000,"")</f>
        <v/>
      </c>
      <c r="D14" s="273" t="str">
        <f>IF(GUS_2020!D14&lt;&gt;"",GUS_2020!D14*41.868/1000,"")</f>
        <v/>
      </c>
      <c r="E14" s="273" t="str">
        <f>IF(GUS_2020!E14&lt;&gt;"",GUS_2020!E14*41.868/1000,"")</f>
        <v/>
      </c>
      <c r="F14" s="273" t="str">
        <f>IF(GUS_2020!F14&lt;&gt;"",GUS_2020!F14*41.868/1000,"")</f>
        <v/>
      </c>
      <c r="G14" s="273" t="str">
        <f>IF(GUS_2020!G14&lt;&gt;"",GUS_2020!G14*41.868/1000,"")</f>
        <v/>
      </c>
      <c r="H14" s="273" t="str">
        <f>IF(GUS_2020!H14&lt;&gt;"",GUS_2020!H14*41.868/1000,"")</f>
        <v/>
      </c>
      <c r="I14" s="273" t="str">
        <f>IF(GUS_2020!I14&lt;&gt;"",GUS_2020!I14*41.868/1000,"")</f>
        <v/>
      </c>
      <c r="J14" s="273" t="str">
        <f>IF(GUS_2020!J14&lt;&gt;"",GUS_2020!J14*41.868/1000,"")</f>
        <v/>
      </c>
      <c r="K14" s="273" t="str">
        <f>IF(GUS_2020!K14&lt;&gt;"",GUS_2020!K14*41.868/1000,"")</f>
        <v/>
      </c>
      <c r="L14" s="273" t="str">
        <f>IF(GUS_2020!L14&lt;&gt;"",GUS_2020!L14*41.868/1000,"")</f>
        <v/>
      </c>
      <c r="M14" s="273" t="str">
        <f>IF(GUS_2020!M14&lt;&gt;"",GUS_2020!M14*41.868/1000,"")</f>
        <v/>
      </c>
      <c r="N14" s="273" t="str">
        <f>IF(GUS_2020!N14&lt;&gt;"",GUS_2020!N14*41.868/1000,"")</f>
        <v/>
      </c>
      <c r="O14" s="273" t="str">
        <f>IF(GUS_2020!O14&lt;&gt;"",GUS_2020!O14*41.868/1000,"")</f>
        <v/>
      </c>
      <c r="P14" s="273" t="str">
        <f>IF(GUS_2020!P14&lt;&gt;"",GUS_2020!P14*41.868/1000,"")</f>
        <v/>
      </c>
      <c r="Q14" s="273" t="str">
        <f>IF(GUS_2020!Q14&lt;&gt;"",GUS_2020!Q14*41.868/1000,"")</f>
        <v/>
      </c>
      <c r="R14" s="273" t="str">
        <f>IF(GUS_2020!R14&lt;&gt;"",GUS_2020!R14*41.868/1000,"")</f>
        <v/>
      </c>
      <c r="S14" s="273" t="str">
        <f>IF(GUS_2020!S14&lt;&gt;"",GUS_2020!S14*41.868/1000,"")</f>
        <v/>
      </c>
      <c r="T14" s="273" t="str">
        <f>IF(GUS_2020!T14&lt;&gt;"",GUS_2020!T14*41.868/1000,"")</f>
        <v/>
      </c>
      <c r="U14" s="273" t="str">
        <f>IF(GUS_2020!U14&lt;&gt;"",GUS_2020!U14*41.868/1000,"")</f>
        <v/>
      </c>
      <c r="V14" s="273" t="str">
        <f>IF(GUS_2020!V14&lt;&gt;"",GUS_2020!V14*41.868/1000,"")</f>
        <v/>
      </c>
      <c r="W14" s="273">
        <f>IF(GUS_2020!W14&lt;&gt;"",GUS_2020!W14*41.868/1000,"")</f>
        <v>19.133676000000001</v>
      </c>
      <c r="X14" s="273" t="str">
        <f>IF(GUS_2020!X14&lt;&gt;"",GUS_2020!X14*41.868/1000,"")</f>
        <v/>
      </c>
      <c r="Y14" s="273" t="str">
        <f>IF(GUS_2020!Y14&lt;&gt;"",GUS_2020!Y14*41.868/1000,"")</f>
        <v/>
      </c>
      <c r="Z14" s="273" t="str">
        <f>IF(GUS_2020!Z14&lt;&gt;"",GUS_2020!Z14*41.868/1000,"")</f>
        <v/>
      </c>
      <c r="AA14" s="273" t="str">
        <f>IF(GUS_2020!AA14&lt;&gt;"",GUS_2020!AA14*41.868/1000,"")</f>
        <v/>
      </c>
      <c r="AB14" s="273" t="str">
        <f>IF(GUS_2020!AB14&lt;&gt;"",GUS_2020!AB14*41.868/1000,"")</f>
        <v/>
      </c>
      <c r="AC14" s="273" t="str">
        <f>IF(GUS_2020!AC14&lt;&gt;"",GUS_2020!AC14*41.868/1000,"")</f>
        <v/>
      </c>
      <c r="AD14" s="273" t="str">
        <f>IF(GUS_2020!AD14&lt;&gt;"",GUS_2020!AD14*41.868/1000,"")</f>
        <v/>
      </c>
      <c r="AE14" s="273" t="str">
        <f>IF(GUS_2020!AE14&lt;&gt;"",GUS_2020!AE14*41.868/1000,"")</f>
        <v/>
      </c>
      <c r="AF14" s="273" t="str">
        <f>IF(GUS_2020!AF14&lt;&gt;"",GUS_2020!AF14*41.868/1000,"")</f>
        <v/>
      </c>
      <c r="AG14" s="273">
        <f>IF(GUS_2020!AG14&lt;&gt;"",GUS_2020!AG14*41.868/1000,"")</f>
        <v>0</v>
      </c>
      <c r="AH14" s="273" t="str">
        <f>IF(GUS_2020!AH14&lt;&gt;"",GUS_2020!AH14*41.868/1000,"")</f>
        <v/>
      </c>
      <c r="AI14" s="273">
        <f>IF(GUS_2020!AI14&lt;&gt;"",GUS_2020!AI14*41.868/1000,"")</f>
        <v>19.133676000000001</v>
      </c>
      <c r="AJ14" s="273" t="str">
        <f>IF(GUS_2020!AJ14&lt;&gt;"",GUS_2020!AJ14*41.868/1000,"")</f>
        <v/>
      </c>
      <c r="AK14" s="273" t="str">
        <f>IF(GUS_2020!AK14&lt;&gt;"",GUS_2020!AK14*41.868/1000,"")</f>
        <v/>
      </c>
      <c r="AL14" s="273" t="str">
        <f>IF(GUS_2020!AL14&lt;&gt;"",GUS_2020!AL14*41.868/1000,"")</f>
        <v/>
      </c>
      <c r="AM14" s="273" t="str">
        <f>IF(GUS_2020!AM14&lt;&gt;"",GUS_2020!AM14*41.868/1000,"")</f>
        <v/>
      </c>
      <c r="AN14" s="273" t="str">
        <f>IF(GUS_2020!AN14&lt;&gt;"",GUS_2020!AN14*41.868/1000,"")</f>
        <v/>
      </c>
      <c r="AO14" s="273" t="str">
        <f>IF(GUS_2020!AO14&lt;&gt;"",GUS_2020!AO14*41.868/1000,"")</f>
        <v/>
      </c>
      <c r="AP14" s="273" t="str">
        <f>IF(GUS_2020!AP14&lt;&gt;"",GUS_2020!AP14*41.868/1000,"")</f>
        <v/>
      </c>
      <c r="AQ14" s="273" t="str">
        <f>IF(GUS_2020!AQ14&lt;&gt;"",GUS_2020!AQ14*41.868/1000,"")</f>
        <v/>
      </c>
      <c r="AR14" s="273" t="str">
        <f>IF(GUS_2020!AR14&lt;&gt;"",GUS_2020!AR14*41.868/1000,"")</f>
        <v/>
      </c>
      <c r="AS14" s="273" t="str">
        <f>IF(GUS_2020!AS14&lt;&gt;"",GUS_2020!AS14*41.868/1000,"")</f>
        <v/>
      </c>
      <c r="AT14" s="273" t="str">
        <f>IF(GUS_2020!AT14&lt;&gt;"",GUS_2020!AT14*41.868/1000,"")</f>
        <v/>
      </c>
      <c r="AU14" s="273" t="str">
        <f>IF(GUS_2020!AU14&lt;&gt;"",GUS_2020!AU14*41.868/1000,"")</f>
        <v/>
      </c>
      <c r="AV14" s="273" t="str">
        <f>IF(GUS_2020!AV14&lt;&gt;"",GUS_2020!AV14*41.868/1000,"")</f>
        <v/>
      </c>
      <c r="AW14" s="273" t="str">
        <f>IF(GUS_2020!AW14&lt;&gt;"",GUS_2020!AW14*41.868/1000,"")</f>
        <v/>
      </c>
      <c r="AX14" s="273" t="str">
        <f>IF(GUS_2020!AX14&lt;&gt;"",GUS_2020!AX14*41.868/1000,"")</f>
        <v/>
      </c>
      <c r="AY14" s="273" t="str">
        <f>IF(GUS_2020!AY14&lt;&gt;"",GUS_2020!AY14*41.868/1000,"")</f>
        <v/>
      </c>
      <c r="AZ14" s="273" t="str">
        <f>IF(GUS_2020!AZ14&lt;&gt;"",GUS_2020!AZ14*41.868/1000,"")</f>
        <v/>
      </c>
      <c r="BA14" s="273" t="str">
        <f>IF(GUS_2020!BA14&lt;&gt;"",GUS_2020!BA14*41.868/1000,"")</f>
        <v/>
      </c>
      <c r="BB14" s="273" t="str">
        <f>IF(GUS_2020!BB14&lt;&gt;"",GUS_2020!BB14*41.868/1000,"")</f>
        <v/>
      </c>
      <c r="BC14" s="273" t="str">
        <f>IF(GUS_2020!BC14&lt;&gt;"",GUS_2020!BC14*41.868/1000,"")</f>
        <v/>
      </c>
      <c r="BD14" s="273" t="str">
        <f>IF(GUS_2020!BD14&lt;&gt;"",GUS_2020!BD14*41.868/1000,"")</f>
        <v/>
      </c>
      <c r="BE14" s="273" t="str">
        <f>IF(GUS_2020!BE14&lt;&gt;"",GUS_2020!BE14*41.868/1000,"")</f>
        <v/>
      </c>
      <c r="BF14" s="273" t="str">
        <f>IF(GUS_2020!BF14&lt;&gt;"",GUS_2020!BF14*41.868/1000,"")</f>
        <v/>
      </c>
      <c r="BG14" s="273" t="str">
        <f>IF(GUS_2020!BG14&lt;&gt;"",GUS_2020!BG14*41.868/1000,"")</f>
        <v/>
      </c>
      <c r="BH14" s="273" t="str">
        <f>IF(GUS_2020!BH14&lt;&gt;"",GUS_2020!BH14*41.868/1000,"")</f>
        <v/>
      </c>
      <c r="BI14" s="273" t="str">
        <f>IF(GUS_2020!BI14&lt;&gt;"",GUS_2020!BI14*41.868/1000,"")</f>
        <v/>
      </c>
      <c r="BJ14" s="273" t="str">
        <f>IF(GUS_2020!BJ14&lt;&gt;"",GUS_2020!BJ14*41.868/1000,"")</f>
        <v/>
      </c>
      <c r="BK14" s="273" t="str">
        <f>IF(GUS_2020!BK14&lt;&gt;"",GUS_2020!BK14*41.868/1000,"")</f>
        <v/>
      </c>
      <c r="BL14" s="273" t="str">
        <f>IF(GUS_2020!BL14&lt;&gt;"",GUS_2020!BL14*41.868/1000,"")</f>
        <v/>
      </c>
      <c r="BM14" s="273" t="str">
        <f>IF(GUS_2020!BM14&lt;&gt;"",GUS_2020!BM14*41.868/1000,"")</f>
        <v/>
      </c>
      <c r="BN14" s="273" t="str">
        <f>IF(GUS_2020!BN14&lt;&gt;"",GUS_2020!BN14*41.868/1000,"")</f>
        <v/>
      </c>
      <c r="BO14" s="273" t="str">
        <f>IF(GUS_2020!BO14&lt;&gt;"",GUS_2020!BO14*41.868/1000,"")</f>
        <v/>
      </c>
      <c r="BP14" s="273" t="str">
        <f>IF(GUS_2020!BP14&lt;&gt;"",GUS_2020!BP14*41.868/1000,"")</f>
        <v/>
      </c>
      <c r="BQ14" s="273" t="str">
        <f>IF(GUS_2020!BQ14&lt;&gt;"",GUS_2020!BQ14*41.868/1000,"")</f>
        <v/>
      </c>
      <c r="BR14" s="273" t="str">
        <f>IF(GUS_2020!BR14&lt;&gt;"",GUS_2020!BR14*41.868/1000,"")</f>
        <v/>
      </c>
      <c r="BS14" s="273" t="str">
        <f>IF(GUS_2020!BS14&lt;&gt;"",GUS_2020!BS14*41.868/1000,"")</f>
        <v/>
      </c>
    </row>
    <row r="15" spans="1:81" ht="22.5">
      <c r="A15" s="272" t="s">
        <v>688</v>
      </c>
      <c r="B15" s="273">
        <f>IF(GUS_2020!B15&lt;&gt;"",GUS_2020!B15*41.868/1000,"")</f>
        <v>4195.1317319999998</v>
      </c>
      <c r="C15" s="273">
        <f>IF(GUS_2020!C15&lt;&gt;"",GUS_2020!C15*41.868/1000,"")</f>
        <v>1713.7828440000001</v>
      </c>
      <c r="D15" s="273">
        <f>IF(GUS_2020!D15&lt;&gt;"",GUS_2020!D15*41.868/1000,"")</f>
        <v>8.3317320000000006</v>
      </c>
      <c r="E15" s="273">
        <f>IF(GUS_2020!E15&lt;&gt;"",GUS_2020!E15*41.868/1000,"")</f>
        <v>334.81839600000001</v>
      </c>
      <c r="F15" s="273">
        <f>IF(GUS_2020!F15&lt;&gt;"",GUS_2020!F15*41.868/1000,"")</f>
        <v>1174.9835520000001</v>
      </c>
      <c r="G15" s="273" t="str">
        <f>IF(GUS_2020!G15&lt;&gt;"",GUS_2020!G15*41.868/1000,"")</f>
        <v/>
      </c>
      <c r="H15" s="273">
        <f>IF(GUS_2020!H15&lt;&gt;"",GUS_2020!H15*41.868/1000,"")</f>
        <v>370.40619600000002</v>
      </c>
      <c r="I15" s="273">
        <f>IF(GUS_2020!I15&lt;&gt;"",GUS_2020!I15*41.868/1000,"")</f>
        <v>-0.293076</v>
      </c>
      <c r="J15" s="273">
        <f>IF(GUS_2020!J15&lt;&gt;"",GUS_2020!J15*41.868/1000,"")</f>
        <v>-163.36893600000002</v>
      </c>
      <c r="K15" s="273" t="str">
        <f>IF(GUS_2020!K15&lt;&gt;"",GUS_2020!K15*41.868/1000,"")</f>
        <v/>
      </c>
      <c r="L15" s="273">
        <f>IF(GUS_2020!L15&lt;&gt;"",GUS_2020!L15*41.868/1000,"")</f>
        <v>-11.220623999999999</v>
      </c>
      <c r="M15" s="273">
        <f>IF(GUS_2020!M15&lt;&gt;"",GUS_2020!M15*41.868/1000,"")</f>
        <v>0.12560400000000002</v>
      </c>
      <c r="N15" s="273" t="str">
        <f>IF(GUS_2020!N15&lt;&gt;"",GUS_2020!N15*41.868/1000,"")</f>
        <v/>
      </c>
      <c r="O15" s="273" t="str">
        <f>IF(GUS_2020!O15&lt;&gt;"",GUS_2020!O15*41.868/1000,"")</f>
        <v/>
      </c>
      <c r="P15" s="273" t="str">
        <f>IF(GUS_2020!P15&lt;&gt;"",GUS_2020!P15*41.868/1000,"")</f>
        <v/>
      </c>
      <c r="Q15" s="273" t="str">
        <f>IF(GUS_2020!Q15&lt;&gt;"",GUS_2020!Q15*41.868/1000,"")</f>
        <v/>
      </c>
      <c r="R15" s="273" t="str">
        <f>IF(GUS_2020!R15&lt;&gt;"",GUS_2020!R15*41.868/1000,"")</f>
        <v/>
      </c>
      <c r="S15" s="273" t="str">
        <f>IF(GUS_2020!S15&lt;&gt;"",GUS_2020!S15*41.868/1000,"")</f>
        <v/>
      </c>
      <c r="T15" s="273" t="str">
        <f>IF(GUS_2020!T15&lt;&gt;"",GUS_2020!T15*41.868/1000,"")</f>
        <v/>
      </c>
      <c r="U15" s="273" t="str">
        <f>IF(GUS_2020!U15&lt;&gt;"",GUS_2020!U15*41.868/1000,"")</f>
        <v/>
      </c>
      <c r="V15" s="273" t="str">
        <f>IF(GUS_2020!V15&lt;&gt;"",GUS_2020!V15*41.868/1000,"")</f>
        <v/>
      </c>
      <c r="W15" s="273">
        <f>IF(GUS_2020!W15&lt;&gt;"",GUS_2020!W15*41.868/1000,"")</f>
        <v>1214.8000200000001</v>
      </c>
      <c r="X15" s="273">
        <f>IF(GUS_2020!X15&lt;&gt;"",GUS_2020!X15*41.868/1000,"")</f>
        <v>1087.2282240000002</v>
      </c>
      <c r="Y15" s="273" t="str">
        <f>IF(GUS_2020!Y15&lt;&gt;"",GUS_2020!Y15*41.868/1000,"")</f>
        <v/>
      </c>
      <c r="Z15" s="273">
        <f>IF(GUS_2020!Z15&lt;&gt;"",GUS_2020!Z15*41.868/1000,"")</f>
        <v>7.1175600000000001</v>
      </c>
      <c r="AA15" s="273">
        <f>IF(GUS_2020!AA15&lt;&gt;"",GUS_2020!AA15*41.868/1000,"")</f>
        <v>3.2657040000000004</v>
      </c>
      <c r="AB15" s="273" t="str">
        <f>IF(GUS_2020!AB15&lt;&gt;"",GUS_2020!AB15*41.868/1000,"")</f>
        <v/>
      </c>
      <c r="AC15" s="273" t="str">
        <f>IF(GUS_2020!AC15&lt;&gt;"",GUS_2020!AC15*41.868/1000,"")</f>
        <v/>
      </c>
      <c r="AD15" s="273" t="str">
        <f>IF(GUS_2020!AD15&lt;&gt;"",GUS_2020!AD15*41.868/1000,"")</f>
        <v/>
      </c>
      <c r="AE15" s="273">
        <f>IF(GUS_2020!AE15&lt;&gt;"",GUS_2020!AE15*41.868/1000,"")</f>
        <v>82.521828000000014</v>
      </c>
      <c r="AF15" s="273">
        <f>IF(GUS_2020!AF15&lt;&gt;"",GUS_2020!AF15*41.868/1000,"")</f>
        <v>5.9033879999999996</v>
      </c>
      <c r="AG15" s="273">
        <f>IF(GUS_2020!AG15&lt;&gt;"",GUS_2020!AG15*41.868/1000,"")</f>
        <v>-1.088568</v>
      </c>
      <c r="AH15" s="273" t="str">
        <f>IF(GUS_2020!AH15&lt;&gt;"",GUS_2020!AH15*41.868/1000,"")</f>
        <v/>
      </c>
      <c r="AI15" s="273">
        <f>IF(GUS_2020!AI15&lt;&gt;"",GUS_2020!AI15*41.868/1000,"")</f>
        <v>-24.660252</v>
      </c>
      <c r="AJ15" s="273">
        <f>IF(GUS_2020!AJ15&lt;&gt;"",GUS_2020!AJ15*41.868/1000,"")</f>
        <v>0</v>
      </c>
      <c r="AK15" s="273">
        <f>IF(GUS_2020!AK15&lt;&gt;"",GUS_2020!AK15*41.868/1000,"")</f>
        <v>-27.758483999999999</v>
      </c>
      <c r="AL15" s="273">
        <f>IF(GUS_2020!AL15&lt;&gt;"",GUS_2020!AL15*41.868/1000,"")</f>
        <v>160.73125200000001</v>
      </c>
      <c r="AM15" s="273">
        <f>IF(GUS_2020!AM15&lt;&gt;"",GUS_2020!AM15*41.868/1000,"")</f>
        <v>-48.608747999999999</v>
      </c>
      <c r="AN15" s="273">
        <f>IF(GUS_2020!AN15&lt;&gt;"",GUS_2020!AN15*41.868/1000,"")</f>
        <v>-1.800324</v>
      </c>
      <c r="AO15" s="273">
        <f>IF(GUS_2020!AO15&lt;&gt;"",GUS_2020!AO15*41.868/1000,"")</f>
        <v>-2.344608</v>
      </c>
      <c r="AP15" s="273">
        <f>IF(GUS_2020!AP15&lt;&gt;"",GUS_2020!AP15*41.868/1000,"")</f>
        <v>-13.732704000000002</v>
      </c>
      <c r="AQ15" s="273">
        <f>IF(GUS_2020!AQ15&lt;&gt;"",GUS_2020!AQ15*41.868/1000,"")</f>
        <v>-6.3639360000000007</v>
      </c>
      <c r="AR15" s="273">
        <f>IF(GUS_2020!AR15&lt;&gt;"",GUS_2020!AR15*41.868/1000,"")</f>
        <v>3.1401000000000003</v>
      </c>
      <c r="AS15" s="273">
        <f>IF(GUS_2020!AS15&lt;&gt;"",GUS_2020!AS15*41.868/1000,"")</f>
        <v>-8.7922799999999999</v>
      </c>
      <c r="AT15" s="273">
        <f>IF(GUS_2020!AT15&lt;&gt;"",GUS_2020!AT15*41.868/1000,"")</f>
        <v>729.42429600000014</v>
      </c>
      <c r="AU15" s="273">
        <f>IF(GUS_2020!AU15&lt;&gt;"",GUS_2020!AU15*41.868/1000,"")</f>
        <v>443.50772400000005</v>
      </c>
      <c r="AV15" s="273">
        <f>IF(GUS_2020!AV15&lt;&gt;"",GUS_2020!AV15*41.868/1000,"")</f>
        <v>7.6199760000000003</v>
      </c>
      <c r="AW15" s="273" t="str">
        <f>IF(GUS_2020!AW15&lt;&gt;"",GUS_2020!AW15*41.868/1000,"")</f>
        <v/>
      </c>
      <c r="AX15" s="273">
        <f>IF(GUS_2020!AX15&lt;&gt;"",GUS_2020!AX15*41.868/1000,"")</f>
        <v>56.898612</v>
      </c>
      <c r="AY15" s="273">
        <f>IF(GUS_2020!AY15&lt;&gt;"",GUS_2020!AY15*41.868/1000,"")</f>
        <v>7.033824000000001</v>
      </c>
      <c r="AZ15" s="273">
        <f>IF(GUS_2020!AZ15&lt;&gt;"",GUS_2020!AZ15*41.868/1000,"")</f>
        <v>3.34944</v>
      </c>
      <c r="BA15" s="273">
        <f>IF(GUS_2020!BA15&lt;&gt;"",GUS_2020!BA15*41.868/1000,"")</f>
        <v>1.088568</v>
      </c>
      <c r="BB15" s="273">
        <f>IF(GUS_2020!BB15&lt;&gt;"",GUS_2020!BB15*41.868/1000,"")</f>
        <v>291.90369599999997</v>
      </c>
      <c r="BC15" s="273" t="str">
        <f>IF(GUS_2020!BC15&lt;&gt;"",GUS_2020!BC15*41.868/1000,"")</f>
        <v/>
      </c>
      <c r="BD15" s="273">
        <f>IF(GUS_2020!BD15&lt;&gt;"",GUS_2020!BD15*41.868/1000,"")</f>
        <v>13.523364000000001</v>
      </c>
      <c r="BE15" s="273">
        <f>IF(GUS_2020!BE15&lt;&gt;"",GUS_2020!BE15*41.868/1000,"")</f>
        <v>6.0289920000000006</v>
      </c>
      <c r="BF15" s="273">
        <f>IF(GUS_2020!BF15&lt;&gt;"",GUS_2020!BF15*41.868/1000,"")</f>
        <v>7.0756920000000001</v>
      </c>
      <c r="BG15" s="273">
        <f>IF(GUS_2020!BG15&lt;&gt;"",GUS_2020!BG15*41.868/1000,"")</f>
        <v>0.58615200000000001</v>
      </c>
      <c r="BH15" s="273">
        <f>IF(GUS_2020!BH15&lt;&gt;"",GUS_2020!BH15*41.868/1000,"")</f>
        <v>34.164287999999999</v>
      </c>
      <c r="BI15" s="273">
        <f>IF(GUS_2020!BI15&lt;&gt;"",GUS_2020!BI15*41.868/1000,"")</f>
        <v>1.67472</v>
      </c>
      <c r="BJ15" s="273" t="str">
        <f>IF(GUS_2020!BJ15&lt;&gt;"",GUS_2020!BJ15*41.868/1000,"")</f>
        <v/>
      </c>
      <c r="BK15" s="273" t="str">
        <f>IF(GUS_2020!BK15&lt;&gt;"",GUS_2020!BK15*41.868/1000,"")</f>
        <v/>
      </c>
      <c r="BL15" s="273">
        <f>IF(GUS_2020!BL15&lt;&gt;"",GUS_2020!BL15*41.868/1000,"")</f>
        <v>8.3736000000000005E-2</v>
      </c>
      <c r="BM15" s="273">
        <f>IF(GUS_2020!BM15&lt;&gt;"",GUS_2020!BM15*41.868/1000,"")</f>
        <v>12.476664000000001</v>
      </c>
      <c r="BN15" s="273">
        <f>IF(GUS_2020!BN15&lt;&gt;"",GUS_2020!BN15*41.868/1000,"")</f>
        <v>44.756892000000001</v>
      </c>
      <c r="BO15" s="273">
        <f>IF(GUS_2020!BO15&lt;&gt;"",GUS_2020!BO15*41.868/1000,"")</f>
        <v>27.674748000000001</v>
      </c>
      <c r="BP15" s="273">
        <f>IF(GUS_2020!BP15&lt;&gt;"",GUS_2020!BP15*41.868/1000,"")</f>
        <v>17.124012000000004</v>
      </c>
      <c r="BQ15" s="273" t="str">
        <f>IF(GUS_2020!BQ15&lt;&gt;"",GUS_2020!BQ15*41.868/1000,"")</f>
        <v/>
      </c>
      <c r="BR15" s="273">
        <f>IF(GUS_2020!BR15&lt;&gt;"",GUS_2020!BR15*41.868/1000,"")</f>
        <v>1.1304360000000002</v>
      </c>
      <c r="BS15" s="273">
        <f>IF(GUS_2020!BS15&lt;&gt;"",GUS_2020!BS15*41.868/1000,"")</f>
        <v>47.771388000000002</v>
      </c>
    </row>
    <row r="16" spans="1:81" ht="22.5">
      <c r="A16" s="272" t="s">
        <v>689</v>
      </c>
      <c r="B16" s="273">
        <f>IF(GUS_2020!B16&lt;&gt;"",GUS_2020!B16*41.868/1000,"")</f>
        <v>4200.7001760000003</v>
      </c>
      <c r="C16" s="273" t="str">
        <f>IF(GUS_2020!C16&lt;&gt;"",GUS_2020!C16*41.868/1000,"")</f>
        <v/>
      </c>
      <c r="D16" s="273" t="str">
        <f>IF(GUS_2020!D16&lt;&gt;"",GUS_2020!D16*41.868/1000,"")</f>
        <v/>
      </c>
      <c r="E16" s="273" t="str">
        <f>IF(GUS_2020!E16&lt;&gt;"",GUS_2020!E16*41.868/1000,"")</f>
        <v/>
      </c>
      <c r="F16" s="273" t="str">
        <f>IF(GUS_2020!F16&lt;&gt;"",GUS_2020!F16*41.868/1000,"")</f>
        <v/>
      </c>
      <c r="G16" s="273" t="str">
        <f>IF(GUS_2020!G16&lt;&gt;"",GUS_2020!G16*41.868/1000,"")</f>
        <v/>
      </c>
      <c r="H16" s="273" t="str">
        <f>IF(GUS_2020!H16&lt;&gt;"",GUS_2020!H16*41.868/1000,"")</f>
        <v/>
      </c>
      <c r="I16" s="273" t="str">
        <f>IF(GUS_2020!I16&lt;&gt;"",GUS_2020!I16*41.868/1000,"")</f>
        <v/>
      </c>
      <c r="J16" s="273" t="str">
        <f>IF(GUS_2020!J16&lt;&gt;"",GUS_2020!J16*41.868/1000,"")</f>
        <v/>
      </c>
      <c r="K16" s="273" t="str">
        <f>IF(GUS_2020!K16&lt;&gt;"",GUS_2020!K16*41.868/1000,"")</f>
        <v/>
      </c>
      <c r="L16" s="273" t="str">
        <f>IF(GUS_2020!L16&lt;&gt;"",GUS_2020!L16*41.868/1000,"")</f>
        <v/>
      </c>
      <c r="M16" s="273" t="str">
        <f>IF(GUS_2020!M16&lt;&gt;"",GUS_2020!M16*41.868/1000,"")</f>
        <v/>
      </c>
      <c r="N16" s="273" t="str">
        <f>IF(GUS_2020!N16&lt;&gt;"",GUS_2020!N16*41.868/1000,"")</f>
        <v/>
      </c>
      <c r="O16" s="273" t="str">
        <f>IF(GUS_2020!O16&lt;&gt;"",GUS_2020!O16*41.868/1000,"")</f>
        <v/>
      </c>
      <c r="P16" s="273" t="str">
        <f>IF(GUS_2020!P16&lt;&gt;"",GUS_2020!P16*41.868/1000,"")</f>
        <v/>
      </c>
      <c r="Q16" s="273" t="str">
        <f>IF(GUS_2020!Q16&lt;&gt;"",GUS_2020!Q16*41.868/1000,"")</f>
        <v/>
      </c>
      <c r="R16" s="273" t="str">
        <f>IF(GUS_2020!R16&lt;&gt;"",GUS_2020!R16*41.868/1000,"")</f>
        <v/>
      </c>
      <c r="S16" s="273" t="str">
        <f>IF(GUS_2020!S16&lt;&gt;"",GUS_2020!S16*41.868/1000,"")</f>
        <v/>
      </c>
      <c r="T16" s="273" t="str">
        <f>IF(GUS_2020!T16&lt;&gt;"",GUS_2020!T16*41.868/1000,"")</f>
        <v/>
      </c>
      <c r="U16" s="273" t="str">
        <f>IF(GUS_2020!U16&lt;&gt;"",GUS_2020!U16*41.868/1000,"")</f>
        <v/>
      </c>
      <c r="V16" s="273" t="str">
        <f>IF(GUS_2020!V16&lt;&gt;"",GUS_2020!V16*41.868/1000,"")</f>
        <v/>
      </c>
      <c r="W16" s="273" t="str">
        <f>IF(GUS_2020!W16&lt;&gt;"",GUS_2020!W16*41.868/1000,"")</f>
        <v/>
      </c>
      <c r="X16" s="273" t="str">
        <f>IF(GUS_2020!X16&lt;&gt;"",GUS_2020!X16*41.868/1000,"")</f>
        <v/>
      </c>
      <c r="Y16" s="273" t="str">
        <f>IF(GUS_2020!Y16&lt;&gt;"",GUS_2020!Y16*41.868/1000,"")</f>
        <v/>
      </c>
      <c r="Z16" s="273" t="str">
        <f>IF(GUS_2020!Z16&lt;&gt;"",GUS_2020!Z16*41.868/1000,"")</f>
        <v/>
      </c>
      <c r="AA16" s="273" t="str">
        <f>IF(GUS_2020!AA16&lt;&gt;"",GUS_2020!AA16*41.868/1000,"")</f>
        <v/>
      </c>
      <c r="AB16" s="273" t="str">
        <f>IF(GUS_2020!AB16&lt;&gt;"",GUS_2020!AB16*41.868/1000,"")</f>
        <v/>
      </c>
      <c r="AC16" s="273" t="str">
        <f>IF(GUS_2020!AC16&lt;&gt;"",GUS_2020!AC16*41.868/1000,"")</f>
        <v/>
      </c>
      <c r="AD16" s="273" t="str">
        <f>IF(GUS_2020!AD16&lt;&gt;"",GUS_2020!AD16*41.868/1000,"")</f>
        <v/>
      </c>
      <c r="AE16" s="273" t="str">
        <f>IF(GUS_2020!AE16&lt;&gt;"",GUS_2020!AE16*41.868/1000,"")</f>
        <v/>
      </c>
      <c r="AF16" s="273" t="str">
        <f>IF(GUS_2020!AF16&lt;&gt;"",GUS_2020!AF16*41.868/1000,"")</f>
        <v/>
      </c>
      <c r="AG16" s="273" t="str">
        <f>IF(GUS_2020!AG16&lt;&gt;"",GUS_2020!AG16*41.868/1000,"")</f>
        <v/>
      </c>
      <c r="AH16" s="273" t="str">
        <f>IF(GUS_2020!AH16&lt;&gt;"",GUS_2020!AH16*41.868/1000,"")</f>
        <v/>
      </c>
      <c r="AI16" s="273" t="str">
        <f>IF(GUS_2020!AI16&lt;&gt;"",GUS_2020!AI16*41.868/1000,"")</f>
        <v/>
      </c>
      <c r="AJ16" s="273" t="str">
        <f>IF(GUS_2020!AJ16&lt;&gt;"",GUS_2020!AJ16*41.868/1000,"")</f>
        <v/>
      </c>
      <c r="AK16" s="273" t="str">
        <f>IF(GUS_2020!AK16&lt;&gt;"",GUS_2020!AK16*41.868/1000,"")</f>
        <v/>
      </c>
      <c r="AL16" s="273" t="str">
        <f>IF(GUS_2020!AL16&lt;&gt;"",GUS_2020!AL16*41.868/1000,"")</f>
        <v/>
      </c>
      <c r="AM16" s="273" t="str">
        <f>IF(GUS_2020!AM16&lt;&gt;"",GUS_2020!AM16*41.868/1000,"")</f>
        <v/>
      </c>
      <c r="AN16" s="273" t="str">
        <f>IF(GUS_2020!AN16&lt;&gt;"",GUS_2020!AN16*41.868/1000,"")</f>
        <v/>
      </c>
      <c r="AO16" s="273" t="str">
        <f>IF(GUS_2020!AO16&lt;&gt;"",GUS_2020!AO16*41.868/1000,"")</f>
        <v/>
      </c>
      <c r="AP16" s="273" t="str">
        <f>IF(GUS_2020!AP16&lt;&gt;"",GUS_2020!AP16*41.868/1000,"")</f>
        <v/>
      </c>
      <c r="AQ16" s="273" t="str">
        <f>IF(GUS_2020!AQ16&lt;&gt;"",GUS_2020!AQ16*41.868/1000,"")</f>
        <v/>
      </c>
      <c r="AR16" s="273" t="str">
        <f>IF(GUS_2020!AR16&lt;&gt;"",GUS_2020!AR16*41.868/1000,"")</f>
        <v/>
      </c>
      <c r="AS16" s="273" t="str">
        <f>IF(GUS_2020!AS16&lt;&gt;"",GUS_2020!AS16*41.868/1000,"")</f>
        <v/>
      </c>
      <c r="AT16" s="273" t="str">
        <f>IF(GUS_2020!AT16&lt;&gt;"",GUS_2020!AT16*41.868/1000,"")</f>
        <v/>
      </c>
      <c r="AU16" s="273" t="str">
        <f>IF(GUS_2020!AU16&lt;&gt;"",GUS_2020!AU16*41.868/1000,"")</f>
        <v/>
      </c>
      <c r="AV16" s="273" t="str">
        <f>IF(GUS_2020!AV16&lt;&gt;"",GUS_2020!AV16*41.868/1000,"")</f>
        <v/>
      </c>
      <c r="AW16" s="273" t="str">
        <f>IF(GUS_2020!AW16&lt;&gt;"",GUS_2020!AW16*41.868/1000,"")</f>
        <v/>
      </c>
      <c r="AX16" s="273" t="str">
        <f>IF(GUS_2020!AX16&lt;&gt;"",GUS_2020!AX16*41.868/1000,"")</f>
        <v/>
      </c>
      <c r="AY16" s="273" t="str">
        <f>IF(GUS_2020!AY16&lt;&gt;"",GUS_2020!AY16*41.868/1000,"")</f>
        <v/>
      </c>
      <c r="AZ16" s="273" t="str">
        <f>IF(GUS_2020!AZ16&lt;&gt;"",GUS_2020!AZ16*41.868/1000,"")</f>
        <v/>
      </c>
      <c r="BA16" s="273" t="str">
        <f>IF(GUS_2020!BA16&lt;&gt;"",GUS_2020!BA16*41.868/1000,"")</f>
        <v/>
      </c>
      <c r="BB16" s="273" t="str">
        <f>IF(GUS_2020!BB16&lt;&gt;"",GUS_2020!BB16*41.868/1000,"")</f>
        <v/>
      </c>
      <c r="BC16" s="273" t="str">
        <f>IF(GUS_2020!BC16&lt;&gt;"",GUS_2020!BC16*41.868/1000,"")</f>
        <v/>
      </c>
      <c r="BD16" s="273" t="str">
        <f>IF(GUS_2020!BD16&lt;&gt;"",GUS_2020!BD16*41.868/1000,"")</f>
        <v/>
      </c>
      <c r="BE16" s="273" t="str">
        <f>IF(GUS_2020!BE16&lt;&gt;"",GUS_2020!BE16*41.868/1000,"")</f>
        <v/>
      </c>
      <c r="BF16" s="273" t="str">
        <f>IF(GUS_2020!BF16&lt;&gt;"",GUS_2020!BF16*41.868/1000,"")</f>
        <v/>
      </c>
      <c r="BG16" s="273" t="str">
        <f>IF(GUS_2020!BG16&lt;&gt;"",GUS_2020!BG16*41.868/1000,"")</f>
        <v/>
      </c>
      <c r="BH16" s="273" t="str">
        <f>IF(GUS_2020!BH16&lt;&gt;"",GUS_2020!BH16*41.868/1000,"")</f>
        <v/>
      </c>
      <c r="BI16" s="273" t="str">
        <f>IF(GUS_2020!BI16&lt;&gt;"",GUS_2020!BI16*41.868/1000,"")</f>
        <v/>
      </c>
      <c r="BJ16" s="273" t="str">
        <f>IF(GUS_2020!BJ16&lt;&gt;"",GUS_2020!BJ16*41.868/1000,"")</f>
        <v/>
      </c>
      <c r="BK16" s="273" t="str">
        <f>IF(GUS_2020!BK16&lt;&gt;"",GUS_2020!BK16*41.868/1000,"")</f>
        <v/>
      </c>
      <c r="BL16" s="273" t="str">
        <f>IF(GUS_2020!BL16&lt;&gt;"",GUS_2020!BL16*41.868/1000,"")</f>
        <v/>
      </c>
      <c r="BM16" s="273" t="str">
        <f>IF(GUS_2020!BM16&lt;&gt;"",GUS_2020!BM16*41.868/1000,"")</f>
        <v/>
      </c>
      <c r="BN16" s="273" t="str">
        <f>IF(GUS_2020!BN16&lt;&gt;"",GUS_2020!BN16*41.868/1000,"")</f>
        <v/>
      </c>
      <c r="BO16" s="273" t="str">
        <f>IF(GUS_2020!BO16&lt;&gt;"",GUS_2020!BO16*41.868/1000,"")</f>
        <v/>
      </c>
      <c r="BP16" s="273" t="str">
        <f>IF(GUS_2020!BP16&lt;&gt;"",GUS_2020!BP16*41.868/1000,"")</f>
        <v/>
      </c>
      <c r="BQ16" s="273" t="str">
        <f>IF(GUS_2020!BQ16&lt;&gt;"",GUS_2020!BQ16*41.868/1000,"")</f>
        <v/>
      </c>
      <c r="BR16" s="273" t="str">
        <f>IF(GUS_2020!BR16&lt;&gt;"",GUS_2020!BR16*41.868/1000,"")</f>
        <v/>
      </c>
      <c r="BS16" s="273" t="str">
        <f>IF(GUS_2020!BS16&lt;&gt;"",GUS_2020!BS16*41.868/1000,"")</f>
        <v/>
      </c>
    </row>
    <row r="17" spans="1:71" ht="22.5">
      <c r="A17" s="272" t="s">
        <v>690</v>
      </c>
      <c r="B17" s="273">
        <f>IF(GUS_2020!B17&lt;&gt;"",GUS_2020!B17*41.868/1000,"")</f>
        <v>3958.1588520000005</v>
      </c>
      <c r="C17" s="273" t="str">
        <f>IF(GUS_2020!C17&lt;&gt;"",GUS_2020!C17*41.868/1000,"")</f>
        <v/>
      </c>
      <c r="D17" s="273" t="str">
        <f>IF(GUS_2020!D17&lt;&gt;"",GUS_2020!D17*41.868/1000,"")</f>
        <v/>
      </c>
      <c r="E17" s="273" t="str">
        <f>IF(GUS_2020!E17&lt;&gt;"",GUS_2020!E17*41.868/1000,"")</f>
        <v/>
      </c>
      <c r="F17" s="273" t="str">
        <f>IF(GUS_2020!F17&lt;&gt;"",GUS_2020!F17*41.868/1000,"")</f>
        <v/>
      </c>
      <c r="G17" s="273" t="str">
        <f>IF(GUS_2020!G17&lt;&gt;"",GUS_2020!G17*41.868/1000,"")</f>
        <v/>
      </c>
      <c r="H17" s="273" t="str">
        <f>IF(GUS_2020!H17&lt;&gt;"",GUS_2020!H17*41.868/1000,"")</f>
        <v/>
      </c>
      <c r="I17" s="273" t="str">
        <f>IF(GUS_2020!I17&lt;&gt;"",GUS_2020!I17*41.868/1000,"")</f>
        <v/>
      </c>
      <c r="J17" s="273" t="str">
        <f>IF(GUS_2020!J17&lt;&gt;"",GUS_2020!J17*41.868/1000,"")</f>
        <v/>
      </c>
      <c r="K17" s="273" t="str">
        <f>IF(GUS_2020!K17&lt;&gt;"",GUS_2020!K17*41.868/1000,"")</f>
        <v/>
      </c>
      <c r="L17" s="273" t="str">
        <f>IF(GUS_2020!L17&lt;&gt;"",GUS_2020!L17*41.868/1000,"")</f>
        <v/>
      </c>
      <c r="M17" s="273" t="str">
        <f>IF(GUS_2020!M17&lt;&gt;"",GUS_2020!M17*41.868/1000,"")</f>
        <v/>
      </c>
      <c r="N17" s="273" t="str">
        <f>IF(GUS_2020!N17&lt;&gt;"",GUS_2020!N17*41.868/1000,"")</f>
        <v/>
      </c>
      <c r="O17" s="273" t="str">
        <f>IF(GUS_2020!O17&lt;&gt;"",GUS_2020!O17*41.868/1000,"")</f>
        <v/>
      </c>
      <c r="P17" s="273" t="str">
        <f>IF(GUS_2020!P17&lt;&gt;"",GUS_2020!P17*41.868/1000,"")</f>
        <v/>
      </c>
      <c r="Q17" s="273" t="str">
        <f>IF(GUS_2020!Q17&lt;&gt;"",GUS_2020!Q17*41.868/1000,"")</f>
        <v/>
      </c>
      <c r="R17" s="273" t="str">
        <f>IF(GUS_2020!R17&lt;&gt;"",GUS_2020!R17*41.868/1000,"")</f>
        <v/>
      </c>
      <c r="S17" s="273" t="str">
        <f>IF(GUS_2020!S17&lt;&gt;"",GUS_2020!S17*41.868/1000,"")</f>
        <v/>
      </c>
      <c r="T17" s="273" t="str">
        <f>IF(GUS_2020!T17&lt;&gt;"",GUS_2020!T17*41.868/1000,"")</f>
        <v/>
      </c>
      <c r="U17" s="273" t="str">
        <f>IF(GUS_2020!U17&lt;&gt;"",GUS_2020!U17*41.868/1000,"")</f>
        <v/>
      </c>
      <c r="V17" s="273" t="str">
        <f>IF(GUS_2020!V17&lt;&gt;"",GUS_2020!V17*41.868/1000,"")</f>
        <v/>
      </c>
      <c r="W17" s="273" t="str">
        <f>IF(GUS_2020!W17&lt;&gt;"",GUS_2020!W17*41.868/1000,"")</f>
        <v/>
      </c>
      <c r="X17" s="273" t="str">
        <f>IF(GUS_2020!X17&lt;&gt;"",GUS_2020!X17*41.868/1000,"")</f>
        <v/>
      </c>
      <c r="Y17" s="273" t="str">
        <f>IF(GUS_2020!Y17&lt;&gt;"",GUS_2020!Y17*41.868/1000,"")</f>
        <v/>
      </c>
      <c r="Z17" s="273" t="str">
        <f>IF(GUS_2020!Z17&lt;&gt;"",GUS_2020!Z17*41.868/1000,"")</f>
        <v/>
      </c>
      <c r="AA17" s="273" t="str">
        <f>IF(GUS_2020!AA17&lt;&gt;"",GUS_2020!AA17*41.868/1000,"")</f>
        <v/>
      </c>
      <c r="AB17" s="273" t="str">
        <f>IF(GUS_2020!AB17&lt;&gt;"",GUS_2020!AB17*41.868/1000,"")</f>
        <v/>
      </c>
      <c r="AC17" s="273" t="str">
        <f>IF(GUS_2020!AC17&lt;&gt;"",GUS_2020!AC17*41.868/1000,"")</f>
        <v/>
      </c>
      <c r="AD17" s="273" t="str">
        <f>IF(GUS_2020!AD17&lt;&gt;"",GUS_2020!AD17*41.868/1000,"")</f>
        <v/>
      </c>
      <c r="AE17" s="273" t="str">
        <f>IF(GUS_2020!AE17&lt;&gt;"",GUS_2020!AE17*41.868/1000,"")</f>
        <v/>
      </c>
      <c r="AF17" s="273" t="str">
        <f>IF(GUS_2020!AF17&lt;&gt;"",GUS_2020!AF17*41.868/1000,"")</f>
        <v/>
      </c>
      <c r="AG17" s="273" t="str">
        <f>IF(GUS_2020!AG17&lt;&gt;"",GUS_2020!AG17*41.868/1000,"")</f>
        <v/>
      </c>
      <c r="AH17" s="273" t="str">
        <f>IF(GUS_2020!AH17&lt;&gt;"",GUS_2020!AH17*41.868/1000,"")</f>
        <v/>
      </c>
      <c r="AI17" s="273" t="str">
        <f>IF(GUS_2020!AI17&lt;&gt;"",GUS_2020!AI17*41.868/1000,"")</f>
        <v/>
      </c>
      <c r="AJ17" s="273" t="str">
        <f>IF(GUS_2020!AJ17&lt;&gt;"",GUS_2020!AJ17*41.868/1000,"")</f>
        <v/>
      </c>
      <c r="AK17" s="273" t="str">
        <f>IF(GUS_2020!AK17&lt;&gt;"",GUS_2020!AK17*41.868/1000,"")</f>
        <v/>
      </c>
      <c r="AL17" s="273" t="str">
        <f>IF(GUS_2020!AL17&lt;&gt;"",GUS_2020!AL17*41.868/1000,"")</f>
        <v/>
      </c>
      <c r="AM17" s="273" t="str">
        <f>IF(GUS_2020!AM17&lt;&gt;"",GUS_2020!AM17*41.868/1000,"")</f>
        <v/>
      </c>
      <c r="AN17" s="273" t="str">
        <f>IF(GUS_2020!AN17&lt;&gt;"",GUS_2020!AN17*41.868/1000,"")</f>
        <v/>
      </c>
      <c r="AO17" s="273" t="str">
        <f>IF(GUS_2020!AO17&lt;&gt;"",GUS_2020!AO17*41.868/1000,"")</f>
        <v/>
      </c>
      <c r="AP17" s="273" t="str">
        <f>IF(GUS_2020!AP17&lt;&gt;"",GUS_2020!AP17*41.868/1000,"")</f>
        <v/>
      </c>
      <c r="AQ17" s="273" t="str">
        <f>IF(GUS_2020!AQ17&lt;&gt;"",GUS_2020!AQ17*41.868/1000,"")</f>
        <v/>
      </c>
      <c r="AR17" s="273" t="str">
        <f>IF(GUS_2020!AR17&lt;&gt;"",GUS_2020!AR17*41.868/1000,"")</f>
        <v/>
      </c>
      <c r="AS17" s="273" t="str">
        <f>IF(GUS_2020!AS17&lt;&gt;"",GUS_2020!AS17*41.868/1000,"")</f>
        <v/>
      </c>
      <c r="AT17" s="273" t="str">
        <f>IF(GUS_2020!AT17&lt;&gt;"",GUS_2020!AT17*41.868/1000,"")</f>
        <v/>
      </c>
      <c r="AU17" s="273" t="str">
        <f>IF(GUS_2020!AU17&lt;&gt;"",GUS_2020!AU17*41.868/1000,"")</f>
        <v/>
      </c>
      <c r="AV17" s="273" t="str">
        <f>IF(GUS_2020!AV17&lt;&gt;"",GUS_2020!AV17*41.868/1000,"")</f>
        <v/>
      </c>
      <c r="AW17" s="273" t="str">
        <f>IF(GUS_2020!AW17&lt;&gt;"",GUS_2020!AW17*41.868/1000,"")</f>
        <v/>
      </c>
      <c r="AX17" s="273" t="str">
        <f>IF(GUS_2020!AX17&lt;&gt;"",GUS_2020!AX17*41.868/1000,"")</f>
        <v/>
      </c>
      <c r="AY17" s="273" t="str">
        <f>IF(GUS_2020!AY17&lt;&gt;"",GUS_2020!AY17*41.868/1000,"")</f>
        <v/>
      </c>
      <c r="AZ17" s="273" t="str">
        <f>IF(GUS_2020!AZ17&lt;&gt;"",GUS_2020!AZ17*41.868/1000,"")</f>
        <v/>
      </c>
      <c r="BA17" s="273" t="str">
        <f>IF(GUS_2020!BA17&lt;&gt;"",GUS_2020!BA17*41.868/1000,"")</f>
        <v/>
      </c>
      <c r="BB17" s="273" t="str">
        <f>IF(GUS_2020!BB17&lt;&gt;"",GUS_2020!BB17*41.868/1000,"")</f>
        <v/>
      </c>
      <c r="BC17" s="273" t="str">
        <f>IF(GUS_2020!BC17&lt;&gt;"",GUS_2020!BC17*41.868/1000,"")</f>
        <v/>
      </c>
      <c r="BD17" s="273" t="str">
        <f>IF(GUS_2020!BD17&lt;&gt;"",GUS_2020!BD17*41.868/1000,"")</f>
        <v/>
      </c>
      <c r="BE17" s="273" t="str">
        <f>IF(GUS_2020!BE17&lt;&gt;"",GUS_2020!BE17*41.868/1000,"")</f>
        <v/>
      </c>
      <c r="BF17" s="273" t="str">
        <f>IF(GUS_2020!BF17&lt;&gt;"",GUS_2020!BF17*41.868/1000,"")</f>
        <v/>
      </c>
      <c r="BG17" s="273" t="str">
        <f>IF(GUS_2020!BG17&lt;&gt;"",GUS_2020!BG17*41.868/1000,"")</f>
        <v/>
      </c>
      <c r="BH17" s="273" t="str">
        <f>IF(GUS_2020!BH17&lt;&gt;"",GUS_2020!BH17*41.868/1000,"")</f>
        <v/>
      </c>
      <c r="BI17" s="273" t="str">
        <f>IF(GUS_2020!BI17&lt;&gt;"",GUS_2020!BI17*41.868/1000,"")</f>
        <v/>
      </c>
      <c r="BJ17" s="273" t="str">
        <f>IF(GUS_2020!BJ17&lt;&gt;"",GUS_2020!BJ17*41.868/1000,"")</f>
        <v/>
      </c>
      <c r="BK17" s="273" t="str">
        <f>IF(GUS_2020!BK17&lt;&gt;"",GUS_2020!BK17*41.868/1000,"")</f>
        <v/>
      </c>
      <c r="BL17" s="273" t="str">
        <f>IF(GUS_2020!BL17&lt;&gt;"",GUS_2020!BL17*41.868/1000,"")</f>
        <v/>
      </c>
      <c r="BM17" s="273" t="str">
        <f>IF(GUS_2020!BM17&lt;&gt;"",GUS_2020!BM17*41.868/1000,"")</f>
        <v/>
      </c>
      <c r="BN17" s="273" t="str">
        <f>IF(GUS_2020!BN17&lt;&gt;"",GUS_2020!BN17*41.868/1000,"")</f>
        <v/>
      </c>
      <c r="BO17" s="273" t="str">
        <f>IF(GUS_2020!BO17&lt;&gt;"",GUS_2020!BO17*41.868/1000,"")</f>
        <v/>
      </c>
      <c r="BP17" s="273" t="str">
        <f>IF(GUS_2020!BP17&lt;&gt;"",GUS_2020!BP17*41.868/1000,"")</f>
        <v/>
      </c>
      <c r="BQ17" s="273" t="str">
        <f>IF(GUS_2020!BQ17&lt;&gt;"",GUS_2020!BQ17*41.868/1000,"")</f>
        <v/>
      </c>
      <c r="BR17" s="273" t="str">
        <f>IF(GUS_2020!BR17&lt;&gt;"",GUS_2020!BR17*41.868/1000,"")</f>
        <v/>
      </c>
      <c r="BS17" s="273" t="str">
        <f>IF(GUS_2020!BS17&lt;&gt;"",GUS_2020!BS17*41.868/1000,"")</f>
        <v/>
      </c>
    </row>
    <row r="18" spans="1:71" ht="22.5">
      <c r="A18" s="272" t="s">
        <v>691</v>
      </c>
      <c r="B18" s="273">
        <f>IF(GUS_2020!B18&lt;&gt;"",GUS_2020!B18*41.868/1000,"")</f>
        <v>2880.3509280000003</v>
      </c>
      <c r="C18" s="273" t="str">
        <f>IF(GUS_2020!C18&lt;&gt;"",GUS_2020!C18*41.868/1000,"")</f>
        <v/>
      </c>
      <c r="D18" s="273" t="str">
        <f>IF(GUS_2020!D18&lt;&gt;"",GUS_2020!D18*41.868/1000,"")</f>
        <v/>
      </c>
      <c r="E18" s="273" t="str">
        <f>IF(GUS_2020!E18&lt;&gt;"",GUS_2020!E18*41.868/1000,"")</f>
        <v/>
      </c>
      <c r="F18" s="273" t="str">
        <f>IF(GUS_2020!F18&lt;&gt;"",GUS_2020!F18*41.868/1000,"")</f>
        <v/>
      </c>
      <c r="G18" s="273" t="str">
        <f>IF(GUS_2020!G18&lt;&gt;"",GUS_2020!G18*41.868/1000,"")</f>
        <v/>
      </c>
      <c r="H18" s="273" t="str">
        <f>IF(GUS_2020!H18&lt;&gt;"",GUS_2020!H18*41.868/1000,"")</f>
        <v/>
      </c>
      <c r="I18" s="273" t="str">
        <f>IF(GUS_2020!I18&lt;&gt;"",GUS_2020!I18*41.868/1000,"")</f>
        <v/>
      </c>
      <c r="J18" s="273" t="str">
        <f>IF(GUS_2020!J18&lt;&gt;"",GUS_2020!J18*41.868/1000,"")</f>
        <v/>
      </c>
      <c r="K18" s="273" t="str">
        <f>IF(GUS_2020!K18&lt;&gt;"",GUS_2020!K18*41.868/1000,"")</f>
        <v/>
      </c>
      <c r="L18" s="273" t="str">
        <f>IF(GUS_2020!L18&lt;&gt;"",GUS_2020!L18*41.868/1000,"")</f>
        <v/>
      </c>
      <c r="M18" s="273" t="str">
        <f>IF(GUS_2020!M18&lt;&gt;"",GUS_2020!M18*41.868/1000,"")</f>
        <v/>
      </c>
      <c r="N18" s="273" t="str">
        <f>IF(GUS_2020!N18&lt;&gt;"",GUS_2020!N18*41.868/1000,"")</f>
        <v/>
      </c>
      <c r="O18" s="273" t="str">
        <f>IF(GUS_2020!O18&lt;&gt;"",GUS_2020!O18*41.868/1000,"")</f>
        <v/>
      </c>
      <c r="P18" s="273" t="str">
        <f>IF(GUS_2020!P18&lt;&gt;"",GUS_2020!P18*41.868/1000,"")</f>
        <v/>
      </c>
      <c r="Q18" s="273" t="str">
        <f>IF(GUS_2020!Q18&lt;&gt;"",GUS_2020!Q18*41.868/1000,"")</f>
        <v/>
      </c>
      <c r="R18" s="273" t="str">
        <f>IF(GUS_2020!R18&lt;&gt;"",GUS_2020!R18*41.868/1000,"")</f>
        <v/>
      </c>
      <c r="S18" s="273" t="str">
        <f>IF(GUS_2020!S18&lt;&gt;"",GUS_2020!S18*41.868/1000,"")</f>
        <v/>
      </c>
      <c r="T18" s="273" t="str">
        <f>IF(GUS_2020!T18&lt;&gt;"",GUS_2020!T18*41.868/1000,"")</f>
        <v/>
      </c>
      <c r="U18" s="273" t="str">
        <f>IF(GUS_2020!U18&lt;&gt;"",GUS_2020!U18*41.868/1000,"")</f>
        <v/>
      </c>
      <c r="V18" s="273" t="str">
        <f>IF(GUS_2020!V18&lt;&gt;"",GUS_2020!V18*41.868/1000,"")</f>
        <v/>
      </c>
      <c r="W18" s="273" t="str">
        <f>IF(GUS_2020!W18&lt;&gt;"",GUS_2020!W18*41.868/1000,"")</f>
        <v/>
      </c>
      <c r="X18" s="273" t="str">
        <f>IF(GUS_2020!X18&lt;&gt;"",GUS_2020!X18*41.868/1000,"")</f>
        <v/>
      </c>
      <c r="Y18" s="273" t="str">
        <f>IF(GUS_2020!Y18&lt;&gt;"",GUS_2020!Y18*41.868/1000,"")</f>
        <v/>
      </c>
      <c r="Z18" s="273" t="str">
        <f>IF(GUS_2020!Z18&lt;&gt;"",GUS_2020!Z18*41.868/1000,"")</f>
        <v/>
      </c>
      <c r="AA18" s="273" t="str">
        <f>IF(GUS_2020!AA18&lt;&gt;"",GUS_2020!AA18*41.868/1000,"")</f>
        <v/>
      </c>
      <c r="AB18" s="273" t="str">
        <f>IF(GUS_2020!AB18&lt;&gt;"",GUS_2020!AB18*41.868/1000,"")</f>
        <v/>
      </c>
      <c r="AC18" s="273" t="str">
        <f>IF(GUS_2020!AC18&lt;&gt;"",GUS_2020!AC18*41.868/1000,"")</f>
        <v/>
      </c>
      <c r="AD18" s="273" t="str">
        <f>IF(GUS_2020!AD18&lt;&gt;"",GUS_2020!AD18*41.868/1000,"")</f>
        <v/>
      </c>
      <c r="AE18" s="273" t="str">
        <f>IF(GUS_2020!AE18&lt;&gt;"",GUS_2020!AE18*41.868/1000,"")</f>
        <v/>
      </c>
      <c r="AF18" s="273" t="str">
        <f>IF(GUS_2020!AF18&lt;&gt;"",GUS_2020!AF18*41.868/1000,"")</f>
        <v/>
      </c>
      <c r="AG18" s="273" t="str">
        <f>IF(GUS_2020!AG18&lt;&gt;"",GUS_2020!AG18*41.868/1000,"")</f>
        <v/>
      </c>
      <c r="AH18" s="273" t="str">
        <f>IF(GUS_2020!AH18&lt;&gt;"",GUS_2020!AH18*41.868/1000,"")</f>
        <v/>
      </c>
      <c r="AI18" s="273" t="str">
        <f>IF(GUS_2020!AI18&lt;&gt;"",GUS_2020!AI18*41.868/1000,"")</f>
        <v/>
      </c>
      <c r="AJ18" s="273" t="str">
        <f>IF(GUS_2020!AJ18&lt;&gt;"",GUS_2020!AJ18*41.868/1000,"")</f>
        <v/>
      </c>
      <c r="AK18" s="273" t="str">
        <f>IF(GUS_2020!AK18&lt;&gt;"",GUS_2020!AK18*41.868/1000,"")</f>
        <v/>
      </c>
      <c r="AL18" s="273" t="str">
        <f>IF(GUS_2020!AL18&lt;&gt;"",GUS_2020!AL18*41.868/1000,"")</f>
        <v/>
      </c>
      <c r="AM18" s="273" t="str">
        <f>IF(GUS_2020!AM18&lt;&gt;"",GUS_2020!AM18*41.868/1000,"")</f>
        <v/>
      </c>
      <c r="AN18" s="273" t="str">
        <f>IF(GUS_2020!AN18&lt;&gt;"",GUS_2020!AN18*41.868/1000,"")</f>
        <v/>
      </c>
      <c r="AO18" s="273" t="str">
        <f>IF(GUS_2020!AO18&lt;&gt;"",GUS_2020!AO18*41.868/1000,"")</f>
        <v/>
      </c>
      <c r="AP18" s="273" t="str">
        <f>IF(GUS_2020!AP18&lt;&gt;"",GUS_2020!AP18*41.868/1000,"")</f>
        <v/>
      </c>
      <c r="AQ18" s="273" t="str">
        <f>IF(GUS_2020!AQ18&lt;&gt;"",GUS_2020!AQ18*41.868/1000,"")</f>
        <v/>
      </c>
      <c r="AR18" s="273" t="str">
        <f>IF(GUS_2020!AR18&lt;&gt;"",GUS_2020!AR18*41.868/1000,"")</f>
        <v/>
      </c>
      <c r="AS18" s="273" t="str">
        <f>IF(GUS_2020!AS18&lt;&gt;"",GUS_2020!AS18*41.868/1000,"")</f>
        <v/>
      </c>
      <c r="AT18" s="273" t="str">
        <f>IF(GUS_2020!AT18&lt;&gt;"",GUS_2020!AT18*41.868/1000,"")</f>
        <v/>
      </c>
      <c r="AU18" s="273" t="str">
        <f>IF(GUS_2020!AU18&lt;&gt;"",GUS_2020!AU18*41.868/1000,"")</f>
        <v/>
      </c>
      <c r="AV18" s="273" t="str">
        <f>IF(GUS_2020!AV18&lt;&gt;"",GUS_2020!AV18*41.868/1000,"")</f>
        <v/>
      </c>
      <c r="AW18" s="273" t="str">
        <f>IF(GUS_2020!AW18&lt;&gt;"",GUS_2020!AW18*41.868/1000,"")</f>
        <v/>
      </c>
      <c r="AX18" s="273" t="str">
        <f>IF(GUS_2020!AX18&lt;&gt;"",GUS_2020!AX18*41.868/1000,"")</f>
        <v/>
      </c>
      <c r="AY18" s="273" t="str">
        <f>IF(GUS_2020!AY18&lt;&gt;"",GUS_2020!AY18*41.868/1000,"")</f>
        <v/>
      </c>
      <c r="AZ18" s="273" t="str">
        <f>IF(GUS_2020!AZ18&lt;&gt;"",GUS_2020!AZ18*41.868/1000,"")</f>
        <v/>
      </c>
      <c r="BA18" s="273" t="str">
        <f>IF(GUS_2020!BA18&lt;&gt;"",GUS_2020!BA18*41.868/1000,"")</f>
        <v/>
      </c>
      <c r="BB18" s="273" t="str">
        <f>IF(GUS_2020!BB18&lt;&gt;"",GUS_2020!BB18*41.868/1000,"")</f>
        <v/>
      </c>
      <c r="BC18" s="273" t="str">
        <f>IF(GUS_2020!BC18&lt;&gt;"",GUS_2020!BC18*41.868/1000,"")</f>
        <v/>
      </c>
      <c r="BD18" s="273" t="str">
        <f>IF(GUS_2020!BD18&lt;&gt;"",GUS_2020!BD18*41.868/1000,"")</f>
        <v/>
      </c>
      <c r="BE18" s="273" t="str">
        <f>IF(GUS_2020!BE18&lt;&gt;"",GUS_2020!BE18*41.868/1000,"")</f>
        <v/>
      </c>
      <c r="BF18" s="273" t="str">
        <f>IF(GUS_2020!BF18&lt;&gt;"",GUS_2020!BF18*41.868/1000,"")</f>
        <v/>
      </c>
      <c r="BG18" s="273" t="str">
        <f>IF(GUS_2020!BG18&lt;&gt;"",GUS_2020!BG18*41.868/1000,"")</f>
        <v/>
      </c>
      <c r="BH18" s="273" t="str">
        <f>IF(GUS_2020!BH18&lt;&gt;"",GUS_2020!BH18*41.868/1000,"")</f>
        <v/>
      </c>
      <c r="BI18" s="273" t="str">
        <f>IF(GUS_2020!BI18&lt;&gt;"",GUS_2020!BI18*41.868/1000,"")</f>
        <v/>
      </c>
      <c r="BJ18" s="273" t="str">
        <f>IF(GUS_2020!BJ18&lt;&gt;"",GUS_2020!BJ18*41.868/1000,"")</f>
        <v/>
      </c>
      <c r="BK18" s="273" t="str">
        <f>IF(GUS_2020!BK18&lt;&gt;"",GUS_2020!BK18*41.868/1000,"")</f>
        <v/>
      </c>
      <c r="BL18" s="273" t="str">
        <f>IF(GUS_2020!BL18&lt;&gt;"",GUS_2020!BL18*41.868/1000,"")</f>
        <v/>
      </c>
      <c r="BM18" s="273" t="str">
        <f>IF(GUS_2020!BM18&lt;&gt;"",GUS_2020!BM18*41.868/1000,"")</f>
        <v/>
      </c>
      <c r="BN18" s="273" t="str">
        <f>IF(GUS_2020!BN18&lt;&gt;"",GUS_2020!BN18*41.868/1000,"")</f>
        <v/>
      </c>
      <c r="BO18" s="273" t="str">
        <f>IF(GUS_2020!BO18&lt;&gt;"",GUS_2020!BO18*41.868/1000,"")</f>
        <v/>
      </c>
      <c r="BP18" s="273" t="str">
        <f>IF(GUS_2020!BP18&lt;&gt;"",GUS_2020!BP18*41.868/1000,"")</f>
        <v/>
      </c>
      <c r="BQ18" s="273" t="str">
        <f>IF(GUS_2020!BQ18&lt;&gt;"",GUS_2020!BQ18*41.868/1000,"")</f>
        <v/>
      </c>
      <c r="BR18" s="273" t="str">
        <f>IF(GUS_2020!BR18&lt;&gt;"",GUS_2020!BR18*41.868/1000,"")</f>
        <v/>
      </c>
      <c r="BS18" s="273" t="str">
        <f>IF(GUS_2020!BS18&lt;&gt;"",GUS_2020!BS18*41.868/1000,"")</f>
        <v/>
      </c>
    </row>
    <row r="19" spans="1:71" ht="22.5">
      <c r="A19" s="272" t="s">
        <v>692</v>
      </c>
      <c r="B19" s="273">
        <f>IF(GUS_2020!B19&lt;&gt;"",GUS_2020!B19*41.868/1000,"")</f>
        <v>3198.0453120000002</v>
      </c>
      <c r="C19" s="273">
        <f>IF(GUS_2020!C19&lt;&gt;"",GUS_2020!C19*41.868/1000,"")</f>
        <v>1545.1804079999999</v>
      </c>
      <c r="D19" s="273" t="str">
        <f>IF(GUS_2020!D19&lt;&gt;"",GUS_2020!D19*41.868/1000,"")</f>
        <v/>
      </c>
      <c r="E19" s="273">
        <f>IF(GUS_2020!E19&lt;&gt;"",GUS_2020!E19*41.868/1000,"")</f>
        <v>317.27570400000002</v>
      </c>
      <c r="F19" s="273">
        <f>IF(GUS_2020!F19&lt;&gt;"",GUS_2020!F19*41.868/1000,"")</f>
        <v>811.40184000000011</v>
      </c>
      <c r="G19" s="273" t="str">
        <f>IF(GUS_2020!G19&lt;&gt;"",GUS_2020!G19*41.868/1000,"")</f>
        <v/>
      </c>
      <c r="H19" s="273">
        <f>IF(GUS_2020!H19&lt;&gt;"",GUS_2020!H19*41.868/1000,"")</f>
        <v>364.46093999999999</v>
      </c>
      <c r="I19" s="273" t="str">
        <f>IF(GUS_2020!I19&lt;&gt;"",GUS_2020!I19*41.868/1000,"")</f>
        <v/>
      </c>
      <c r="J19" s="273">
        <f>IF(GUS_2020!J19&lt;&gt;"",GUS_2020!J19*41.868/1000,"")</f>
        <v>52.041924000000002</v>
      </c>
      <c r="K19" s="273" t="str">
        <f>IF(GUS_2020!K19&lt;&gt;"",GUS_2020!K19*41.868/1000,"")</f>
        <v/>
      </c>
      <c r="L19" s="273" t="str">
        <f>IF(GUS_2020!L19&lt;&gt;"",GUS_2020!L19*41.868/1000,"")</f>
        <v/>
      </c>
      <c r="M19" s="273">
        <f>IF(GUS_2020!M19&lt;&gt;"",GUS_2020!M19*41.868/1000,"")</f>
        <v>0</v>
      </c>
      <c r="N19" s="273">
        <f>IF(GUS_2020!N19&lt;&gt;"",GUS_2020!N19*41.868/1000,"")</f>
        <v>30.479904000000001</v>
      </c>
      <c r="O19" s="273" t="str">
        <f>IF(GUS_2020!O19&lt;&gt;"",GUS_2020!O19*41.868/1000,"")</f>
        <v/>
      </c>
      <c r="P19" s="273">
        <f>IF(GUS_2020!P19&lt;&gt;"",GUS_2020!P19*41.868/1000,"")</f>
        <v>17.333352000000001</v>
      </c>
      <c r="Q19" s="273">
        <f>IF(GUS_2020!Q19&lt;&gt;"",GUS_2020!Q19*41.868/1000,"")</f>
        <v>11.429964</v>
      </c>
      <c r="R19" s="273">
        <f>IF(GUS_2020!R19&lt;&gt;"",GUS_2020!R19*41.868/1000,"")</f>
        <v>1.7165880000000002</v>
      </c>
      <c r="S19" s="273" t="str">
        <f>IF(GUS_2020!S19&lt;&gt;"",GUS_2020!S19*41.868/1000,"")</f>
        <v/>
      </c>
      <c r="T19" s="273" t="str">
        <f>IF(GUS_2020!T19&lt;&gt;"",GUS_2020!T19*41.868/1000,"")</f>
        <v/>
      </c>
      <c r="U19" s="273" t="str">
        <f>IF(GUS_2020!U19&lt;&gt;"",GUS_2020!U19*41.868/1000,"")</f>
        <v/>
      </c>
      <c r="V19" s="273" t="str">
        <f>IF(GUS_2020!V19&lt;&gt;"",GUS_2020!V19*41.868/1000,"")</f>
        <v/>
      </c>
      <c r="W19" s="273">
        <f>IF(GUS_2020!W19&lt;&gt;"",GUS_2020!W19*41.868/1000,"")</f>
        <v>1247.7501360000001</v>
      </c>
      <c r="X19" s="273">
        <f>IF(GUS_2020!X19&lt;&gt;"",GUS_2020!X19*41.868/1000,"")</f>
        <v>1094.63886</v>
      </c>
      <c r="Y19" s="273" t="str">
        <f>IF(GUS_2020!Y19&lt;&gt;"",GUS_2020!Y19*41.868/1000,"")</f>
        <v/>
      </c>
      <c r="Z19" s="273">
        <f>IF(GUS_2020!Z19&lt;&gt;"",GUS_2020!Z19*41.868/1000,"")</f>
        <v>44.589420000000004</v>
      </c>
      <c r="AA19" s="273">
        <f>IF(GUS_2020!AA19&lt;&gt;"",GUS_2020!AA19*41.868/1000,"")</f>
        <v>3.2657040000000004</v>
      </c>
      <c r="AB19" s="273">
        <f>IF(GUS_2020!AB19&lt;&gt;"",GUS_2020!AB19*41.868/1000,"")</f>
        <v>23.362344</v>
      </c>
      <c r="AC19" s="273">
        <f>IF(GUS_2020!AC19&lt;&gt;"",GUS_2020!AC19*41.868/1000,"")</f>
        <v>11.346228000000002</v>
      </c>
      <c r="AD19" s="273" t="str">
        <f>IF(GUS_2020!AD19&lt;&gt;"",GUS_2020!AD19*41.868/1000,"")</f>
        <v/>
      </c>
      <c r="AE19" s="273">
        <f>IF(GUS_2020!AE19&lt;&gt;"",GUS_2020!AE19*41.868/1000,"")</f>
        <v>3.7262520000000006</v>
      </c>
      <c r="AF19" s="273" t="str">
        <f>IF(GUS_2020!AF19&lt;&gt;"",GUS_2020!AF19*41.868/1000,"")</f>
        <v/>
      </c>
      <c r="AG19" s="273" t="str">
        <f>IF(GUS_2020!AG19&lt;&gt;"",GUS_2020!AG19*41.868/1000,"")</f>
        <v/>
      </c>
      <c r="AH19" s="273" t="str">
        <f>IF(GUS_2020!AH19&lt;&gt;"",GUS_2020!AH19*41.868/1000,"")</f>
        <v/>
      </c>
      <c r="AI19" s="273" t="str">
        <f>IF(GUS_2020!AI19&lt;&gt;"",GUS_2020!AI19*41.868/1000,"")</f>
        <v/>
      </c>
      <c r="AJ19" s="273" t="str">
        <f>IF(GUS_2020!AJ19&lt;&gt;"",GUS_2020!AJ19*41.868/1000,"")</f>
        <v/>
      </c>
      <c r="AK19" s="273">
        <f>IF(GUS_2020!AK19&lt;&gt;"",GUS_2020!AK19*41.868/1000,"")</f>
        <v>30.982320000000005</v>
      </c>
      <c r="AL19" s="273">
        <f>IF(GUS_2020!AL19&lt;&gt;"",GUS_2020!AL19*41.868/1000,"")</f>
        <v>3.0982319999999999</v>
      </c>
      <c r="AM19" s="273">
        <f>IF(GUS_2020!AM19&lt;&gt;"",GUS_2020!AM19*41.868/1000,"")</f>
        <v>13.774572000000001</v>
      </c>
      <c r="AN19" s="273" t="str">
        <f>IF(GUS_2020!AN19&lt;&gt;"",GUS_2020!AN19*41.868/1000,"")</f>
        <v/>
      </c>
      <c r="AO19" s="273">
        <f>IF(GUS_2020!AO19&lt;&gt;"",GUS_2020!AO19*41.868/1000,"")</f>
        <v>3.0982319999999999</v>
      </c>
      <c r="AP19" s="273" t="str">
        <f>IF(GUS_2020!AP19&lt;&gt;"",GUS_2020!AP19*41.868/1000,"")</f>
        <v/>
      </c>
      <c r="AQ19" s="273" t="str">
        <f>IF(GUS_2020!AQ19&lt;&gt;"",GUS_2020!AQ19*41.868/1000,"")</f>
        <v/>
      </c>
      <c r="AR19" s="273" t="str">
        <f>IF(GUS_2020!AR19&lt;&gt;"",GUS_2020!AR19*41.868/1000,"")</f>
        <v/>
      </c>
      <c r="AS19" s="273">
        <f>IF(GUS_2020!AS19&lt;&gt;"",GUS_2020!AS19*41.868/1000,"")</f>
        <v>15.826104000000001</v>
      </c>
      <c r="AT19" s="273">
        <f>IF(GUS_2020!AT19&lt;&gt;"",GUS_2020!AT19*41.868/1000,"")</f>
        <v>154.61852400000001</v>
      </c>
      <c r="AU19" s="273">
        <f>IF(GUS_2020!AU19&lt;&gt;"",GUS_2020!AU19*41.868/1000,"")</f>
        <v>204.10650000000001</v>
      </c>
      <c r="AV19" s="273">
        <f>IF(GUS_2020!AV19&lt;&gt;"",GUS_2020!AV19*41.868/1000,"")</f>
        <v>7.6199760000000003</v>
      </c>
      <c r="AW19" s="273" t="str">
        <f>IF(GUS_2020!AW19&lt;&gt;"",GUS_2020!AW19*41.868/1000,"")</f>
        <v/>
      </c>
      <c r="AX19" s="273">
        <f>IF(GUS_2020!AX19&lt;&gt;"",GUS_2020!AX19*41.868/1000,"")</f>
        <v>56.898612</v>
      </c>
      <c r="AY19" s="273">
        <f>IF(GUS_2020!AY19&lt;&gt;"",GUS_2020!AY19*41.868/1000,"")</f>
        <v>7.033824000000001</v>
      </c>
      <c r="AZ19" s="273" t="str">
        <f>IF(GUS_2020!AZ19&lt;&gt;"",GUS_2020!AZ19*41.868/1000,"")</f>
        <v/>
      </c>
      <c r="BA19" s="273" t="str">
        <f>IF(GUS_2020!BA19&lt;&gt;"",GUS_2020!BA19*41.868/1000,"")</f>
        <v/>
      </c>
      <c r="BB19" s="273">
        <f>IF(GUS_2020!BB19&lt;&gt;"",GUS_2020!BB19*41.868/1000,"")</f>
        <v>78.837444000000005</v>
      </c>
      <c r="BC19" s="273" t="str">
        <f>IF(GUS_2020!BC19&lt;&gt;"",GUS_2020!BC19*41.868/1000,"")</f>
        <v/>
      </c>
      <c r="BD19" s="273">
        <f>IF(GUS_2020!BD19&lt;&gt;"",GUS_2020!BD19*41.868/1000,"")</f>
        <v>9.629640000000002</v>
      </c>
      <c r="BE19" s="273">
        <f>IF(GUS_2020!BE19&lt;&gt;"",GUS_2020!BE19*41.868/1000,"")</f>
        <v>3.5587800000000001</v>
      </c>
      <c r="BF19" s="273">
        <f>IF(GUS_2020!BF19&lt;&gt;"",GUS_2020!BF19*41.868/1000,"")</f>
        <v>7.0756920000000001</v>
      </c>
      <c r="BG19" s="273" t="str">
        <f>IF(GUS_2020!BG19&lt;&gt;"",GUS_2020!BG19*41.868/1000,"")</f>
        <v/>
      </c>
      <c r="BH19" s="273">
        <f>IF(GUS_2020!BH19&lt;&gt;"",GUS_2020!BH19*41.868/1000,"")</f>
        <v>33.368796000000003</v>
      </c>
      <c r="BI19" s="273" t="str">
        <f>IF(GUS_2020!BI19&lt;&gt;"",GUS_2020!BI19*41.868/1000,"")</f>
        <v/>
      </c>
      <c r="BJ19" s="273" t="str">
        <f>IF(GUS_2020!BJ19&lt;&gt;"",GUS_2020!BJ19*41.868/1000,"")</f>
        <v/>
      </c>
      <c r="BK19" s="273" t="str">
        <f>IF(GUS_2020!BK19&lt;&gt;"",GUS_2020!BK19*41.868/1000,"")</f>
        <v/>
      </c>
      <c r="BL19" s="273">
        <f>IF(GUS_2020!BL19&lt;&gt;"",GUS_2020!BL19*41.868/1000,"")</f>
        <v>4.1868000000000002E-2</v>
      </c>
      <c r="BM19" s="273">
        <f>IF(GUS_2020!BM19&lt;&gt;"",GUS_2020!BM19*41.868/1000,"")</f>
        <v>0</v>
      </c>
      <c r="BN19" s="273">
        <f>IF(GUS_2020!BN19&lt;&gt;"",GUS_2020!BN19*41.868/1000,"")</f>
        <v>9.9645840000000003</v>
      </c>
      <c r="BO19" s="273">
        <f>IF(GUS_2020!BO19&lt;&gt;"",GUS_2020!BO19*41.868/1000,"")</f>
        <v>1.25604</v>
      </c>
      <c r="BP19" s="273">
        <f>IF(GUS_2020!BP19&lt;&gt;"",GUS_2020!BP19*41.868/1000,"")</f>
        <v>8.7085439999999998</v>
      </c>
      <c r="BQ19" s="273" t="str">
        <f>IF(GUS_2020!BQ19&lt;&gt;"",GUS_2020!BQ19*41.868/1000,"")</f>
        <v/>
      </c>
      <c r="BR19" s="273">
        <f>IF(GUS_2020!BR19&lt;&gt;"",GUS_2020!BR19*41.868/1000,"")</f>
        <v>1.7584560000000002</v>
      </c>
      <c r="BS19" s="273">
        <f>IF(GUS_2020!BS19&lt;&gt;"",GUS_2020!BS19*41.868/1000,"")</f>
        <v>4.2705359999999999</v>
      </c>
    </row>
    <row r="20" spans="1:71" ht="22.5">
      <c r="A20" s="272" t="s">
        <v>693</v>
      </c>
      <c r="B20" s="273">
        <f>IF(GUS_2020!B20&lt;&gt;"",GUS_2020!B20*41.868/1000,"")</f>
        <v>1535.5089</v>
      </c>
      <c r="C20" s="273">
        <f>IF(GUS_2020!C20&lt;&gt;"",GUS_2020!C20*41.868/1000,"")</f>
        <v>1177.5374999999999</v>
      </c>
      <c r="D20" s="273" t="str">
        <f>IF(GUS_2020!D20&lt;&gt;"",GUS_2020!D20*41.868/1000,"")</f>
        <v/>
      </c>
      <c r="E20" s="273">
        <f>IF(GUS_2020!E20&lt;&gt;"",GUS_2020!E20*41.868/1000,"")</f>
        <v>1.9677960000000001</v>
      </c>
      <c r="F20" s="273">
        <f>IF(GUS_2020!F20&lt;&gt;"",GUS_2020!F20*41.868/1000,"")</f>
        <v>811.06689600000004</v>
      </c>
      <c r="G20" s="273" t="str">
        <f>IF(GUS_2020!G20&lt;&gt;"",GUS_2020!G20*41.868/1000,"")</f>
        <v/>
      </c>
      <c r="H20" s="273">
        <f>IF(GUS_2020!H20&lt;&gt;"",GUS_2020!H20*41.868/1000,"")</f>
        <v>364.46093999999999</v>
      </c>
      <c r="I20" s="273" t="str">
        <f>IF(GUS_2020!I20&lt;&gt;"",GUS_2020!I20*41.868/1000,"")</f>
        <v/>
      </c>
      <c r="J20" s="273">
        <f>IF(GUS_2020!J20&lt;&gt;"",GUS_2020!J20*41.868/1000,"")</f>
        <v>4.1868000000000002E-2</v>
      </c>
      <c r="K20" s="273" t="str">
        <f>IF(GUS_2020!K20&lt;&gt;"",GUS_2020!K20*41.868/1000,"")</f>
        <v/>
      </c>
      <c r="L20" s="273" t="str">
        <f>IF(GUS_2020!L20&lt;&gt;"",GUS_2020!L20*41.868/1000,"")</f>
        <v/>
      </c>
      <c r="M20" s="273">
        <f>IF(GUS_2020!M20&lt;&gt;"",GUS_2020!M20*41.868/1000,"")</f>
        <v>0</v>
      </c>
      <c r="N20" s="273">
        <f>IF(GUS_2020!N20&lt;&gt;"",GUS_2020!N20*41.868/1000,"")</f>
        <v>30.479904000000001</v>
      </c>
      <c r="O20" s="273" t="str">
        <f>IF(GUS_2020!O20&lt;&gt;"",GUS_2020!O20*41.868/1000,"")</f>
        <v/>
      </c>
      <c r="P20" s="273">
        <f>IF(GUS_2020!P20&lt;&gt;"",GUS_2020!P20*41.868/1000,"")</f>
        <v>17.333352000000001</v>
      </c>
      <c r="Q20" s="273">
        <f>IF(GUS_2020!Q20&lt;&gt;"",GUS_2020!Q20*41.868/1000,"")</f>
        <v>11.429964</v>
      </c>
      <c r="R20" s="273">
        <f>IF(GUS_2020!R20&lt;&gt;"",GUS_2020!R20*41.868/1000,"")</f>
        <v>1.7165880000000002</v>
      </c>
      <c r="S20" s="273" t="str">
        <f>IF(GUS_2020!S20&lt;&gt;"",GUS_2020!S20*41.868/1000,"")</f>
        <v/>
      </c>
      <c r="T20" s="273" t="str">
        <f>IF(GUS_2020!T20&lt;&gt;"",GUS_2020!T20*41.868/1000,"")</f>
        <v/>
      </c>
      <c r="U20" s="273" t="str">
        <f>IF(GUS_2020!U20&lt;&gt;"",GUS_2020!U20*41.868/1000,"")</f>
        <v/>
      </c>
      <c r="V20" s="273" t="str">
        <f>IF(GUS_2020!V20&lt;&gt;"",GUS_2020!V20*41.868/1000,"")</f>
        <v/>
      </c>
      <c r="W20" s="273">
        <f>IF(GUS_2020!W20&lt;&gt;"",GUS_2020!W20*41.868/1000,"")</f>
        <v>16.621596</v>
      </c>
      <c r="X20" s="273" t="str">
        <f>IF(GUS_2020!X20&lt;&gt;"",GUS_2020!X20*41.868/1000,"")</f>
        <v/>
      </c>
      <c r="Y20" s="273" t="str">
        <f>IF(GUS_2020!Y20&lt;&gt;"",GUS_2020!Y20*41.868/1000,"")</f>
        <v/>
      </c>
      <c r="Z20" s="273" t="str">
        <f>IF(GUS_2020!Z20&lt;&gt;"",GUS_2020!Z20*41.868/1000,"")</f>
        <v/>
      </c>
      <c r="AA20" s="273" t="str">
        <f>IF(GUS_2020!AA20&lt;&gt;"",GUS_2020!AA20*41.868/1000,"")</f>
        <v/>
      </c>
      <c r="AB20" s="273" t="str">
        <f>IF(GUS_2020!AB20&lt;&gt;"",GUS_2020!AB20*41.868/1000,"")</f>
        <v/>
      </c>
      <c r="AC20" s="273">
        <f>IF(GUS_2020!AC20&lt;&gt;"",GUS_2020!AC20*41.868/1000,"")</f>
        <v>0.66988800000000004</v>
      </c>
      <c r="AD20" s="273" t="str">
        <f>IF(GUS_2020!AD20&lt;&gt;"",GUS_2020!AD20*41.868/1000,"")</f>
        <v/>
      </c>
      <c r="AE20" s="273">
        <f>IF(GUS_2020!AE20&lt;&gt;"",GUS_2020!AE20*41.868/1000,"")</f>
        <v>0</v>
      </c>
      <c r="AF20" s="273" t="str">
        <f>IF(GUS_2020!AF20&lt;&gt;"",GUS_2020!AF20*41.868/1000,"")</f>
        <v/>
      </c>
      <c r="AG20" s="273" t="str">
        <f>IF(GUS_2020!AG20&lt;&gt;"",GUS_2020!AG20*41.868/1000,"")</f>
        <v/>
      </c>
      <c r="AH20" s="273" t="str">
        <f>IF(GUS_2020!AH20&lt;&gt;"",GUS_2020!AH20*41.868/1000,"")</f>
        <v/>
      </c>
      <c r="AI20" s="273" t="str">
        <f>IF(GUS_2020!AI20&lt;&gt;"",GUS_2020!AI20*41.868/1000,"")</f>
        <v/>
      </c>
      <c r="AJ20" s="273" t="str">
        <f>IF(GUS_2020!AJ20&lt;&gt;"",GUS_2020!AJ20*41.868/1000,"")</f>
        <v/>
      </c>
      <c r="AK20" s="273" t="str">
        <f>IF(GUS_2020!AK20&lt;&gt;"",GUS_2020!AK20*41.868/1000,"")</f>
        <v/>
      </c>
      <c r="AL20" s="273">
        <f>IF(GUS_2020!AL20&lt;&gt;"",GUS_2020!AL20*41.868/1000,"")</f>
        <v>2.177136</v>
      </c>
      <c r="AM20" s="273">
        <f>IF(GUS_2020!AM20&lt;&gt;"",GUS_2020!AM20*41.868/1000,"")</f>
        <v>13.774572000000001</v>
      </c>
      <c r="AN20" s="273" t="str">
        <f>IF(GUS_2020!AN20&lt;&gt;"",GUS_2020!AN20*41.868/1000,"")</f>
        <v/>
      </c>
      <c r="AO20" s="273" t="str">
        <f>IF(GUS_2020!AO20&lt;&gt;"",GUS_2020!AO20*41.868/1000,"")</f>
        <v/>
      </c>
      <c r="AP20" s="273" t="str">
        <f>IF(GUS_2020!AP20&lt;&gt;"",GUS_2020!AP20*41.868/1000,"")</f>
        <v/>
      </c>
      <c r="AQ20" s="273" t="str">
        <f>IF(GUS_2020!AQ20&lt;&gt;"",GUS_2020!AQ20*41.868/1000,"")</f>
        <v/>
      </c>
      <c r="AR20" s="273" t="str">
        <f>IF(GUS_2020!AR20&lt;&gt;"",GUS_2020!AR20*41.868/1000,"")</f>
        <v/>
      </c>
      <c r="AS20" s="273" t="str">
        <f>IF(GUS_2020!AS20&lt;&gt;"",GUS_2020!AS20*41.868/1000,"")</f>
        <v/>
      </c>
      <c r="AT20" s="273">
        <f>IF(GUS_2020!AT20&lt;&gt;"",GUS_2020!AT20*41.868/1000,"")</f>
        <v>131.25618</v>
      </c>
      <c r="AU20" s="273">
        <f>IF(GUS_2020!AU20&lt;&gt;"",GUS_2020!AU20*41.868/1000,"")</f>
        <v>163.662012</v>
      </c>
      <c r="AV20" s="273">
        <f>IF(GUS_2020!AV20&lt;&gt;"",GUS_2020!AV20*41.868/1000,"")</f>
        <v>7.6199760000000003</v>
      </c>
      <c r="AW20" s="273" t="str">
        <f>IF(GUS_2020!AW20&lt;&gt;"",GUS_2020!AW20*41.868/1000,"")</f>
        <v/>
      </c>
      <c r="AX20" s="273">
        <f>IF(GUS_2020!AX20&lt;&gt;"",GUS_2020!AX20*41.868/1000,"")</f>
        <v>56.898612</v>
      </c>
      <c r="AY20" s="273">
        <f>IF(GUS_2020!AY20&lt;&gt;"",GUS_2020!AY20*41.868/1000,"")</f>
        <v>7.033824000000001</v>
      </c>
      <c r="AZ20" s="273" t="str">
        <f>IF(GUS_2020!AZ20&lt;&gt;"",GUS_2020!AZ20*41.868/1000,"")</f>
        <v/>
      </c>
      <c r="BA20" s="273" t="str">
        <f>IF(GUS_2020!BA20&lt;&gt;"",GUS_2020!BA20*41.868/1000,"")</f>
        <v/>
      </c>
      <c r="BB20" s="273">
        <f>IF(GUS_2020!BB20&lt;&gt;"",GUS_2020!BB20*41.868/1000,"")</f>
        <v>78.837444000000005</v>
      </c>
      <c r="BC20" s="273" t="str">
        <f>IF(GUS_2020!BC20&lt;&gt;"",GUS_2020!BC20*41.868/1000,"")</f>
        <v/>
      </c>
      <c r="BD20" s="273">
        <f>IF(GUS_2020!BD20&lt;&gt;"",GUS_2020!BD20*41.868/1000,"")</f>
        <v>9.629640000000002</v>
      </c>
      <c r="BE20" s="273">
        <f>IF(GUS_2020!BE20&lt;&gt;"",GUS_2020!BE20*41.868/1000,"")</f>
        <v>3.5587800000000001</v>
      </c>
      <c r="BF20" s="273" t="str">
        <f>IF(GUS_2020!BF20&lt;&gt;"",GUS_2020!BF20*41.868/1000,"")</f>
        <v/>
      </c>
      <c r="BG20" s="273" t="str">
        <f>IF(GUS_2020!BG20&lt;&gt;"",GUS_2020!BG20*41.868/1000,"")</f>
        <v/>
      </c>
      <c r="BH20" s="273" t="str">
        <f>IF(GUS_2020!BH20&lt;&gt;"",GUS_2020!BH20*41.868/1000,"")</f>
        <v/>
      </c>
      <c r="BI20" s="273" t="str">
        <f>IF(GUS_2020!BI20&lt;&gt;"",GUS_2020!BI20*41.868/1000,"")</f>
        <v/>
      </c>
      <c r="BJ20" s="273" t="str">
        <f>IF(GUS_2020!BJ20&lt;&gt;"",GUS_2020!BJ20*41.868/1000,"")</f>
        <v/>
      </c>
      <c r="BK20" s="273" t="str">
        <f>IF(GUS_2020!BK20&lt;&gt;"",GUS_2020!BK20*41.868/1000,"")</f>
        <v/>
      </c>
      <c r="BL20" s="273">
        <f>IF(GUS_2020!BL20&lt;&gt;"",GUS_2020!BL20*41.868/1000,"")</f>
        <v>4.1868000000000002E-2</v>
      </c>
      <c r="BM20" s="273">
        <f>IF(GUS_2020!BM20&lt;&gt;"",GUS_2020!BM20*41.868/1000,"")</f>
        <v>0</v>
      </c>
      <c r="BN20" s="273">
        <f>IF(GUS_2020!BN20&lt;&gt;"",GUS_2020!BN20*41.868/1000,"")</f>
        <v>9.9645840000000003</v>
      </c>
      <c r="BO20" s="273">
        <f>IF(GUS_2020!BO20&lt;&gt;"",GUS_2020!BO20*41.868/1000,"")</f>
        <v>1.25604</v>
      </c>
      <c r="BP20" s="273">
        <f>IF(GUS_2020!BP20&lt;&gt;"",GUS_2020!BP20*41.868/1000,"")</f>
        <v>8.7085439999999998</v>
      </c>
      <c r="BQ20" s="273" t="str">
        <f>IF(GUS_2020!BQ20&lt;&gt;"",GUS_2020!BQ20*41.868/1000,"")</f>
        <v/>
      </c>
      <c r="BR20" s="273">
        <f>IF(GUS_2020!BR20&lt;&gt;"",GUS_2020!BR20*41.868/1000,"")</f>
        <v>1.7584560000000002</v>
      </c>
      <c r="BS20" s="273">
        <f>IF(GUS_2020!BS20&lt;&gt;"",GUS_2020!BS20*41.868/1000,"")</f>
        <v>4.2705359999999999</v>
      </c>
    </row>
    <row r="21" spans="1:71" ht="22.5">
      <c r="A21" s="272" t="s">
        <v>694</v>
      </c>
      <c r="B21" s="273">
        <f>IF(GUS_2020!B21&lt;&gt;"",GUS_2020!B21*41.868/1000,"")</f>
        <v>111.74569200000001</v>
      </c>
      <c r="C21" s="273">
        <f>IF(GUS_2020!C21&lt;&gt;"",GUS_2020!C21*41.868/1000,"")</f>
        <v>32.489568000000006</v>
      </c>
      <c r="D21" s="273" t="str">
        <f>IF(GUS_2020!D21&lt;&gt;"",GUS_2020!D21*41.868/1000,"")</f>
        <v/>
      </c>
      <c r="E21" s="273" t="str">
        <f>IF(GUS_2020!E21&lt;&gt;"",GUS_2020!E21*41.868/1000,"")</f>
        <v/>
      </c>
      <c r="F21" s="273">
        <f>IF(GUS_2020!F21&lt;&gt;"",GUS_2020!F21*41.868/1000,"")</f>
        <v>12.099852</v>
      </c>
      <c r="G21" s="273" t="str">
        <f>IF(GUS_2020!G21&lt;&gt;"",GUS_2020!G21*41.868/1000,"")</f>
        <v/>
      </c>
      <c r="H21" s="273">
        <f>IF(GUS_2020!H21&lt;&gt;"",GUS_2020!H21*41.868/1000,"")</f>
        <v>20.389716</v>
      </c>
      <c r="I21" s="273" t="str">
        <f>IF(GUS_2020!I21&lt;&gt;"",GUS_2020!I21*41.868/1000,"")</f>
        <v/>
      </c>
      <c r="J21" s="273" t="str">
        <f>IF(GUS_2020!J21&lt;&gt;"",GUS_2020!J21*41.868/1000,"")</f>
        <v/>
      </c>
      <c r="K21" s="273" t="str">
        <f>IF(GUS_2020!K21&lt;&gt;"",GUS_2020!K21*41.868/1000,"")</f>
        <v/>
      </c>
      <c r="L21" s="273" t="str">
        <f>IF(GUS_2020!L21&lt;&gt;"",GUS_2020!L21*41.868/1000,"")</f>
        <v/>
      </c>
      <c r="M21" s="273" t="str">
        <f>IF(GUS_2020!M21&lt;&gt;"",GUS_2020!M21*41.868/1000,"")</f>
        <v/>
      </c>
      <c r="N21" s="273" t="str">
        <f>IF(GUS_2020!N21&lt;&gt;"",GUS_2020!N21*41.868/1000,"")</f>
        <v/>
      </c>
      <c r="O21" s="273" t="str">
        <f>IF(GUS_2020!O21&lt;&gt;"",GUS_2020!O21*41.868/1000,"")</f>
        <v/>
      </c>
      <c r="P21" s="273" t="str">
        <f>IF(GUS_2020!P21&lt;&gt;"",GUS_2020!P21*41.868/1000,"")</f>
        <v/>
      </c>
      <c r="Q21" s="273" t="str">
        <f>IF(GUS_2020!Q21&lt;&gt;"",GUS_2020!Q21*41.868/1000,"")</f>
        <v/>
      </c>
      <c r="R21" s="273" t="str">
        <f>IF(GUS_2020!R21&lt;&gt;"",GUS_2020!R21*41.868/1000,"")</f>
        <v/>
      </c>
      <c r="S21" s="273" t="str">
        <f>IF(GUS_2020!S21&lt;&gt;"",GUS_2020!S21*41.868/1000,"")</f>
        <v/>
      </c>
      <c r="T21" s="273" t="str">
        <f>IF(GUS_2020!T21&lt;&gt;"",GUS_2020!T21*41.868/1000,"")</f>
        <v/>
      </c>
      <c r="U21" s="273" t="str">
        <f>IF(GUS_2020!U21&lt;&gt;"",GUS_2020!U21*41.868/1000,"")</f>
        <v/>
      </c>
      <c r="V21" s="273" t="str">
        <f>IF(GUS_2020!V21&lt;&gt;"",GUS_2020!V21*41.868/1000,"")</f>
        <v/>
      </c>
      <c r="W21" s="273">
        <f>IF(GUS_2020!W21&lt;&gt;"",GUS_2020!W21*41.868/1000,"")</f>
        <v>0.46054800000000001</v>
      </c>
      <c r="X21" s="273" t="str">
        <f>IF(GUS_2020!X21&lt;&gt;"",GUS_2020!X21*41.868/1000,"")</f>
        <v/>
      </c>
      <c r="Y21" s="273" t="str">
        <f>IF(GUS_2020!Y21&lt;&gt;"",GUS_2020!Y21*41.868/1000,"")</f>
        <v/>
      </c>
      <c r="Z21" s="273" t="str">
        <f>IF(GUS_2020!Z21&lt;&gt;"",GUS_2020!Z21*41.868/1000,"")</f>
        <v/>
      </c>
      <c r="AA21" s="273" t="str">
        <f>IF(GUS_2020!AA21&lt;&gt;"",GUS_2020!AA21*41.868/1000,"")</f>
        <v/>
      </c>
      <c r="AB21" s="273" t="str">
        <f>IF(GUS_2020!AB21&lt;&gt;"",GUS_2020!AB21*41.868/1000,"")</f>
        <v/>
      </c>
      <c r="AC21" s="273" t="str">
        <f>IF(GUS_2020!AC21&lt;&gt;"",GUS_2020!AC21*41.868/1000,"")</f>
        <v/>
      </c>
      <c r="AD21" s="273" t="str">
        <f>IF(GUS_2020!AD21&lt;&gt;"",GUS_2020!AD21*41.868/1000,"")</f>
        <v/>
      </c>
      <c r="AE21" s="273" t="str">
        <f>IF(GUS_2020!AE21&lt;&gt;"",GUS_2020!AE21*41.868/1000,"")</f>
        <v/>
      </c>
      <c r="AF21" s="273" t="str">
        <f>IF(GUS_2020!AF21&lt;&gt;"",GUS_2020!AF21*41.868/1000,"")</f>
        <v/>
      </c>
      <c r="AG21" s="273" t="str">
        <f>IF(GUS_2020!AG21&lt;&gt;"",GUS_2020!AG21*41.868/1000,"")</f>
        <v/>
      </c>
      <c r="AH21" s="273" t="str">
        <f>IF(GUS_2020!AH21&lt;&gt;"",GUS_2020!AH21*41.868/1000,"")</f>
        <v/>
      </c>
      <c r="AI21" s="273" t="str">
        <f>IF(GUS_2020!AI21&lt;&gt;"",GUS_2020!AI21*41.868/1000,"")</f>
        <v/>
      </c>
      <c r="AJ21" s="273" t="str">
        <f>IF(GUS_2020!AJ21&lt;&gt;"",GUS_2020!AJ21*41.868/1000,"")</f>
        <v/>
      </c>
      <c r="AK21" s="273" t="str">
        <f>IF(GUS_2020!AK21&lt;&gt;"",GUS_2020!AK21*41.868/1000,"")</f>
        <v/>
      </c>
      <c r="AL21" s="273">
        <f>IF(GUS_2020!AL21&lt;&gt;"",GUS_2020!AL21*41.868/1000,"")</f>
        <v>0.46054800000000001</v>
      </c>
      <c r="AM21" s="273" t="str">
        <f>IF(GUS_2020!AM21&lt;&gt;"",GUS_2020!AM21*41.868/1000,"")</f>
        <v/>
      </c>
      <c r="AN21" s="273" t="str">
        <f>IF(GUS_2020!AN21&lt;&gt;"",GUS_2020!AN21*41.868/1000,"")</f>
        <v/>
      </c>
      <c r="AO21" s="273" t="str">
        <f>IF(GUS_2020!AO21&lt;&gt;"",GUS_2020!AO21*41.868/1000,"")</f>
        <v/>
      </c>
      <c r="AP21" s="273" t="str">
        <f>IF(GUS_2020!AP21&lt;&gt;"",GUS_2020!AP21*41.868/1000,"")</f>
        <v/>
      </c>
      <c r="AQ21" s="273" t="str">
        <f>IF(GUS_2020!AQ21&lt;&gt;"",GUS_2020!AQ21*41.868/1000,"")</f>
        <v/>
      </c>
      <c r="AR21" s="273" t="str">
        <f>IF(GUS_2020!AR21&lt;&gt;"",GUS_2020!AR21*41.868/1000,"")</f>
        <v/>
      </c>
      <c r="AS21" s="273" t="str">
        <f>IF(GUS_2020!AS21&lt;&gt;"",GUS_2020!AS21*41.868/1000,"")</f>
        <v/>
      </c>
      <c r="AT21" s="273" t="str">
        <f>IF(GUS_2020!AT21&lt;&gt;"",GUS_2020!AT21*41.868/1000,"")</f>
        <v/>
      </c>
      <c r="AU21" s="273">
        <f>IF(GUS_2020!AU21&lt;&gt;"",GUS_2020!AU21*41.868/1000,"")</f>
        <v>78.795575999999997</v>
      </c>
      <c r="AV21" s="273">
        <f>IF(GUS_2020!AV21&lt;&gt;"",GUS_2020!AV21*41.868/1000,"")</f>
        <v>7.6199760000000003</v>
      </c>
      <c r="AW21" s="273" t="str">
        <f>IF(GUS_2020!AW21&lt;&gt;"",GUS_2020!AW21*41.868/1000,"")</f>
        <v/>
      </c>
      <c r="AX21" s="273">
        <f>IF(GUS_2020!AX21&lt;&gt;"",GUS_2020!AX21*41.868/1000,"")</f>
        <v>56.898612</v>
      </c>
      <c r="AY21" s="273" t="str">
        <f>IF(GUS_2020!AY21&lt;&gt;"",GUS_2020!AY21*41.868/1000,"")</f>
        <v/>
      </c>
      <c r="AZ21" s="273" t="str">
        <f>IF(GUS_2020!AZ21&lt;&gt;"",GUS_2020!AZ21*41.868/1000,"")</f>
        <v/>
      </c>
      <c r="BA21" s="273" t="str">
        <f>IF(GUS_2020!BA21&lt;&gt;"",GUS_2020!BA21*41.868/1000,"")</f>
        <v/>
      </c>
      <c r="BB21" s="273">
        <f>IF(GUS_2020!BB21&lt;&gt;"",GUS_2020!BB21*41.868/1000,"")</f>
        <v>14.318856000000002</v>
      </c>
      <c r="BC21" s="273" t="str">
        <f>IF(GUS_2020!BC21&lt;&gt;"",GUS_2020!BC21*41.868/1000,"")</f>
        <v/>
      </c>
      <c r="BD21" s="273" t="str">
        <f>IF(GUS_2020!BD21&lt;&gt;"",GUS_2020!BD21*41.868/1000,"")</f>
        <v/>
      </c>
      <c r="BE21" s="273" t="str">
        <f>IF(GUS_2020!BE21&lt;&gt;"",GUS_2020!BE21*41.868/1000,"")</f>
        <v/>
      </c>
      <c r="BF21" s="273" t="str">
        <f>IF(GUS_2020!BF21&lt;&gt;"",GUS_2020!BF21*41.868/1000,"")</f>
        <v/>
      </c>
      <c r="BG21" s="273" t="str">
        <f>IF(GUS_2020!BG21&lt;&gt;"",GUS_2020!BG21*41.868/1000,"")</f>
        <v/>
      </c>
      <c r="BH21" s="273" t="str">
        <f>IF(GUS_2020!BH21&lt;&gt;"",GUS_2020!BH21*41.868/1000,"")</f>
        <v/>
      </c>
      <c r="BI21" s="273" t="str">
        <f>IF(GUS_2020!BI21&lt;&gt;"",GUS_2020!BI21*41.868/1000,"")</f>
        <v/>
      </c>
      <c r="BJ21" s="273" t="str">
        <f>IF(GUS_2020!BJ21&lt;&gt;"",GUS_2020!BJ21*41.868/1000,"")</f>
        <v/>
      </c>
      <c r="BK21" s="273" t="str">
        <f>IF(GUS_2020!BK21&lt;&gt;"",GUS_2020!BK21*41.868/1000,"")</f>
        <v/>
      </c>
      <c r="BL21" s="273" t="str">
        <f>IF(GUS_2020!BL21&lt;&gt;"",GUS_2020!BL21*41.868/1000,"")</f>
        <v/>
      </c>
      <c r="BM21" s="273" t="str">
        <f>IF(GUS_2020!BM21&lt;&gt;"",GUS_2020!BM21*41.868/1000,"")</f>
        <v/>
      </c>
      <c r="BN21" s="273" t="str">
        <f>IF(GUS_2020!BN21&lt;&gt;"",GUS_2020!BN21*41.868/1000,"")</f>
        <v/>
      </c>
      <c r="BO21" s="273" t="str">
        <f>IF(GUS_2020!BO21&lt;&gt;"",GUS_2020!BO21*41.868/1000,"")</f>
        <v/>
      </c>
      <c r="BP21" s="273" t="str">
        <f>IF(GUS_2020!BP21&lt;&gt;"",GUS_2020!BP21*41.868/1000,"")</f>
        <v/>
      </c>
      <c r="BQ21" s="273" t="str">
        <f>IF(GUS_2020!BQ21&lt;&gt;"",GUS_2020!BQ21*41.868/1000,"")</f>
        <v/>
      </c>
      <c r="BR21" s="273" t="str">
        <f>IF(GUS_2020!BR21&lt;&gt;"",GUS_2020!BR21*41.868/1000,"")</f>
        <v/>
      </c>
      <c r="BS21" s="273" t="str">
        <f>IF(GUS_2020!BS21&lt;&gt;"",GUS_2020!BS21*41.868/1000,"")</f>
        <v/>
      </c>
    </row>
    <row r="22" spans="1:71" ht="22.5">
      <c r="A22" s="272" t="s">
        <v>695</v>
      </c>
      <c r="B22" s="273">
        <f>IF(GUS_2020!B22&lt;&gt;"",GUS_2020!B22*41.868/1000,"")</f>
        <v>1167.865992</v>
      </c>
      <c r="C22" s="273">
        <f>IF(GUS_2020!C22&lt;&gt;"",GUS_2020!C22*41.868/1000,"")</f>
        <v>1021.0349160000001</v>
      </c>
      <c r="D22" s="273" t="str">
        <f>IF(GUS_2020!D22&lt;&gt;"",GUS_2020!D22*41.868/1000,"")</f>
        <v/>
      </c>
      <c r="E22" s="273" t="str">
        <f>IF(GUS_2020!E22&lt;&gt;"",GUS_2020!E22*41.868/1000,"")</f>
        <v/>
      </c>
      <c r="F22" s="273">
        <f>IF(GUS_2020!F22&lt;&gt;"",GUS_2020!F22*41.868/1000,"")</f>
        <v>677.21490000000006</v>
      </c>
      <c r="G22" s="273" t="str">
        <f>IF(GUS_2020!G22&lt;&gt;"",GUS_2020!G22*41.868/1000,"")</f>
        <v/>
      </c>
      <c r="H22" s="273">
        <f>IF(GUS_2020!H22&lt;&gt;"",GUS_2020!H22*41.868/1000,"")</f>
        <v>343.82001600000001</v>
      </c>
      <c r="I22" s="273" t="str">
        <f>IF(GUS_2020!I22&lt;&gt;"",GUS_2020!I22*41.868/1000,"")</f>
        <v/>
      </c>
      <c r="J22" s="273" t="str">
        <f>IF(GUS_2020!J22&lt;&gt;"",GUS_2020!J22*41.868/1000,"")</f>
        <v/>
      </c>
      <c r="K22" s="273" t="str">
        <f>IF(GUS_2020!K22&lt;&gt;"",GUS_2020!K22*41.868/1000,"")</f>
        <v/>
      </c>
      <c r="L22" s="273" t="str">
        <f>IF(GUS_2020!L22&lt;&gt;"",GUS_2020!L22*41.868/1000,"")</f>
        <v/>
      </c>
      <c r="M22" s="273" t="str">
        <f>IF(GUS_2020!M22&lt;&gt;"",GUS_2020!M22*41.868/1000,"")</f>
        <v/>
      </c>
      <c r="N22" s="273">
        <f>IF(GUS_2020!N22&lt;&gt;"",GUS_2020!N22*41.868/1000,"")</f>
        <v>20.599056000000001</v>
      </c>
      <c r="O22" s="273" t="str">
        <f>IF(GUS_2020!O22&lt;&gt;"",GUS_2020!O22*41.868/1000,"")</f>
        <v/>
      </c>
      <c r="P22" s="273">
        <f>IF(GUS_2020!P22&lt;&gt;"",GUS_2020!P22*41.868/1000,"")</f>
        <v>7.8293160000000004</v>
      </c>
      <c r="Q22" s="273">
        <f>IF(GUS_2020!Q22&lt;&gt;"",GUS_2020!Q22*41.868/1000,"")</f>
        <v>11.388096000000001</v>
      </c>
      <c r="R22" s="273">
        <f>IF(GUS_2020!R22&lt;&gt;"",GUS_2020!R22*41.868/1000,"")</f>
        <v>1.3816440000000001</v>
      </c>
      <c r="S22" s="273" t="str">
        <f>IF(GUS_2020!S22&lt;&gt;"",GUS_2020!S22*41.868/1000,"")</f>
        <v/>
      </c>
      <c r="T22" s="273" t="str">
        <f>IF(GUS_2020!T22&lt;&gt;"",GUS_2020!T22*41.868/1000,"")</f>
        <v/>
      </c>
      <c r="U22" s="273" t="str">
        <f>IF(GUS_2020!U22&lt;&gt;"",GUS_2020!U22*41.868/1000,"")</f>
        <v/>
      </c>
      <c r="V22" s="273" t="str">
        <f>IF(GUS_2020!V22&lt;&gt;"",GUS_2020!V22*41.868/1000,"")</f>
        <v/>
      </c>
      <c r="W22" s="273">
        <f>IF(GUS_2020!W22&lt;&gt;"",GUS_2020!W22*41.868/1000,"")</f>
        <v>4.3542719999999999</v>
      </c>
      <c r="X22" s="273" t="str">
        <f>IF(GUS_2020!X22&lt;&gt;"",GUS_2020!X22*41.868/1000,"")</f>
        <v/>
      </c>
      <c r="Y22" s="273" t="str">
        <f>IF(GUS_2020!Y22&lt;&gt;"",GUS_2020!Y22*41.868/1000,"")</f>
        <v/>
      </c>
      <c r="Z22" s="273" t="str">
        <f>IF(GUS_2020!Z22&lt;&gt;"",GUS_2020!Z22*41.868/1000,"")</f>
        <v/>
      </c>
      <c r="AA22" s="273" t="str">
        <f>IF(GUS_2020!AA22&lt;&gt;"",GUS_2020!AA22*41.868/1000,"")</f>
        <v/>
      </c>
      <c r="AB22" s="273" t="str">
        <f>IF(GUS_2020!AB22&lt;&gt;"",GUS_2020!AB22*41.868/1000,"")</f>
        <v/>
      </c>
      <c r="AC22" s="273" t="str">
        <f>IF(GUS_2020!AC22&lt;&gt;"",GUS_2020!AC22*41.868/1000,"")</f>
        <v/>
      </c>
      <c r="AD22" s="273" t="str">
        <f>IF(GUS_2020!AD22&lt;&gt;"",GUS_2020!AD22*41.868/1000,"")</f>
        <v/>
      </c>
      <c r="AE22" s="273" t="str">
        <f>IF(GUS_2020!AE22&lt;&gt;"",GUS_2020!AE22*41.868/1000,"")</f>
        <v/>
      </c>
      <c r="AF22" s="273" t="str">
        <f>IF(GUS_2020!AF22&lt;&gt;"",GUS_2020!AF22*41.868/1000,"")</f>
        <v/>
      </c>
      <c r="AG22" s="273" t="str">
        <f>IF(GUS_2020!AG22&lt;&gt;"",GUS_2020!AG22*41.868/1000,"")</f>
        <v/>
      </c>
      <c r="AH22" s="273" t="str">
        <f>IF(GUS_2020!AH22&lt;&gt;"",GUS_2020!AH22*41.868/1000,"")</f>
        <v/>
      </c>
      <c r="AI22" s="273" t="str">
        <f>IF(GUS_2020!AI22&lt;&gt;"",GUS_2020!AI22*41.868/1000,"")</f>
        <v/>
      </c>
      <c r="AJ22" s="273" t="str">
        <f>IF(GUS_2020!AJ22&lt;&gt;"",GUS_2020!AJ22*41.868/1000,"")</f>
        <v/>
      </c>
      <c r="AK22" s="273" t="str">
        <f>IF(GUS_2020!AK22&lt;&gt;"",GUS_2020!AK22*41.868/1000,"")</f>
        <v/>
      </c>
      <c r="AL22" s="273">
        <f>IF(GUS_2020!AL22&lt;&gt;"",GUS_2020!AL22*41.868/1000,"")</f>
        <v>1.0467</v>
      </c>
      <c r="AM22" s="273">
        <f>IF(GUS_2020!AM22&lt;&gt;"",GUS_2020!AM22*41.868/1000,"")</f>
        <v>3.34944</v>
      </c>
      <c r="AN22" s="273" t="str">
        <f>IF(GUS_2020!AN22&lt;&gt;"",GUS_2020!AN22*41.868/1000,"")</f>
        <v/>
      </c>
      <c r="AO22" s="273" t="str">
        <f>IF(GUS_2020!AO22&lt;&gt;"",GUS_2020!AO22*41.868/1000,"")</f>
        <v/>
      </c>
      <c r="AP22" s="273" t="str">
        <f>IF(GUS_2020!AP22&lt;&gt;"",GUS_2020!AP22*41.868/1000,"")</f>
        <v/>
      </c>
      <c r="AQ22" s="273" t="str">
        <f>IF(GUS_2020!AQ22&lt;&gt;"",GUS_2020!AQ22*41.868/1000,"")</f>
        <v/>
      </c>
      <c r="AR22" s="273" t="str">
        <f>IF(GUS_2020!AR22&lt;&gt;"",GUS_2020!AR22*41.868/1000,"")</f>
        <v/>
      </c>
      <c r="AS22" s="273" t="str">
        <f>IF(GUS_2020!AS22&lt;&gt;"",GUS_2020!AS22*41.868/1000,"")</f>
        <v/>
      </c>
      <c r="AT22" s="273">
        <f>IF(GUS_2020!AT22&lt;&gt;"",GUS_2020!AT22*41.868/1000,"")</f>
        <v>67.57495200000001</v>
      </c>
      <c r="AU22" s="273">
        <f>IF(GUS_2020!AU22&lt;&gt;"",GUS_2020!AU22*41.868/1000,"")</f>
        <v>52.628076</v>
      </c>
      <c r="AV22" s="273" t="str">
        <f>IF(GUS_2020!AV22&lt;&gt;"",GUS_2020!AV22*41.868/1000,"")</f>
        <v/>
      </c>
      <c r="AW22" s="273" t="str">
        <f>IF(GUS_2020!AW22&lt;&gt;"",GUS_2020!AW22*41.868/1000,"")</f>
        <v/>
      </c>
      <c r="AX22" s="273" t="str">
        <f>IF(GUS_2020!AX22&lt;&gt;"",GUS_2020!AX22*41.868/1000,"")</f>
        <v/>
      </c>
      <c r="AY22" s="273" t="str">
        <f>IF(GUS_2020!AY22&lt;&gt;"",GUS_2020!AY22*41.868/1000,"")</f>
        <v/>
      </c>
      <c r="AZ22" s="273" t="str">
        <f>IF(GUS_2020!AZ22&lt;&gt;"",GUS_2020!AZ22*41.868/1000,"")</f>
        <v/>
      </c>
      <c r="BA22" s="273" t="str">
        <f>IF(GUS_2020!BA22&lt;&gt;"",GUS_2020!BA22*41.868/1000,"")</f>
        <v/>
      </c>
      <c r="BB22" s="273">
        <f>IF(GUS_2020!BB22&lt;&gt;"",GUS_2020!BB22*41.868/1000,"")</f>
        <v>45.719856</v>
      </c>
      <c r="BC22" s="273" t="str">
        <f>IF(GUS_2020!BC22&lt;&gt;"",GUS_2020!BC22*41.868/1000,"")</f>
        <v/>
      </c>
      <c r="BD22" s="273">
        <f>IF(GUS_2020!BD22&lt;&gt;"",GUS_2020!BD22*41.868/1000,"")</f>
        <v>6.1127279999999997</v>
      </c>
      <c r="BE22" s="273">
        <f>IF(GUS_2020!BE22&lt;&gt;"",GUS_2020!BE22*41.868/1000,"")</f>
        <v>0.79549200000000009</v>
      </c>
      <c r="BF22" s="273" t="str">
        <f>IF(GUS_2020!BF22&lt;&gt;"",GUS_2020!BF22*41.868/1000,"")</f>
        <v/>
      </c>
      <c r="BG22" s="273" t="str">
        <f>IF(GUS_2020!BG22&lt;&gt;"",GUS_2020!BG22*41.868/1000,"")</f>
        <v/>
      </c>
      <c r="BH22" s="273" t="str">
        <f>IF(GUS_2020!BH22&lt;&gt;"",GUS_2020!BH22*41.868/1000,"")</f>
        <v/>
      </c>
      <c r="BI22" s="273" t="str">
        <f>IF(GUS_2020!BI22&lt;&gt;"",GUS_2020!BI22*41.868/1000,"")</f>
        <v/>
      </c>
      <c r="BJ22" s="273" t="str">
        <f>IF(GUS_2020!BJ22&lt;&gt;"",GUS_2020!BJ22*41.868/1000,"")</f>
        <v/>
      </c>
      <c r="BK22" s="273" t="str">
        <f>IF(GUS_2020!BK22&lt;&gt;"",GUS_2020!BK22*41.868/1000,"")</f>
        <v/>
      </c>
      <c r="BL22" s="273" t="str">
        <f>IF(GUS_2020!BL22&lt;&gt;"",GUS_2020!BL22*41.868/1000,"")</f>
        <v/>
      </c>
      <c r="BM22" s="273" t="str">
        <f>IF(GUS_2020!BM22&lt;&gt;"",GUS_2020!BM22*41.868/1000,"")</f>
        <v/>
      </c>
      <c r="BN22" s="273">
        <f>IF(GUS_2020!BN22&lt;&gt;"",GUS_2020!BN22*41.868/1000,"")</f>
        <v>1.67472</v>
      </c>
      <c r="BO22" s="273">
        <f>IF(GUS_2020!BO22&lt;&gt;"",GUS_2020!BO22*41.868/1000,"")</f>
        <v>0.293076</v>
      </c>
      <c r="BP22" s="273">
        <f>IF(GUS_2020!BP22&lt;&gt;"",GUS_2020!BP22*41.868/1000,"")</f>
        <v>1.3816440000000001</v>
      </c>
      <c r="BQ22" s="273" t="str">
        <f>IF(GUS_2020!BQ22&lt;&gt;"",GUS_2020!BQ22*41.868/1000,"")</f>
        <v/>
      </c>
      <c r="BR22" s="273" t="str">
        <f>IF(GUS_2020!BR22&lt;&gt;"",GUS_2020!BR22*41.868/1000,"")</f>
        <v/>
      </c>
      <c r="BS22" s="273" t="str">
        <f>IF(GUS_2020!BS22&lt;&gt;"",GUS_2020!BS22*41.868/1000,"")</f>
        <v/>
      </c>
    </row>
    <row r="23" spans="1:71" ht="22.5">
      <c r="A23" s="368" t="s">
        <v>696</v>
      </c>
      <c r="B23" s="369">
        <f>IF(GUS_2020!B23&lt;&gt;"",GUS_2020!B23*41.868/1000,"")</f>
        <v>106.84713599999999</v>
      </c>
      <c r="C23" s="369">
        <f>IF(GUS_2020!C23&lt;&gt;"",GUS_2020!C23*41.868/1000,"")</f>
        <v>92.653884000000005</v>
      </c>
      <c r="D23" s="369" t="str">
        <f>IF(GUS_2020!D23&lt;&gt;"",GUS_2020!D23*41.868/1000,"")</f>
        <v/>
      </c>
      <c r="E23" s="369">
        <f>IF(GUS_2020!E23&lt;&gt;"",GUS_2020!E23*41.868/1000,"")</f>
        <v>0</v>
      </c>
      <c r="F23" s="369">
        <f>IF(GUS_2020!F23&lt;&gt;"",GUS_2020!F23*41.868/1000,"")</f>
        <v>92.402676000000014</v>
      </c>
      <c r="G23" s="369" t="str">
        <f>IF(GUS_2020!G23&lt;&gt;"",GUS_2020!G23*41.868/1000,"")</f>
        <v/>
      </c>
      <c r="H23" s="369">
        <f>IF(GUS_2020!H23&lt;&gt;"",GUS_2020!H23*41.868/1000,"")</f>
        <v>0.16747200000000001</v>
      </c>
      <c r="I23" s="369" t="str">
        <f>IF(GUS_2020!I23&lt;&gt;"",GUS_2020!I23*41.868/1000,"")</f>
        <v/>
      </c>
      <c r="J23" s="369">
        <f>IF(GUS_2020!J23&lt;&gt;"",GUS_2020!J23*41.868/1000,"")</f>
        <v>4.1868000000000002E-2</v>
      </c>
      <c r="K23" s="369" t="str">
        <f>IF(GUS_2020!K23&lt;&gt;"",GUS_2020!K23*41.868/1000,"")</f>
        <v/>
      </c>
      <c r="L23" s="369" t="str">
        <f>IF(GUS_2020!L23&lt;&gt;"",GUS_2020!L23*41.868/1000,"")</f>
        <v/>
      </c>
      <c r="M23" s="369">
        <f>IF(GUS_2020!M23&lt;&gt;"",GUS_2020!M23*41.868/1000,"")</f>
        <v>0</v>
      </c>
      <c r="N23" s="369">
        <f>IF(GUS_2020!N23&lt;&gt;"",GUS_2020!N23*41.868/1000,"")</f>
        <v>0.46054800000000001</v>
      </c>
      <c r="O23" s="369" t="str">
        <f>IF(GUS_2020!O23&lt;&gt;"",GUS_2020!O23*41.868/1000,"")</f>
        <v/>
      </c>
      <c r="P23" s="369">
        <f>IF(GUS_2020!P23&lt;&gt;"",GUS_2020!P23*41.868/1000,"")</f>
        <v>0.41868</v>
      </c>
      <c r="Q23" s="369">
        <f>IF(GUS_2020!Q23&lt;&gt;"",GUS_2020!Q23*41.868/1000,"")</f>
        <v>4.1868000000000002E-2</v>
      </c>
      <c r="R23" s="369" t="str">
        <f>IF(GUS_2020!R23&lt;&gt;"",GUS_2020!R23*41.868/1000,"")</f>
        <v/>
      </c>
      <c r="S23" s="369" t="str">
        <f>IF(GUS_2020!S23&lt;&gt;"",GUS_2020!S23*41.868/1000,"")</f>
        <v/>
      </c>
      <c r="T23" s="369" t="str">
        <f>IF(GUS_2020!T23&lt;&gt;"",GUS_2020!T23*41.868/1000,"")</f>
        <v/>
      </c>
      <c r="U23" s="369" t="str">
        <f>IF(GUS_2020!U23&lt;&gt;"",GUS_2020!U23*41.868/1000,"")</f>
        <v/>
      </c>
      <c r="V23" s="369" t="str">
        <f>IF(GUS_2020!V23&lt;&gt;"",GUS_2020!V23*41.868/1000,"")</f>
        <v/>
      </c>
      <c r="W23" s="369">
        <f>IF(GUS_2020!W23&lt;&gt;"",GUS_2020!W23*41.868/1000,"")</f>
        <v>0.79549200000000009</v>
      </c>
      <c r="X23" s="369" t="str">
        <f>IF(GUS_2020!X23&lt;&gt;"",GUS_2020!X23*41.868/1000,"")</f>
        <v/>
      </c>
      <c r="Y23" s="273" t="str">
        <f>IF(GUS_2020!Y23&lt;&gt;"",GUS_2020!Y23*41.868/1000,"")</f>
        <v/>
      </c>
      <c r="Z23" s="273" t="str">
        <f>IF(GUS_2020!Z23&lt;&gt;"",GUS_2020!Z23*41.868/1000,"")</f>
        <v/>
      </c>
      <c r="AA23" s="273" t="str">
        <f>IF(GUS_2020!AA23&lt;&gt;"",GUS_2020!AA23*41.868/1000,"")</f>
        <v/>
      </c>
      <c r="AB23" s="273" t="str">
        <f>IF(GUS_2020!AB23&lt;&gt;"",GUS_2020!AB23*41.868/1000,"")</f>
        <v/>
      </c>
      <c r="AC23" s="273" t="str">
        <f>IF(GUS_2020!AC23&lt;&gt;"",GUS_2020!AC23*41.868/1000,"")</f>
        <v/>
      </c>
      <c r="AD23" s="273" t="str">
        <f>IF(GUS_2020!AD23&lt;&gt;"",GUS_2020!AD23*41.868/1000,"")</f>
        <v/>
      </c>
      <c r="AE23" s="273">
        <f>IF(GUS_2020!AE23&lt;&gt;"",GUS_2020!AE23*41.868/1000,"")</f>
        <v>0</v>
      </c>
      <c r="AF23" s="273" t="str">
        <f>IF(GUS_2020!AF23&lt;&gt;"",GUS_2020!AF23*41.868/1000,"")</f>
        <v/>
      </c>
      <c r="AG23" s="273" t="str">
        <f>IF(GUS_2020!AG23&lt;&gt;"",GUS_2020!AG23*41.868/1000,"")</f>
        <v/>
      </c>
      <c r="AH23" s="273" t="str">
        <f>IF(GUS_2020!AH23&lt;&gt;"",GUS_2020!AH23*41.868/1000,"")</f>
        <v/>
      </c>
      <c r="AI23" s="273" t="str">
        <f>IF(GUS_2020!AI23&lt;&gt;"",GUS_2020!AI23*41.868/1000,"")</f>
        <v/>
      </c>
      <c r="AJ23" s="273" t="str">
        <f>IF(GUS_2020!AJ23&lt;&gt;"",GUS_2020!AJ23*41.868/1000,"")</f>
        <v/>
      </c>
      <c r="AK23" s="273" t="str">
        <f>IF(GUS_2020!AK23&lt;&gt;"",GUS_2020!AK23*41.868/1000,"")</f>
        <v/>
      </c>
      <c r="AL23" s="273">
        <f>IF(GUS_2020!AL23&lt;&gt;"",GUS_2020!AL23*41.868/1000,"")</f>
        <v>0.62802000000000002</v>
      </c>
      <c r="AM23" s="273">
        <f>IF(GUS_2020!AM23&lt;&gt;"",GUS_2020!AM23*41.868/1000,"")</f>
        <v>0.20934</v>
      </c>
      <c r="AN23" s="273" t="str">
        <f>IF(GUS_2020!AN23&lt;&gt;"",GUS_2020!AN23*41.868/1000,"")</f>
        <v/>
      </c>
      <c r="AO23" s="273" t="str">
        <f>IF(GUS_2020!AO23&lt;&gt;"",GUS_2020!AO23*41.868/1000,"")</f>
        <v/>
      </c>
      <c r="AP23" s="273" t="str">
        <f>IF(GUS_2020!AP23&lt;&gt;"",GUS_2020!AP23*41.868/1000,"")</f>
        <v/>
      </c>
      <c r="AQ23" s="273" t="str">
        <f>IF(GUS_2020!AQ23&lt;&gt;"",GUS_2020!AQ23*41.868/1000,"")</f>
        <v/>
      </c>
      <c r="AR23" s="273" t="str">
        <f>IF(GUS_2020!AR23&lt;&gt;"",GUS_2020!AR23*41.868/1000,"")</f>
        <v/>
      </c>
      <c r="AS23" s="273" t="str">
        <f>IF(GUS_2020!AS23&lt;&gt;"",GUS_2020!AS23*41.868/1000,"")</f>
        <v/>
      </c>
      <c r="AT23" s="273">
        <f>IF(GUS_2020!AT23&lt;&gt;"",GUS_2020!AT23*41.868/1000,"")</f>
        <v>8.2061280000000014</v>
      </c>
      <c r="AU23" s="273">
        <f>IF(GUS_2020!AU23&lt;&gt;"",GUS_2020!AU23*41.868/1000,"")</f>
        <v>4.7310840000000001</v>
      </c>
      <c r="AV23" s="273" t="str">
        <f>IF(GUS_2020!AV23&lt;&gt;"",GUS_2020!AV23*41.868/1000,"")</f>
        <v/>
      </c>
      <c r="AW23" s="273" t="str">
        <f>IF(GUS_2020!AW23&lt;&gt;"",GUS_2020!AW23*41.868/1000,"")</f>
        <v/>
      </c>
      <c r="AX23" s="273" t="str">
        <f>IF(GUS_2020!AX23&lt;&gt;"",GUS_2020!AX23*41.868/1000,"")</f>
        <v/>
      </c>
      <c r="AY23" s="273" t="str">
        <f>IF(GUS_2020!AY23&lt;&gt;"",GUS_2020!AY23*41.868/1000,"")</f>
        <v/>
      </c>
      <c r="AZ23" s="273" t="str">
        <f>IF(GUS_2020!AZ23&lt;&gt;"",GUS_2020!AZ23*41.868/1000,"")</f>
        <v/>
      </c>
      <c r="BA23" s="273" t="str">
        <f>IF(GUS_2020!BA23&lt;&gt;"",GUS_2020!BA23*41.868/1000,"")</f>
        <v/>
      </c>
      <c r="BB23" s="273">
        <f>IF(GUS_2020!BB23&lt;&gt;"",GUS_2020!BB23*41.868/1000,"")</f>
        <v>4.6892160000000001</v>
      </c>
      <c r="BC23" s="273" t="str">
        <f>IF(GUS_2020!BC23&lt;&gt;"",GUS_2020!BC23*41.868/1000,"")</f>
        <v/>
      </c>
      <c r="BD23" s="273">
        <f>IF(GUS_2020!BD23&lt;&gt;"",GUS_2020!BD23*41.868/1000,"")</f>
        <v>0</v>
      </c>
      <c r="BE23" s="273" t="str">
        <f>IF(GUS_2020!BE23&lt;&gt;"",GUS_2020!BE23*41.868/1000,"")</f>
        <v/>
      </c>
      <c r="BF23" s="273" t="str">
        <f>IF(GUS_2020!BF23&lt;&gt;"",GUS_2020!BF23*41.868/1000,"")</f>
        <v/>
      </c>
      <c r="BG23" s="273" t="str">
        <f>IF(GUS_2020!BG23&lt;&gt;"",GUS_2020!BG23*41.868/1000,"")</f>
        <v/>
      </c>
      <c r="BH23" s="273" t="str">
        <f>IF(GUS_2020!BH23&lt;&gt;"",GUS_2020!BH23*41.868/1000,"")</f>
        <v/>
      </c>
      <c r="BI23" s="273" t="str">
        <f>IF(GUS_2020!BI23&lt;&gt;"",GUS_2020!BI23*41.868/1000,"")</f>
        <v/>
      </c>
      <c r="BJ23" s="273" t="str">
        <f>IF(GUS_2020!BJ23&lt;&gt;"",GUS_2020!BJ23*41.868/1000,"")</f>
        <v/>
      </c>
      <c r="BK23" s="273" t="str">
        <f>IF(GUS_2020!BK23&lt;&gt;"",GUS_2020!BK23*41.868/1000,"")</f>
        <v/>
      </c>
      <c r="BL23" s="273" t="str">
        <f>IF(GUS_2020!BL23&lt;&gt;"",GUS_2020!BL23*41.868/1000,"")</f>
        <v/>
      </c>
      <c r="BM23" s="273" t="str">
        <f>IF(GUS_2020!BM23&lt;&gt;"",GUS_2020!BM23*41.868/1000,"")</f>
        <v/>
      </c>
      <c r="BN23" s="273">
        <f>IF(GUS_2020!BN23&lt;&gt;"",GUS_2020!BN23*41.868/1000,"")</f>
        <v>0</v>
      </c>
      <c r="BO23" s="273">
        <f>IF(GUS_2020!BO23&lt;&gt;"",GUS_2020!BO23*41.868/1000,"")</f>
        <v>0</v>
      </c>
      <c r="BP23" s="273" t="str">
        <f>IF(GUS_2020!BP23&lt;&gt;"",GUS_2020!BP23*41.868/1000,"")</f>
        <v/>
      </c>
      <c r="BQ23" s="273" t="str">
        <f>IF(GUS_2020!BQ23&lt;&gt;"",GUS_2020!BQ23*41.868/1000,"")</f>
        <v/>
      </c>
      <c r="BR23" s="273" t="str">
        <f>IF(GUS_2020!BR23&lt;&gt;"",GUS_2020!BR23*41.868/1000,"")</f>
        <v/>
      </c>
      <c r="BS23" s="273" t="str">
        <f>IF(GUS_2020!BS23&lt;&gt;"",GUS_2020!BS23*41.868/1000,"")</f>
        <v/>
      </c>
    </row>
    <row r="24" spans="1:71" ht="22.5">
      <c r="A24" s="272" t="s">
        <v>697</v>
      </c>
      <c r="B24" s="273">
        <f>IF(GUS_2020!B24&lt;&gt;"",GUS_2020!B24*41.868/1000,"")</f>
        <v>7.0756920000000001</v>
      </c>
      <c r="C24" s="273" t="str">
        <f>IF(GUS_2020!C24&lt;&gt;"",GUS_2020!C24*41.868/1000,"")</f>
        <v/>
      </c>
      <c r="D24" s="273" t="str">
        <f>IF(GUS_2020!D24&lt;&gt;"",GUS_2020!D24*41.868/1000,"")</f>
        <v/>
      </c>
      <c r="E24" s="273" t="str">
        <f>IF(GUS_2020!E24&lt;&gt;"",GUS_2020!E24*41.868/1000,"")</f>
        <v/>
      </c>
      <c r="F24" s="273" t="str">
        <f>IF(GUS_2020!F24&lt;&gt;"",GUS_2020!F24*41.868/1000,"")</f>
        <v/>
      </c>
      <c r="G24" s="273" t="str">
        <f>IF(GUS_2020!G24&lt;&gt;"",GUS_2020!G24*41.868/1000,"")</f>
        <v/>
      </c>
      <c r="H24" s="273" t="str">
        <f>IF(GUS_2020!H24&lt;&gt;"",GUS_2020!H24*41.868/1000,"")</f>
        <v/>
      </c>
      <c r="I24" s="273" t="str">
        <f>IF(GUS_2020!I24&lt;&gt;"",GUS_2020!I24*41.868/1000,"")</f>
        <v/>
      </c>
      <c r="J24" s="273" t="str">
        <f>IF(GUS_2020!J24&lt;&gt;"",GUS_2020!J24*41.868/1000,"")</f>
        <v/>
      </c>
      <c r="K24" s="273" t="str">
        <f>IF(GUS_2020!K24&lt;&gt;"",GUS_2020!K24*41.868/1000,"")</f>
        <v/>
      </c>
      <c r="L24" s="273" t="str">
        <f>IF(GUS_2020!L24&lt;&gt;"",GUS_2020!L24*41.868/1000,"")</f>
        <v/>
      </c>
      <c r="M24" s="273" t="str">
        <f>IF(GUS_2020!M24&lt;&gt;"",GUS_2020!M24*41.868/1000,"")</f>
        <v/>
      </c>
      <c r="N24" s="273" t="str">
        <f>IF(GUS_2020!N24&lt;&gt;"",GUS_2020!N24*41.868/1000,"")</f>
        <v/>
      </c>
      <c r="O24" s="273" t="str">
        <f>IF(GUS_2020!O24&lt;&gt;"",GUS_2020!O24*41.868/1000,"")</f>
        <v/>
      </c>
      <c r="P24" s="273" t="str">
        <f>IF(GUS_2020!P24&lt;&gt;"",GUS_2020!P24*41.868/1000,"")</f>
        <v/>
      </c>
      <c r="Q24" s="273" t="str">
        <f>IF(GUS_2020!Q24&lt;&gt;"",GUS_2020!Q24*41.868/1000,"")</f>
        <v/>
      </c>
      <c r="R24" s="273" t="str">
        <f>IF(GUS_2020!R24&lt;&gt;"",GUS_2020!R24*41.868/1000,"")</f>
        <v/>
      </c>
      <c r="S24" s="273" t="str">
        <f>IF(GUS_2020!S24&lt;&gt;"",GUS_2020!S24*41.868/1000,"")</f>
        <v/>
      </c>
      <c r="T24" s="273" t="str">
        <f>IF(GUS_2020!T24&lt;&gt;"",GUS_2020!T24*41.868/1000,"")</f>
        <v/>
      </c>
      <c r="U24" s="273" t="str">
        <f>IF(GUS_2020!U24&lt;&gt;"",GUS_2020!U24*41.868/1000,"")</f>
        <v/>
      </c>
      <c r="V24" s="273" t="str">
        <f>IF(GUS_2020!V24&lt;&gt;"",GUS_2020!V24*41.868/1000,"")</f>
        <v/>
      </c>
      <c r="W24" s="273" t="str">
        <f>IF(GUS_2020!W24&lt;&gt;"",GUS_2020!W24*41.868/1000,"")</f>
        <v/>
      </c>
      <c r="X24" s="273" t="str">
        <f>IF(GUS_2020!X24&lt;&gt;"",GUS_2020!X24*41.868/1000,"")</f>
        <v/>
      </c>
      <c r="Y24" s="273" t="str">
        <f>IF(GUS_2020!Y24&lt;&gt;"",GUS_2020!Y24*41.868/1000,"")</f>
        <v/>
      </c>
      <c r="Z24" s="273" t="str">
        <f>IF(GUS_2020!Z24&lt;&gt;"",GUS_2020!Z24*41.868/1000,"")</f>
        <v/>
      </c>
      <c r="AA24" s="273" t="str">
        <f>IF(GUS_2020!AA24&lt;&gt;"",GUS_2020!AA24*41.868/1000,"")</f>
        <v/>
      </c>
      <c r="AB24" s="273" t="str">
        <f>IF(GUS_2020!AB24&lt;&gt;"",GUS_2020!AB24*41.868/1000,"")</f>
        <v/>
      </c>
      <c r="AC24" s="273" t="str">
        <f>IF(GUS_2020!AC24&lt;&gt;"",GUS_2020!AC24*41.868/1000,"")</f>
        <v/>
      </c>
      <c r="AD24" s="273" t="str">
        <f>IF(GUS_2020!AD24&lt;&gt;"",GUS_2020!AD24*41.868/1000,"")</f>
        <v/>
      </c>
      <c r="AE24" s="273" t="str">
        <f>IF(GUS_2020!AE24&lt;&gt;"",GUS_2020!AE24*41.868/1000,"")</f>
        <v/>
      </c>
      <c r="AF24" s="273" t="str">
        <f>IF(GUS_2020!AF24&lt;&gt;"",GUS_2020!AF24*41.868/1000,"")</f>
        <v/>
      </c>
      <c r="AG24" s="273" t="str">
        <f>IF(GUS_2020!AG24&lt;&gt;"",GUS_2020!AG24*41.868/1000,"")</f>
        <v/>
      </c>
      <c r="AH24" s="273" t="str">
        <f>IF(GUS_2020!AH24&lt;&gt;"",GUS_2020!AH24*41.868/1000,"")</f>
        <v/>
      </c>
      <c r="AI24" s="273" t="str">
        <f>IF(GUS_2020!AI24&lt;&gt;"",GUS_2020!AI24*41.868/1000,"")</f>
        <v/>
      </c>
      <c r="AJ24" s="273" t="str">
        <f>IF(GUS_2020!AJ24&lt;&gt;"",GUS_2020!AJ24*41.868/1000,"")</f>
        <v/>
      </c>
      <c r="AK24" s="273" t="str">
        <f>IF(GUS_2020!AK24&lt;&gt;"",GUS_2020!AK24*41.868/1000,"")</f>
        <v/>
      </c>
      <c r="AL24" s="273" t="str">
        <f>IF(GUS_2020!AL24&lt;&gt;"",GUS_2020!AL24*41.868/1000,"")</f>
        <v/>
      </c>
      <c r="AM24" s="273" t="str">
        <f>IF(GUS_2020!AM24&lt;&gt;"",GUS_2020!AM24*41.868/1000,"")</f>
        <v/>
      </c>
      <c r="AN24" s="273" t="str">
        <f>IF(GUS_2020!AN24&lt;&gt;"",GUS_2020!AN24*41.868/1000,"")</f>
        <v/>
      </c>
      <c r="AO24" s="273" t="str">
        <f>IF(GUS_2020!AO24&lt;&gt;"",GUS_2020!AO24*41.868/1000,"")</f>
        <v/>
      </c>
      <c r="AP24" s="273" t="str">
        <f>IF(GUS_2020!AP24&lt;&gt;"",GUS_2020!AP24*41.868/1000,"")</f>
        <v/>
      </c>
      <c r="AQ24" s="273" t="str">
        <f>IF(GUS_2020!AQ24&lt;&gt;"",GUS_2020!AQ24*41.868/1000,"")</f>
        <v/>
      </c>
      <c r="AR24" s="273" t="str">
        <f>IF(GUS_2020!AR24&lt;&gt;"",GUS_2020!AR24*41.868/1000,"")</f>
        <v/>
      </c>
      <c r="AS24" s="273" t="str">
        <f>IF(GUS_2020!AS24&lt;&gt;"",GUS_2020!AS24*41.868/1000,"")</f>
        <v/>
      </c>
      <c r="AT24" s="273" t="str">
        <f>IF(GUS_2020!AT24&lt;&gt;"",GUS_2020!AT24*41.868/1000,"")</f>
        <v/>
      </c>
      <c r="AU24" s="273">
        <f>IF(GUS_2020!AU24&lt;&gt;"",GUS_2020!AU24*41.868/1000,"")</f>
        <v>7.0756920000000001</v>
      </c>
      <c r="AV24" s="273">
        <f>IF(GUS_2020!AV24&lt;&gt;"",GUS_2020!AV24*41.868/1000,"")</f>
        <v>0</v>
      </c>
      <c r="AW24" s="273" t="str">
        <f>IF(GUS_2020!AW24&lt;&gt;"",GUS_2020!AW24*41.868/1000,"")</f>
        <v/>
      </c>
      <c r="AX24" s="273" t="str">
        <f>IF(GUS_2020!AX24&lt;&gt;"",GUS_2020!AX24*41.868/1000,"")</f>
        <v/>
      </c>
      <c r="AY24" s="273">
        <f>IF(GUS_2020!AY24&lt;&gt;"",GUS_2020!AY24*41.868/1000,"")</f>
        <v>7.033824000000001</v>
      </c>
      <c r="AZ24" s="273" t="str">
        <f>IF(GUS_2020!AZ24&lt;&gt;"",GUS_2020!AZ24*41.868/1000,"")</f>
        <v/>
      </c>
      <c r="BA24" s="273" t="str">
        <f>IF(GUS_2020!BA24&lt;&gt;"",GUS_2020!BA24*41.868/1000,"")</f>
        <v/>
      </c>
      <c r="BB24" s="273" t="str">
        <f>IF(GUS_2020!BB24&lt;&gt;"",GUS_2020!BB24*41.868/1000,"")</f>
        <v/>
      </c>
      <c r="BC24" s="273" t="str">
        <f>IF(GUS_2020!BC24&lt;&gt;"",GUS_2020!BC24*41.868/1000,"")</f>
        <v/>
      </c>
      <c r="BD24" s="273" t="str">
        <f>IF(GUS_2020!BD24&lt;&gt;"",GUS_2020!BD24*41.868/1000,"")</f>
        <v/>
      </c>
      <c r="BE24" s="273" t="str">
        <f>IF(GUS_2020!BE24&lt;&gt;"",GUS_2020!BE24*41.868/1000,"")</f>
        <v/>
      </c>
      <c r="BF24" s="273" t="str">
        <f>IF(GUS_2020!BF24&lt;&gt;"",GUS_2020!BF24*41.868/1000,"")</f>
        <v/>
      </c>
      <c r="BG24" s="273" t="str">
        <f>IF(GUS_2020!BG24&lt;&gt;"",GUS_2020!BG24*41.868/1000,"")</f>
        <v/>
      </c>
      <c r="BH24" s="273" t="str">
        <f>IF(GUS_2020!BH24&lt;&gt;"",GUS_2020!BH24*41.868/1000,"")</f>
        <v/>
      </c>
      <c r="BI24" s="273" t="str">
        <f>IF(GUS_2020!BI24&lt;&gt;"",GUS_2020!BI24*41.868/1000,"")</f>
        <v/>
      </c>
      <c r="BJ24" s="273" t="str">
        <f>IF(GUS_2020!BJ24&lt;&gt;"",GUS_2020!BJ24*41.868/1000,"")</f>
        <v/>
      </c>
      <c r="BK24" s="273" t="str">
        <f>IF(GUS_2020!BK24&lt;&gt;"",GUS_2020!BK24*41.868/1000,"")</f>
        <v/>
      </c>
      <c r="BL24" s="273" t="str">
        <f>IF(GUS_2020!BL24&lt;&gt;"",GUS_2020!BL24*41.868/1000,"")</f>
        <v/>
      </c>
      <c r="BM24" s="273" t="str">
        <f>IF(GUS_2020!BM24&lt;&gt;"",GUS_2020!BM24*41.868/1000,"")</f>
        <v/>
      </c>
      <c r="BN24" s="273" t="str">
        <f>IF(GUS_2020!BN24&lt;&gt;"",GUS_2020!BN24*41.868/1000,"")</f>
        <v/>
      </c>
      <c r="BO24" s="273" t="str">
        <f>IF(GUS_2020!BO24&lt;&gt;"",GUS_2020!BO24*41.868/1000,"")</f>
        <v/>
      </c>
      <c r="BP24" s="273" t="str">
        <f>IF(GUS_2020!BP24&lt;&gt;"",GUS_2020!BP24*41.868/1000,"")</f>
        <v/>
      </c>
      <c r="BQ24" s="273" t="str">
        <f>IF(GUS_2020!BQ24&lt;&gt;"",GUS_2020!BQ24*41.868/1000,"")</f>
        <v/>
      </c>
      <c r="BR24" s="273" t="str">
        <f>IF(GUS_2020!BR24&lt;&gt;"",GUS_2020!BR24*41.868/1000,"")</f>
        <v/>
      </c>
      <c r="BS24" s="273" t="str">
        <f>IF(GUS_2020!BS24&lt;&gt;"",GUS_2020!BS24*41.868/1000,"")</f>
        <v/>
      </c>
    </row>
    <row r="25" spans="1:71" ht="22.5">
      <c r="A25" s="272" t="s">
        <v>698</v>
      </c>
      <c r="B25" s="273">
        <f>IF(GUS_2020!B25&lt;&gt;"",GUS_2020!B25*41.868/1000,"")</f>
        <v>130.54442400000002</v>
      </c>
      <c r="C25" s="273">
        <f>IF(GUS_2020!C25&lt;&gt;"",GUS_2020!C25*41.868/1000,"")</f>
        <v>26.544312000000001</v>
      </c>
      <c r="D25" s="273" t="str">
        <f>IF(GUS_2020!D25&lt;&gt;"",GUS_2020!D25*41.868/1000,"")</f>
        <v/>
      </c>
      <c r="E25" s="273">
        <f>IF(GUS_2020!E25&lt;&gt;"",GUS_2020!E25*41.868/1000,"")</f>
        <v>0.50241600000000008</v>
      </c>
      <c r="F25" s="273">
        <f>IF(GUS_2020!F25&lt;&gt;"",GUS_2020!F25*41.868/1000,"")</f>
        <v>26.041896000000001</v>
      </c>
      <c r="G25" s="273" t="str">
        <f>IF(GUS_2020!G25&lt;&gt;"",GUS_2020!G25*41.868/1000,"")</f>
        <v/>
      </c>
      <c r="H25" s="273" t="str">
        <f>IF(GUS_2020!H25&lt;&gt;"",GUS_2020!H25*41.868/1000,"")</f>
        <v/>
      </c>
      <c r="I25" s="273" t="str">
        <f>IF(GUS_2020!I25&lt;&gt;"",GUS_2020!I25*41.868/1000,"")</f>
        <v/>
      </c>
      <c r="J25" s="273" t="str">
        <f>IF(GUS_2020!J25&lt;&gt;"",GUS_2020!J25*41.868/1000,"")</f>
        <v/>
      </c>
      <c r="K25" s="273" t="str">
        <f>IF(GUS_2020!K25&lt;&gt;"",GUS_2020!K25*41.868/1000,"")</f>
        <v/>
      </c>
      <c r="L25" s="273" t="str">
        <f>IF(GUS_2020!L25&lt;&gt;"",GUS_2020!L25*41.868/1000,"")</f>
        <v/>
      </c>
      <c r="M25" s="273" t="str">
        <f>IF(GUS_2020!M25&lt;&gt;"",GUS_2020!M25*41.868/1000,"")</f>
        <v/>
      </c>
      <c r="N25" s="273">
        <f>IF(GUS_2020!N25&lt;&gt;"",GUS_2020!N25*41.868/1000,"")</f>
        <v>9.2946960000000001</v>
      </c>
      <c r="O25" s="273" t="str">
        <f>IF(GUS_2020!O25&lt;&gt;"",GUS_2020!O25*41.868/1000,"")</f>
        <v/>
      </c>
      <c r="P25" s="273">
        <f>IF(GUS_2020!P25&lt;&gt;"",GUS_2020!P25*41.868/1000,"")</f>
        <v>9.0016200000000008</v>
      </c>
      <c r="Q25" s="273" t="str">
        <f>IF(GUS_2020!Q25&lt;&gt;"",GUS_2020!Q25*41.868/1000,"")</f>
        <v/>
      </c>
      <c r="R25" s="273">
        <f>IF(GUS_2020!R25&lt;&gt;"",GUS_2020!R25*41.868/1000,"")</f>
        <v>0.293076</v>
      </c>
      <c r="S25" s="273" t="str">
        <f>IF(GUS_2020!S25&lt;&gt;"",GUS_2020!S25*41.868/1000,"")</f>
        <v/>
      </c>
      <c r="T25" s="273" t="str">
        <f>IF(GUS_2020!T25&lt;&gt;"",GUS_2020!T25*41.868/1000,"")</f>
        <v/>
      </c>
      <c r="U25" s="273" t="str">
        <f>IF(GUS_2020!U25&lt;&gt;"",GUS_2020!U25*41.868/1000,"")</f>
        <v/>
      </c>
      <c r="V25" s="273" t="str">
        <f>IF(GUS_2020!V25&lt;&gt;"",GUS_2020!V25*41.868/1000,"")</f>
        <v/>
      </c>
      <c r="W25" s="273">
        <f>IF(GUS_2020!W25&lt;&gt;"",GUS_2020!W25*41.868/1000,"")</f>
        <v>10.969416000000001</v>
      </c>
      <c r="X25" s="273" t="str">
        <f>IF(GUS_2020!X25&lt;&gt;"",GUS_2020!X25*41.868/1000,"")</f>
        <v/>
      </c>
      <c r="Y25" s="273" t="str">
        <f>IF(GUS_2020!Y25&lt;&gt;"",GUS_2020!Y25*41.868/1000,"")</f>
        <v/>
      </c>
      <c r="Z25" s="273" t="str">
        <f>IF(GUS_2020!Z25&lt;&gt;"",GUS_2020!Z25*41.868/1000,"")</f>
        <v/>
      </c>
      <c r="AA25" s="273" t="str">
        <f>IF(GUS_2020!AA25&lt;&gt;"",GUS_2020!AA25*41.868/1000,"")</f>
        <v/>
      </c>
      <c r="AB25" s="273" t="str">
        <f>IF(GUS_2020!AB25&lt;&gt;"",GUS_2020!AB25*41.868/1000,"")</f>
        <v/>
      </c>
      <c r="AC25" s="273">
        <f>IF(GUS_2020!AC25&lt;&gt;"",GUS_2020!AC25*41.868/1000,"")</f>
        <v>0.66988800000000004</v>
      </c>
      <c r="AD25" s="273" t="str">
        <f>IF(GUS_2020!AD25&lt;&gt;"",GUS_2020!AD25*41.868/1000,"")</f>
        <v/>
      </c>
      <c r="AE25" s="273">
        <f>IF(GUS_2020!AE25&lt;&gt;"",GUS_2020!AE25*41.868/1000,"")</f>
        <v>0</v>
      </c>
      <c r="AF25" s="273" t="str">
        <f>IF(GUS_2020!AF25&lt;&gt;"",GUS_2020!AF25*41.868/1000,"")</f>
        <v/>
      </c>
      <c r="AG25" s="273" t="str">
        <f>IF(GUS_2020!AG25&lt;&gt;"",GUS_2020!AG25*41.868/1000,"")</f>
        <v/>
      </c>
      <c r="AH25" s="273" t="str">
        <f>IF(GUS_2020!AH25&lt;&gt;"",GUS_2020!AH25*41.868/1000,"")</f>
        <v/>
      </c>
      <c r="AI25" s="273" t="str">
        <f>IF(GUS_2020!AI25&lt;&gt;"",GUS_2020!AI25*41.868/1000,"")</f>
        <v/>
      </c>
      <c r="AJ25" s="273" t="str">
        <f>IF(GUS_2020!AJ25&lt;&gt;"",GUS_2020!AJ25*41.868/1000,"")</f>
        <v/>
      </c>
      <c r="AK25" s="273" t="str">
        <f>IF(GUS_2020!AK25&lt;&gt;"",GUS_2020!AK25*41.868/1000,"")</f>
        <v/>
      </c>
      <c r="AL25" s="273">
        <f>IF(GUS_2020!AL25&lt;&gt;"",GUS_2020!AL25*41.868/1000,"")</f>
        <v>4.1868000000000002E-2</v>
      </c>
      <c r="AM25" s="273">
        <f>IF(GUS_2020!AM25&lt;&gt;"",GUS_2020!AM25*41.868/1000,"")</f>
        <v>10.25766</v>
      </c>
      <c r="AN25" s="273" t="str">
        <f>IF(GUS_2020!AN25&lt;&gt;"",GUS_2020!AN25*41.868/1000,"")</f>
        <v/>
      </c>
      <c r="AO25" s="273" t="str">
        <f>IF(GUS_2020!AO25&lt;&gt;"",GUS_2020!AO25*41.868/1000,"")</f>
        <v/>
      </c>
      <c r="AP25" s="273" t="str">
        <f>IF(GUS_2020!AP25&lt;&gt;"",GUS_2020!AP25*41.868/1000,"")</f>
        <v/>
      </c>
      <c r="AQ25" s="273" t="str">
        <f>IF(GUS_2020!AQ25&lt;&gt;"",GUS_2020!AQ25*41.868/1000,"")</f>
        <v/>
      </c>
      <c r="AR25" s="273" t="str">
        <f>IF(GUS_2020!AR25&lt;&gt;"",GUS_2020!AR25*41.868/1000,"")</f>
        <v/>
      </c>
      <c r="AS25" s="273" t="str">
        <f>IF(GUS_2020!AS25&lt;&gt;"",GUS_2020!AS25*41.868/1000,"")</f>
        <v/>
      </c>
      <c r="AT25" s="273">
        <f>IF(GUS_2020!AT25&lt;&gt;"",GUS_2020!AT25*41.868/1000,"")</f>
        <v>54.595872</v>
      </c>
      <c r="AU25" s="273">
        <f>IF(GUS_2020!AU25&lt;&gt;"",GUS_2020!AU25*41.868/1000,"")</f>
        <v>20.054772</v>
      </c>
      <c r="AV25" s="273" t="str">
        <f>IF(GUS_2020!AV25&lt;&gt;"",GUS_2020!AV25*41.868/1000,"")</f>
        <v/>
      </c>
      <c r="AW25" s="273" t="str">
        <f>IF(GUS_2020!AW25&lt;&gt;"",GUS_2020!AW25*41.868/1000,"")</f>
        <v/>
      </c>
      <c r="AX25" s="273" t="str">
        <f>IF(GUS_2020!AX25&lt;&gt;"",GUS_2020!AX25*41.868/1000,"")</f>
        <v/>
      </c>
      <c r="AY25" s="273" t="str">
        <f>IF(GUS_2020!AY25&lt;&gt;"",GUS_2020!AY25*41.868/1000,"")</f>
        <v/>
      </c>
      <c r="AZ25" s="273" t="str">
        <f>IF(GUS_2020!AZ25&lt;&gt;"",GUS_2020!AZ25*41.868/1000,"")</f>
        <v/>
      </c>
      <c r="BA25" s="273" t="str">
        <f>IF(GUS_2020!BA25&lt;&gt;"",GUS_2020!BA25*41.868/1000,"")</f>
        <v/>
      </c>
      <c r="BB25" s="273">
        <f>IF(GUS_2020!BB25&lt;&gt;"",GUS_2020!BB25*41.868/1000,"")</f>
        <v>13.732704000000002</v>
      </c>
      <c r="BC25" s="273" t="str">
        <f>IF(GUS_2020!BC25&lt;&gt;"",GUS_2020!BC25*41.868/1000,"")</f>
        <v/>
      </c>
      <c r="BD25" s="273">
        <f>IF(GUS_2020!BD25&lt;&gt;"",GUS_2020!BD25*41.868/1000,"")</f>
        <v>3.4750440000000005</v>
      </c>
      <c r="BE25" s="273">
        <f>IF(GUS_2020!BE25&lt;&gt;"",GUS_2020!BE25*41.868/1000,"")</f>
        <v>2.7632880000000002</v>
      </c>
      <c r="BF25" s="273" t="str">
        <f>IF(GUS_2020!BF25&lt;&gt;"",GUS_2020!BF25*41.868/1000,"")</f>
        <v/>
      </c>
      <c r="BG25" s="273" t="str">
        <f>IF(GUS_2020!BG25&lt;&gt;"",GUS_2020!BG25*41.868/1000,"")</f>
        <v/>
      </c>
      <c r="BH25" s="273" t="str">
        <f>IF(GUS_2020!BH25&lt;&gt;"",GUS_2020!BH25*41.868/1000,"")</f>
        <v/>
      </c>
      <c r="BI25" s="273" t="str">
        <f>IF(GUS_2020!BI25&lt;&gt;"",GUS_2020!BI25*41.868/1000,"")</f>
        <v/>
      </c>
      <c r="BJ25" s="273" t="str">
        <f>IF(GUS_2020!BJ25&lt;&gt;"",GUS_2020!BJ25*41.868/1000,"")</f>
        <v/>
      </c>
      <c r="BK25" s="273" t="str">
        <f>IF(GUS_2020!BK25&lt;&gt;"",GUS_2020!BK25*41.868/1000,"")</f>
        <v/>
      </c>
      <c r="BL25" s="273">
        <f>IF(GUS_2020!BL25&lt;&gt;"",GUS_2020!BL25*41.868/1000,"")</f>
        <v>4.1868000000000002E-2</v>
      </c>
      <c r="BM25" s="273" t="str">
        <f>IF(GUS_2020!BM25&lt;&gt;"",GUS_2020!BM25*41.868/1000,"")</f>
        <v/>
      </c>
      <c r="BN25" s="273">
        <f>IF(GUS_2020!BN25&lt;&gt;"",GUS_2020!BN25*41.868/1000,"")</f>
        <v>7.9549200000000004</v>
      </c>
      <c r="BO25" s="273">
        <f>IF(GUS_2020!BO25&lt;&gt;"",GUS_2020!BO25*41.868/1000,"")</f>
        <v>0.75362400000000007</v>
      </c>
      <c r="BP25" s="273">
        <f>IF(GUS_2020!BP25&lt;&gt;"",GUS_2020!BP25*41.868/1000,"")</f>
        <v>7.2012960000000001</v>
      </c>
      <c r="BQ25" s="273" t="str">
        <f>IF(GUS_2020!BQ25&lt;&gt;"",GUS_2020!BQ25*41.868/1000,"")</f>
        <v/>
      </c>
      <c r="BR25" s="273">
        <f>IF(GUS_2020!BR25&lt;&gt;"",GUS_2020!BR25*41.868/1000,"")</f>
        <v>1.1304360000000002</v>
      </c>
      <c r="BS25" s="273" t="str">
        <f>IF(GUS_2020!BS25&lt;&gt;"",GUS_2020!BS25*41.868/1000,"")</f>
        <v/>
      </c>
    </row>
    <row r="26" spans="1:71" ht="22.5">
      <c r="A26" s="272" t="s">
        <v>699</v>
      </c>
      <c r="B26" s="273">
        <f>IF(GUS_2020!B26&lt;&gt;"",GUS_2020!B26*41.868/1000,"")</f>
        <v>6.5732760000000008</v>
      </c>
      <c r="C26" s="273">
        <f>IF(GUS_2020!C26&lt;&gt;"",GUS_2020!C26*41.868/1000,"")</f>
        <v>4.814820000000001</v>
      </c>
      <c r="D26" s="273" t="str">
        <f>IF(GUS_2020!D26&lt;&gt;"",GUS_2020!D26*41.868/1000,"")</f>
        <v/>
      </c>
      <c r="E26" s="273">
        <f>IF(GUS_2020!E26&lt;&gt;"",GUS_2020!E26*41.868/1000,"")</f>
        <v>1.4653800000000001</v>
      </c>
      <c r="F26" s="273">
        <f>IF(GUS_2020!F26&lt;&gt;"",GUS_2020!F26*41.868/1000,"")</f>
        <v>3.2657040000000004</v>
      </c>
      <c r="G26" s="273" t="str">
        <f>IF(GUS_2020!G26&lt;&gt;"",GUS_2020!G26*41.868/1000,"")</f>
        <v/>
      </c>
      <c r="H26" s="273">
        <f>IF(GUS_2020!H26&lt;&gt;"",GUS_2020!H26*41.868/1000,"")</f>
        <v>8.3736000000000005E-2</v>
      </c>
      <c r="I26" s="273" t="str">
        <f>IF(GUS_2020!I26&lt;&gt;"",GUS_2020!I26*41.868/1000,"")</f>
        <v/>
      </c>
      <c r="J26" s="273">
        <f>IF(GUS_2020!J26&lt;&gt;"",GUS_2020!J26*41.868/1000,"")</f>
        <v>0</v>
      </c>
      <c r="K26" s="273" t="str">
        <f>IF(GUS_2020!K26&lt;&gt;"",GUS_2020!K26*41.868/1000,"")</f>
        <v/>
      </c>
      <c r="L26" s="273" t="str">
        <f>IF(GUS_2020!L26&lt;&gt;"",GUS_2020!L26*41.868/1000,"")</f>
        <v/>
      </c>
      <c r="M26" s="273" t="str">
        <f>IF(GUS_2020!M26&lt;&gt;"",GUS_2020!M26*41.868/1000,"")</f>
        <v/>
      </c>
      <c r="N26" s="273">
        <f>IF(GUS_2020!N26&lt;&gt;"",GUS_2020!N26*41.868/1000,"")</f>
        <v>0.12560400000000002</v>
      </c>
      <c r="O26" s="273" t="str">
        <f>IF(GUS_2020!O26&lt;&gt;"",GUS_2020!O26*41.868/1000,"")</f>
        <v/>
      </c>
      <c r="P26" s="273">
        <f>IF(GUS_2020!P26&lt;&gt;"",GUS_2020!P26*41.868/1000,"")</f>
        <v>0.12560400000000002</v>
      </c>
      <c r="Q26" s="273" t="str">
        <f>IF(GUS_2020!Q26&lt;&gt;"",GUS_2020!Q26*41.868/1000,"")</f>
        <v/>
      </c>
      <c r="R26" s="273" t="str">
        <f>IF(GUS_2020!R26&lt;&gt;"",GUS_2020!R26*41.868/1000,"")</f>
        <v/>
      </c>
      <c r="S26" s="273" t="str">
        <f>IF(GUS_2020!S26&lt;&gt;"",GUS_2020!S26*41.868/1000,"")</f>
        <v/>
      </c>
      <c r="T26" s="273" t="str">
        <f>IF(GUS_2020!T26&lt;&gt;"",GUS_2020!T26*41.868/1000,"")</f>
        <v/>
      </c>
      <c r="U26" s="273" t="str">
        <f>IF(GUS_2020!U26&lt;&gt;"",GUS_2020!U26*41.868/1000,"")</f>
        <v/>
      </c>
      <c r="V26" s="273" t="str">
        <f>IF(GUS_2020!V26&lt;&gt;"",GUS_2020!V26*41.868/1000,"")</f>
        <v/>
      </c>
      <c r="W26" s="273">
        <f>IF(GUS_2020!W26&lt;&gt;"",GUS_2020!W26*41.868/1000,"")</f>
        <v>4.1868000000000002E-2</v>
      </c>
      <c r="X26" s="273" t="str">
        <f>IF(GUS_2020!X26&lt;&gt;"",GUS_2020!X26*41.868/1000,"")</f>
        <v/>
      </c>
      <c r="Y26" s="273" t="str">
        <f>IF(GUS_2020!Y26&lt;&gt;"",GUS_2020!Y26*41.868/1000,"")</f>
        <v/>
      </c>
      <c r="Z26" s="273" t="str">
        <f>IF(GUS_2020!Z26&lt;&gt;"",GUS_2020!Z26*41.868/1000,"")</f>
        <v/>
      </c>
      <c r="AA26" s="273" t="str">
        <f>IF(GUS_2020!AA26&lt;&gt;"",GUS_2020!AA26*41.868/1000,"")</f>
        <v/>
      </c>
      <c r="AB26" s="273" t="str">
        <f>IF(GUS_2020!AB26&lt;&gt;"",GUS_2020!AB26*41.868/1000,"")</f>
        <v/>
      </c>
      <c r="AC26" s="273" t="str">
        <f>IF(GUS_2020!AC26&lt;&gt;"",GUS_2020!AC26*41.868/1000,"")</f>
        <v/>
      </c>
      <c r="AD26" s="273" t="str">
        <f>IF(GUS_2020!AD26&lt;&gt;"",GUS_2020!AD26*41.868/1000,"")</f>
        <v/>
      </c>
      <c r="AE26" s="273">
        <f>IF(GUS_2020!AE26&lt;&gt;"",GUS_2020!AE26*41.868/1000,"")</f>
        <v>0</v>
      </c>
      <c r="AF26" s="273" t="str">
        <f>IF(GUS_2020!AF26&lt;&gt;"",GUS_2020!AF26*41.868/1000,"")</f>
        <v/>
      </c>
      <c r="AG26" s="273" t="str">
        <f>IF(GUS_2020!AG26&lt;&gt;"",GUS_2020!AG26*41.868/1000,"")</f>
        <v/>
      </c>
      <c r="AH26" s="273" t="str">
        <f>IF(GUS_2020!AH26&lt;&gt;"",GUS_2020!AH26*41.868/1000,"")</f>
        <v/>
      </c>
      <c r="AI26" s="273" t="str">
        <f>IF(GUS_2020!AI26&lt;&gt;"",GUS_2020!AI26*41.868/1000,"")</f>
        <v/>
      </c>
      <c r="AJ26" s="273" t="str">
        <f>IF(GUS_2020!AJ26&lt;&gt;"",GUS_2020!AJ26*41.868/1000,"")</f>
        <v/>
      </c>
      <c r="AK26" s="273" t="str">
        <f>IF(GUS_2020!AK26&lt;&gt;"",GUS_2020!AK26*41.868/1000,"")</f>
        <v/>
      </c>
      <c r="AL26" s="273">
        <f>IF(GUS_2020!AL26&lt;&gt;"",GUS_2020!AL26*41.868/1000,"")</f>
        <v>0</v>
      </c>
      <c r="AM26" s="273">
        <f>IF(GUS_2020!AM26&lt;&gt;"",GUS_2020!AM26*41.868/1000,"")</f>
        <v>0</v>
      </c>
      <c r="AN26" s="273" t="str">
        <f>IF(GUS_2020!AN26&lt;&gt;"",GUS_2020!AN26*41.868/1000,"")</f>
        <v/>
      </c>
      <c r="AO26" s="273" t="str">
        <f>IF(GUS_2020!AO26&lt;&gt;"",GUS_2020!AO26*41.868/1000,"")</f>
        <v/>
      </c>
      <c r="AP26" s="273" t="str">
        <f>IF(GUS_2020!AP26&lt;&gt;"",GUS_2020!AP26*41.868/1000,"")</f>
        <v/>
      </c>
      <c r="AQ26" s="273" t="str">
        <f>IF(GUS_2020!AQ26&lt;&gt;"",GUS_2020!AQ26*41.868/1000,"")</f>
        <v/>
      </c>
      <c r="AR26" s="273" t="str">
        <f>IF(GUS_2020!AR26&lt;&gt;"",GUS_2020!AR26*41.868/1000,"")</f>
        <v/>
      </c>
      <c r="AS26" s="273" t="str">
        <f>IF(GUS_2020!AS26&lt;&gt;"",GUS_2020!AS26*41.868/1000,"")</f>
        <v/>
      </c>
      <c r="AT26" s="273">
        <f>IF(GUS_2020!AT26&lt;&gt;"",GUS_2020!AT26*41.868/1000,"")</f>
        <v>0.87922800000000012</v>
      </c>
      <c r="AU26" s="273">
        <f>IF(GUS_2020!AU26&lt;&gt;"",GUS_2020!AU26*41.868/1000,"")</f>
        <v>0.41868</v>
      </c>
      <c r="AV26" s="273" t="str">
        <f>IF(GUS_2020!AV26&lt;&gt;"",GUS_2020!AV26*41.868/1000,"")</f>
        <v/>
      </c>
      <c r="AW26" s="273" t="str">
        <f>IF(GUS_2020!AW26&lt;&gt;"",GUS_2020!AW26*41.868/1000,"")</f>
        <v/>
      </c>
      <c r="AX26" s="273" t="str">
        <f>IF(GUS_2020!AX26&lt;&gt;"",GUS_2020!AX26*41.868/1000,"")</f>
        <v/>
      </c>
      <c r="AY26" s="273" t="str">
        <f>IF(GUS_2020!AY26&lt;&gt;"",GUS_2020!AY26*41.868/1000,"")</f>
        <v/>
      </c>
      <c r="AZ26" s="273" t="str">
        <f>IF(GUS_2020!AZ26&lt;&gt;"",GUS_2020!AZ26*41.868/1000,"")</f>
        <v/>
      </c>
      <c r="BA26" s="273" t="str">
        <f>IF(GUS_2020!BA26&lt;&gt;"",GUS_2020!BA26*41.868/1000,"")</f>
        <v/>
      </c>
      <c r="BB26" s="273">
        <f>IF(GUS_2020!BB26&lt;&gt;"",GUS_2020!BB26*41.868/1000,"")</f>
        <v>0.37681200000000004</v>
      </c>
      <c r="BC26" s="273" t="str">
        <f>IF(GUS_2020!BC26&lt;&gt;"",GUS_2020!BC26*41.868/1000,"")</f>
        <v/>
      </c>
      <c r="BD26" s="273">
        <f>IF(GUS_2020!BD26&lt;&gt;"",GUS_2020!BD26*41.868/1000,"")</f>
        <v>4.1868000000000002E-2</v>
      </c>
      <c r="BE26" s="273" t="str">
        <f>IF(GUS_2020!BE26&lt;&gt;"",GUS_2020!BE26*41.868/1000,"")</f>
        <v/>
      </c>
      <c r="BF26" s="273" t="str">
        <f>IF(GUS_2020!BF26&lt;&gt;"",GUS_2020!BF26*41.868/1000,"")</f>
        <v/>
      </c>
      <c r="BG26" s="273" t="str">
        <f>IF(GUS_2020!BG26&lt;&gt;"",GUS_2020!BG26*41.868/1000,"")</f>
        <v/>
      </c>
      <c r="BH26" s="273" t="str">
        <f>IF(GUS_2020!BH26&lt;&gt;"",GUS_2020!BH26*41.868/1000,"")</f>
        <v/>
      </c>
      <c r="BI26" s="273" t="str">
        <f>IF(GUS_2020!BI26&lt;&gt;"",GUS_2020!BI26*41.868/1000,"")</f>
        <v/>
      </c>
      <c r="BJ26" s="273" t="str">
        <f>IF(GUS_2020!BJ26&lt;&gt;"",GUS_2020!BJ26*41.868/1000,"")</f>
        <v/>
      </c>
      <c r="BK26" s="273" t="str">
        <f>IF(GUS_2020!BK26&lt;&gt;"",GUS_2020!BK26*41.868/1000,"")</f>
        <v/>
      </c>
      <c r="BL26" s="273">
        <f>IF(GUS_2020!BL26&lt;&gt;"",GUS_2020!BL26*41.868/1000,"")</f>
        <v>0</v>
      </c>
      <c r="BM26" s="273">
        <f>IF(GUS_2020!BM26&lt;&gt;"",GUS_2020!BM26*41.868/1000,"")</f>
        <v>0</v>
      </c>
      <c r="BN26" s="273">
        <f>IF(GUS_2020!BN26&lt;&gt;"",GUS_2020!BN26*41.868/1000,"")</f>
        <v>0.293076</v>
      </c>
      <c r="BO26" s="273">
        <f>IF(GUS_2020!BO26&lt;&gt;"",GUS_2020!BO26*41.868/1000,"")</f>
        <v>0.20934</v>
      </c>
      <c r="BP26" s="273">
        <f>IF(GUS_2020!BP26&lt;&gt;"",GUS_2020!BP26*41.868/1000,"")</f>
        <v>8.3736000000000005E-2</v>
      </c>
      <c r="BQ26" s="273" t="str">
        <f>IF(GUS_2020!BQ26&lt;&gt;"",GUS_2020!BQ26*41.868/1000,"")</f>
        <v/>
      </c>
      <c r="BR26" s="273" t="str">
        <f>IF(GUS_2020!BR26&lt;&gt;"",GUS_2020!BR26*41.868/1000,"")</f>
        <v/>
      </c>
      <c r="BS26" s="273" t="str">
        <f>IF(GUS_2020!BS26&lt;&gt;"",GUS_2020!BS26*41.868/1000,"")</f>
        <v/>
      </c>
    </row>
    <row r="27" spans="1:71" ht="22.5">
      <c r="A27" s="272" t="s">
        <v>700</v>
      </c>
      <c r="B27" s="273">
        <f>IF(GUS_2020!B27&lt;&gt;"",GUS_2020!B27*41.868/1000,"")</f>
        <v>0</v>
      </c>
      <c r="C27" s="273" t="str">
        <f>IF(GUS_2020!C27&lt;&gt;"",GUS_2020!C27*41.868/1000,"")</f>
        <v/>
      </c>
      <c r="D27" s="273" t="str">
        <f>IF(GUS_2020!D27&lt;&gt;"",GUS_2020!D27*41.868/1000,"")</f>
        <v/>
      </c>
      <c r="E27" s="273" t="str">
        <f>IF(GUS_2020!E27&lt;&gt;"",GUS_2020!E27*41.868/1000,"")</f>
        <v/>
      </c>
      <c r="F27" s="273" t="str">
        <f>IF(GUS_2020!F27&lt;&gt;"",GUS_2020!F27*41.868/1000,"")</f>
        <v/>
      </c>
      <c r="G27" s="273" t="str">
        <f>IF(GUS_2020!G27&lt;&gt;"",GUS_2020!G27*41.868/1000,"")</f>
        <v/>
      </c>
      <c r="H27" s="273" t="str">
        <f>IF(GUS_2020!H27&lt;&gt;"",GUS_2020!H27*41.868/1000,"")</f>
        <v/>
      </c>
      <c r="I27" s="273" t="str">
        <f>IF(GUS_2020!I27&lt;&gt;"",GUS_2020!I27*41.868/1000,"")</f>
        <v/>
      </c>
      <c r="J27" s="273" t="str">
        <f>IF(GUS_2020!J27&lt;&gt;"",GUS_2020!J27*41.868/1000,"")</f>
        <v/>
      </c>
      <c r="K27" s="273" t="str">
        <f>IF(GUS_2020!K27&lt;&gt;"",GUS_2020!K27*41.868/1000,"")</f>
        <v/>
      </c>
      <c r="L27" s="273" t="str">
        <f>IF(GUS_2020!L27&lt;&gt;"",GUS_2020!L27*41.868/1000,"")</f>
        <v/>
      </c>
      <c r="M27" s="273" t="str">
        <f>IF(GUS_2020!M27&lt;&gt;"",GUS_2020!M27*41.868/1000,"")</f>
        <v/>
      </c>
      <c r="N27" s="273" t="str">
        <f>IF(GUS_2020!N27&lt;&gt;"",GUS_2020!N27*41.868/1000,"")</f>
        <v/>
      </c>
      <c r="O27" s="273" t="str">
        <f>IF(GUS_2020!O27&lt;&gt;"",GUS_2020!O27*41.868/1000,"")</f>
        <v/>
      </c>
      <c r="P27" s="273" t="str">
        <f>IF(GUS_2020!P27&lt;&gt;"",GUS_2020!P27*41.868/1000,"")</f>
        <v/>
      </c>
      <c r="Q27" s="273" t="str">
        <f>IF(GUS_2020!Q27&lt;&gt;"",GUS_2020!Q27*41.868/1000,"")</f>
        <v/>
      </c>
      <c r="R27" s="273" t="str">
        <f>IF(GUS_2020!R27&lt;&gt;"",GUS_2020!R27*41.868/1000,"")</f>
        <v/>
      </c>
      <c r="S27" s="273" t="str">
        <f>IF(GUS_2020!S27&lt;&gt;"",GUS_2020!S27*41.868/1000,"")</f>
        <v/>
      </c>
      <c r="T27" s="273" t="str">
        <f>IF(GUS_2020!T27&lt;&gt;"",GUS_2020!T27*41.868/1000,"")</f>
        <v/>
      </c>
      <c r="U27" s="273" t="str">
        <f>IF(GUS_2020!U27&lt;&gt;"",GUS_2020!U27*41.868/1000,"")</f>
        <v/>
      </c>
      <c r="V27" s="273" t="str">
        <f>IF(GUS_2020!V27&lt;&gt;"",GUS_2020!V27*41.868/1000,"")</f>
        <v/>
      </c>
      <c r="W27" s="273" t="str">
        <f>IF(GUS_2020!W27&lt;&gt;"",GUS_2020!W27*41.868/1000,"")</f>
        <v/>
      </c>
      <c r="X27" s="273" t="str">
        <f>IF(GUS_2020!X27&lt;&gt;"",GUS_2020!X27*41.868/1000,"")</f>
        <v/>
      </c>
      <c r="Y27" s="273" t="str">
        <f>IF(GUS_2020!Y27&lt;&gt;"",GUS_2020!Y27*41.868/1000,"")</f>
        <v/>
      </c>
      <c r="Z27" s="273" t="str">
        <f>IF(GUS_2020!Z27&lt;&gt;"",GUS_2020!Z27*41.868/1000,"")</f>
        <v/>
      </c>
      <c r="AA27" s="273" t="str">
        <f>IF(GUS_2020!AA27&lt;&gt;"",GUS_2020!AA27*41.868/1000,"")</f>
        <v/>
      </c>
      <c r="AB27" s="273" t="str">
        <f>IF(GUS_2020!AB27&lt;&gt;"",GUS_2020!AB27*41.868/1000,"")</f>
        <v/>
      </c>
      <c r="AC27" s="273" t="str">
        <f>IF(GUS_2020!AC27&lt;&gt;"",GUS_2020!AC27*41.868/1000,"")</f>
        <v/>
      </c>
      <c r="AD27" s="273" t="str">
        <f>IF(GUS_2020!AD27&lt;&gt;"",GUS_2020!AD27*41.868/1000,"")</f>
        <v/>
      </c>
      <c r="AE27" s="273" t="str">
        <f>IF(GUS_2020!AE27&lt;&gt;"",GUS_2020!AE27*41.868/1000,"")</f>
        <v/>
      </c>
      <c r="AF27" s="273" t="str">
        <f>IF(GUS_2020!AF27&lt;&gt;"",GUS_2020!AF27*41.868/1000,"")</f>
        <v/>
      </c>
      <c r="AG27" s="273" t="str">
        <f>IF(GUS_2020!AG27&lt;&gt;"",GUS_2020!AG27*41.868/1000,"")</f>
        <v/>
      </c>
      <c r="AH27" s="273" t="str">
        <f>IF(GUS_2020!AH27&lt;&gt;"",GUS_2020!AH27*41.868/1000,"")</f>
        <v/>
      </c>
      <c r="AI27" s="273" t="str">
        <f>IF(GUS_2020!AI27&lt;&gt;"",GUS_2020!AI27*41.868/1000,"")</f>
        <v/>
      </c>
      <c r="AJ27" s="273" t="str">
        <f>IF(GUS_2020!AJ27&lt;&gt;"",GUS_2020!AJ27*41.868/1000,"")</f>
        <v/>
      </c>
      <c r="AK27" s="273" t="str">
        <f>IF(GUS_2020!AK27&lt;&gt;"",GUS_2020!AK27*41.868/1000,"")</f>
        <v/>
      </c>
      <c r="AL27" s="273" t="str">
        <f>IF(GUS_2020!AL27&lt;&gt;"",GUS_2020!AL27*41.868/1000,"")</f>
        <v/>
      </c>
      <c r="AM27" s="273" t="str">
        <f>IF(GUS_2020!AM27&lt;&gt;"",GUS_2020!AM27*41.868/1000,"")</f>
        <v/>
      </c>
      <c r="AN27" s="273" t="str">
        <f>IF(GUS_2020!AN27&lt;&gt;"",GUS_2020!AN27*41.868/1000,"")</f>
        <v/>
      </c>
      <c r="AO27" s="273" t="str">
        <f>IF(GUS_2020!AO27&lt;&gt;"",GUS_2020!AO27*41.868/1000,"")</f>
        <v/>
      </c>
      <c r="AP27" s="273" t="str">
        <f>IF(GUS_2020!AP27&lt;&gt;"",GUS_2020!AP27*41.868/1000,"")</f>
        <v/>
      </c>
      <c r="AQ27" s="273" t="str">
        <f>IF(GUS_2020!AQ27&lt;&gt;"",GUS_2020!AQ27*41.868/1000,"")</f>
        <v/>
      </c>
      <c r="AR27" s="273" t="str">
        <f>IF(GUS_2020!AR27&lt;&gt;"",GUS_2020!AR27*41.868/1000,"")</f>
        <v/>
      </c>
      <c r="AS27" s="273" t="str">
        <f>IF(GUS_2020!AS27&lt;&gt;"",GUS_2020!AS27*41.868/1000,"")</f>
        <v/>
      </c>
      <c r="AT27" s="273" t="str">
        <f>IF(GUS_2020!AT27&lt;&gt;"",GUS_2020!AT27*41.868/1000,"")</f>
        <v/>
      </c>
      <c r="AU27" s="273" t="str">
        <f>IF(GUS_2020!AU27&lt;&gt;"",GUS_2020!AU27*41.868/1000,"")</f>
        <v/>
      </c>
      <c r="AV27" s="273" t="str">
        <f>IF(GUS_2020!AV27&lt;&gt;"",GUS_2020!AV27*41.868/1000,"")</f>
        <v/>
      </c>
      <c r="AW27" s="273" t="str">
        <f>IF(GUS_2020!AW27&lt;&gt;"",GUS_2020!AW27*41.868/1000,"")</f>
        <v/>
      </c>
      <c r="AX27" s="273" t="str">
        <f>IF(GUS_2020!AX27&lt;&gt;"",GUS_2020!AX27*41.868/1000,"")</f>
        <v/>
      </c>
      <c r="AY27" s="273" t="str">
        <f>IF(GUS_2020!AY27&lt;&gt;"",GUS_2020!AY27*41.868/1000,"")</f>
        <v/>
      </c>
      <c r="AZ27" s="273" t="str">
        <f>IF(GUS_2020!AZ27&lt;&gt;"",GUS_2020!AZ27*41.868/1000,"")</f>
        <v/>
      </c>
      <c r="BA27" s="273" t="str">
        <f>IF(GUS_2020!BA27&lt;&gt;"",GUS_2020!BA27*41.868/1000,"")</f>
        <v/>
      </c>
      <c r="BB27" s="273" t="str">
        <f>IF(GUS_2020!BB27&lt;&gt;"",GUS_2020!BB27*41.868/1000,"")</f>
        <v/>
      </c>
      <c r="BC27" s="273" t="str">
        <f>IF(GUS_2020!BC27&lt;&gt;"",GUS_2020!BC27*41.868/1000,"")</f>
        <v/>
      </c>
      <c r="BD27" s="273" t="str">
        <f>IF(GUS_2020!BD27&lt;&gt;"",GUS_2020!BD27*41.868/1000,"")</f>
        <v/>
      </c>
      <c r="BE27" s="273" t="str">
        <f>IF(GUS_2020!BE27&lt;&gt;"",GUS_2020!BE27*41.868/1000,"")</f>
        <v/>
      </c>
      <c r="BF27" s="273" t="str">
        <f>IF(GUS_2020!BF27&lt;&gt;"",GUS_2020!BF27*41.868/1000,"")</f>
        <v/>
      </c>
      <c r="BG27" s="273" t="str">
        <f>IF(GUS_2020!BG27&lt;&gt;"",GUS_2020!BG27*41.868/1000,"")</f>
        <v/>
      </c>
      <c r="BH27" s="273" t="str">
        <f>IF(GUS_2020!BH27&lt;&gt;"",GUS_2020!BH27*41.868/1000,"")</f>
        <v/>
      </c>
      <c r="BI27" s="273" t="str">
        <f>IF(GUS_2020!BI27&lt;&gt;"",GUS_2020!BI27*41.868/1000,"")</f>
        <v/>
      </c>
      <c r="BJ27" s="273" t="str">
        <f>IF(GUS_2020!BJ27&lt;&gt;"",GUS_2020!BJ27*41.868/1000,"")</f>
        <v/>
      </c>
      <c r="BK27" s="273" t="str">
        <f>IF(GUS_2020!BK27&lt;&gt;"",GUS_2020!BK27*41.868/1000,"")</f>
        <v/>
      </c>
      <c r="BL27" s="273" t="str">
        <f>IF(GUS_2020!BL27&lt;&gt;"",GUS_2020!BL27*41.868/1000,"")</f>
        <v/>
      </c>
      <c r="BM27" s="273" t="str">
        <f>IF(GUS_2020!BM27&lt;&gt;"",GUS_2020!BM27*41.868/1000,"")</f>
        <v/>
      </c>
      <c r="BN27" s="273" t="str">
        <f>IF(GUS_2020!BN27&lt;&gt;"",GUS_2020!BN27*41.868/1000,"")</f>
        <v/>
      </c>
      <c r="BO27" s="273" t="str">
        <f>IF(GUS_2020!BO27&lt;&gt;"",GUS_2020!BO27*41.868/1000,"")</f>
        <v/>
      </c>
      <c r="BP27" s="273" t="str">
        <f>IF(GUS_2020!BP27&lt;&gt;"",GUS_2020!BP27*41.868/1000,"")</f>
        <v/>
      </c>
      <c r="BQ27" s="273" t="str">
        <f>IF(GUS_2020!BQ27&lt;&gt;"",GUS_2020!BQ27*41.868/1000,"")</f>
        <v/>
      </c>
      <c r="BR27" s="273" t="str">
        <f>IF(GUS_2020!BR27&lt;&gt;"",GUS_2020!BR27*41.868/1000,"")</f>
        <v/>
      </c>
      <c r="BS27" s="273">
        <f>IF(GUS_2020!BS27&lt;&gt;"",GUS_2020!BS27*41.868/1000,"")</f>
        <v>0</v>
      </c>
    </row>
    <row r="28" spans="1:71" ht="22.5">
      <c r="A28" s="272" t="s">
        <v>701</v>
      </c>
      <c r="B28" s="273" t="str">
        <f>IF(GUS_2020!B28&lt;&gt;"",GUS_2020!B28*41.868/1000,"")</f>
        <v/>
      </c>
      <c r="C28" s="273" t="str">
        <f>IF(GUS_2020!C28&lt;&gt;"",GUS_2020!C28*41.868/1000,"")</f>
        <v/>
      </c>
      <c r="D28" s="273" t="str">
        <f>IF(GUS_2020!D28&lt;&gt;"",GUS_2020!D28*41.868/1000,"")</f>
        <v/>
      </c>
      <c r="E28" s="273" t="str">
        <f>IF(GUS_2020!E28&lt;&gt;"",GUS_2020!E28*41.868/1000,"")</f>
        <v/>
      </c>
      <c r="F28" s="273" t="str">
        <f>IF(GUS_2020!F28&lt;&gt;"",GUS_2020!F28*41.868/1000,"")</f>
        <v/>
      </c>
      <c r="G28" s="273" t="str">
        <f>IF(GUS_2020!G28&lt;&gt;"",GUS_2020!G28*41.868/1000,"")</f>
        <v/>
      </c>
      <c r="H28" s="273" t="str">
        <f>IF(GUS_2020!H28&lt;&gt;"",GUS_2020!H28*41.868/1000,"")</f>
        <v/>
      </c>
      <c r="I28" s="273" t="str">
        <f>IF(GUS_2020!I28&lt;&gt;"",GUS_2020!I28*41.868/1000,"")</f>
        <v/>
      </c>
      <c r="J28" s="273" t="str">
        <f>IF(GUS_2020!J28&lt;&gt;"",GUS_2020!J28*41.868/1000,"")</f>
        <v/>
      </c>
      <c r="K28" s="273" t="str">
        <f>IF(GUS_2020!K28&lt;&gt;"",GUS_2020!K28*41.868/1000,"")</f>
        <v/>
      </c>
      <c r="L28" s="273" t="str">
        <f>IF(GUS_2020!L28&lt;&gt;"",GUS_2020!L28*41.868/1000,"")</f>
        <v/>
      </c>
      <c r="M28" s="273" t="str">
        <f>IF(GUS_2020!M28&lt;&gt;"",GUS_2020!M28*41.868/1000,"")</f>
        <v/>
      </c>
      <c r="N28" s="273" t="str">
        <f>IF(GUS_2020!N28&lt;&gt;"",GUS_2020!N28*41.868/1000,"")</f>
        <v/>
      </c>
      <c r="O28" s="273" t="str">
        <f>IF(GUS_2020!O28&lt;&gt;"",GUS_2020!O28*41.868/1000,"")</f>
        <v/>
      </c>
      <c r="P28" s="273" t="str">
        <f>IF(GUS_2020!P28&lt;&gt;"",GUS_2020!P28*41.868/1000,"")</f>
        <v/>
      </c>
      <c r="Q28" s="273" t="str">
        <f>IF(GUS_2020!Q28&lt;&gt;"",GUS_2020!Q28*41.868/1000,"")</f>
        <v/>
      </c>
      <c r="R28" s="273" t="str">
        <f>IF(GUS_2020!R28&lt;&gt;"",GUS_2020!R28*41.868/1000,"")</f>
        <v/>
      </c>
      <c r="S28" s="273" t="str">
        <f>IF(GUS_2020!S28&lt;&gt;"",GUS_2020!S28*41.868/1000,"")</f>
        <v/>
      </c>
      <c r="T28" s="273" t="str">
        <f>IF(GUS_2020!T28&lt;&gt;"",GUS_2020!T28*41.868/1000,"")</f>
        <v/>
      </c>
      <c r="U28" s="273" t="str">
        <f>IF(GUS_2020!U28&lt;&gt;"",GUS_2020!U28*41.868/1000,"")</f>
        <v/>
      </c>
      <c r="V28" s="273" t="str">
        <f>IF(GUS_2020!V28&lt;&gt;"",GUS_2020!V28*41.868/1000,"")</f>
        <v/>
      </c>
      <c r="W28" s="273" t="str">
        <f>IF(GUS_2020!W28&lt;&gt;"",GUS_2020!W28*41.868/1000,"")</f>
        <v/>
      </c>
      <c r="X28" s="273" t="str">
        <f>IF(GUS_2020!X28&lt;&gt;"",GUS_2020!X28*41.868/1000,"")</f>
        <v/>
      </c>
      <c r="Y28" s="273" t="str">
        <f>IF(GUS_2020!Y28&lt;&gt;"",GUS_2020!Y28*41.868/1000,"")</f>
        <v/>
      </c>
      <c r="Z28" s="273" t="str">
        <f>IF(GUS_2020!Z28&lt;&gt;"",GUS_2020!Z28*41.868/1000,"")</f>
        <v/>
      </c>
      <c r="AA28" s="273" t="str">
        <f>IF(GUS_2020!AA28&lt;&gt;"",GUS_2020!AA28*41.868/1000,"")</f>
        <v/>
      </c>
      <c r="AB28" s="273" t="str">
        <f>IF(GUS_2020!AB28&lt;&gt;"",GUS_2020!AB28*41.868/1000,"")</f>
        <v/>
      </c>
      <c r="AC28" s="273" t="str">
        <f>IF(GUS_2020!AC28&lt;&gt;"",GUS_2020!AC28*41.868/1000,"")</f>
        <v/>
      </c>
      <c r="AD28" s="273" t="str">
        <f>IF(GUS_2020!AD28&lt;&gt;"",GUS_2020!AD28*41.868/1000,"")</f>
        <v/>
      </c>
      <c r="AE28" s="273" t="str">
        <f>IF(GUS_2020!AE28&lt;&gt;"",GUS_2020!AE28*41.868/1000,"")</f>
        <v/>
      </c>
      <c r="AF28" s="273" t="str">
        <f>IF(GUS_2020!AF28&lt;&gt;"",GUS_2020!AF28*41.868/1000,"")</f>
        <v/>
      </c>
      <c r="AG28" s="273" t="str">
        <f>IF(GUS_2020!AG28&lt;&gt;"",GUS_2020!AG28*41.868/1000,"")</f>
        <v/>
      </c>
      <c r="AH28" s="273" t="str">
        <f>IF(GUS_2020!AH28&lt;&gt;"",GUS_2020!AH28*41.868/1000,"")</f>
        <v/>
      </c>
      <c r="AI28" s="273" t="str">
        <f>IF(GUS_2020!AI28&lt;&gt;"",GUS_2020!AI28*41.868/1000,"")</f>
        <v/>
      </c>
      <c r="AJ28" s="273" t="str">
        <f>IF(GUS_2020!AJ28&lt;&gt;"",GUS_2020!AJ28*41.868/1000,"")</f>
        <v/>
      </c>
      <c r="AK28" s="273" t="str">
        <f>IF(GUS_2020!AK28&lt;&gt;"",GUS_2020!AK28*41.868/1000,"")</f>
        <v/>
      </c>
      <c r="AL28" s="273" t="str">
        <f>IF(GUS_2020!AL28&lt;&gt;"",GUS_2020!AL28*41.868/1000,"")</f>
        <v/>
      </c>
      <c r="AM28" s="273" t="str">
        <f>IF(GUS_2020!AM28&lt;&gt;"",GUS_2020!AM28*41.868/1000,"")</f>
        <v/>
      </c>
      <c r="AN28" s="273" t="str">
        <f>IF(GUS_2020!AN28&lt;&gt;"",GUS_2020!AN28*41.868/1000,"")</f>
        <v/>
      </c>
      <c r="AO28" s="273" t="str">
        <f>IF(GUS_2020!AO28&lt;&gt;"",GUS_2020!AO28*41.868/1000,"")</f>
        <v/>
      </c>
      <c r="AP28" s="273" t="str">
        <f>IF(GUS_2020!AP28&lt;&gt;"",GUS_2020!AP28*41.868/1000,"")</f>
        <v/>
      </c>
      <c r="AQ28" s="273" t="str">
        <f>IF(GUS_2020!AQ28&lt;&gt;"",GUS_2020!AQ28*41.868/1000,"")</f>
        <v/>
      </c>
      <c r="AR28" s="273" t="str">
        <f>IF(GUS_2020!AR28&lt;&gt;"",GUS_2020!AR28*41.868/1000,"")</f>
        <v/>
      </c>
      <c r="AS28" s="273" t="str">
        <f>IF(GUS_2020!AS28&lt;&gt;"",GUS_2020!AS28*41.868/1000,"")</f>
        <v/>
      </c>
      <c r="AT28" s="273" t="str">
        <f>IF(GUS_2020!AT28&lt;&gt;"",GUS_2020!AT28*41.868/1000,"")</f>
        <v/>
      </c>
      <c r="AU28" s="273" t="str">
        <f>IF(GUS_2020!AU28&lt;&gt;"",GUS_2020!AU28*41.868/1000,"")</f>
        <v/>
      </c>
      <c r="AV28" s="273" t="str">
        <f>IF(GUS_2020!AV28&lt;&gt;"",GUS_2020!AV28*41.868/1000,"")</f>
        <v/>
      </c>
      <c r="AW28" s="273" t="str">
        <f>IF(GUS_2020!AW28&lt;&gt;"",GUS_2020!AW28*41.868/1000,"")</f>
        <v/>
      </c>
      <c r="AX28" s="273" t="str">
        <f>IF(GUS_2020!AX28&lt;&gt;"",GUS_2020!AX28*41.868/1000,"")</f>
        <v/>
      </c>
      <c r="AY28" s="273" t="str">
        <f>IF(GUS_2020!AY28&lt;&gt;"",GUS_2020!AY28*41.868/1000,"")</f>
        <v/>
      </c>
      <c r="AZ28" s="273" t="str">
        <f>IF(GUS_2020!AZ28&lt;&gt;"",GUS_2020!AZ28*41.868/1000,"")</f>
        <v/>
      </c>
      <c r="BA28" s="273" t="str">
        <f>IF(GUS_2020!BA28&lt;&gt;"",GUS_2020!BA28*41.868/1000,"")</f>
        <v/>
      </c>
      <c r="BB28" s="273" t="str">
        <f>IF(GUS_2020!BB28&lt;&gt;"",GUS_2020!BB28*41.868/1000,"")</f>
        <v/>
      </c>
      <c r="BC28" s="273" t="str">
        <f>IF(GUS_2020!BC28&lt;&gt;"",GUS_2020!BC28*41.868/1000,"")</f>
        <v/>
      </c>
      <c r="BD28" s="273" t="str">
        <f>IF(GUS_2020!BD28&lt;&gt;"",GUS_2020!BD28*41.868/1000,"")</f>
        <v/>
      </c>
      <c r="BE28" s="273" t="str">
        <f>IF(GUS_2020!BE28&lt;&gt;"",GUS_2020!BE28*41.868/1000,"")</f>
        <v/>
      </c>
      <c r="BF28" s="273" t="str">
        <f>IF(GUS_2020!BF28&lt;&gt;"",GUS_2020!BF28*41.868/1000,"")</f>
        <v/>
      </c>
      <c r="BG28" s="273" t="str">
        <f>IF(GUS_2020!BG28&lt;&gt;"",GUS_2020!BG28*41.868/1000,"")</f>
        <v/>
      </c>
      <c r="BH28" s="273" t="str">
        <f>IF(GUS_2020!BH28&lt;&gt;"",GUS_2020!BH28*41.868/1000,"")</f>
        <v/>
      </c>
      <c r="BI28" s="273" t="str">
        <f>IF(GUS_2020!BI28&lt;&gt;"",GUS_2020!BI28*41.868/1000,"")</f>
        <v/>
      </c>
      <c r="BJ28" s="273" t="str">
        <f>IF(GUS_2020!BJ28&lt;&gt;"",GUS_2020!BJ28*41.868/1000,"")</f>
        <v/>
      </c>
      <c r="BK28" s="273" t="str">
        <f>IF(GUS_2020!BK28&lt;&gt;"",GUS_2020!BK28*41.868/1000,"")</f>
        <v/>
      </c>
      <c r="BL28" s="273" t="str">
        <f>IF(GUS_2020!BL28&lt;&gt;"",GUS_2020!BL28*41.868/1000,"")</f>
        <v/>
      </c>
      <c r="BM28" s="273" t="str">
        <f>IF(GUS_2020!BM28&lt;&gt;"",GUS_2020!BM28*41.868/1000,"")</f>
        <v/>
      </c>
      <c r="BN28" s="273" t="str">
        <f>IF(GUS_2020!BN28&lt;&gt;"",GUS_2020!BN28*41.868/1000,"")</f>
        <v/>
      </c>
      <c r="BO28" s="273" t="str">
        <f>IF(GUS_2020!BO28&lt;&gt;"",GUS_2020!BO28*41.868/1000,"")</f>
        <v/>
      </c>
      <c r="BP28" s="273" t="str">
        <f>IF(GUS_2020!BP28&lt;&gt;"",GUS_2020!BP28*41.868/1000,"")</f>
        <v/>
      </c>
      <c r="BQ28" s="273" t="str">
        <f>IF(GUS_2020!BQ28&lt;&gt;"",GUS_2020!BQ28*41.868/1000,"")</f>
        <v/>
      </c>
      <c r="BR28" s="273" t="str">
        <f>IF(GUS_2020!BR28&lt;&gt;"",GUS_2020!BR28*41.868/1000,"")</f>
        <v/>
      </c>
      <c r="BS28" s="273" t="str">
        <f>IF(GUS_2020!BS28&lt;&gt;"",GUS_2020!BS28*41.868/1000,"")</f>
        <v/>
      </c>
    </row>
    <row r="29" spans="1:71" ht="22.5">
      <c r="A29" s="272" t="s">
        <v>702</v>
      </c>
      <c r="B29" s="273">
        <f>IF(GUS_2020!B29&lt;&gt;"",GUS_2020!B29*41.868/1000,"")</f>
        <v>4.2705359999999999</v>
      </c>
      <c r="C29" s="273" t="str">
        <f>IF(GUS_2020!C29&lt;&gt;"",GUS_2020!C29*41.868/1000,"")</f>
        <v/>
      </c>
      <c r="D29" s="273" t="str">
        <f>IF(GUS_2020!D29&lt;&gt;"",GUS_2020!D29*41.868/1000,"")</f>
        <v/>
      </c>
      <c r="E29" s="273" t="str">
        <f>IF(GUS_2020!E29&lt;&gt;"",GUS_2020!E29*41.868/1000,"")</f>
        <v/>
      </c>
      <c r="F29" s="273" t="str">
        <f>IF(GUS_2020!F29&lt;&gt;"",GUS_2020!F29*41.868/1000,"")</f>
        <v/>
      </c>
      <c r="G29" s="273" t="str">
        <f>IF(GUS_2020!G29&lt;&gt;"",GUS_2020!G29*41.868/1000,"")</f>
        <v/>
      </c>
      <c r="H29" s="273" t="str">
        <f>IF(GUS_2020!H29&lt;&gt;"",GUS_2020!H29*41.868/1000,"")</f>
        <v/>
      </c>
      <c r="I29" s="273" t="str">
        <f>IF(GUS_2020!I29&lt;&gt;"",GUS_2020!I29*41.868/1000,"")</f>
        <v/>
      </c>
      <c r="J29" s="273" t="str">
        <f>IF(GUS_2020!J29&lt;&gt;"",GUS_2020!J29*41.868/1000,"")</f>
        <v/>
      </c>
      <c r="K29" s="273" t="str">
        <f>IF(GUS_2020!K29&lt;&gt;"",GUS_2020!K29*41.868/1000,"")</f>
        <v/>
      </c>
      <c r="L29" s="273" t="str">
        <f>IF(GUS_2020!L29&lt;&gt;"",GUS_2020!L29*41.868/1000,"")</f>
        <v/>
      </c>
      <c r="M29" s="273" t="str">
        <f>IF(GUS_2020!M29&lt;&gt;"",GUS_2020!M29*41.868/1000,"")</f>
        <v/>
      </c>
      <c r="N29" s="273" t="str">
        <f>IF(GUS_2020!N29&lt;&gt;"",GUS_2020!N29*41.868/1000,"")</f>
        <v/>
      </c>
      <c r="O29" s="273" t="str">
        <f>IF(GUS_2020!O29&lt;&gt;"",GUS_2020!O29*41.868/1000,"")</f>
        <v/>
      </c>
      <c r="P29" s="273" t="str">
        <f>IF(GUS_2020!P29&lt;&gt;"",GUS_2020!P29*41.868/1000,"")</f>
        <v/>
      </c>
      <c r="Q29" s="273" t="str">
        <f>IF(GUS_2020!Q29&lt;&gt;"",GUS_2020!Q29*41.868/1000,"")</f>
        <v/>
      </c>
      <c r="R29" s="273" t="str">
        <f>IF(GUS_2020!R29&lt;&gt;"",GUS_2020!R29*41.868/1000,"")</f>
        <v/>
      </c>
      <c r="S29" s="273" t="str">
        <f>IF(GUS_2020!S29&lt;&gt;"",GUS_2020!S29*41.868/1000,"")</f>
        <v/>
      </c>
      <c r="T29" s="273" t="str">
        <f>IF(GUS_2020!T29&lt;&gt;"",GUS_2020!T29*41.868/1000,"")</f>
        <v/>
      </c>
      <c r="U29" s="273" t="str">
        <f>IF(GUS_2020!U29&lt;&gt;"",GUS_2020!U29*41.868/1000,"")</f>
        <v/>
      </c>
      <c r="V29" s="273" t="str">
        <f>IF(GUS_2020!V29&lt;&gt;"",GUS_2020!V29*41.868/1000,"")</f>
        <v/>
      </c>
      <c r="W29" s="273" t="str">
        <f>IF(GUS_2020!W29&lt;&gt;"",GUS_2020!W29*41.868/1000,"")</f>
        <v/>
      </c>
      <c r="X29" s="273" t="str">
        <f>IF(GUS_2020!X29&lt;&gt;"",GUS_2020!X29*41.868/1000,"")</f>
        <v/>
      </c>
      <c r="Y29" s="273" t="str">
        <f>IF(GUS_2020!Y29&lt;&gt;"",GUS_2020!Y29*41.868/1000,"")</f>
        <v/>
      </c>
      <c r="Z29" s="273" t="str">
        <f>IF(GUS_2020!Z29&lt;&gt;"",GUS_2020!Z29*41.868/1000,"")</f>
        <v/>
      </c>
      <c r="AA29" s="273" t="str">
        <f>IF(GUS_2020!AA29&lt;&gt;"",GUS_2020!AA29*41.868/1000,"")</f>
        <v/>
      </c>
      <c r="AB29" s="273" t="str">
        <f>IF(GUS_2020!AB29&lt;&gt;"",GUS_2020!AB29*41.868/1000,"")</f>
        <v/>
      </c>
      <c r="AC29" s="273" t="str">
        <f>IF(GUS_2020!AC29&lt;&gt;"",GUS_2020!AC29*41.868/1000,"")</f>
        <v/>
      </c>
      <c r="AD29" s="273" t="str">
        <f>IF(GUS_2020!AD29&lt;&gt;"",GUS_2020!AD29*41.868/1000,"")</f>
        <v/>
      </c>
      <c r="AE29" s="273" t="str">
        <f>IF(GUS_2020!AE29&lt;&gt;"",GUS_2020!AE29*41.868/1000,"")</f>
        <v/>
      </c>
      <c r="AF29" s="273" t="str">
        <f>IF(GUS_2020!AF29&lt;&gt;"",GUS_2020!AF29*41.868/1000,"")</f>
        <v/>
      </c>
      <c r="AG29" s="273" t="str">
        <f>IF(GUS_2020!AG29&lt;&gt;"",GUS_2020!AG29*41.868/1000,"")</f>
        <v/>
      </c>
      <c r="AH29" s="273" t="str">
        <f>IF(GUS_2020!AH29&lt;&gt;"",GUS_2020!AH29*41.868/1000,"")</f>
        <v/>
      </c>
      <c r="AI29" s="273" t="str">
        <f>IF(GUS_2020!AI29&lt;&gt;"",GUS_2020!AI29*41.868/1000,"")</f>
        <v/>
      </c>
      <c r="AJ29" s="273" t="str">
        <f>IF(GUS_2020!AJ29&lt;&gt;"",GUS_2020!AJ29*41.868/1000,"")</f>
        <v/>
      </c>
      <c r="AK29" s="273" t="str">
        <f>IF(GUS_2020!AK29&lt;&gt;"",GUS_2020!AK29*41.868/1000,"")</f>
        <v/>
      </c>
      <c r="AL29" s="273" t="str">
        <f>IF(GUS_2020!AL29&lt;&gt;"",GUS_2020!AL29*41.868/1000,"")</f>
        <v/>
      </c>
      <c r="AM29" s="273" t="str">
        <f>IF(GUS_2020!AM29&lt;&gt;"",GUS_2020!AM29*41.868/1000,"")</f>
        <v/>
      </c>
      <c r="AN29" s="273" t="str">
        <f>IF(GUS_2020!AN29&lt;&gt;"",GUS_2020!AN29*41.868/1000,"")</f>
        <v/>
      </c>
      <c r="AO29" s="273" t="str">
        <f>IF(GUS_2020!AO29&lt;&gt;"",GUS_2020!AO29*41.868/1000,"")</f>
        <v/>
      </c>
      <c r="AP29" s="273" t="str">
        <f>IF(GUS_2020!AP29&lt;&gt;"",GUS_2020!AP29*41.868/1000,"")</f>
        <v/>
      </c>
      <c r="AQ29" s="273" t="str">
        <f>IF(GUS_2020!AQ29&lt;&gt;"",GUS_2020!AQ29*41.868/1000,"")</f>
        <v/>
      </c>
      <c r="AR29" s="273" t="str">
        <f>IF(GUS_2020!AR29&lt;&gt;"",GUS_2020!AR29*41.868/1000,"")</f>
        <v/>
      </c>
      <c r="AS29" s="273" t="str">
        <f>IF(GUS_2020!AS29&lt;&gt;"",GUS_2020!AS29*41.868/1000,"")</f>
        <v/>
      </c>
      <c r="AT29" s="273" t="str">
        <f>IF(GUS_2020!AT29&lt;&gt;"",GUS_2020!AT29*41.868/1000,"")</f>
        <v/>
      </c>
      <c r="AU29" s="273" t="str">
        <f>IF(GUS_2020!AU29&lt;&gt;"",GUS_2020!AU29*41.868/1000,"")</f>
        <v/>
      </c>
      <c r="AV29" s="273" t="str">
        <f>IF(GUS_2020!AV29&lt;&gt;"",GUS_2020!AV29*41.868/1000,"")</f>
        <v/>
      </c>
      <c r="AW29" s="273" t="str">
        <f>IF(GUS_2020!AW29&lt;&gt;"",GUS_2020!AW29*41.868/1000,"")</f>
        <v/>
      </c>
      <c r="AX29" s="273" t="str">
        <f>IF(GUS_2020!AX29&lt;&gt;"",GUS_2020!AX29*41.868/1000,"")</f>
        <v/>
      </c>
      <c r="AY29" s="273" t="str">
        <f>IF(GUS_2020!AY29&lt;&gt;"",GUS_2020!AY29*41.868/1000,"")</f>
        <v/>
      </c>
      <c r="AZ29" s="273" t="str">
        <f>IF(GUS_2020!AZ29&lt;&gt;"",GUS_2020!AZ29*41.868/1000,"")</f>
        <v/>
      </c>
      <c r="BA29" s="273" t="str">
        <f>IF(GUS_2020!BA29&lt;&gt;"",GUS_2020!BA29*41.868/1000,"")</f>
        <v/>
      </c>
      <c r="BB29" s="273" t="str">
        <f>IF(GUS_2020!BB29&lt;&gt;"",GUS_2020!BB29*41.868/1000,"")</f>
        <v/>
      </c>
      <c r="BC29" s="273" t="str">
        <f>IF(GUS_2020!BC29&lt;&gt;"",GUS_2020!BC29*41.868/1000,"")</f>
        <v/>
      </c>
      <c r="BD29" s="273" t="str">
        <f>IF(GUS_2020!BD29&lt;&gt;"",GUS_2020!BD29*41.868/1000,"")</f>
        <v/>
      </c>
      <c r="BE29" s="273" t="str">
        <f>IF(GUS_2020!BE29&lt;&gt;"",GUS_2020!BE29*41.868/1000,"")</f>
        <v/>
      </c>
      <c r="BF29" s="273" t="str">
        <f>IF(GUS_2020!BF29&lt;&gt;"",GUS_2020!BF29*41.868/1000,"")</f>
        <v/>
      </c>
      <c r="BG29" s="273" t="str">
        <f>IF(GUS_2020!BG29&lt;&gt;"",GUS_2020!BG29*41.868/1000,"")</f>
        <v/>
      </c>
      <c r="BH29" s="273" t="str">
        <f>IF(GUS_2020!BH29&lt;&gt;"",GUS_2020!BH29*41.868/1000,"")</f>
        <v/>
      </c>
      <c r="BI29" s="273" t="str">
        <f>IF(GUS_2020!BI29&lt;&gt;"",GUS_2020!BI29*41.868/1000,"")</f>
        <v/>
      </c>
      <c r="BJ29" s="273" t="str">
        <f>IF(GUS_2020!BJ29&lt;&gt;"",GUS_2020!BJ29*41.868/1000,"")</f>
        <v/>
      </c>
      <c r="BK29" s="273" t="str">
        <f>IF(GUS_2020!BK29&lt;&gt;"",GUS_2020!BK29*41.868/1000,"")</f>
        <v/>
      </c>
      <c r="BL29" s="273" t="str">
        <f>IF(GUS_2020!BL29&lt;&gt;"",GUS_2020!BL29*41.868/1000,"")</f>
        <v/>
      </c>
      <c r="BM29" s="273" t="str">
        <f>IF(GUS_2020!BM29&lt;&gt;"",GUS_2020!BM29*41.868/1000,"")</f>
        <v/>
      </c>
      <c r="BN29" s="273" t="str">
        <f>IF(GUS_2020!BN29&lt;&gt;"",GUS_2020!BN29*41.868/1000,"")</f>
        <v/>
      </c>
      <c r="BO29" s="273" t="str">
        <f>IF(GUS_2020!BO29&lt;&gt;"",GUS_2020!BO29*41.868/1000,"")</f>
        <v/>
      </c>
      <c r="BP29" s="273" t="str">
        <f>IF(GUS_2020!BP29&lt;&gt;"",GUS_2020!BP29*41.868/1000,"")</f>
        <v/>
      </c>
      <c r="BQ29" s="273" t="str">
        <f>IF(GUS_2020!BQ29&lt;&gt;"",GUS_2020!BQ29*41.868/1000,"")</f>
        <v/>
      </c>
      <c r="BR29" s="273" t="str">
        <f>IF(GUS_2020!BR29&lt;&gt;"",GUS_2020!BR29*41.868/1000,"")</f>
        <v/>
      </c>
      <c r="BS29" s="273">
        <f>IF(GUS_2020!BS29&lt;&gt;"",GUS_2020!BS29*41.868/1000,"")</f>
        <v>4.2705359999999999</v>
      </c>
    </row>
    <row r="30" spans="1:71" ht="33.75">
      <c r="A30" s="272" t="s">
        <v>703</v>
      </c>
      <c r="B30" s="273">
        <f>IF(GUS_2020!B30&lt;&gt;"",GUS_2020!B30*41.868/1000,"")</f>
        <v>0.62802000000000002</v>
      </c>
      <c r="C30" s="273" t="str">
        <f>IF(GUS_2020!C30&lt;&gt;"",GUS_2020!C30*41.868/1000,"")</f>
        <v/>
      </c>
      <c r="D30" s="273" t="str">
        <f>IF(GUS_2020!D30&lt;&gt;"",GUS_2020!D30*41.868/1000,"")</f>
        <v/>
      </c>
      <c r="E30" s="273" t="str">
        <f>IF(GUS_2020!E30&lt;&gt;"",GUS_2020!E30*41.868/1000,"")</f>
        <v/>
      </c>
      <c r="F30" s="273" t="str">
        <f>IF(GUS_2020!F30&lt;&gt;"",GUS_2020!F30*41.868/1000,"")</f>
        <v/>
      </c>
      <c r="G30" s="273" t="str">
        <f>IF(GUS_2020!G30&lt;&gt;"",GUS_2020!G30*41.868/1000,"")</f>
        <v/>
      </c>
      <c r="H30" s="273" t="str">
        <f>IF(GUS_2020!H30&lt;&gt;"",GUS_2020!H30*41.868/1000,"")</f>
        <v/>
      </c>
      <c r="I30" s="273" t="str">
        <f>IF(GUS_2020!I30&lt;&gt;"",GUS_2020!I30*41.868/1000,"")</f>
        <v/>
      </c>
      <c r="J30" s="273" t="str">
        <f>IF(GUS_2020!J30&lt;&gt;"",GUS_2020!J30*41.868/1000,"")</f>
        <v/>
      </c>
      <c r="K30" s="273" t="str">
        <f>IF(GUS_2020!K30&lt;&gt;"",GUS_2020!K30*41.868/1000,"")</f>
        <v/>
      </c>
      <c r="L30" s="273" t="str">
        <f>IF(GUS_2020!L30&lt;&gt;"",GUS_2020!L30*41.868/1000,"")</f>
        <v/>
      </c>
      <c r="M30" s="273" t="str">
        <f>IF(GUS_2020!M30&lt;&gt;"",GUS_2020!M30*41.868/1000,"")</f>
        <v/>
      </c>
      <c r="N30" s="273" t="str">
        <f>IF(GUS_2020!N30&lt;&gt;"",GUS_2020!N30*41.868/1000,"")</f>
        <v/>
      </c>
      <c r="O30" s="273" t="str">
        <f>IF(GUS_2020!O30&lt;&gt;"",GUS_2020!O30*41.868/1000,"")</f>
        <v/>
      </c>
      <c r="P30" s="273" t="str">
        <f>IF(GUS_2020!P30&lt;&gt;"",GUS_2020!P30*41.868/1000,"")</f>
        <v/>
      </c>
      <c r="Q30" s="273" t="str">
        <f>IF(GUS_2020!Q30&lt;&gt;"",GUS_2020!Q30*41.868/1000,"")</f>
        <v/>
      </c>
      <c r="R30" s="273" t="str">
        <f>IF(GUS_2020!R30&lt;&gt;"",GUS_2020!R30*41.868/1000,"")</f>
        <v/>
      </c>
      <c r="S30" s="273" t="str">
        <f>IF(GUS_2020!S30&lt;&gt;"",GUS_2020!S30*41.868/1000,"")</f>
        <v/>
      </c>
      <c r="T30" s="273" t="str">
        <f>IF(GUS_2020!T30&lt;&gt;"",GUS_2020!T30*41.868/1000,"")</f>
        <v/>
      </c>
      <c r="U30" s="273" t="str">
        <f>IF(GUS_2020!U30&lt;&gt;"",GUS_2020!U30*41.868/1000,"")</f>
        <v/>
      </c>
      <c r="V30" s="273" t="str">
        <f>IF(GUS_2020!V30&lt;&gt;"",GUS_2020!V30*41.868/1000,"")</f>
        <v/>
      </c>
      <c r="W30" s="273" t="str">
        <f>IF(GUS_2020!W30&lt;&gt;"",GUS_2020!W30*41.868/1000,"")</f>
        <v/>
      </c>
      <c r="X30" s="273" t="str">
        <f>IF(GUS_2020!X30&lt;&gt;"",GUS_2020!X30*41.868/1000,"")</f>
        <v/>
      </c>
      <c r="Y30" s="273" t="str">
        <f>IF(GUS_2020!Y30&lt;&gt;"",GUS_2020!Y30*41.868/1000,"")</f>
        <v/>
      </c>
      <c r="Z30" s="273" t="str">
        <f>IF(GUS_2020!Z30&lt;&gt;"",GUS_2020!Z30*41.868/1000,"")</f>
        <v/>
      </c>
      <c r="AA30" s="273" t="str">
        <f>IF(GUS_2020!AA30&lt;&gt;"",GUS_2020!AA30*41.868/1000,"")</f>
        <v/>
      </c>
      <c r="AB30" s="273" t="str">
        <f>IF(GUS_2020!AB30&lt;&gt;"",GUS_2020!AB30*41.868/1000,"")</f>
        <v/>
      </c>
      <c r="AC30" s="273" t="str">
        <f>IF(GUS_2020!AC30&lt;&gt;"",GUS_2020!AC30*41.868/1000,"")</f>
        <v/>
      </c>
      <c r="AD30" s="273" t="str">
        <f>IF(GUS_2020!AD30&lt;&gt;"",GUS_2020!AD30*41.868/1000,"")</f>
        <v/>
      </c>
      <c r="AE30" s="273" t="str">
        <f>IF(GUS_2020!AE30&lt;&gt;"",GUS_2020!AE30*41.868/1000,"")</f>
        <v/>
      </c>
      <c r="AF30" s="273" t="str">
        <f>IF(GUS_2020!AF30&lt;&gt;"",GUS_2020!AF30*41.868/1000,"")</f>
        <v/>
      </c>
      <c r="AG30" s="273" t="str">
        <f>IF(GUS_2020!AG30&lt;&gt;"",GUS_2020!AG30*41.868/1000,"")</f>
        <v/>
      </c>
      <c r="AH30" s="273" t="str">
        <f>IF(GUS_2020!AH30&lt;&gt;"",GUS_2020!AH30*41.868/1000,"")</f>
        <v/>
      </c>
      <c r="AI30" s="273" t="str">
        <f>IF(GUS_2020!AI30&lt;&gt;"",GUS_2020!AI30*41.868/1000,"")</f>
        <v/>
      </c>
      <c r="AJ30" s="273" t="str">
        <f>IF(GUS_2020!AJ30&lt;&gt;"",GUS_2020!AJ30*41.868/1000,"")</f>
        <v/>
      </c>
      <c r="AK30" s="273" t="str">
        <f>IF(GUS_2020!AK30&lt;&gt;"",GUS_2020!AK30*41.868/1000,"")</f>
        <v/>
      </c>
      <c r="AL30" s="273" t="str">
        <f>IF(GUS_2020!AL30&lt;&gt;"",GUS_2020!AL30*41.868/1000,"")</f>
        <v/>
      </c>
      <c r="AM30" s="273" t="str">
        <f>IF(GUS_2020!AM30&lt;&gt;"",GUS_2020!AM30*41.868/1000,"")</f>
        <v/>
      </c>
      <c r="AN30" s="273" t="str">
        <f>IF(GUS_2020!AN30&lt;&gt;"",GUS_2020!AN30*41.868/1000,"")</f>
        <v/>
      </c>
      <c r="AO30" s="273" t="str">
        <f>IF(GUS_2020!AO30&lt;&gt;"",GUS_2020!AO30*41.868/1000,"")</f>
        <v/>
      </c>
      <c r="AP30" s="273" t="str">
        <f>IF(GUS_2020!AP30&lt;&gt;"",GUS_2020!AP30*41.868/1000,"")</f>
        <v/>
      </c>
      <c r="AQ30" s="273" t="str">
        <f>IF(GUS_2020!AQ30&lt;&gt;"",GUS_2020!AQ30*41.868/1000,"")</f>
        <v/>
      </c>
      <c r="AR30" s="273" t="str">
        <f>IF(GUS_2020!AR30&lt;&gt;"",GUS_2020!AR30*41.868/1000,"")</f>
        <v/>
      </c>
      <c r="AS30" s="273" t="str">
        <f>IF(GUS_2020!AS30&lt;&gt;"",GUS_2020!AS30*41.868/1000,"")</f>
        <v/>
      </c>
      <c r="AT30" s="273" t="str">
        <f>IF(GUS_2020!AT30&lt;&gt;"",GUS_2020!AT30*41.868/1000,"")</f>
        <v/>
      </c>
      <c r="AU30" s="273" t="str">
        <f>IF(GUS_2020!AU30&lt;&gt;"",GUS_2020!AU30*41.868/1000,"")</f>
        <v/>
      </c>
      <c r="AV30" s="273" t="str">
        <f>IF(GUS_2020!AV30&lt;&gt;"",GUS_2020!AV30*41.868/1000,"")</f>
        <v/>
      </c>
      <c r="AW30" s="273" t="str">
        <f>IF(GUS_2020!AW30&lt;&gt;"",GUS_2020!AW30*41.868/1000,"")</f>
        <v/>
      </c>
      <c r="AX30" s="273" t="str">
        <f>IF(GUS_2020!AX30&lt;&gt;"",GUS_2020!AX30*41.868/1000,"")</f>
        <v/>
      </c>
      <c r="AY30" s="273" t="str">
        <f>IF(GUS_2020!AY30&lt;&gt;"",GUS_2020!AY30*41.868/1000,"")</f>
        <v/>
      </c>
      <c r="AZ30" s="273" t="str">
        <f>IF(GUS_2020!AZ30&lt;&gt;"",GUS_2020!AZ30*41.868/1000,"")</f>
        <v/>
      </c>
      <c r="BA30" s="273" t="str">
        <f>IF(GUS_2020!BA30&lt;&gt;"",GUS_2020!BA30*41.868/1000,"")</f>
        <v/>
      </c>
      <c r="BB30" s="273" t="str">
        <f>IF(GUS_2020!BB30&lt;&gt;"",GUS_2020!BB30*41.868/1000,"")</f>
        <v/>
      </c>
      <c r="BC30" s="273" t="str">
        <f>IF(GUS_2020!BC30&lt;&gt;"",GUS_2020!BC30*41.868/1000,"")</f>
        <v/>
      </c>
      <c r="BD30" s="273" t="str">
        <f>IF(GUS_2020!BD30&lt;&gt;"",GUS_2020!BD30*41.868/1000,"")</f>
        <v/>
      </c>
      <c r="BE30" s="273" t="str">
        <f>IF(GUS_2020!BE30&lt;&gt;"",GUS_2020!BE30*41.868/1000,"")</f>
        <v/>
      </c>
      <c r="BF30" s="273" t="str">
        <f>IF(GUS_2020!BF30&lt;&gt;"",GUS_2020!BF30*41.868/1000,"")</f>
        <v/>
      </c>
      <c r="BG30" s="273" t="str">
        <f>IF(GUS_2020!BG30&lt;&gt;"",GUS_2020!BG30*41.868/1000,"")</f>
        <v/>
      </c>
      <c r="BH30" s="273" t="str">
        <f>IF(GUS_2020!BH30&lt;&gt;"",GUS_2020!BH30*41.868/1000,"")</f>
        <v/>
      </c>
      <c r="BI30" s="273" t="str">
        <f>IF(GUS_2020!BI30&lt;&gt;"",GUS_2020!BI30*41.868/1000,"")</f>
        <v/>
      </c>
      <c r="BJ30" s="273" t="str">
        <f>IF(GUS_2020!BJ30&lt;&gt;"",GUS_2020!BJ30*41.868/1000,"")</f>
        <v/>
      </c>
      <c r="BK30" s="273" t="str">
        <f>IF(GUS_2020!BK30&lt;&gt;"",GUS_2020!BK30*41.868/1000,"")</f>
        <v/>
      </c>
      <c r="BL30" s="273" t="str">
        <f>IF(GUS_2020!BL30&lt;&gt;"",GUS_2020!BL30*41.868/1000,"")</f>
        <v/>
      </c>
      <c r="BM30" s="273" t="str">
        <f>IF(GUS_2020!BM30&lt;&gt;"",GUS_2020!BM30*41.868/1000,"")</f>
        <v/>
      </c>
      <c r="BN30" s="273" t="str">
        <f>IF(GUS_2020!BN30&lt;&gt;"",GUS_2020!BN30*41.868/1000,"")</f>
        <v/>
      </c>
      <c r="BO30" s="273" t="str">
        <f>IF(GUS_2020!BO30&lt;&gt;"",GUS_2020!BO30*41.868/1000,"")</f>
        <v/>
      </c>
      <c r="BP30" s="273" t="str">
        <f>IF(GUS_2020!BP30&lt;&gt;"",GUS_2020!BP30*41.868/1000,"")</f>
        <v/>
      </c>
      <c r="BQ30" s="273" t="str">
        <f>IF(GUS_2020!BQ30&lt;&gt;"",GUS_2020!BQ30*41.868/1000,"")</f>
        <v/>
      </c>
      <c r="BR30" s="273">
        <f>IF(GUS_2020!BR30&lt;&gt;"",GUS_2020!BR30*41.868/1000,"")</f>
        <v>0.62802000000000002</v>
      </c>
      <c r="BS30" s="273" t="str">
        <f>IF(GUS_2020!BS30&lt;&gt;"",GUS_2020!BS30*41.868/1000,"")</f>
        <v/>
      </c>
    </row>
    <row r="31" spans="1:71" ht="22.5">
      <c r="A31" s="272" t="s">
        <v>704</v>
      </c>
      <c r="B31" s="273">
        <f>IF(GUS_2020!B31&lt;&gt;"",GUS_2020!B31*41.868/1000,"")</f>
        <v>309.44638800000001</v>
      </c>
      <c r="C31" s="273">
        <f>IF(GUS_2020!C31&lt;&gt;"",GUS_2020!C31*41.868/1000,"")</f>
        <v>309.44638800000001</v>
      </c>
      <c r="D31" s="273" t="str">
        <f>IF(GUS_2020!D31&lt;&gt;"",GUS_2020!D31*41.868/1000,"")</f>
        <v/>
      </c>
      <c r="E31" s="273">
        <f>IF(GUS_2020!E31&lt;&gt;"",GUS_2020!E31*41.868/1000,"")</f>
        <v>307.394856</v>
      </c>
      <c r="F31" s="273" t="str">
        <f>IF(GUS_2020!F31&lt;&gt;"",GUS_2020!F31*41.868/1000,"")</f>
        <v/>
      </c>
      <c r="G31" s="273" t="str">
        <f>IF(GUS_2020!G31&lt;&gt;"",GUS_2020!G31*41.868/1000,"")</f>
        <v/>
      </c>
      <c r="H31" s="273" t="str">
        <f>IF(GUS_2020!H31&lt;&gt;"",GUS_2020!H31*41.868/1000,"")</f>
        <v/>
      </c>
      <c r="I31" s="273" t="str">
        <f>IF(GUS_2020!I31&lt;&gt;"",GUS_2020!I31*41.868/1000,"")</f>
        <v/>
      </c>
      <c r="J31" s="273">
        <f>IF(GUS_2020!J31&lt;&gt;"",GUS_2020!J31*41.868/1000,"")</f>
        <v>2.0096640000000003</v>
      </c>
      <c r="K31" s="273" t="str">
        <f>IF(GUS_2020!K31&lt;&gt;"",GUS_2020!K31*41.868/1000,"")</f>
        <v/>
      </c>
      <c r="L31" s="273" t="str">
        <f>IF(GUS_2020!L31&lt;&gt;"",GUS_2020!L31*41.868/1000,"")</f>
        <v/>
      </c>
      <c r="M31" s="273" t="str">
        <f>IF(GUS_2020!M31&lt;&gt;"",GUS_2020!M31*41.868/1000,"")</f>
        <v/>
      </c>
      <c r="N31" s="273" t="str">
        <f>IF(GUS_2020!N31&lt;&gt;"",GUS_2020!N31*41.868/1000,"")</f>
        <v/>
      </c>
      <c r="O31" s="273" t="str">
        <f>IF(GUS_2020!O31&lt;&gt;"",GUS_2020!O31*41.868/1000,"")</f>
        <v/>
      </c>
      <c r="P31" s="273" t="str">
        <f>IF(GUS_2020!P31&lt;&gt;"",GUS_2020!P31*41.868/1000,"")</f>
        <v/>
      </c>
      <c r="Q31" s="273" t="str">
        <f>IF(GUS_2020!Q31&lt;&gt;"",GUS_2020!Q31*41.868/1000,"")</f>
        <v/>
      </c>
      <c r="R31" s="273" t="str">
        <f>IF(GUS_2020!R31&lt;&gt;"",GUS_2020!R31*41.868/1000,"")</f>
        <v/>
      </c>
      <c r="S31" s="273" t="str">
        <f>IF(GUS_2020!S31&lt;&gt;"",GUS_2020!S31*41.868/1000,"")</f>
        <v/>
      </c>
      <c r="T31" s="273" t="str">
        <f>IF(GUS_2020!T31&lt;&gt;"",GUS_2020!T31*41.868/1000,"")</f>
        <v/>
      </c>
      <c r="U31" s="273" t="str">
        <f>IF(GUS_2020!U31&lt;&gt;"",GUS_2020!U31*41.868/1000,"")</f>
        <v/>
      </c>
      <c r="V31" s="273" t="str">
        <f>IF(GUS_2020!V31&lt;&gt;"",GUS_2020!V31*41.868/1000,"")</f>
        <v/>
      </c>
      <c r="W31" s="273" t="str">
        <f>IF(GUS_2020!W31&lt;&gt;"",GUS_2020!W31*41.868/1000,"")</f>
        <v/>
      </c>
      <c r="X31" s="273" t="str">
        <f>IF(GUS_2020!X31&lt;&gt;"",GUS_2020!X31*41.868/1000,"")</f>
        <v/>
      </c>
      <c r="Y31" s="273" t="str">
        <f>IF(GUS_2020!Y31&lt;&gt;"",GUS_2020!Y31*41.868/1000,"")</f>
        <v/>
      </c>
      <c r="Z31" s="273" t="str">
        <f>IF(GUS_2020!Z31&lt;&gt;"",GUS_2020!Z31*41.868/1000,"")</f>
        <v/>
      </c>
      <c r="AA31" s="273" t="str">
        <f>IF(GUS_2020!AA31&lt;&gt;"",GUS_2020!AA31*41.868/1000,"")</f>
        <v/>
      </c>
      <c r="AB31" s="273" t="str">
        <f>IF(GUS_2020!AB31&lt;&gt;"",GUS_2020!AB31*41.868/1000,"")</f>
        <v/>
      </c>
      <c r="AC31" s="273" t="str">
        <f>IF(GUS_2020!AC31&lt;&gt;"",GUS_2020!AC31*41.868/1000,"")</f>
        <v/>
      </c>
      <c r="AD31" s="273" t="str">
        <f>IF(GUS_2020!AD31&lt;&gt;"",GUS_2020!AD31*41.868/1000,"")</f>
        <v/>
      </c>
      <c r="AE31" s="273" t="str">
        <f>IF(GUS_2020!AE31&lt;&gt;"",GUS_2020!AE31*41.868/1000,"")</f>
        <v/>
      </c>
      <c r="AF31" s="273" t="str">
        <f>IF(GUS_2020!AF31&lt;&gt;"",GUS_2020!AF31*41.868/1000,"")</f>
        <v/>
      </c>
      <c r="AG31" s="273" t="str">
        <f>IF(GUS_2020!AG31&lt;&gt;"",GUS_2020!AG31*41.868/1000,"")</f>
        <v/>
      </c>
      <c r="AH31" s="273" t="str">
        <f>IF(GUS_2020!AH31&lt;&gt;"",GUS_2020!AH31*41.868/1000,"")</f>
        <v/>
      </c>
      <c r="AI31" s="273" t="str">
        <f>IF(GUS_2020!AI31&lt;&gt;"",GUS_2020!AI31*41.868/1000,"")</f>
        <v/>
      </c>
      <c r="AJ31" s="273" t="str">
        <f>IF(GUS_2020!AJ31&lt;&gt;"",GUS_2020!AJ31*41.868/1000,"")</f>
        <v/>
      </c>
      <c r="AK31" s="273" t="str">
        <f>IF(GUS_2020!AK31&lt;&gt;"",GUS_2020!AK31*41.868/1000,"")</f>
        <v/>
      </c>
      <c r="AL31" s="273" t="str">
        <f>IF(GUS_2020!AL31&lt;&gt;"",GUS_2020!AL31*41.868/1000,"")</f>
        <v/>
      </c>
      <c r="AM31" s="273" t="str">
        <f>IF(GUS_2020!AM31&lt;&gt;"",GUS_2020!AM31*41.868/1000,"")</f>
        <v/>
      </c>
      <c r="AN31" s="273" t="str">
        <f>IF(GUS_2020!AN31&lt;&gt;"",GUS_2020!AN31*41.868/1000,"")</f>
        <v/>
      </c>
      <c r="AO31" s="273" t="str">
        <f>IF(GUS_2020!AO31&lt;&gt;"",GUS_2020!AO31*41.868/1000,"")</f>
        <v/>
      </c>
      <c r="AP31" s="273" t="str">
        <f>IF(GUS_2020!AP31&lt;&gt;"",GUS_2020!AP31*41.868/1000,"")</f>
        <v/>
      </c>
      <c r="AQ31" s="273" t="str">
        <f>IF(GUS_2020!AQ31&lt;&gt;"",GUS_2020!AQ31*41.868/1000,"")</f>
        <v/>
      </c>
      <c r="AR31" s="273" t="str">
        <f>IF(GUS_2020!AR31&lt;&gt;"",GUS_2020!AR31*41.868/1000,"")</f>
        <v/>
      </c>
      <c r="AS31" s="273" t="str">
        <f>IF(GUS_2020!AS31&lt;&gt;"",GUS_2020!AS31*41.868/1000,"")</f>
        <v/>
      </c>
      <c r="AT31" s="273" t="str">
        <f>IF(GUS_2020!AT31&lt;&gt;"",GUS_2020!AT31*41.868/1000,"")</f>
        <v/>
      </c>
      <c r="AU31" s="273" t="str">
        <f>IF(GUS_2020!AU31&lt;&gt;"",GUS_2020!AU31*41.868/1000,"")</f>
        <v/>
      </c>
      <c r="AV31" s="273" t="str">
        <f>IF(GUS_2020!AV31&lt;&gt;"",GUS_2020!AV31*41.868/1000,"")</f>
        <v/>
      </c>
      <c r="AW31" s="273" t="str">
        <f>IF(GUS_2020!AW31&lt;&gt;"",GUS_2020!AW31*41.868/1000,"")</f>
        <v/>
      </c>
      <c r="AX31" s="273" t="str">
        <f>IF(GUS_2020!AX31&lt;&gt;"",GUS_2020!AX31*41.868/1000,"")</f>
        <v/>
      </c>
      <c r="AY31" s="273" t="str">
        <f>IF(GUS_2020!AY31&lt;&gt;"",GUS_2020!AY31*41.868/1000,"")</f>
        <v/>
      </c>
      <c r="AZ31" s="273" t="str">
        <f>IF(GUS_2020!AZ31&lt;&gt;"",GUS_2020!AZ31*41.868/1000,"")</f>
        <v/>
      </c>
      <c r="BA31" s="273" t="str">
        <f>IF(GUS_2020!BA31&lt;&gt;"",GUS_2020!BA31*41.868/1000,"")</f>
        <v/>
      </c>
      <c r="BB31" s="273" t="str">
        <f>IF(GUS_2020!BB31&lt;&gt;"",GUS_2020!BB31*41.868/1000,"")</f>
        <v/>
      </c>
      <c r="BC31" s="273" t="str">
        <f>IF(GUS_2020!BC31&lt;&gt;"",GUS_2020!BC31*41.868/1000,"")</f>
        <v/>
      </c>
      <c r="BD31" s="273" t="str">
        <f>IF(GUS_2020!BD31&lt;&gt;"",GUS_2020!BD31*41.868/1000,"")</f>
        <v/>
      </c>
      <c r="BE31" s="273" t="str">
        <f>IF(GUS_2020!BE31&lt;&gt;"",GUS_2020!BE31*41.868/1000,"")</f>
        <v/>
      </c>
      <c r="BF31" s="273" t="str">
        <f>IF(GUS_2020!BF31&lt;&gt;"",GUS_2020!BF31*41.868/1000,"")</f>
        <v/>
      </c>
      <c r="BG31" s="273" t="str">
        <f>IF(GUS_2020!BG31&lt;&gt;"",GUS_2020!BG31*41.868/1000,"")</f>
        <v/>
      </c>
      <c r="BH31" s="273" t="str">
        <f>IF(GUS_2020!BH31&lt;&gt;"",GUS_2020!BH31*41.868/1000,"")</f>
        <v/>
      </c>
      <c r="BI31" s="273" t="str">
        <f>IF(GUS_2020!BI31&lt;&gt;"",GUS_2020!BI31*41.868/1000,"")</f>
        <v/>
      </c>
      <c r="BJ31" s="273" t="str">
        <f>IF(GUS_2020!BJ31&lt;&gt;"",GUS_2020!BJ31*41.868/1000,"")</f>
        <v/>
      </c>
      <c r="BK31" s="273" t="str">
        <f>IF(GUS_2020!BK31&lt;&gt;"",GUS_2020!BK31*41.868/1000,"")</f>
        <v/>
      </c>
      <c r="BL31" s="273" t="str">
        <f>IF(GUS_2020!BL31&lt;&gt;"",GUS_2020!BL31*41.868/1000,"")</f>
        <v/>
      </c>
      <c r="BM31" s="273" t="str">
        <f>IF(GUS_2020!BM31&lt;&gt;"",GUS_2020!BM31*41.868/1000,"")</f>
        <v/>
      </c>
      <c r="BN31" s="273" t="str">
        <f>IF(GUS_2020!BN31&lt;&gt;"",GUS_2020!BN31*41.868/1000,"")</f>
        <v/>
      </c>
      <c r="BO31" s="273" t="str">
        <f>IF(GUS_2020!BO31&lt;&gt;"",GUS_2020!BO31*41.868/1000,"")</f>
        <v/>
      </c>
      <c r="BP31" s="273" t="str">
        <f>IF(GUS_2020!BP31&lt;&gt;"",GUS_2020!BP31*41.868/1000,"")</f>
        <v/>
      </c>
      <c r="BQ31" s="273" t="str">
        <f>IF(GUS_2020!BQ31&lt;&gt;"",GUS_2020!BQ31*41.868/1000,"")</f>
        <v/>
      </c>
      <c r="BR31" s="273" t="str">
        <f>IF(GUS_2020!BR31&lt;&gt;"",GUS_2020!BR31*41.868/1000,"")</f>
        <v/>
      </c>
      <c r="BS31" s="273" t="str">
        <f>IF(GUS_2020!BS31&lt;&gt;"",GUS_2020!BS31*41.868/1000,"")</f>
        <v/>
      </c>
    </row>
    <row r="32" spans="1:71" ht="22.5">
      <c r="A32" s="272" t="s">
        <v>705</v>
      </c>
      <c r="B32" s="273">
        <f>IF(GUS_2020!B32&lt;&gt;"",GUS_2020!B32*41.868/1000,"")</f>
        <v>53.716644000000002</v>
      </c>
      <c r="C32" s="273">
        <f>IF(GUS_2020!C32&lt;&gt;"",GUS_2020!C32*41.868/1000,"")</f>
        <v>53.716644000000002</v>
      </c>
      <c r="D32" s="273" t="str">
        <f>IF(GUS_2020!D32&lt;&gt;"",GUS_2020!D32*41.868/1000,"")</f>
        <v/>
      </c>
      <c r="E32" s="273">
        <f>IF(GUS_2020!E32&lt;&gt;"",GUS_2020!E32*41.868/1000,"")</f>
        <v>7.8711840000000004</v>
      </c>
      <c r="F32" s="273" t="str">
        <f>IF(GUS_2020!F32&lt;&gt;"",GUS_2020!F32*41.868/1000,"")</f>
        <v/>
      </c>
      <c r="G32" s="273" t="str">
        <f>IF(GUS_2020!G32&lt;&gt;"",GUS_2020!G32*41.868/1000,"")</f>
        <v/>
      </c>
      <c r="H32" s="273" t="str">
        <f>IF(GUS_2020!H32&lt;&gt;"",GUS_2020!H32*41.868/1000,"")</f>
        <v/>
      </c>
      <c r="I32" s="273" t="str">
        <f>IF(GUS_2020!I32&lt;&gt;"",GUS_2020!I32*41.868/1000,"")</f>
        <v/>
      </c>
      <c r="J32" s="273">
        <f>IF(GUS_2020!J32&lt;&gt;"",GUS_2020!J32*41.868/1000,"")</f>
        <v>45.845459999999996</v>
      </c>
      <c r="K32" s="273" t="str">
        <f>IF(GUS_2020!K32&lt;&gt;"",GUS_2020!K32*41.868/1000,"")</f>
        <v/>
      </c>
      <c r="L32" s="273" t="str">
        <f>IF(GUS_2020!L32&lt;&gt;"",GUS_2020!L32*41.868/1000,"")</f>
        <v/>
      </c>
      <c r="M32" s="273" t="str">
        <f>IF(GUS_2020!M32&lt;&gt;"",GUS_2020!M32*41.868/1000,"")</f>
        <v/>
      </c>
      <c r="N32" s="273" t="str">
        <f>IF(GUS_2020!N32&lt;&gt;"",GUS_2020!N32*41.868/1000,"")</f>
        <v/>
      </c>
      <c r="O32" s="273" t="str">
        <f>IF(GUS_2020!O32&lt;&gt;"",GUS_2020!O32*41.868/1000,"")</f>
        <v/>
      </c>
      <c r="P32" s="273" t="str">
        <f>IF(GUS_2020!P32&lt;&gt;"",GUS_2020!P32*41.868/1000,"")</f>
        <v/>
      </c>
      <c r="Q32" s="273" t="str">
        <f>IF(GUS_2020!Q32&lt;&gt;"",GUS_2020!Q32*41.868/1000,"")</f>
        <v/>
      </c>
      <c r="R32" s="273" t="str">
        <f>IF(GUS_2020!R32&lt;&gt;"",GUS_2020!R32*41.868/1000,"")</f>
        <v/>
      </c>
      <c r="S32" s="273" t="str">
        <f>IF(GUS_2020!S32&lt;&gt;"",GUS_2020!S32*41.868/1000,"")</f>
        <v/>
      </c>
      <c r="T32" s="273" t="str">
        <f>IF(GUS_2020!T32&lt;&gt;"",GUS_2020!T32*41.868/1000,"")</f>
        <v/>
      </c>
      <c r="U32" s="273" t="str">
        <f>IF(GUS_2020!U32&lt;&gt;"",GUS_2020!U32*41.868/1000,"")</f>
        <v/>
      </c>
      <c r="V32" s="273" t="str">
        <f>IF(GUS_2020!V32&lt;&gt;"",GUS_2020!V32*41.868/1000,"")</f>
        <v/>
      </c>
      <c r="W32" s="273" t="str">
        <f>IF(GUS_2020!W32&lt;&gt;"",GUS_2020!W32*41.868/1000,"")</f>
        <v/>
      </c>
      <c r="X32" s="273" t="str">
        <f>IF(GUS_2020!X32&lt;&gt;"",GUS_2020!X32*41.868/1000,"")</f>
        <v/>
      </c>
      <c r="Y32" s="273" t="str">
        <f>IF(GUS_2020!Y32&lt;&gt;"",GUS_2020!Y32*41.868/1000,"")</f>
        <v/>
      </c>
      <c r="Z32" s="273" t="str">
        <f>IF(GUS_2020!Z32&lt;&gt;"",GUS_2020!Z32*41.868/1000,"")</f>
        <v/>
      </c>
      <c r="AA32" s="273" t="str">
        <f>IF(GUS_2020!AA32&lt;&gt;"",GUS_2020!AA32*41.868/1000,"")</f>
        <v/>
      </c>
      <c r="AB32" s="273" t="str">
        <f>IF(GUS_2020!AB32&lt;&gt;"",GUS_2020!AB32*41.868/1000,"")</f>
        <v/>
      </c>
      <c r="AC32" s="273" t="str">
        <f>IF(GUS_2020!AC32&lt;&gt;"",GUS_2020!AC32*41.868/1000,"")</f>
        <v/>
      </c>
      <c r="AD32" s="273" t="str">
        <f>IF(GUS_2020!AD32&lt;&gt;"",GUS_2020!AD32*41.868/1000,"")</f>
        <v/>
      </c>
      <c r="AE32" s="273" t="str">
        <f>IF(GUS_2020!AE32&lt;&gt;"",GUS_2020!AE32*41.868/1000,"")</f>
        <v/>
      </c>
      <c r="AF32" s="273" t="str">
        <f>IF(GUS_2020!AF32&lt;&gt;"",GUS_2020!AF32*41.868/1000,"")</f>
        <v/>
      </c>
      <c r="AG32" s="273" t="str">
        <f>IF(GUS_2020!AG32&lt;&gt;"",GUS_2020!AG32*41.868/1000,"")</f>
        <v/>
      </c>
      <c r="AH32" s="273" t="str">
        <f>IF(GUS_2020!AH32&lt;&gt;"",GUS_2020!AH32*41.868/1000,"")</f>
        <v/>
      </c>
      <c r="AI32" s="273" t="str">
        <f>IF(GUS_2020!AI32&lt;&gt;"",GUS_2020!AI32*41.868/1000,"")</f>
        <v/>
      </c>
      <c r="AJ32" s="273" t="str">
        <f>IF(GUS_2020!AJ32&lt;&gt;"",GUS_2020!AJ32*41.868/1000,"")</f>
        <v/>
      </c>
      <c r="AK32" s="273" t="str">
        <f>IF(GUS_2020!AK32&lt;&gt;"",GUS_2020!AK32*41.868/1000,"")</f>
        <v/>
      </c>
      <c r="AL32" s="273" t="str">
        <f>IF(GUS_2020!AL32&lt;&gt;"",GUS_2020!AL32*41.868/1000,"")</f>
        <v/>
      </c>
      <c r="AM32" s="273" t="str">
        <f>IF(GUS_2020!AM32&lt;&gt;"",GUS_2020!AM32*41.868/1000,"")</f>
        <v/>
      </c>
      <c r="AN32" s="273" t="str">
        <f>IF(GUS_2020!AN32&lt;&gt;"",GUS_2020!AN32*41.868/1000,"")</f>
        <v/>
      </c>
      <c r="AO32" s="273" t="str">
        <f>IF(GUS_2020!AO32&lt;&gt;"",GUS_2020!AO32*41.868/1000,"")</f>
        <v/>
      </c>
      <c r="AP32" s="273" t="str">
        <f>IF(GUS_2020!AP32&lt;&gt;"",GUS_2020!AP32*41.868/1000,"")</f>
        <v/>
      </c>
      <c r="AQ32" s="273" t="str">
        <f>IF(GUS_2020!AQ32&lt;&gt;"",GUS_2020!AQ32*41.868/1000,"")</f>
        <v/>
      </c>
      <c r="AR32" s="273" t="str">
        <f>IF(GUS_2020!AR32&lt;&gt;"",GUS_2020!AR32*41.868/1000,"")</f>
        <v/>
      </c>
      <c r="AS32" s="273" t="str">
        <f>IF(GUS_2020!AS32&lt;&gt;"",GUS_2020!AS32*41.868/1000,"")</f>
        <v/>
      </c>
      <c r="AT32" s="273" t="str">
        <f>IF(GUS_2020!AT32&lt;&gt;"",GUS_2020!AT32*41.868/1000,"")</f>
        <v/>
      </c>
      <c r="AU32" s="273" t="str">
        <f>IF(GUS_2020!AU32&lt;&gt;"",GUS_2020!AU32*41.868/1000,"")</f>
        <v/>
      </c>
      <c r="AV32" s="273" t="str">
        <f>IF(GUS_2020!AV32&lt;&gt;"",GUS_2020!AV32*41.868/1000,"")</f>
        <v/>
      </c>
      <c r="AW32" s="273" t="str">
        <f>IF(GUS_2020!AW32&lt;&gt;"",GUS_2020!AW32*41.868/1000,"")</f>
        <v/>
      </c>
      <c r="AX32" s="273" t="str">
        <f>IF(GUS_2020!AX32&lt;&gt;"",GUS_2020!AX32*41.868/1000,"")</f>
        <v/>
      </c>
      <c r="AY32" s="273" t="str">
        <f>IF(GUS_2020!AY32&lt;&gt;"",GUS_2020!AY32*41.868/1000,"")</f>
        <v/>
      </c>
      <c r="AZ32" s="273" t="str">
        <f>IF(GUS_2020!AZ32&lt;&gt;"",GUS_2020!AZ32*41.868/1000,"")</f>
        <v/>
      </c>
      <c r="BA32" s="273" t="str">
        <f>IF(GUS_2020!BA32&lt;&gt;"",GUS_2020!BA32*41.868/1000,"")</f>
        <v/>
      </c>
      <c r="BB32" s="273" t="str">
        <f>IF(GUS_2020!BB32&lt;&gt;"",GUS_2020!BB32*41.868/1000,"")</f>
        <v/>
      </c>
      <c r="BC32" s="273" t="str">
        <f>IF(GUS_2020!BC32&lt;&gt;"",GUS_2020!BC32*41.868/1000,"")</f>
        <v/>
      </c>
      <c r="BD32" s="273" t="str">
        <f>IF(GUS_2020!BD32&lt;&gt;"",GUS_2020!BD32*41.868/1000,"")</f>
        <v/>
      </c>
      <c r="BE32" s="273" t="str">
        <f>IF(GUS_2020!BE32&lt;&gt;"",GUS_2020!BE32*41.868/1000,"")</f>
        <v/>
      </c>
      <c r="BF32" s="273" t="str">
        <f>IF(GUS_2020!BF32&lt;&gt;"",GUS_2020!BF32*41.868/1000,"")</f>
        <v/>
      </c>
      <c r="BG32" s="273" t="str">
        <f>IF(GUS_2020!BG32&lt;&gt;"",GUS_2020!BG32*41.868/1000,"")</f>
        <v/>
      </c>
      <c r="BH32" s="273" t="str">
        <f>IF(GUS_2020!BH32&lt;&gt;"",GUS_2020!BH32*41.868/1000,"")</f>
        <v/>
      </c>
      <c r="BI32" s="273" t="str">
        <f>IF(GUS_2020!BI32&lt;&gt;"",GUS_2020!BI32*41.868/1000,"")</f>
        <v/>
      </c>
      <c r="BJ32" s="273" t="str">
        <f>IF(GUS_2020!BJ32&lt;&gt;"",GUS_2020!BJ32*41.868/1000,"")</f>
        <v/>
      </c>
      <c r="BK32" s="273" t="str">
        <f>IF(GUS_2020!BK32&lt;&gt;"",GUS_2020!BK32*41.868/1000,"")</f>
        <v/>
      </c>
      <c r="BL32" s="273" t="str">
        <f>IF(GUS_2020!BL32&lt;&gt;"",GUS_2020!BL32*41.868/1000,"")</f>
        <v/>
      </c>
      <c r="BM32" s="273" t="str">
        <f>IF(GUS_2020!BM32&lt;&gt;"",GUS_2020!BM32*41.868/1000,"")</f>
        <v/>
      </c>
      <c r="BN32" s="273" t="str">
        <f>IF(GUS_2020!BN32&lt;&gt;"",GUS_2020!BN32*41.868/1000,"")</f>
        <v/>
      </c>
      <c r="BO32" s="273" t="str">
        <f>IF(GUS_2020!BO32&lt;&gt;"",GUS_2020!BO32*41.868/1000,"")</f>
        <v/>
      </c>
      <c r="BP32" s="273" t="str">
        <f>IF(GUS_2020!BP32&lt;&gt;"",GUS_2020!BP32*41.868/1000,"")</f>
        <v/>
      </c>
      <c r="BQ32" s="273" t="str">
        <f>IF(GUS_2020!BQ32&lt;&gt;"",GUS_2020!BQ32*41.868/1000,"")</f>
        <v/>
      </c>
      <c r="BR32" s="273" t="str">
        <f>IF(GUS_2020!BR32&lt;&gt;"",GUS_2020!BR32*41.868/1000,"")</f>
        <v/>
      </c>
      <c r="BS32" s="273" t="str">
        <f>IF(GUS_2020!BS32&lt;&gt;"",GUS_2020!BS32*41.868/1000,"")</f>
        <v/>
      </c>
    </row>
    <row r="33" spans="1:71" ht="22.5">
      <c r="A33" s="272" t="s">
        <v>706</v>
      </c>
      <c r="B33" s="273" t="str">
        <f>IF(GUS_2020!B33&lt;&gt;"",GUS_2020!B33*41.868/1000,"")</f>
        <v/>
      </c>
      <c r="C33" s="273" t="str">
        <f>IF(GUS_2020!C33&lt;&gt;"",GUS_2020!C33*41.868/1000,"")</f>
        <v/>
      </c>
      <c r="D33" s="273" t="str">
        <f>IF(GUS_2020!D33&lt;&gt;"",GUS_2020!D33*41.868/1000,"")</f>
        <v/>
      </c>
      <c r="E33" s="273" t="str">
        <f>IF(GUS_2020!E33&lt;&gt;"",GUS_2020!E33*41.868/1000,"")</f>
        <v/>
      </c>
      <c r="F33" s="273" t="str">
        <f>IF(GUS_2020!F33&lt;&gt;"",GUS_2020!F33*41.868/1000,"")</f>
        <v/>
      </c>
      <c r="G33" s="273" t="str">
        <f>IF(GUS_2020!G33&lt;&gt;"",GUS_2020!G33*41.868/1000,"")</f>
        <v/>
      </c>
      <c r="H33" s="273" t="str">
        <f>IF(GUS_2020!H33&lt;&gt;"",GUS_2020!H33*41.868/1000,"")</f>
        <v/>
      </c>
      <c r="I33" s="273" t="str">
        <f>IF(GUS_2020!I33&lt;&gt;"",GUS_2020!I33*41.868/1000,"")</f>
        <v/>
      </c>
      <c r="J33" s="273" t="str">
        <f>IF(GUS_2020!J33&lt;&gt;"",GUS_2020!J33*41.868/1000,"")</f>
        <v/>
      </c>
      <c r="K33" s="273" t="str">
        <f>IF(GUS_2020!K33&lt;&gt;"",GUS_2020!K33*41.868/1000,"")</f>
        <v/>
      </c>
      <c r="L33" s="273" t="str">
        <f>IF(GUS_2020!L33&lt;&gt;"",GUS_2020!L33*41.868/1000,"")</f>
        <v/>
      </c>
      <c r="M33" s="273" t="str">
        <f>IF(GUS_2020!M33&lt;&gt;"",GUS_2020!M33*41.868/1000,"")</f>
        <v/>
      </c>
      <c r="N33" s="273" t="str">
        <f>IF(GUS_2020!N33&lt;&gt;"",GUS_2020!N33*41.868/1000,"")</f>
        <v/>
      </c>
      <c r="O33" s="273" t="str">
        <f>IF(GUS_2020!O33&lt;&gt;"",GUS_2020!O33*41.868/1000,"")</f>
        <v/>
      </c>
      <c r="P33" s="273" t="str">
        <f>IF(GUS_2020!P33&lt;&gt;"",GUS_2020!P33*41.868/1000,"")</f>
        <v/>
      </c>
      <c r="Q33" s="273" t="str">
        <f>IF(GUS_2020!Q33&lt;&gt;"",GUS_2020!Q33*41.868/1000,"")</f>
        <v/>
      </c>
      <c r="R33" s="273" t="str">
        <f>IF(GUS_2020!R33&lt;&gt;"",GUS_2020!R33*41.868/1000,"")</f>
        <v/>
      </c>
      <c r="S33" s="273" t="str">
        <f>IF(GUS_2020!S33&lt;&gt;"",GUS_2020!S33*41.868/1000,"")</f>
        <v/>
      </c>
      <c r="T33" s="273" t="str">
        <f>IF(GUS_2020!T33&lt;&gt;"",GUS_2020!T33*41.868/1000,"")</f>
        <v/>
      </c>
      <c r="U33" s="273" t="str">
        <f>IF(GUS_2020!U33&lt;&gt;"",GUS_2020!U33*41.868/1000,"")</f>
        <v/>
      </c>
      <c r="V33" s="273" t="str">
        <f>IF(GUS_2020!V33&lt;&gt;"",GUS_2020!V33*41.868/1000,"")</f>
        <v/>
      </c>
      <c r="W33" s="273" t="str">
        <f>IF(GUS_2020!W33&lt;&gt;"",GUS_2020!W33*41.868/1000,"")</f>
        <v/>
      </c>
      <c r="X33" s="273" t="str">
        <f>IF(GUS_2020!X33&lt;&gt;"",GUS_2020!X33*41.868/1000,"")</f>
        <v/>
      </c>
      <c r="Y33" s="273" t="str">
        <f>IF(GUS_2020!Y33&lt;&gt;"",GUS_2020!Y33*41.868/1000,"")</f>
        <v/>
      </c>
      <c r="Z33" s="273" t="str">
        <f>IF(GUS_2020!Z33&lt;&gt;"",GUS_2020!Z33*41.868/1000,"")</f>
        <v/>
      </c>
      <c r="AA33" s="273" t="str">
        <f>IF(GUS_2020!AA33&lt;&gt;"",GUS_2020!AA33*41.868/1000,"")</f>
        <v/>
      </c>
      <c r="AB33" s="273" t="str">
        <f>IF(GUS_2020!AB33&lt;&gt;"",GUS_2020!AB33*41.868/1000,"")</f>
        <v/>
      </c>
      <c r="AC33" s="273" t="str">
        <f>IF(GUS_2020!AC33&lt;&gt;"",GUS_2020!AC33*41.868/1000,"")</f>
        <v/>
      </c>
      <c r="AD33" s="273" t="str">
        <f>IF(GUS_2020!AD33&lt;&gt;"",GUS_2020!AD33*41.868/1000,"")</f>
        <v/>
      </c>
      <c r="AE33" s="273" t="str">
        <f>IF(GUS_2020!AE33&lt;&gt;"",GUS_2020!AE33*41.868/1000,"")</f>
        <v/>
      </c>
      <c r="AF33" s="273" t="str">
        <f>IF(GUS_2020!AF33&lt;&gt;"",GUS_2020!AF33*41.868/1000,"")</f>
        <v/>
      </c>
      <c r="AG33" s="273" t="str">
        <f>IF(GUS_2020!AG33&lt;&gt;"",GUS_2020!AG33*41.868/1000,"")</f>
        <v/>
      </c>
      <c r="AH33" s="273" t="str">
        <f>IF(GUS_2020!AH33&lt;&gt;"",GUS_2020!AH33*41.868/1000,"")</f>
        <v/>
      </c>
      <c r="AI33" s="273" t="str">
        <f>IF(GUS_2020!AI33&lt;&gt;"",GUS_2020!AI33*41.868/1000,"")</f>
        <v/>
      </c>
      <c r="AJ33" s="273" t="str">
        <f>IF(GUS_2020!AJ33&lt;&gt;"",GUS_2020!AJ33*41.868/1000,"")</f>
        <v/>
      </c>
      <c r="AK33" s="273" t="str">
        <f>IF(GUS_2020!AK33&lt;&gt;"",GUS_2020!AK33*41.868/1000,"")</f>
        <v/>
      </c>
      <c r="AL33" s="273" t="str">
        <f>IF(GUS_2020!AL33&lt;&gt;"",GUS_2020!AL33*41.868/1000,"")</f>
        <v/>
      </c>
      <c r="AM33" s="273" t="str">
        <f>IF(GUS_2020!AM33&lt;&gt;"",GUS_2020!AM33*41.868/1000,"")</f>
        <v/>
      </c>
      <c r="AN33" s="273" t="str">
        <f>IF(GUS_2020!AN33&lt;&gt;"",GUS_2020!AN33*41.868/1000,"")</f>
        <v/>
      </c>
      <c r="AO33" s="273" t="str">
        <f>IF(GUS_2020!AO33&lt;&gt;"",GUS_2020!AO33*41.868/1000,"")</f>
        <v/>
      </c>
      <c r="AP33" s="273" t="str">
        <f>IF(GUS_2020!AP33&lt;&gt;"",GUS_2020!AP33*41.868/1000,"")</f>
        <v/>
      </c>
      <c r="AQ33" s="273" t="str">
        <f>IF(GUS_2020!AQ33&lt;&gt;"",GUS_2020!AQ33*41.868/1000,"")</f>
        <v/>
      </c>
      <c r="AR33" s="273" t="str">
        <f>IF(GUS_2020!AR33&lt;&gt;"",GUS_2020!AR33*41.868/1000,"")</f>
        <v/>
      </c>
      <c r="AS33" s="273" t="str">
        <f>IF(GUS_2020!AS33&lt;&gt;"",GUS_2020!AS33*41.868/1000,"")</f>
        <v/>
      </c>
      <c r="AT33" s="273" t="str">
        <f>IF(GUS_2020!AT33&lt;&gt;"",GUS_2020!AT33*41.868/1000,"")</f>
        <v/>
      </c>
      <c r="AU33" s="273" t="str">
        <f>IF(GUS_2020!AU33&lt;&gt;"",GUS_2020!AU33*41.868/1000,"")</f>
        <v/>
      </c>
      <c r="AV33" s="273" t="str">
        <f>IF(GUS_2020!AV33&lt;&gt;"",GUS_2020!AV33*41.868/1000,"")</f>
        <v/>
      </c>
      <c r="AW33" s="273" t="str">
        <f>IF(GUS_2020!AW33&lt;&gt;"",GUS_2020!AW33*41.868/1000,"")</f>
        <v/>
      </c>
      <c r="AX33" s="273" t="str">
        <f>IF(GUS_2020!AX33&lt;&gt;"",GUS_2020!AX33*41.868/1000,"")</f>
        <v/>
      </c>
      <c r="AY33" s="273" t="str">
        <f>IF(GUS_2020!AY33&lt;&gt;"",GUS_2020!AY33*41.868/1000,"")</f>
        <v/>
      </c>
      <c r="AZ33" s="273" t="str">
        <f>IF(GUS_2020!AZ33&lt;&gt;"",GUS_2020!AZ33*41.868/1000,"")</f>
        <v/>
      </c>
      <c r="BA33" s="273" t="str">
        <f>IF(GUS_2020!BA33&lt;&gt;"",GUS_2020!BA33*41.868/1000,"")</f>
        <v/>
      </c>
      <c r="BB33" s="273" t="str">
        <f>IF(GUS_2020!BB33&lt;&gt;"",GUS_2020!BB33*41.868/1000,"")</f>
        <v/>
      </c>
      <c r="BC33" s="273" t="str">
        <f>IF(GUS_2020!BC33&lt;&gt;"",GUS_2020!BC33*41.868/1000,"")</f>
        <v/>
      </c>
      <c r="BD33" s="273" t="str">
        <f>IF(GUS_2020!BD33&lt;&gt;"",GUS_2020!BD33*41.868/1000,"")</f>
        <v/>
      </c>
      <c r="BE33" s="273" t="str">
        <f>IF(GUS_2020!BE33&lt;&gt;"",GUS_2020!BE33*41.868/1000,"")</f>
        <v/>
      </c>
      <c r="BF33" s="273" t="str">
        <f>IF(GUS_2020!BF33&lt;&gt;"",GUS_2020!BF33*41.868/1000,"")</f>
        <v/>
      </c>
      <c r="BG33" s="273" t="str">
        <f>IF(GUS_2020!BG33&lt;&gt;"",GUS_2020!BG33*41.868/1000,"")</f>
        <v/>
      </c>
      <c r="BH33" s="273" t="str">
        <f>IF(GUS_2020!BH33&lt;&gt;"",GUS_2020!BH33*41.868/1000,"")</f>
        <v/>
      </c>
      <c r="BI33" s="273" t="str">
        <f>IF(GUS_2020!BI33&lt;&gt;"",GUS_2020!BI33*41.868/1000,"")</f>
        <v/>
      </c>
      <c r="BJ33" s="273" t="str">
        <f>IF(GUS_2020!BJ33&lt;&gt;"",GUS_2020!BJ33*41.868/1000,"")</f>
        <v/>
      </c>
      <c r="BK33" s="273" t="str">
        <f>IF(GUS_2020!BK33&lt;&gt;"",GUS_2020!BK33*41.868/1000,"")</f>
        <v/>
      </c>
      <c r="BL33" s="273" t="str">
        <f>IF(GUS_2020!BL33&lt;&gt;"",GUS_2020!BL33*41.868/1000,"")</f>
        <v/>
      </c>
      <c r="BM33" s="273" t="str">
        <f>IF(GUS_2020!BM33&lt;&gt;"",GUS_2020!BM33*41.868/1000,"")</f>
        <v/>
      </c>
      <c r="BN33" s="273" t="str">
        <f>IF(GUS_2020!BN33&lt;&gt;"",GUS_2020!BN33*41.868/1000,"")</f>
        <v/>
      </c>
      <c r="BO33" s="273" t="str">
        <f>IF(GUS_2020!BO33&lt;&gt;"",GUS_2020!BO33*41.868/1000,"")</f>
        <v/>
      </c>
      <c r="BP33" s="273" t="str">
        <f>IF(GUS_2020!BP33&lt;&gt;"",GUS_2020!BP33*41.868/1000,"")</f>
        <v/>
      </c>
      <c r="BQ33" s="273" t="str">
        <f>IF(GUS_2020!BQ33&lt;&gt;"",GUS_2020!BQ33*41.868/1000,"")</f>
        <v/>
      </c>
      <c r="BR33" s="273" t="str">
        <f>IF(GUS_2020!BR33&lt;&gt;"",GUS_2020!BR33*41.868/1000,"")</f>
        <v/>
      </c>
      <c r="BS33" s="273" t="str">
        <f>IF(GUS_2020!BS33&lt;&gt;"",GUS_2020!BS33*41.868/1000,"")</f>
        <v/>
      </c>
    </row>
    <row r="34" spans="1:71" ht="22.5">
      <c r="A34" s="272" t="s">
        <v>707</v>
      </c>
      <c r="B34" s="273">
        <f>IF(GUS_2020!B34&lt;&gt;"",GUS_2020!B34*41.868/1000,"")</f>
        <v>1231.1285399999999</v>
      </c>
      <c r="C34" s="273" t="str">
        <f>IF(GUS_2020!C34&lt;&gt;"",GUS_2020!C34*41.868/1000,"")</f>
        <v/>
      </c>
      <c r="D34" s="273" t="str">
        <f>IF(GUS_2020!D34&lt;&gt;"",GUS_2020!D34*41.868/1000,"")</f>
        <v/>
      </c>
      <c r="E34" s="273" t="str">
        <f>IF(GUS_2020!E34&lt;&gt;"",GUS_2020!E34*41.868/1000,"")</f>
        <v/>
      </c>
      <c r="F34" s="273" t="str">
        <f>IF(GUS_2020!F34&lt;&gt;"",GUS_2020!F34*41.868/1000,"")</f>
        <v/>
      </c>
      <c r="G34" s="273" t="str">
        <f>IF(GUS_2020!G34&lt;&gt;"",GUS_2020!G34*41.868/1000,"")</f>
        <v/>
      </c>
      <c r="H34" s="273" t="str">
        <f>IF(GUS_2020!H34&lt;&gt;"",GUS_2020!H34*41.868/1000,"")</f>
        <v/>
      </c>
      <c r="I34" s="273" t="str">
        <f>IF(GUS_2020!I34&lt;&gt;"",GUS_2020!I34*41.868/1000,"")</f>
        <v/>
      </c>
      <c r="J34" s="273" t="str">
        <f>IF(GUS_2020!J34&lt;&gt;"",GUS_2020!J34*41.868/1000,"")</f>
        <v/>
      </c>
      <c r="K34" s="273" t="str">
        <f>IF(GUS_2020!K34&lt;&gt;"",GUS_2020!K34*41.868/1000,"")</f>
        <v/>
      </c>
      <c r="L34" s="273" t="str">
        <f>IF(GUS_2020!L34&lt;&gt;"",GUS_2020!L34*41.868/1000,"")</f>
        <v/>
      </c>
      <c r="M34" s="273" t="str">
        <f>IF(GUS_2020!M34&lt;&gt;"",GUS_2020!M34*41.868/1000,"")</f>
        <v/>
      </c>
      <c r="N34" s="273" t="str">
        <f>IF(GUS_2020!N34&lt;&gt;"",GUS_2020!N34*41.868/1000,"")</f>
        <v/>
      </c>
      <c r="O34" s="273" t="str">
        <f>IF(GUS_2020!O34&lt;&gt;"",GUS_2020!O34*41.868/1000,"")</f>
        <v/>
      </c>
      <c r="P34" s="273" t="str">
        <f>IF(GUS_2020!P34&lt;&gt;"",GUS_2020!P34*41.868/1000,"")</f>
        <v/>
      </c>
      <c r="Q34" s="273" t="str">
        <f>IF(GUS_2020!Q34&lt;&gt;"",GUS_2020!Q34*41.868/1000,"")</f>
        <v/>
      </c>
      <c r="R34" s="273" t="str">
        <f>IF(GUS_2020!R34&lt;&gt;"",GUS_2020!R34*41.868/1000,"")</f>
        <v/>
      </c>
      <c r="S34" s="273" t="str">
        <f>IF(GUS_2020!S34&lt;&gt;"",GUS_2020!S34*41.868/1000,"")</f>
        <v/>
      </c>
      <c r="T34" s="273" t="str">
        <f>IF(GUS_2020!T34&lt;&gt;"",GUS_2020!T34*41.868/1000,"")</f>
        <v/>
      </c>
      <c r="U34" s="273" t="str">
        <f>IF(GUS_2020!U34&lt;&gt;"",GUS_2020!U34*41.868/1000,"")</f>
        <v/>
      </c>
      <c r="V34" s="273" t="str">
        <f>IF(GUS_2020!V34&lt;&gt;"",GUS_2020!V34*41.868/1000,"")</f>
        <v/>
      </c>
      <c r="W34" s="273">
        <f>IF(GUS_2020!W34&lt;&gt;"",GUS_2020!W34*41.868/1000,"")</f>
        <v>1231.1285399999999</v>
      </c>
      <c r="X34" s="273">
        <f>IF(GUS_2020!X34&lt;&gt;"",GUS_2020!X34*41.868/1000,"")</f>
        <v>1094.63886</v>
      </c>
      <c r="Y34" s="273" t="str">
        <f>IF(GUS_2020!Y34&lt;&gt;"",GUS_2020!Y34*41.868/1000,"")</f>
        <v/>
      </c>
      <c r="Z34" s="273">
        <f>IF(GUS_2020!Z34&lt;&gt;"",GUS_2020!Z34*41.868/1000,"")</f>
        <v>44.589420000000004</v>
      </c>
      <c r="AA34" s="273">
        <f>IF(GUS_2020!AA34&lt;&gt;"",GUS_2020!AA34*41.868/1000,"")</f>
        <v>3.2657040000000004</v>
      </c>
      <c r="AB34" s="273">
        <f>IF(GUS_2020!AB34&lt;&gt;"",GUS_2020!AB34*41.868/1000,"")</f>
        <v>23.362344</v>
      </c>
      <c r="AC34" s="273">
        <f>IF(GUS_2020!AC34&lt;&gt;"",GUS_2020!AC34*41.868/1000,"")</f>
        <v>10.67634</v>
      </c>
      <c r="AD34" s="273" t="str">
        <f>IF(GUS_2020!AD34&lt;&gt;"",GUS_2020!AD34*41.868/1000,"")</f>
        <v/>
      </c>
      <c r="AE34" s="273">
        <f>IF(GUS_2020!AE34&lt;&gt;"",GUS_2020!AE34*41.868/1000,"")</f>
        <v>3.7262520000000006</v>
      </c>
      <c r="AF34" s="273" t="str">
        <f>IF(GUS_2020!AF34&lt;&gt;"",GUS_2020!AF34*41.868/1000,"")</f>
        <v/>
      </c>
      <c r="AG34" s="273" t="str">
        <f>IF(GUS_2020!AG34&lt;&gt;"",GUS_2020!AG34*41.868/1000,"")</f>
        <v/>
      </c>
      <c r="AH34" s="273" t="str">
        <f>IF(GUS_2020!AH34&lt;&gt;"",GUS_2020!AH34*41.868/1000,"")</f>
        <v/>
      </c>
      <c r="AI34" s="273" t="str">
        <f>IF(GUS_2020!AI34&lt;&gt;"",GUS_2020!AI34*41.868/1000,"")</f>
        <v/>
      </c>
      <c r="AJ34" s="273" t="str">
        <f>IF(GUS_2020!AJ34&lt;&gt;"",GUS_2020!AJ34*41.868/1000,"")</f>
        <v/>
      </c>
      <c r="AK34" s="273">
        <f>IF(GUS_2020!AK34&lt;&gt;"",GUS_2020!AK34*41.868/1000,"")</f>
        <v>30.982320000000005</v>
      </c>
      <c r="AL34" s="273">
        <f>IF(GUS_2020!AL34&lt;&gt;"",GUS_2020!AL34*41.868/1000,"")</f>
        <v>0.96296400000000004</v>
      </c>
      <c r="AM34" s="273" t="str">
        <f>IF(GUS_2020!AM34&lt;&gt;"",GUS_2020!AM34*41.868/1000,"")</f>
        <v/>
      </c>
      <c r="AN34" s="273" t="str">
        <f>IF(GUS_2020!AN34&lt;&gt;"",GUS_2020!AN34*41.868/1000,"")</f>
        <v/>
      </c>
      <c r="AO34" s="273">
        <f>IF(GUS_2020!AO34&lt;&gt;"",GUS_2020!AO34*41.868/1000,"")</f>
        <v>3.0982319999999999</v>
      </c>
      <c r="AP34" s="273" t="str">
        <f>IF(GUS_2020!AP34&lt;&gt;"",GUS_2020!AP34*41.868/1000,"")</f>
        <v/>
      </c>
      <c r="AQ34" s="273" t="str">
        <f>IF(GUS_2020!AQ34&lt;&gt;"",GUS_2020!AQ34*41.868/1000,"")</f>
        <v/>
      </c>
      <c r="AR34" s="273" t="str">
        <f>IF(GUS_2020!AR34&lt;&gt;"",GUS_2020!AR34*41.868/1000,"")</f>
        <v/>
      </c>
      <c r="AS34" s="273">
        <f>IF(GUS_2020!AS34&lt;&gt;"",GUS_2020!AS34*41.868/1000,"")</f>
        <v>15.826104000000001</v>
      </c>
      <c r="AT34" s="273" t="str">
        <f>IF(GUS_2020!AT34&lt;&gt;"",GUS_2020!AT34*41.868/1000,"")</f>
        <v/>
      </c>
      <c r="AU34" s="273" t="str">
        <f>IF(GUS_2020!AU34&lt;&gt;"",GUS_2020!AU34*41.868/1000,"")</f>
        <v/>
      </c>
      <c r="AV34" s="273" t="str">
        <f>IF(GUS_2020!AV34&lt;&gt;"",GUS_2020!AV34*41.868/1000,"")</f>
        <v/>
      </c>
      <c r="AW34" s="273" t="str">
        <f>IF(GUS_2020!AW34&lt;&gt;"",GUS_2020!AW34*41.868/1000,"")</f>
        <v/>
      </c>
      <c r="AX34" s="273" t="str">
        <f>IF(GUS_2020!AX34&lt;&gt;"",GUS_2020!AX34*41.868/1000,"")</f>
        <v/>
      </c>
      <c r="AY34" s="273" t="str">
        <f>IF(GUS_2020!AY34&lt;&gt;"",GUS_2020!AY34*41.868/1000,"")</f>
        <v/>
      </c>
      <c r="AZ34" s="273" t="str">
        <f>IF(GUS_2020!AZ34&lt;&gt;"",GUS_2020!AZ34*41.868/1000,"")</f>
        <v/>
      </c>
      <c r="BA34" s="273" t="str">
        <f>IF(GUS_2020!BA34&lt;&gt;"",GUS_2020!BA34*41.868/1000,"")</f>
        <v/>
      </c>
      <c r="BB34" s="273" t="str">
        <f>IF(GUS_2020!BB34&lt;&gt;"",GUS_2020!BB34*41.868/1000,"")</f>
        <v/>
      </c>
      <c r="BC34" s="273" t="str">
        <f>IF(GUS_2020!BC34&lt;&gt;"",GUS_2020!BC34*41.868/1000,"")</f>
        <v/>
      </c>
      <c r="BD34" s="273" t="str">
        <f>IF(GUS_2020!BD34&lt;&gt;"",GUS_2020!BD34*41.868/1000,"")</f>
        <v/>
      </c>
      <c r="BE34" s="273" t="str">
        <f>IF(GUS_2020!BE34&lt;&gt;"",GUS_2020!BE34*41.868/1000,"")</f>
        <v/>
      </c>
      <c r="BF34" s="273" t="str">
        <f>IF(GUS_2020!BF34&lt;&gt;"",GUS_2020!BF34*41.868/1000,"")</f>
        <v/>
      </c>
      <c r="BG34" s="273" t="str">
        <f>IF(GUS_2020!BG34&lt;&gt;"",GUS_2020!BG34*41.868/1000,"")</f>
        <v/>
      </c>
      <c r="BH34" s="273" t="str">
        <f>IF(GUS_2020!BH34&lt;&gt;"",GUS_2020!BH34*41.868/1000,"")</f>
        <v/>
      </c>
      <c r="BI34" s="273" t="str">
        <f>IF(GUS_2020!BI34&lt;&gt;"",GUS_2020!BI34*41.868/1000,"")</f>
        <v/>
      </c>
      <c r="BJ34" s="273" t="str">
        <f>IF(GUS_2020!BJ34&lt;&gt;"",GUS_2020!BJ34*41.868/1000,"")</f>
        <v/>
      </c>
      <c r="BK34" s="273" t="str">
        <f>IF(GUS_2020!BK34&lt;&gt;"",GUS_2020!BK34*41.868/1000,"")</f>
        <v/>
      </c>
      <c r="BL34" s="273" t="str">
        <f>IF(GUS_2020!BL34&lt;&gt;"",GUS_2020!BL34*41.868/1000,"")</f>
        <v/>
      </c>
      <c r="BM34" s="273" t="str">
        <f>IF(GUS_2020!BM34&lt;&gt;"",GUS_2020!BM34*41.868/1000,"")</f>
        <v/>
      </c>
      <c r="BN34" s="273" t="str">
        <f>IF(GUS_2020!BN34&lt;&gt;"",GUS_2020!BN34*41.868/1000,"")</f>
        <v/>
      </c>
      <c r="BO34" s="273" t="str">
        <f>IF(GUS_2020!BO34&lt;&gt;"",GUS_2020!BO34*41.868/1000,"")</f>
        <v/>
      </c>
      <c r="BP34" s="273" t="str">
        <f>IF(GUS_2020!BP34&lt;&gt;"",GUS_2020!BP34*41.868/1000,"")</f>
        <v/>
      </c>
      <c r="BQ34" s="273" t="str">
        <f>IF(GUS_2020!BQ34&lt;&gt;"",GUS_2020!BQ34*41.868/1000,"")</f>
        <v/>
      </c>
      <c r="BR34" s="273" t="str">
        <f>IF(GUS_2020!BR34&lt;&gt;"",GUS_2020!BR34*41.868/1000,"")</f>
        <v/>
      </c>
      <c r="BS34" s="273" t="str">
        <f>IF(GUS_2020!BS34&lt;&gt;"",GUS_2020!BS34*41.868/1000,"")</f>
        <v/>
      </c>
    </row>
    <row r="35" spans="1:71" s="314" customFormat="1" ht="22.5">
      <c r="A35" s="315" t="s">
        <v>708</v>
      </c>
      <c r="B35" s="321">
        <f>IF(GUS_2020!B35&lt;&gt;"",GUS_2020!B35*41.868/1000,"")</f>
        <v>1165.8563280000001</v>
      </c>
      <c r="C35" s="316" t="str">
        <f>IF(GUS_2020!C35&lt;&gt;"",GUS_2020!C35*41.868/1000,"")</f>
        <v/>
      </c>
      <c r="D35" s="316" t="str">
        <f>IF(GUS_2020!D35&lt;&gt;"",GUS_2020!D35*41.868/1000,"")</f>
        <v/>
      </c>
      <c r="E35" s="316" t="str">
        <f>IF(GUS_2020!E35&lt;&gt;"",GUS_2020!E35*41.868/1000,"")</f>
        <v/>
      </c>
      <c r="F35" s="316" t="str">
        <f>IF(GUS_2020!F35&lt;&gt;"",GUS_2020!F35*41.868/1000,"")</f>
        <v/>
      </c>
      <c r="G35" s="316" t="str">
        <f>IF(GUS_2020!G35&lt;&gt;"",GUS_2020!G35*41.868/1000,"")</f>
        <v/>
      </c>
      <c r="H35" s="316" t="str">
        <f>IF(GUS_2020!H35&lt;&gt;"",GUS_2020!H35*41.868/1000,"")</f>
        <v/>
      </c>
      <c r="I35" s="316" t="str">
        <f>IF(GUS_2020!I35&lt;&gt;"",GUS_2020!I35*41.868/1000,"")</f>
        <v/>
      </c>
      <c r="J35" s="316" t="str">
        <f>IF(GUS_2020!J35&lt;&gt;"",GUS_2020!J35*41.868/1000,"")</f>
        <v/>
      </c>
      <c r="K35" s="316" t="str">
        <f>IF(GUS_2020!K35&lt;&gt;"",GUS_2020!K35*41.868/1000,"")</f>
        <v/>
      </c>
      <c r="L35" s="316" t="str">
        <f>IF(GUS_2020!L35&lt;&gt;"",GUS_2020!L35*41.868/1000,"")</f>
        <v/>
      </c>
      <c r="M35" s="316" t="str">
        <f>IF(GUS_2020!M35&lt;&gt;"",GUS_2020!M35*41.868/1000,"")</f>
        <v/>
      </c>
      <c r="N35" s="316" t="str">
        <f>IF(GUS_2020!N35&lt;&gt;"",GUS_2020!N35*41.868/1000,"")</f>
        <v/>
      </c>
      <c r="O35" s="316" t="str">
        <f>IF(GUS_2020!O35&lt;&gt;"",GUS_2020!O35*41.868/1000,"")</f>
        <v/>
      </c>
      <c r="P35" s="316" t="str">
        <f>IF(GUS_2020!P35&lt;&gt;"",GUS_2020!P35*41.868/1000,"")</f>
        <v/>
      </c>
      <c r="Q35" s="316" t="str">
        <f>IF(GUS_2020!Q35&lt;&gt;"",GUS_2020!Q35*41.868/1000,"")</f>
        <v/>
      </c>
      <c r="R35" s="316" t="str">
        <f>IF(GUS_2020!R35&lt;&gt;"",GUS_2020!R35*41.868/1000,"")</f>
        <v/>
      </c>
      <c r="S35" s="316" t="str">
        <f>IF(GUS_2020!S35&lt;&gt;"",GUS_2020!S35*41.868/1000,"")</f>
        <v/>
      </c>
      <c r="T35" s="316" t="str">
        <f>IF(GUS_2020!T35&lt;&gt;"",GUS_2020!T35*41.868/1000,"")</f>
        <v/>
      </c>
      <c r="U35" s="316" t="str">
        <f>IF(GUS_2020!U35&lt;&gt;"",GUS_2020!U35*41.868/1000,"")</f>
        <v/>
      </c>
      <c r="V35" s="316" t="str">
        <f>IF(GUS_2020!V35&lt;&gt;"",GUS_2020!V35*41.868/1000,"")</f>
        <v/>
      </c>
      <c r="W35" s="316">
        <f>IF(GUS_2020!W35&lt;&gt;"",GUS_2020!W35*41.868/1000,"")</f>
        <v>1165.8563280000001</v>
      </c>
      <c r="X35" s="320">
        <f>IF(GUS_2020!X35&lt;&gt;"",GUS_2020!X35*41.868/1000,"")</f>
        <v>1094.63886</v>
      </c>
      <c r="Y35" s="316" t="str">
        <f>IF(GUS_2020!Y35&lt;&gt;"",GUS_2020!Y35*41.868/1000,"")</f>
        <v/>
      </c>
      <c r="Z35" s="320">
        <f>IF(GUS_2020!Z35&lt;&gt;"",GUS_2020!Z35*41.868/1000,"")</f>
        <v>44.589420000000004</v>
      </c>
      <c r="AA35" s="320">
        <f>IF(GUS_2020!AA35&lt;&gt;"",GUS_2020!AA35*41.868/1000,"")</f>
        <v>3.2657040000000004</v>
      </c>
      <c r="AB35" s="320">
        <f>IF(GUS_2020!AB35&lt;&gt;"",GUS_2020!AB35*41.868/1000,"")</f>
        <v>23.362344</v>
      </c>
      <c r="AC35" s="316" t="str">
        <f>IF(GUS_2020!AC35&lt;&gt;"",GUS_2020!AC35*41.868/1000,"")</f>
        <v/>
      </c>
      <c r="AD35" s="316" t="str">
        <f>IF(GUS_2020!AD35&lt;&gt;"",GUS_2020!AD35*41.868/1000,"")</f>
        <v/>
      </c>
      <c r="AE35" s="316" t="str">
        <f>IF(GUS_2020!AE35&lt;&gt;"",GUS_2020!AE35*41.868/1000,"")</f>
        <v/>
      </c>
      <c r="AF35" s="316" t="str">
        <f>IF(GUS_2020!AF35&lt;&gt;"",GUS_2020!AF35*41.868/1000,"")</f>
        <v/>
      </c>
      <c r="AG35" s="316" t="str">
        <f>IF(GUS_2020!AG35&lt;&gt;"",GUS_2020!AG35*41.868/1000,"")</f>
        <v/>
      </c>
      <c r="AH35" s="316" t="str">
        <f>IF(GUS_2020!AH35&lt;&gt;"",GUS_2020!AH35*41.868/1000,"")</f>
        <v/>
      </c>
      <c r="AI35" s="316" t="str">
        <f>IF(GUS_2020!AI35&lt;&gt;"",GUS_2020!AI35*41.868/1000,"")</f>
        <v/>
      </c>
      <c r="AJ35" s="316" t="str">
        <f>IF(GUS_2020!AJ35&lt;&gt;"",GUS_2020!AJ35*41.868/1000,"")</f>
        <v/>
      </c>
      <c r="AK35" s="316" t="str">
        <f>IF(GUS_2020!AK35&lt;&gt;"",GUS_2020!AK35*41.868/1000,"")</f>
        <v/>
      </c>
      <c r="AL35" s="316" t="str">
        <f>IF(GUS_2020!AL35&lt;&gt;"",GUS_2020!AL35*41.868/1000,"")</f>
        <v/>
      </c>
      <c r="AM35" s="316" t="str">
        <f>IF(GUS_2020!AM35&lt;&gt;"",GUS_2020!AM35*41.868/1000,"")</f>
        <v/>
      </c>
      <c r="AN35" s="316" t="str">
        <f>IF(GUS_2020!AN35&lt;&gt;"",GUS_2020!AN35*41.868/1000,"")</f>
        <v/>
      </c>
      <c r="AO35" s="316" t="str">
        <f>IF(GUS_2020!AO35&lt;&gt;"",GUS_2020!AO35*41.868/1000,"")</f>
        <v/>
      </c>
      <c r="AP35" s="316" t="str">
        <f>IF(GUS_2020!AP35&lt;&gt;"",GUS_2020!AP35*41.868/1000,"")</f>
        <v/>
      </c>
      <c r="AQ35" s="316" t="str">
        <f>IF(GUS_2020!AQ35&lt;&gt;"",GUS_2020!AQ35*41.868/1000,"")</f>
        <v/>
      </c>
      <c r="AR35" s="316" t="str">
        <f>IF(GUS_2020!AR35&lt;&gt;"",GUS_2020!AR35*41.868/1000,"")</f>
        <v/>
      </c>
      <c r="AS35" s="316" t="str">
        <f>IF(GUS_2020!AS35&lt;&gt;"",GUS_2020!AS35*41.868/1000,"")</f>
        <v/>
      </c>
      <c r="AT35" s="316" t="str">
        <f>IF(GUS_2020!AT35&lt;&gt;"",GUS_2020!AT35*41.868/1000,"")</f>
        <v/>
      </c>
      <c r="AU35" s="316" t="str">
        <f>IF(GUS_2020!AU35&lt;&gt;"",GUS_2020!AU35*41.868/1000,"")</f>
        <v/>
      </c>
      <c r="AV35" s="316" t="str">
        <f>IF(GUS_2020!AV35&lt;&gt;"",GUS_2020!AV35*41.868/1000,"")</f>
        <v/>
      </c>
      <c r="AW35" s="316" t="str">
        <f>IF(GUS_2020!AW35&lt;&gt;"",GUS_2020!AW35*41.868/1000,"")</f>
        <v/>
      </c>
      <c r="AX35" s="316" t="str">
        <f>IF(GUS_2020!AX35&lt;&gt;"",GUS_2020!AX35*41.868/1000,"")</f>
        <v/>
      </c>
      <c r="AY35" s="316" t="str">
        <f>IF(GUS_2020!AY35&lt;&gt;"",GUS_2020!AY35*41.868/1000,"")</f>
        <v/>
      </c>
      <c r="AZ35" s="316" t="str">
        <f>IF(GUS_2020!AZ35&lt;&gt;"",GUS_2020!AZ35*41.868/1000,"")</f>
        <v/>
      </c>
      <c r="BA35" s="316" t="str">
        <f>IF(GUS_2020!BA35&lt;&gt;"",GUS_2020!BA35*41.868/1000,"")</f>
        <v/>
      </c>
      <c r="BB35" s="316" t="str">
        <f>IF(GUS_2020!BB35&lt;&gt;"",GUS_2020!BB35*41.868/1000,"")</f>
        <v/>
      </c>
      <c r="BC35" s="316" t="str">
        <f>IF(GUS_2020!BC35&lt;&gt;"",GUS_2020!BC35*41.868/1000,"")</f>
        <v/>
      </c>
      <c r="BD35" s="316" t="str">
        <f>IF(GUS_2020!BD35&lt;&gt;"",GUS_2020!BD35*41.868/1000,"")</f>
        <v/>
      </c>
      <c r="BE35" s="316" t="str">
        <f>IF(GUS_2020!BE35&lt;&gt;"",GUS_2020!BE35*41.868/1000,"")</f>
        <v/>
      </c>
      <c r="BF35" s="316" t="str">
        <f>IF(GUS_2020!BF35&lt;&gt;"",GUS_2020!BF35*41.868/1000,"")</f>
        <v/>
      </c>
      <c r="BG35" s="316" t="str">
        <f>IF(GUS_2020!BG35&lt;&gt;"",GUS_2020!BG35*41.868/1000,"")</f>
        <v/>
      </c>
      <c r="BH35" s="316" t="str">
        <f>IF(GUS_2020!BH35&lt;&gt;"",GUS_2020!BH35*41.868/1000,"")</f>
        <v/>
      </c>
      <c r="BI35" s="316" t="str">
        <f>IF(GUS_2020!BI35&lt;&gt;"",GUS_2020!BI35*41.868/1000,"")</f>
        <v/>
      </c>
      <c r="BJ35" s="316" t="str">
        <f>IF(GUS_2020!BJ35&lt;&gt;"",GUS_2020!BJ35*41.868/1000,"")</f>
        <v/>
      </c>
      <c r="BK35" s="316" t="str">
        <f>IF(GUS_2020!BK35&lt;&gt;"",GUS_2020!BK35*41.868/1000,"")</f>
        <v/>
      </c>
      <c r="BL35" s="316" t="str">
        <f>IF(GUS_2020!BL35&lt;&gt;"",GUS_2020!BL35*41.868/1000,"")</f>
        <v/>
      </c>
      <c r="BM35" s="316" t="str">
        <f>IF(GUS_2020!BM35&lt;&gt;"",GUS_2020!BM35*41.868/1000,"")</f>
        <v/>
      </c>
      <c r="BN35" s="316" t="str">
        <f>IF(GUS_2020!BN35&lt;&gt;"",GUS_2020!BN35*41.868/1000,"")</f>
        <v/>
      </c>
      <c r="BO35" s="316" t="str">
        <f>IF(GUS_2020!BO35&lt;&gt;"",GUS_2020!BO35*41.868/1000,"")</f>
        <v/>
      </c>
      <c r="BP35" s="316" t="str">
        <f>IF(GUS_2020!BP35&lt;&gt;"",GUS_2020!BP35*41.868/1000,"")</f>
        <v/>
      </c>
      <c r="BQ35" s="316" t="str">
        <f>IF(GUS_2020!BQ35&lt;&gt;"",GUS_2020!BQ35*41.868/1000,"")</f>
        <v/>
      </c>
      <c r="BR35" s="316" t="str">
        <f>IF(GUS_2020!BR35&lt;&gt;"",GUS_2020!BR35*41.868/1000,"")</f>
        <v/>
      </c>
      <c r="BS35" s="316" t="str">
        <f>IF(GUS_2020!BS35&lt;&gt;"",GUS_2020!BS35*41.868/1000,"")</f>
        <v/>
      </c>
    </row>
    <row r="36" spans="1:71" ht="22.5">
      <c r="A36" s="272" t="s">
        <v>709</v>
      </c>
      <c r="B36" s="273">
        <f>IF(GUS_2020!B36&lt;&gt;"",GUS_2020!B36*41.868/1000,"")</f>
        <v>29.223864000000003</v>
      </c>
      <c r="C36" s="273" t="str">
        <f>IF(GUS_2020!C36&lt;&gt;"",GUS_2020!C36*41.868/1000,"")</f>
        <v/>
      </c>
      <c r="D36" s="273" t="str">
        <f>IF(GUS_2020!D36&lt;&gt;"",GUS_2020!D36*41.868/1000,"")</f>
        <v/>
      </c>
      <c r="E36" s="273" t="str">
        <f>IF(GUS_2020!E36&lt;&gt;"",GUS_2020!E36*41.868/1000,"")</f>
        <v/>
      </c>
      <c r="F36" s="273" t="str">
        <f>IF(GUS_2020!F36&lt;&gt;"",GUS_2020!F36*41.868/1000,"")</f>
        <v/>
      </c>
      <c r="G36" s="273" t="str">
        <f>IF(GUS_2020!G36&lt;&gt;"",GUS_2020!G36*41.868/1000,"")</f>
        <v/>
      </c>
      <c r="H36" s="273" t="str">
        <f>IF(GUS_2020!H36&lt;&gt;"",GUS_2020!H36*41.868/1000,"")</f>
        <v/>
      </c>
      <c r="I36" s="273" t="str">
        <f>IF(GUS_2020!I36&lt;&gt;"",GUS_2020!I36*41.868/1000,"")</f>
        <v/>
      </c>
      <c r="J36" s="273" t="str">
        <f>IF(GUS_2020!J36&lt;&gt;"",GUS_2020!J36*41.868/1000,"")</f>
        <v/>
      </c>
      <c r="K36" s="273" t="str">
        <f>IF(GUS_2020!K36&lt;&gt;"",GUS_2020!K36*41.868/1000,"")</f>
        <v/>
      </c>
      <c r="L36" s="273" t="str">
        <f>IF(GUS_2020!L36&lt;&gt;"",GUS_2020!L36*41.868/1000,"")</f>
        <v/>
      </c>
      <c r="M36" s="273" t="str">
        <f>IF(GUS_2020!M36&lt;&gt;"",GUS_2020!M36*41.868/1000,"")</f>
        <v/>
      </c>
      <c r="N36" s="273" t="str">
        <f>IF(GUS_2020!N36&lt;&gt;"",GUS_2020!N36*41.868/1000,"")</f>
        <v/>
      </c>
      <c r="O36" s="273" t="str">
        <f>IF(GUS_2020!O36&lt;&gt;"",GUS_2020!O36*41.868/1000,"")</f>
        <v/>
      </c>
      <c r="P36" s="273" t="str">
        <f>IF(GUS_2020!P36&lt;&gt;"",GUS_2020!P36*41.868/1000,"")</f>
        <v/>
      </c>
      <c r="Q36" s="273" t="str">
        <f>IF(GUS_2020!Q36&lt;&gt;"",GUS_2020!Q36*41.868/1000,"")</f>
        <v/>
      </c>
      <c r="R36" s="273" t="str">
        <f>IF(GUS_2020!R36&lt;&gt;"",GUS_2020!R36*41.868/1000,"")</f>
        <v/>
      </c>
      <c r="S36" s="273" t="str">
        <f>IF(GUS_2020!S36&lt;&gt;"",GUS_2020!S36*41.868/1000,"")</f>
        <v/>
      </c>
      <c r="T36" s="273" t="str">
        <f>IF(GUS_2020!T36&lt;&gt;"",GUS_2020!T36*41.868/1000,"")</f>
        <v/>
      </c>
      <c r="U36" s="273" t="str">
        <f>IF(GUS_2020!U36&lt;&gt;"",GUS_2020!U36*41.868/1000,"")</f>
        <v/>
      </c>
      <c r="V36" s="273" t="str">
        <f>IF(GUS_2020!V36&lt;&gt;"",GUS_2020!V36*41.868/1000,"")</f>
        <v/>
      </c>
      <c r="W36" s="273">
        <f>IF(GUS_2020!W36&lt;&gt;"",GUS_2020!W36*41.868/1000,"")</f>
        <v>29.223864000000003</v>
      </c>
      <c r="X36" s="273" t="str">
        <f>IF(GUS_2020!X36&lt;&gt;"",GUS_2020!X36*41.868/1000,"")</f>
        <v/>
      </c>
      <c r="Y36" s="273" t="str">
        <f>IF(GUS_2020!Y36&lt;&gt;"",GUS_2020!Y36*41.868/1000,"")</f>
        <v/>
      </c>
      <c r="Z36" s="273" t="str">
        <f>IF(GUS_2020!Z36&lt;&gt;"",GUS_2020!Z36*41.868/1000,"")</f>
        <v/>
      </c>
      <c r="AA36" s="273" t="str">
        <f>IF(GUS_2020!AA36&lt;&gt;"",GUS_2020!AA36*41.868/1000,"")</f>
        <v/>
      </c>
      <c r="AB36" s="273" t="str">
        <f>IF(GUS_2020!AB36&lt;&gt;"",GUS_2020!AB36*41.868/1000,"")</f>
        <v/>
      </c>
      <c r="AC36" s="273">
        <f>IF(GUS_2020!AC36&lt;&gt;"",GUS_2020!AC36*41.868/1000,"")</f>
        <v>5.3591040000000003</v>
      </c>
      <c r="AD36" s="273" t="str">
        <f>IF(GUS_2020!AD36&lt;&gt;"",GUS_2020!AD36*41.868/1000,"")</f>
        <v/>
      </c>
      <c r="AE36" s="273">
        <f>IF(GUS_2020!AE36&lt;&gt;"",GUS_2020!AE36*41.868/1000,"")</f>
        <v>1.1304360000000002</v>
      </c>
      <c r="AF36" s="273" t="str">
        <f>IF(GUS_2020!AF36&lt;&gt;"",GUS_2020!AF36*41.868/1000,"")</f>
        <v/>
      </c>
      <c r="AG36" s="273" t="str">
        <f>IF(GUS_2020!AG36&lt;&gt;"",GUS_2020!AG36*41.868/1000,"")</f>
        <v/>
      </c>
      <c r="AH36" s="273" t="str">
        <f>IF(GUS_2020!AH36&lt;&gt;"",GUS_2020!AH36*41.868/1000,"")</f>
        <v/>
      </c>
      <c r="AI36" s="273" t="str">
        <f>IF(GUS_2020!AI36&lt;&gt;"",GUS_2020!AI36*41.868/1000,"")</f>
        <v/>
      </c>
      <c r="AJ36" s="273" t="str">
        <f>IF(GUS_2020!AJ36&lt;&gt;"",GUS_2020!AJ36*41.868/1000,"")</f>
        <v/>
      </c>
      <c r="AK36" s="273">
        <f>IF(GUS_2020!AK36&lt;&gt;"",GUS_2020!AK36*41.868/1000,"")</f>
        <v>15.491160000000002</v>
      </c>
      <c r="AL36" s="273">
        <f>IF(GUS_2020!AL36&lt;&gt;"",GUS_2020!AL36*41.868/1000,"")</f>
        <v>0.46054800000000001</v>
      </c>
      <c r="AM36" s="273" t="str">
        <f>IF(GUS_2020!AM36&lt;&gt;"",GUS_2020!AM36*41.868/1000,"")</f>
        <v/>
      </c>
      <c r="AN36" s="273" t="str">
        <f>IF(GUS_2020!AN36&lt;&gt;"",GUS_2020!AN36*41.868/1000,"")</f>
        <v/>
      </c>
      <c r="AO36" s="273" t="str">
        <f>IF(GUS_2020!AO36&lt;&gt;"",GUS_2020!AO36*41.868/1000,"")</f>
        <v/>
      </c>
      <c r="AP36" s="273" t="str">
        <f>IF(GUS_2020!AP36&lt;&gt;"",GUS_2020!AP36*41.868/1000,"")</f>
        <v/>
      </c>
      <c r="AQ36" s="273" t="str">
        <f>IF(GUS_2020!AQ36&lt;&gt;"",GUS_2020!AQ36*41.868/1000,"")</f>
        <v/>
      </c>
      <c r="AR36" s="273" t="str">
        <f>IF(GUS_2020!AR36&lt;&gt;"",GUS_2020!AR36*41.868/1000,"")</f>
        <v/>
      </c>
      <c r="AS36" s="273">
        <f>IF(GUS_2020!AS36&lt;&gt;"",GUS_2020!AS36*41.868/1000,"")</f>
        <v>6.782616</v>
      </c>
      <c r="AT36" s="273" t="str">
        <f>IF(GUS_2020!AT36&lt;&gt;"",GUS_2020!AT36*41.868/1000,"")</f>
        <v/>
      </c>
      <c r="AU36" s="273" t="str">
        <f>IF(GUS_2020!AU36&lt;&gt;"",GUS_2020!AU36*41.868/1000,"")</f>
        <v/>
      </c>
      <c r="AV36" s="273" t="str">
        <f>IF(GUS_2020!AV36&lt;&gt;"",GUS_2020!AV36*41.868/1000,"")</f>
        <v/>
      </c>
      <c r="AW36" s="273" t="str">
        <f>IF(GUS_2020!AW36&lt;&gt;"",GUS_2020!AW36*41.868/1000,"")</f>
        <v/>
      </c>
      <c r="AX36" s="273" t="str">
        <f>IF(GUS_2020!AX36&lt;&gt;"",GUS_2020!AX36*41.868/1000,"")</f>
        <v/>
      </c>
      <c r="AY36" s="273" t="str">
        <f>IF(GUS_2020!AY36&lt;&gt;"",GUS_2020!AY36*41.868/1000,"")</f>
        <v/>
      </c>
      <c r="AZ36" s="273" t="str">
        <f>IF(GUS_2020!AZ36&lt;&gt;"",GUS_2020!AZ36*41.868/1000,"")</f>
        <v/>
      </c>
      <c r="BA36" s="273" t="str">
        <f>IF(GUS_2020!BA36&lt;&gt;"",GUS_2020!BA36*41.868/1000,"")</f>
        <v/>
      </c>
      <c r="BB36" s="273" t="str">
        <f>IF(GUS_2020!BB36&lt;&gt;"",GUS_2020!BB36*41.868/1000,"")</f>
        <v/>
      </c>
      <c r="BC36" s="273" t="str">
        <f>IF(GUS_2020!BC36&lt;&gt;"",GUS_2020!BC36*41.868/1000,"")</f>
        <v/>
      </c>
      <c r="BD36" s="273" t="str">
        <f>IF(GUS_2020!BD36&lt;&gt;"",GUS_2020!BD36*41.868/1000,"")</f>
        <v/>
      </c>
      <c r="BE36" s="273" t="str">
        <f>IF(GUS_2020!BE36&lt;&gt;"",GUS_2020!BE36*41.868/1000,"")</f>
        <v/>
      </c>
      <c r="BF36" s="273" t="str">
        <f>IF(GUS_2020!BF36&lt;&gt;"",GUS_2020!BF36*41.868/1000,"")</f>
        <v/>
      </c>
      <c r="BG36" s="273" t="str">
        <f>IF(GUS_2020!BG36&lt;&gt;"",GUS_2020!BG36*41.868/1000,"")</f>
        <v/>
      </c>
      <c r="BH36" s="273" t="str">
        <f>IF(GUS_2020!BH36&lt;&gt;"",GUS_2020!BH36*41.868/1000,"")</f>
        <v/>
      </c>
      <c r="BI36" s="273" t="str">
        <f>IF(GUS_2020!BI36&lt;&gt;"",GUS_2020!BI36*41.868/1000,"")</f>
        <v/>
      </c>
      <c r="BJ36" s="273" t="str">
        <f>IF(GUS_2020!BJ36&lt;&gt;"",GUS_2020!BJ36*41.868/1000,"")</f>
        <v/>
      </c>
      <c r="BK36" s="273" t="str">
        <f>IF(GUS_2020!BK36&lt;&gt;"",GUS_2020!BK36*41.868/1000,"")</f>
        <v/>
      </c>
      <c r="BL36" s="273" t="str">
        <f>IF(GUS_2020!BL36&lt;&gt;"",GUS_2020!BL36*41.868/1000,"")</f>
        <v/>
      </c>
      <c r="BM36" s="273" t="str">
        <f>IF(GUS_2020!BM36&lt;&gt;"",GUS_2020!BM36*41.868/1000,"")</f>
        <v/>
      </c>
      <c r="BN36" s="273" t="str">
        <f>IF(GUS_2020!BN36&lt;&gt;"",GUS_2020!BN36*41.868/1000,"")</f>
        <v/>
      </c>
      <c r="BO36" s="273" t="str">
        <f>IF(GUS_2020!BO36&lt;&gt;"",GUS_2020!BO36*41.868/1000,"")</f>
        <v/>
      </c>
      <c r="BP36" s="273" t="str">
        <f>IF(GUS_2020!BP36&lt;&gt;"",GUS_2020!BP36*41.868/1000,"")</f>
        <v/>
      </c>
      <c r="BQ36" s="273" t="str">
        <f>IF(GUS_2020!BQ36&lt;&gt;"",GUS_2020!BQ36*41.868/1000,"")</f>
        <v/>
      </c>
      <c r="BR36" s="273" t="str">
        <f>IF(GUS_2020!BR36&lt;&gt;"",GUS_2020!BR36*41.868/1000,"")</f>
        <v/>
      </c>
      <c r="BS36" s="273" t="str">
        <f>IF(GUS_2020!BS36&lt;&gt;"",GUS_2020!BS36*41.868/1000,"")</f>
        <v/>
      </c>
    </row>
    <row r="37" spans="1:71" ht="22.5">
      <c r="A37" s="272" t="s">
        <v>710</v>
      </c>
      <c r="B37" s="273">
        <f>IF(GUS_2020!B37&lt;&gt;"",GUS_2020!B37*41.868/1000,"")</f>
        <v>6.782616</v>
      </c>
      <c r="C37" s="273" t="str">
        <f>IF(GUS_2020!C37&lt;&gt;"",GUS_2020!C37*41.868/1000,"")</f>
        <v/>
      </c>
      <c r="D37" s="273" t="str">
        <f>IF(GUS_2020!D37&lt;&gt;"",GUS_2020!D37*41.868/1000,"")</f>
        <v/>
      </c>
      <c r="E37" s="273" t="str">
        <f>IF(GUS_2020!E37&lt;&gt;"",GUS_2020!E37*41.868/1000,"")</f>
        <v/>
      </c>
      <c r="F37" s="273" t="str">
        <f>IF(GUS_2020!F37&lt;&gt;"",GUS_2020!F37*41.868/1000,"")</f>
        <v/>
      </c>
      <c r="G37" s="273" t="str">
        <f>IF(GUS_2020!G37&lt;&gt;"",GUS_2020!G37*41.868/1000,"")</f>
        <v/>
      </c>
      <c r="H37" s="273" t="str">
        <f>IF(GUS_2020!H37&lt;&gt;"",GUS_2020!H37*41.868/1000,"")</f>
        <v/>
      </c>
      <c r="I37" s="273" t="str">
        <f>IF(GUS_2020!I37&lt;&gt;"",GUS_2020!I37*41.868/1000,"")</f>
        <v/>
      </c>
      <c r="J37" s="273" t="str">
        <f>IF(GUS_2020!J37&lt;&gt;"",GUS_2020!J37*41.868/1000,"")</f>
        <v/>
      </c>
      <c r="K37" s="273" t="str">
        <f>IF(GUS_2020!K37&lt;&gt;"",GUS_2020!K37*41.868/1000,"")</f>
        <v/>
      </c>
      <c r="L37" s="273" t="str">
        <f>IF(GUS_2020!L37&lt;&gt;"",GUS_2020!L37*41.868/1000,"")</f>
        <v/>
      </c>
      <c r="M37" s="273" t="str">
        <f>IF(GUS_2020!M37&lt;&gt;"",GUS_2020!M37*41.868/1000,"")</f>
        <v/>
      </c>
      <c r="N37" s="273" t="str">
        <f>IF(GUS_2020!N37&lt;&gt;"",GUS_2020!N37*41.868/1000,"")</f>
        <v/>
      </c>
      <c r="O37" s="273" t="str">
        <f>IF(GUS_2020!O37&lt;&gt;"",GUS_2020!O37*41.868/1000,"")</f>
        <v/>
      </c>
      <c r="P37" s="273" t="str">
        <f>IF(GUS_2020!P37&lt;&gt;"",GUS_2020!P37*41.868/1000,"")</f>
        <v/>
      </c>
      <c r="Q37" s="273" t="str">
        <f>IF(GUS_2020!Q37&lt;&gt;"",GUS_2020!Q37*41.868/1000,"")</f>
        <v/>
      </c>
      <c r="R37" s="273" t="str">
        <f>IF(GUS_2020!R37&lt;&gt;"",GUS_2020!R37*41.868/1000,"")</f>
        <v/>
      </c>
      <c r="S37" s="273" t="str">
        <f>IF(GUS_2020!S37&lt;&gt;"",GUS_2020!S37*41.868/1000,"")</f>
        <v/>
      </c>
      <c r="T37" s="273" t="str">
        <f>IF(GUS_2020!T37&lt;&gt;"",GUS_2020!T37*41.868/1000,"")</f>
        <v/>
      </c>
      <c r="U37" s="273" t="str">
        <f>IF(GUS_2020!U37&lt;&gt;"",GUS_2020!U37*41.868/1000,"")</f>
        <v/>
      </c>
      <c r="V37" s="273" t="str">
        <f>IF(GUS_2020!V37&lt;&gt;"",GUS_2020!V37*41.868/1000,"")</f>
        <v/>
      </c>
      <c r="W37" s="273">
        <f>IF(GUS_2020!W37&lt;&gt;"",GUS_2020!W37*41.868/1000,"")</f>
        <v>6.782616</v>
      </c>
      <c r="X37" s="273" t="str">
        <f>IF(GUS_2020!X37&lt;&gt;"",GUS_2020!X37*41.868/1000,"")</f>
        <v/>
      </c>
      <c r="Y37" s="273" t="str">
        <f>IF(GUS_2020!Y37&lt;&gt;"",GUS_2020!Y37*41.868/1000,"")</f>
        <v/>
      </c>
      <c r="Z37" s="273" t="str">
        <f>IF(GUS_2020!Z37&lt;&gt;"",GUS_2020!Z37*41.868/1000,"")</f>
        <v/>
      </c>
      <c r="AA37" s="273" t="str">
        <f>IF(GUS_2020!AA37&lt;&gt;"",GUS_2020!AA37*41.868/1000,"")</f>
        <v/>
      </c>
      <c r="AB37" s="273" t="str">
        <f>IF(GUS_2020!AB37&lt;&gt;"",GUS_2020!AB37*41.868/1000,"")</f>
        <v/>
      </c>
      <c r="AC37" s="273" t="str">
        <f>IF(GUS_2020!AC37&lt;&gt;"",GUS_2020!AC37*41.868/1000,"")</f>
        <v/>
      </c>
      <c r="AD37" s="273" t="str">
        <f>IF(GUS_2020!AD37&lt;&gt;"",GUS_2020!AD37*41.868/1000,"")</f>
        <v/>
      </c>
      <c r="AE37" s="273">
        <f>IF(GUS_2020!AE37&lt;&gt;"",GUS_2020!AE37*41.868/1000,"")</f>
        <v>1.4235120000000001</v>
      </c>
      <c r="AF37" s="273" t="str">
        <f>IF(GUS_2020!AF37&lt;&gt;"",GUS_2020!AF37*41.868/1000,"")</f>
        <v/>
      </c>
      <c r="AG37" s="273" t="str">
        <f>IF(GUS_2020!AG37&lt;&gt;"",GUS_2020!AG37*41.868/1000,"")</f>
        <v/>
      </c>
      <c r="AH37" s="273" t="str">
        <f>IF(GUS_2020!AH37&lt;&gt;"",GUS_2020!AH37*41.868/1000,"")</f>
        <v/>
      </c>
      <c r="AI37" s="273" t="str">
        <f>IF(GUS_2020!AI37&lt;&gt;"",GUS_2020!AI37*41.868/1000,"")</f>
        <v/>
      </c>
      <c r="AJ37" s="273" t="str">
        <f>IF(GUS_2020!AJ37&lt;&gt;"",GUS_2020!AJ37*41.868/1000,"")</f>
        <v/>
      </c>
      <c r="AK37" s="273" t="str">
        <f>IF(GUS_2020!AK37&lt;&gt;"",GUS_2020!AK37*41.868/1000,"")</f>
        <v/>
      </c>
      <c r="AL37" s="273" t="str">
        <f>IF(GUS_2020!AL37&lt;&gt;"",GUS_2020!AL37*41.868/1000,"")</f>
        <v/>
      </c>
      <c r="AM37" s="273" t="str">
        <f>IF(GUS_2020!AM37&lt;&gt;"",GUS_2020!AM37*41.868/1000,"")</f>
        <v/>
      </c>
      <c r="AN37" s="273" t="str">
        <f>IF(GUS_2020!AN37&lt;&gt;"",GUS_2020!AN37*41.868/1000,"")</f>
        <v/>
      </c>
      <c r="AO37" s="273">
        <f>IF(GUS_2020!AO37&lt;&gt;"",GUS_2020!AO37*41.868/1000,"")</f>
        <v>3.0982319999999999</v>
      </c>
      <c r="AP37" s="273" t="str">
        <f>IF(GUS_2020!AP37&lt;&gt;"",GUS_2020!AP37*41.868/1000,"")</f>
        <v/>
      </c>
      <c r="AQ37" s="273" t="str">
        <f>IF(GUS_2020!AQ37&lt;&gt;"",GUS_2020!AQ37*41.868/1000,"")</f>
        <v/>
      </c>
      <c r="AR37" s="273" t="str">
        <f>IF(GUS_2020!AR37&lt;&gt;"",GUS_2020!AR37*41.868/1000,"")</f>
        <v/>
      </c>
      <c r="AS37" s="273">
        <f>IF(GUS_2020!AS37&lt;&gt;"",GUS_2020!AS37*41.868/1000,"")</f>
        <v>2.219004</v>
      </c>
      <c r="AT37" s="273" t="str">
        <f>IF(GUS_2020!AT37&lt;&gt;"",GUS_2020!AT37*41.868/1000,"")</f>
        <v/>
      </c>
      <c r="AU37" s="273" t="str">
        <f>IF(GUS_2020!AU37&lt;&gt;"",GUS_2020!AU37*41.868/1000,"")</f>
        <v/>
      </c>
      <c r="AV37" s="273" t="str">
        <f>IF(GUS_2020!AV37&lt;&gt;"",GUS_2020!AV37*41.868/1000,"")</f>
        <v/>
      </c>
      <c r="AW37" s="273" t="str">
        <f>IF(GUS_2020!AW37&lt;&gt;"",GUS_2020!AW37*41.868/1000,"")</f>
        <v/>
      </c>
      <c r="AX37" s="273" t="str">
        <f>IF(GUS_2020!AX37&lt;&gt;"",GUS_2020!AX37*41.868/1000,"")</f>
        <v/>
      </c>
      <c r="AY37" s="273" t="str">
        <f>IF(GUS_2020!AY37&lt;&gt;"",GUS_2020!AY37*41.868/1000,"")</f>
        <v/>
      </c>
      <c r="AZ37" s="273" t="str">
        <f>IF(GUS_2020!AZ37&lt;&gt;"",GUS_2020!AZ37*41.868/1000,"")</f>
        <v/>
      </c>
      <c r="BA37" s="273" t="str">
        <f>IF(GUS_2020!BA37&lt;&gt;"",GUS_2020!BA37*41.868/1000,"")</f>
        <v/>
      </c>
      <c r="BB37" s="273" t="str">
        <f>IF(GUS_2020!BB37&lt;&gt;"",GUS_2020!BB37*41.868/1000,"")</f>
        <v/>
      </c>
      <c r="BC37" s="273" t="str">
        <f>IF(GUS_2020!BC37&lt;&gt;"",GUS_2020!BC37*41.868/1000,"")</f>
        <v/>
      </c>
      <c r="BD37" s="273" t="str">
        <f>IF(GUS_2020!BD37&lt;&gt;"",GUS_2020!BD37*41.868/1000,"")</f>
        <v/>
      </c>
      <c r="BE37" s="273" t="str">
        <f>IF(GUS_2020!BE37&lt;&gt;"",GUS_2020!BE37*41.868/1000,"")</f>
        <v/>
      </c>
      <c r="BF37" s="273" t="str">
        <f>IF(GUS_2020!BF37&lt;&gt;"",GUS_2020!BF37*41.868/1000,"")</f>
        <v/>
      </c>
      <c r="BG37" s="273" t="str">
        <f>IF(GUS_2020!BG37&lt;&gt;"",GUS_2020!BG37*41.868/1000,"")</f>
        <v/>
      </c>
      <c r="BH37" s="273" t="str">
        <f>IF(GUS_2020!BH37&lt;&gt;"",GUS_2020!BH37*41.868/1000,"")</f>
        <v/>
      </c>
      <c r="BI37" s="273" t="str">
        <f>IF(GUS_2020!BI37&lt;&gt;"",GUS_2020!BI37*41.868/1000,"")</f>
        <v/>
      </c>
      <c r="BJ37" s="273" t="str">
        <f>IF(GUS_2020!BJ37&lt;&gt;"",GUS_2020!BJ37*41.868/1000,"")</f>
        <v/>
      </c>
      <c r="BK37" s="273" t="str">
        <f>IF(GUS_2020!BK37&lt;&gt;"",GUS_2020!BK37*41.868/1000,"")</f>
        <v/>
      </c>
      <c r="BL37" s="273" t="str">
        <f>IF(GUS_2020!BL37&lt;&gt;"",GUS_2020!BL37*41.868/1000,"")</f>
        <v/>
      </c>
      <c r="BM37" s="273" t="str">
        <f>IF(GUS_2020!BM37&lt;&gt;"",GUS_2020!BM37*41.868/1000,"")</f>
        <v/>
      </c>
      <c r="BN37" s="273" t="str">
        <f>IF(GUS_2020!BN37&lt;&gt;"",GUS_2020!BN37*41.868/1000,"")</f>
        <v/>
      </c>
      <c r="BO37" s="273" t="str">
        <f>IF(GUS_2020!BO37&lt;&gt;"",GUS_2020!BO37*41.868/1000,"")</f>
        <v/>
      </c>
      <c r="BP37" s="273" t="str">
        <f>IF(GUS_2020!BP37&lt;&gt;"",GUS_2020!BP37*41.868/1000,"")</f>
        <v/>
      </c>
      <c r="BQ37" s="273" t="str">
        <f>IF(GUS_2020!BQ37&lt;&gt;"",GUS_2020!BQ37*41.868/1000,"")</f>
        <v/>
      </c>
      <c r="BR37" s="273" t="str">
        <f>IF(GUS_2020!BR37&lt;&gt;"",GUS_2020!BR37*41.868/1000,"")</f>
        <v/>
      </c>
      <c r="BS37" s="273" t="str">
        <f>IF(GUS_2020!BS37&lt;&gt;"",GUS_2020!BS37*41.868/1000,"")</f>
        <v/>
      </c>
    </row>
    <row r="38" spans="1:71" ht="22.5">
      <c r="A38" s="272" t="s">
        <v>711</v>
      </c>
      <c r="B38" s="273" t="str">
        <f>IF(GUS_2020!B38&lt;&gt;"",GUS_2020!B38*41.868/1000,"")</f>
        <v/>
      </c>
      <c r="C38" s="273" t="str">
        <f>IF(GUS_2020!C38&lt;&gt;"",GUS_2020!C38*41.868/1000,"")</f>
        <v/>
      </c>
      <c r="D38" s="273" t="str">
        <f>IF(GUS_2020!D38&lt;&gt;"",GUS_2020!D38*41.868/1000,"")</f>
        <v/>
      </c>
      <c r="E38" s="273" t="str">
        <f>IF(GUS_2020!E38&lt;&gt;"",GUS_2020!E38*41.868/1000,"")</f>
        <v/>
      </c>
      <c r="F38" s="273" t="str">
        <f>IF(GUS_2020!F38&lt;&gt;"",GUS_2020!F38*41.868/1000,"")</f>
        <v/>
      </c>
      <c r="G38" s="273" t="str">
        <f>IF(GUS_2020!G38&lt;&gt;"",GUS_2020!G38*41.868/1000,"")</f>
        <v/>
      </c>
      <c r="H38" s="273" t="str">
        <f>IF(GUS_2020!H38&lt;&gt;"",GUS_2020!H38*41.868/1000,"")</f>
        <v/>
      </c>
      <c r="I38" s="273" t="str">
        <f>IF(GUS_2020!I38&lt;&gt;"",GUS_2020!I38*41.868/1000,"")</f>
        <v/>
      </c>
      <c r="J38" s="273" t="str">
        <f>IF(GUS_2020!J38&lt;&gt;"",GUS_2020!J38*41.868/1000,"")</f>
        <v/>
      </c>
      <c r="K38" s="273" t="str">
        <f>IF(GUS_2020!K38&lt;&gt;"",GUS_2020!K38*41.868/1000,"")</f>
        <v/>
      </c>
      <c r="L38" s="273" t="str">
        <f>IF(GUS_2020!L38&lt;&gt;"",GUS_2020!L38*41.868/1000,"")</f>
        <v/>
      </c>
      <c r="M38" s="273" t="str">
        <f>IF(GUS_2020!M38&lt;&gt;"",GUS_2020!M38*41.868/1000,"")</f>
        <v/>
      </c>
      <c r="N38" s="273" t="str">
        <f>IF(GUS_2020!N38&lt;&gt;"",GUS_2020!N38*41.868/1000,"")</f>
        <v/>
      </c>
      <c r="O38" s="273" t="str">
        <f>IF(GUS_2020!O38&lt;&gt;"",GUS_2020!O38*41.868/1000,"")</f>
        <v/>
      </c>
      <c r="P38" s="273" t="str">
        <f>IF(GUS_2020!P38&lt;&gt;"",GUS_2020!P38*41.868/1000,"")</f>
        <v/>
      </c>
      <c r="Q38" s="273" t="str">
        <f>IF(GUS_2020!Q38&lt;&gt;"",GUS_2020!Q38*41.868/1000,"")</f>
        <v/>
      </c>
      <c r="R38" s="273" t="str">
        <f>IF(GUS_2020!R38&lt;&gt;"",GUS_2020!R38*41.868/1000,"")</f>
        <v/>
      </c>
      <c r="S38" s="273" t="str">
        <f>IF(GUS_2020!S38&lt;&gt;"",GUS_2020!S38*41.868/1000,"")</f>
        <v/>
      </c>
      <c r="T38" s="273" t="str">
        <f>IF(GUS_2020!T38&lt;&gt;"",GUS_2020!T38*41.868/1000,"")</f>
        <v/>
      </c>
      <c r="U38" s="273" t="str">
        <f>IF(GUS_2020!U38&lt;&gt;"",GUS_2020!U38*41.868/1000,"")</f>
        <v/>
      </c>
      <c r="V38" s="273" t="str">
        <f>IF(GUS_2020!V38&lt;&gt;"",GUS_2020!V38*41.868/1000,"")</f>
        <v/>
      </c>
      <c r="W38" s="273" t="str">
        <f>IF(GUS_2020!W38&lt;&gt;"",GUS_2020!W38*41.868/1000,"")</f>
        <v/>
      </c>
      <c r="X38" s="273" t="str">
        <f>IF(GUS_2020!X38&lt;&gt;"",GUS_2020!X38*41.868/1000,"")</f>
        <v/>
      </c>
      <c r="Y38" s="273" t="str">
        <f>IF(GUS_2020!Y38&lt;&gt;"",GUS_2020!Y38*41.868/1000,"")</f>
        <v/>
      </c>
      <c r="Z38" s="273" t="str">
        <f>IF(GUS_2020!Z38&lt;&gt;"",GUS_2020!Z38*41.868/1000,"")</f>
        <v/>
      </c>
      <c r="AA38" s="273" t="str">
        <f>IF(GUS_2020!AA38&lt;&gt;"",GUS_2020!AA38*41.868/1000,"")</f>
        <v/>
      </c>
      <c r="AB38" s="273" t="str">
        <f>IF(GUS_2020!AB38&lt;&gt;"",GUS_2020!AB38*41.868/1000,"")</f>
        <v/>
      </c>
      <c r="AC38" s="273" t="str">
        <f>IF(GUS_2020!AC38&lt;&gt;"",GUS_2020!AC38*41.868/1000,"")</f>
        <v/>
      </c>
      <c r="AD38" s="273" t="str">
        <f>IF(GUS_2020!AD38&lt;&gt;"",GUS_2020!AD38*41.868/1000,"")</f>
        <v/>
      </c>
      <c r="AE38" s="273" t="str">
        <f>IF(GUS_2020!AE38&lt;&gt;"",GUS_2020!AE38*41.868/1000,"")</f>
        <v/>
      </c>
      <c r="AF38" s="273" t="str">
        <f>IF(GUS_2020!AF38&lt;&gt;"",GUS_2020!AF38*41.868/1000,"")</f>
        <v/>
      </c>
      <c r="AG38" s="273" t="str">
        <f>IF(GUS_2020!AG38&lt;&gt;"",GUS_2020!AG38*41.868/1000,"")</f>
        <v/>
      </c>
      <c r="AH38" s="273" t="str">
        <f>IF(GUS_2020!AH38&lt;&gt;"",GUS_2020!AH38*41.868/1000,"")</f>
        <v/>
      </c>
      <c r="AI38" s="273" t="str">
        <f>IF(GUS_2020!AI38&lt;&gt;"",GUS_2020!AI38*41.868/1000,"")</f>
        <v/>
      </c>
      <c r="AJ38" s="273" t="str">
        <f>IF(GUS_2020!AJ38&lt;&gt;"",GUS_2020!AJ38*41.868/1000,"")</f>
        <v/>
      </c>
      <c r="AK38" s="273" t="str">
        <f>IF(GUS_2020!AK38&lt;&gt;"",GUS_2020!AK38*41.868/1000,"")</f>
        <v/>
      </c>
      <c r="AL38" s="273" t="str">
        <f>IF(GUS_2020!AL38&lt;&gt;"",GUS_2020!AL38*41.868/1000,"")</f>
        <v/>
      </c>
      <c r="AM38" s="273" t="str">
        <f>IF(GUS_2020!AM38&lt;&gt;"",GUS_2020!AM38*41.868/1000,"")</f>
        <v/>
      </c>
      <c r="AN38" s="273" t="str">
        <f>IF(GUS_2020!AN38&lt;&gt;"",GUS_2020!AN38*41.868/1000,"")</f>
        <v/>
      </c>
      <c r="AO38" s="273" t="str">
        <f>IF(GUS_2020!AO38&lt;&gt;"",GUS_2020!AO38*41.868/1000,"")</f>
        <v/>
      </c>
      <c r="AP38" s="273" t="str">
        <f>IF(GUS_2020!AP38&lt;&gt;"",GUS_2020!AP38*41.868/1000,"")</f>
        <v/>
      </c>
      <c r="AQ38" s="273" t="str">
        <f>IF(GUS_2020!AQ38&lt;&gt;"",GUS_2020!AQ38*41.868/1000,"")</f>
        <v/>
      </c>
      <c r="AR38" s="273" t="str">
        <f>IF(GUS_2020!AR38&lt;&gt;"",GUS_2020!AR38*41.868/1000,"")</f>
        <v/>
      </c>
      <c r="AS38" s="273" t="str">
        <f>IF(GUS_2020!AS38&lt;&gt;"",GUS_2020!AS38*41.868/1000,"")</f>
        <v/>
      </c>
      <c r="AT38" s="273" t="str">
        <f>IF(GUS_2020!AT38&lt;&gt;"",GUS_2020!AT38*41.868/1000,"")</f>
        <v/>
      </c>
      <c r="AU38" s="273" t="str">
        <f>IF(GUS_2020!AU38&lt;&gt;"",GUS_2020!AU38*41.868/1000,"")</f>
        <v/>
      </c>
      <c r="AV38" s="273" t="str">
        <f>IF(GUS_2020!AV38&lt;&gt;"",GUS_2020!AV38*41.868/1000,"")</f>
        <v/>
      </c>
      <c r="AW38" s="273" t="str">
        <f>IF(GUS_2020!AW38&lt;&gt;"",GUS_2020!AW38*41.868/1000,"")</f>
        <v/>
      </c>
      <c r="AX38" s="273" t="str">
        <f>IF(GUS_2020!AX38&lt;&gt;"",GUS_2020!AX38*41.868/1000,"")</f>
        <v/>
      </c>
      <c r="AY38" s="273" t="str">
        <f>IF(GUS_2020!AY38&lt;&gt;"",GUS_2020!AY38*41.868/1000,"")</f>
        <v/>
      </c>
      <c r="AZ38" s="273" t="str">
        <f>IF(GUS_2020!AZ38&lt;&gt;"",GUS_2020!AZ38*41.868/1000,"")</f>
        <v/>
      </c>
      <c r="BA38" s="273" t="str">
        <f>IF(GUS_2020!BA38&lt;&gt;"",GUS_2020!BA38*41.868/1000,"")</f>
        <v/>
      </c>
      <c r="BB38" s="273" t="str">
        <f>IF(GUS_2020!BB38&lt;&gt;"",GUS_2020!BB38*41.868/1000,"")</f>
        <v/>
      </c>
      <c r="BC38" s="273" t="str">
        <f>IF(GUS_2020!BC38&lt;&gt;"",GUS_2020!BC38*41.868/1000,"")</f>
        <v/>
      </c>
      <c r="BD38" s="273" t="str">
        <f>IF(GUS_2020!BD38&lt;&gt;"",GUS_2020!BD38*41.868/1000,"")</f>
        <v/>
      </c>
      <c r="BE38" s="273" t="str">
        <f>IF(GUS_2020!BE38&lt;&gt;"",GUS_2020!BE38*41.868/1000,"")</f>
        <v/>
      </c>
      <c r="BF38" s="273" t="str">
        <f>IF(GUS_2020!BF38&lt;&gt;"",GUS_2020!BF38*41.868/1000,"")</f>
        <v/>
      </c>
      <c r="BG38" s="273" t="str">
        <f>IF(GUS_2020!BG38&lt;&gt;"",GUS_2020!BG38*41.868/1000,"")</f>
        <v/>
      </c>
      <c r="BH38" s="273" t="str">
        <f>IF(GUS_2020!BH38&lt;&gt;"",GUS_2020!BH38*41.868/1000,"")</f>
        <v/>
      </c>
      <c r="BI38" s="273" t="str">
        <f>IF(GUS_2020!BI38&lt;&gt;"",GUS_2020!BI38*41.868/1000,"")</f>
        <v/>
      </c>
      <c r="BJ38" s="273" t="str">
        <f>IF(GUS_2020!BJ38&lt;&gt;"",GUS_2020!BJ38*41.868/1000,"")</f>
        <v/>
      </c>
      <c r="BK38" s="273" t="str">
        <f>IF(GUS_2020!BK38&lt;&gt;"",GUS_2020!BK38*41.868/1000,"")</f>
        <v/>
      </c>
      <c r="BL38" s="273" t="str">
        <f>IF(GUS_2020!BL38&lt;&gt;"",GUS_2020!BL38*41.868/1000,"")</f>
        <v/>
      </c>
      <c r="BM38" s="273" t="str">
        <f>IF(GUS_2020!BM38&lt;&gt;"",GUS_2020!BM38*41.868/1000,"")</f>
        <v/>
      </c>
      <c r="BN38" s="273" t="str">
        <f>IF(GUS_2020!BN38&lt;&gt;"",GUS_2020!BN38*41.868/1000,"")</f>
        <v/>
      </c>
      <c r="BO38" s="273" t="str">
        <f>IF(GUS_2020!BO38&lt;&gt;"",GUS_2020!BO38*41.868/1000,"")</f>
        <v/>
      </c>
      <c r="BP38" s="273" t="str">
        <f>IF(GUS_2020!BP38&lt;&gt;"",GUS_2020!BP38*41.868/1000,"")</f>
        <v/>
      </c>
      <c r="BQ38" s="273" t="str">
        <f>IF(GUS_2020!BQ38&lt;&gt;"",GUS_2020!BQ38*41.868/1000,"")</f>
        <v/>
      </c>
      <c r="BR38" s="273" t="str">
        <f>IF(GUS_2020!BR38&lt;&gt;"",GUS_2020!BR38*41.868/1000,"")</f>
        <v/>
      </c>
      <c r="BS38" s="273" t="str">
        <f>IF(GUS_2020!BS38&lt;&gt;"",GUS_2020!BS38*41.868/1000,"")</f>
        <v/>
      </c>
    </row>
    <row r="39" spans="1:71" ht="22.5">
      <c r="A39" s="272" t="s">
        <v>712</v>
      </c>
      <c r="B39" s="273" t="str">
        <f>IF(GUS_2020!B39&lt;&gt;"",GUS_2020!B39*41.868/1000,"")</f>
        <v/>
      </c>
      <c r="C39" s="273" t="str">
        <f>IF(GUS_2020!C39&lt;&gt;"",GUS_2020!C39*41.868/1000,"")</f>
        <v/>
      </c>
      <c r="D39" s="273" t="str">
        <f>IF(GUS_2020!D39&lt;&gt;"",GUS_2020!D39*41.868/1000,"")</f>
        <v/>
      </c>
      <c r="E39" s="273" t="str">
        <f>IF(GUS_2020!E39&lt;&gt;"",GUS_2020!E39*41.868/1000,"")</f>
        <v/>
      </c>
      <c r="F39" s="273" t="str">
        <f>IF(GUS_2020!F39&lt;&gt;"",GUS_2020!F39*41.868/1000,"")</f>
        <v/>
      </c>
      <c r="G39" s="273" t="str">
        <f>IF(GUS_2020!G39&lt;&gt;"",GUS_2020!G39*41.868/1000,"")</f>
        <v/>
      </c>
      <c r="H39" s="273" t="str">
        <f>IF(GUS_2020!H39&lt;&gt;"",GUS_2020!H39*41.868/1000,"")</f>
        <v/>
      </c>
      <c r="I39" s="273" t="str">
        <f>IF(GUS_2020!I39&lt;&gt;"",GUS_2020!I39*41.868/1000,"")</f>
        <v/>
      </c>
      <c r="J39" s="273" t="str">
        <f>IF(GUS_2020!J39&lt;&gt;"",GUS_2020!J39*41.868/1000,"")</f>
        <v/>
      </c>
      <c r="K39" s="273" t="str">
        <f>IF(GUS_2020!K39&lt;&gt;"",GUS_2020!K39*41.868/1000,"")</f>
        <v/>
      </c>
      <c r="L39" s="273" t="str">
        <f>IF(GUS_2020!L39&lt;&gt;"",GUS_2020!L39*41.868/1000,"")</f>
        <v/>
      </c>
      <c r="M39" s="273" t="str">
        <f>IF(GUS_2020!M39&lt;&gt;"",GUS_2020!M39*41.868/1000,"")</f>
        <v/>
      </c>
      <c r="N39" s="273" t="str">
        <f>IF(GUS_2020!N39&lt;&gt;"",GUS_2020!N39*41.868/1000,"")</f>
        <v/>
      </c>
      <c r="O39" s="273" t="str">
        <f>IF(GUS_2020!O39&lt;&gt;"",GUS_2020!O39*41.868/1000,"")</f>
        <v/>
      </c>
      <c r="P39" s="273" t="str">
        <f>IF(GUS_2020!P39&lt;&gt;"",GUS_2020!P39*41.868/1000,"")</f>
        <v/>
      </c>
      <c r="Q39" s="273" t="str">
        <f>IF(GUS_2020!Q39&lt;&gt;"",GUS_2020!Q39*41.868/1000,"")</f>
        <v/>
      </c>
      <c r="R39" s="273" t="str">
        <f>IF(GUS_2020!R39&lt;&gt;"",GUS_2020!R39*41.868/1000,"")</f>
        <v/>
      </c>
      <c r="S39" s="273" t="str">
        <f>IF(GUS_2020!S39&lt;&gt;"",GUS_2020!S39*41.868/1000,"")</f>
        <v/>
      </c>
      <c r="T39" s="273" t="str">
        <f>IF(GUS_2020!T39&lt;&gt;"",GUS_2020!T39*41.868/1000,"")</f>
        <v/>
      </c>
      <c r="U39" s="273" t="str">
        <f>IF(GUS_2020!U39&lt;&gt;"",GUS_2020!U39*41.868/1000,"")</f>
        <v/>
      </c>
      <c r="V39" s="273" t="str">
        <f>IF(GUS_2020!V39&lt;&gt;"",GUS_2020!V39*41.868/1000,"")</f>
        <v/>
      </c>
      <c r="W39" s="273" t="str">
        <f>IF(GUS_2020!W39&lt;&gt;"",GUS_2020!W39*41.868/1000,"")</f>
        <v/>
      </c>
      <c r="X39" s="273" t="str">
        <f>IF(GUS_2020!X39&lt;&gt;"",GUS_2020!X39*41.868/1000,"")</f>
        <v/>
      </c>
      <c r="Y39" s="273" t="str">
        <f>IF(GUS_2020!Y39&lt;&gt;"",GUS_2020!Y39*41.868/1000,"")</f>
        <v/>
      </c>
      <c r="Z39" s="273" t="str">
        <f>IF(GUS_2020!Z39&lt;&gt;"",GUS_2020!Z39*41.868/1000,"")</f>
        <v/>
      </c>
      <c r="AA39" s="273" t="str">
        <f>IF(GUS_2020!AA39&lt;&gt;"",GUS_2020!AA39*41.868/1000,"")</f>
        <v/>
      </c>
      <c r="AB39" s="273" t="str">
        <f>IF(GUS_2020!AB39&lt;&gt;"",GUS_2020!AB39*41.868/1000,"")</f>
        <v/>
      </c>
      <c r="AC39" s="273" t="str">
        <f>IF(GUS_2020!AC39&lt;&gt;"",GUS_2020!AC39*41.868/1000,"")</f>
        <v/>
      </c>
      <c r="AD39" s="273" t="str">
        <f>IF(GUS_2020!AD39&lt;&gt;"",GUS_2020!AD39*41.868/1000,"")</f>
        <v/>
      </c>
      <c r="AE39" s="273" t="str">
        <f>IF(GUS_2020!AE39&lt;&gt;"",GUS_2020!AE39*41.868/1000,"")</f>
        <v/>
      </c>
      <c r="AF39" s="273" t="str">
        <f>IF(GUS_2020!AF39&lt;&gt;"",GUS_2020!AF39*41.868/1000,"")</f>
        <v/>
      </c>
      <c r="AG39" s="273" t="str">
        <f>IF(GUS_2020!AG39&lt;&gt;"",GUS_2020!AG39*41.868/1000,"")</f>
        <v/>
      </c>
      <c r="AH39" s="273" t="str">
        <f>IF(GUS_2020!AH39&lt;&gt;"",GUS_2020!AH39*41.868/1000,"")</f>
        <v/>
      </c>
      <c r="AI39" s="273" t="str">
        <f>IF(GUS_2020!AI39&lt;&gt;"",GUS_2020!AI39*41.868/1000,"")</f>
        <v/>
      </c>
      <c r="AJ39" s="273" t="str">
        <f>IF(GUS_2020!AJ39&lt;&gt;"",GUS_2020!AJ39*41.868/1000,"")</f>
        <v/>
      </c>
      <c r="AK39" s="273" t="str">
        <f>IF(GUS_2020!AK39&lt;&gt;"",GUS_2020!AK39*41.868/1000,"")</f>
        <v/>
      </c>
      <c r="AL39" s="273" t="str">
        <f>IF(GUS_2020!AL39&lt;&gt;"",GUS_2020!AL39*41.868/1000,"")</f>
        <v/>
      </c>
      <c r="AM39" s="273" t="str">
        <f>IF(GUS_2020!AM39&lt;&gt;"",GUS_2020!AM39*41.868/1000,"")</f>
        <v/>
      </c>
      <c r="AN39" s="273" t="str">
        <f>IF(GUS_2020!AN39&lt;&gt;"",GUS_2020!AN39*41.868/1000,"")</f>
        <v/>
      </c>
      <c r="AO39" s="273" t="str">
        <f>IF(GUS_2020!AO39&lt;&gt;"",GUS_2020!AO39*41.868/1000,"")</f>
        <v/>
      </c>
      <c r="AP39" s="273" t="str">
        <f>IF(GUS_2020!AP39&lt;&gt;"",GUS_2020!AP39*41.868/1000,"")</f>
        <v/>
      </c>
      <c r="AQ39" s="273" t="str">
        <f>IF(GUS_2020!AQ39&lt;&gt;"",GUS_2020!AQ39*41.868/1000,"")</f>
        <v/>
      </c>
      <c r="AR39" s="273" t="str">
        <f>IF(GUS_2020!AR39&lt;&gt;"",GUS_2020!AR39*41.868/1000,"")</f>
        <v/>
      </c>
      <c r="AS39" s="273" t="str">
        <f>IF(GUS_2020!AS39&lt;&gt;"",GUS_2020!AS39*41.868/1000,"")</f>
        <v/>
      </c>
      <c r="AT39" s="273" t="str">
        <f>IF(GUS_2020!AT39&lt;&gt;"",GUS_2020!AT39*41.868/1000,"")</f>
        <v/>
      </c>
      <c r="AU39" s="273" t="str">
        <f>IF(GUS_2020!AU39&lt;&gt;"",GUS_2020!AU39*41.868/1000,"")</f>
        <v/>
      </c>
      <c r="AV39" s="273" t="str">
        <f>IF(GUS_2020!AV39&lt;&gt;"",GUS_2020!AV39*41.868/1000,"")</f>
        <v/>
      </c>
      <c r="AW39" s="273" t="str">
        <f>IF(GUS_2020!AW39&lt;&gt;"",GUS_2020!AW39*41.868/1000,"")</f>
        <v/>
      </c>
      <c r="AX39" s="273" t="str">
        <f>IF(GUS_2020!AX39&lt;&gt;"",GUS_2020!AX39*41.868/1000,"")</f>
        <v/>
      </c>
      <c r="AY39" s="273" t="str">
        <f>IF(GUS_2020!AY39&lt;&gt;"",GUS_2020!AY39*41.868/1000,"")</f>
        <v/>
      </c>
      <c r="AZ39" s="273" t="str">
        <f>IF(GUS_2020!AZ39&lt;&gt;"",GUS_2020!AZ39*41.868/1000,"")</f>
        <v/>
      </c>
      <c r="BA39" s="273" t="str">
        <f>IF(GUS_2020!BA39&lt;&gt;"",GUS_2020!BA39*41.868/1000,"")</f>
        <v/>
      </c>
      <c r="BB39" s="273" t="str">
        <f>IF(GUS_2020!BB39&lt;&gt;"",GUS_2020!BB39*41.868/1000,"")</f>
        <v/>
      </c>
      <c r="BC39" s="273" t="str">
        <f>IF(GUS_2020!BC39&lt;&gt;"",GUS_2020!BC39*41.868/1000,"")</f>
        <v/>
      </c>
      <c r="BD39" s="273" t="str">
        <f>IF(GUS_2020!BD39&lt;&gt;"",GUS_2020!BD39*41.868/1000,"")</f>
        <v/>
      </c>
      <c r="BE39" s="273" t="str">
        <f>IF(GUS_2020!BE39&lt;&gt;"",GUS_2020!BE39*41.868/1000,"")</f>
        <v/>
      </c>
      <c r="BF39" s="273" t="str">
        <f>IF(GUS_2020!BF39&lt;&gt;"",GUS_2020!BF39*41.868/1000,"")</f>
        <v/>
      </c>
      <c r="BG39" s="273" t="str">
        <f>IF(GUS_2020!BG39&lt;&gt;"",GUS_2020!BG39*41.868/1000,"")</f>
        <v/>
      </c>
      <c r="BH39" s="273" t="str">
        <f>IF(GUS_2020!BH39&lt;&gt;"",GUS_2020!BH39*41.868/1000,"")</f>
        <v/>
      </c>
      <c r="BI39" s="273" t="str">
        <f>IF(GUS_2020!BI39&lt;&gt;"",GUS_2020!BI39*41.868/1000,"")</f>
        <v/>
      </c>
      <c r="BJ39" s="273" t="str">
        <f>IF(GUS_2020!BJ39&lt;&gt;"",GUS_2020!BJ39*41.868/1000,"")</f>
        <v/>
      </c>
      <c r="BK39" s="273" t="str">
        <f>IF(GUS_2020!BK39&lt;&gt;"",GUS_2020!BK39*41.868/1000,"")</f>
        <v/>
      </c>
      <c r="BL39" s="273" t="str">
        <f>IF(GUS_2020!BL39&lt;&gt;"",GUS_2020!BL39*41.868/1000,"")</f>
        <v/>
      </c>
      <c r="BM39" s="273" t="str">
        <f>IF(GUS_2020!BM39&lt;&gt;"",GUS_2020!BM39*41.868/1000,"")</f>
        <v/>
      </c>
      <c r="BN39" s="273" t="str">
        <f>IF(GUS_2020!BN39&lt;&gt;"",GUS_2020!BN39*41.868/1000,"")</f>
        <v/>
      </c>
      <c r="BO39" s="273" t="str">
        <f>IF(GUS_2020!BO39&lt;&gt;"",GUS_2020!BO39*41.868/1000,"")</f>
        <v/>
      </c>
      <c r="BP39" s="273" t="str">
        <f>IF(GUS_2020!BP39&lt;&gt;"",GUS_2020!BP39*41.868/1000,"")</f>
        <v/>
      </c>
      <c r="BQ39" s="273" t="str">
        <f>IF(GUS_2020!BQ39&lt;&gt;"",GUS_2020!BQ39*41.868/1000,"")</f>
        <v/>
      </c>
      <c r="BR39" s="273" t="str">
        <f>IF(GUS_2020!BR39&lt;&gt;"",GUS_2020!BR39*41.868/1000,"")</f>
        <v/>
      </c>
      <c r="BS39" s="273" t="str">
        <f>IF(GUS_2020!BS39&lt;&gt;"",GUS_2020!BS39*41.868/1000,"")</f>
        <v/>
      </c>
    </row>
    <row r="40" spans="1:71" ht="22.5">
      <c r="A40" s="272" t="s">
        <v>713</v>
      </c>
      <c r="B40" s="273">
        <f>IF(GUS_2020!B40&lt;&gt;"",GUS_2020!B40*41.868/1000,"")</f>
        <v>29.223864000000003</v>
      </c>
      <c r="C40" s="273" t="str">
        <f>IF(GUS_2020!C40&lt;&gt;"",GUS_2020!C40*41.868/1000,"")</f>
        <v/>
      </c>
      <c r="D40" s="273" t="str">
        <f>IF(GUS_2020!D40&lt;&gt;"",GUS_2020!D40*41.868/1000,"")</f>
        <v/>
      </c>
      <c r="E40" s="273" t="str">
        <f>IF(GUS_2020!E40&lt;&gt;"",GUS_2020!E40*41.868/1000,"")</f>
        <v/>
      </c>
      <c r="F40" s="273" t="str">
        <f>IF(GUS_2020!F40&lt;&gt;"",GUS_2020!F40*41.868/1000,"")</f>
        <v/>
      </c>
      <c r="G40" s="273" t="str">
        <f>IF(GUS_2020!G40&lt;&gt;"",GUS_2020!G40*41.868/1000,"")</f>
        <v/>
      </c>
      <c r="H40" s="273" t="str">
        <f>IF(GUS_2020!H40&lt;&gt;"",GUS_2020!H40*41.868/1000,"")</f>
        <v/>
      </c>
      <c r="I40" s="273" t="str">
        <f>IF(GUS_2020!I40&lt;&gt;"",GUS_2020!I40*41.868/1000,"")</f>
        <v/>
      </c>
      <c r="J40" s="273" t="str">
        <f>IF(GUS_2020!J40&lt;&gt;"",GUS_2020!J40*41.868/1000,"")</f>
        <v/>
      </c>
      <c r="K40" s="273" t="str">
        <f>IF(GUS_2020!K40&lt;&gt;"",GUS_2020!K40*41.868/1000,"")</f>
        <v/>
      </c>
      <c r="L40" s="273" t="str">
        <f>IF(GUS_2020!L40&lt;&gt;"",GUS_2020!L40*41.868/1000,"")</f>
        <v/>
      </c>
      <c r="M40" s="273" t="str">
        <f>IF(GUS_2020!M40&lt;&gt;"",GUS_2020!M40*41.868/1000,"")</f>
        <v/>
      </c>
      <c r="N40" s="273" t="str">
        <f>IF(GUS_2020!N40&lt;&gt;"",GUS_2020!N40*41.868/1000,"")</f>
        <v/>
      </c>
      <c r="O40" s="273" t="str">
        <f>IF(GUS_2020!O40&lt;&gt;"",GUS_2020!O40*41.868/1000,"")</f>
        <v/>
      </c>
      <c r="P40" s="273" t="str">
        <f>IF(GUS_2020!P40&lt;&gt;"",GUS_2020!P40*41.868/1000,"")</f>
        <v/>
      </c>
      <c r="Q40" s="273" t="str">
        <f>IF(GUS_2020!Q40&lt;&gt;"",GUS_2020!Q40*41.868/1000,"")</f>
        <v/>
      </c>
      <c r="R40" s="273" t="str">
        <f>IF(GUS_2020!R40&lt;&gt;"",GUS_2020!R40*41.868/1000,"")</f>
        <v/>
      </c>
      <c r="S40" s="273" t="str">
        <f>IF(GUS_2020!S40&lt;&gt;"",GUS_2020!S40*41.868/1000,"")</f>
        <v/>
      </c>
      <c r="T40" s="273" t="str">
        <f>IF(GUS_2020!T40&lt;&gt;"",GUS_2020!T40*41.868/1000,"")</f>
        <v/>
      </c>
      <c r="U40" s="273" t="str">
        <f>IF(GUS_2020!U40&lt;&gt;"",GUS_2020!U40*41.868/1000,"")</f>
        <v/>
      </c>
      <c r="V40" s="273" t="str">
        <f>IF(GUS_2020!V40&lt;&gt;"",GUS_2020!V40*41.868/1000,"")</f>
        <v/>
      </c>
      <c r="W40" s="273">
        <f>IF(GUS_2020!W40&lt;&gt;"",GUS_2020!W40*41.868/1000,"")</f>
        <v>29.223864000000003</v>
      </c>
      <c r="X40" s="273" t="str">
        <f>IF(GUS_2020!X40&lt;&gt;"",GUS_2020!X40*41.868/1000,"")</f>
        <v/>
      </c>
      <c r="Y40" s="273" t="str">
        <f>IF(GUS_2020!Y40&lt;&gt;"",GUS_2020!Y40*41.868/1000,"")</f>
        <v/>
      </c>
      <c r="Z40" s="273" t="str">
        <f>IF(GUS_2020!Z40&lt;&gt;"",GUS_2020!Z40*41.868/1000,"")</f>
        <v/>
      </c>
      <c r="AA40" s="273" t="str">
        <f>IF(GUS_2020!AA40&lt;&gt;"",GUS_2020!AA40*41.868/1000,"")</f>
        <v/>
      </c>
      <c r="AB40" s="273" t="str">
        <f>IF(GUS_2020!AB40&lt;&gt;"",GUS_2020!AB40*41.868/1000,"")</f>
        <v/>
      </c>
      <c r="AC40" s="273">
        <f>IF(GUS_2020!AC40&lt;&gt;"",GUS_2020!AC40*41.868/1000,"")</f>
        <v>5.3591040000000003</v>
      </c>
      <c r="AD40" s="273" t="str">
        <f>IF(GUS_2020!AD40&lt;&gt;"",GUS_2020!AD40*41.868/1000,"")</f>
        <v/>
      </c>
      <c r="AE40" s="273">
        <f>IF(GUS_2020!AE40&lt;&gt;"",GUS_2020!AE40*41.868/1000,"")</f>
        <v>1.1304360000000002</v>
      </c>
      <c r="AF40" s="273" t="str">
        <f>IF(GUS_2020!AF40&lt;&gt;"",GUS_2020!AF40*41.868/1000,"")</f>
        <v/>
      </c>
      <c r="AG40" s="273" t="str">
        <f>IF(GUS_2020!AG40&lt;&gt;"",GUS_2020!AG40*41.868/1000,"")</f>
        <v/>
      </c>
      <c r="AH40" s="273" t="str">
        <f>IF(GUS_2020!AH40&lt;&gt;"",GUS_2020!AH40*41.868/1000,"")</f>
        <v/>
      </c>
      <c r="AI40" s="273" t="str">
        <f>IF(GUS_2020!AI40&lt;&gt;"",GUS_2020!AI40*41.868/1000,"")</f>
        <v/>
      </c>
      <c r="AJ40" s="273" t="str">
        <f>IF(GUS_2020!AJ40&lt;&gt;"",GUS_2020!AJ40*41.868/1000,"")</f>
        <v/>
      </c>
      <c r="AK40" s="273">
        <f>IF(GUS_2020!AK40&lt;&gt;"",GUS_2020!AK40*41.868/1000,"")</f>
        <v>15.491160000000002</v>
      </c>
      <c r="AL40" s="273">
        <f>IF(GUS_2020!AL40&lt;&gt;"",GUS_2020!AL40*41.868/1000,"")</f>
        <v>0.46054800000000001</v>
      </c>
      <c r="AM40" s="273" t="str">
        <f>IF(GUS_2020!AM40&lt;&gt;"",GUS_2020!AM40*41.868/1000,"")</f>
        <v/>
      </c>
      <c r="AN40" s="273" t="str">
        <f>IF(GUS_2020!AN40&lt;&gt;"",GUS_2020!AN40*41.868/1000,"")</f>
        <v/>
      </c>
      <c r="AO40" s="273" t="str">
        <f>IF(GUS_2020!AO40&lt;&gt;"",GUS_2020!AO40*41.868/1000,"")</f>
        <v/>
      </c>
      <c r="AP40" s="273" t="str">
        <f>IF(GUS_2020!AP40&lt;&gt;"",GUS_2020!AP40*41.868/1000,"")</f>
        <v/>
      </c>
      <c r="AQ40" s="273" t="str">
        <f>IF(GUS_2020!AQ40&lt;&gt;"",GUS_2020!AQ40*41.868/1000,"")</f>
        <v/>
      </c>
      <c r="AR40" s="273" t="str">
        <f>IF(GUS_2020!AR40&lt;&gt;"",GUS_2020!AR40*41.868/1000,"")</f>
        <v/>
      </c>
      <c r="AS40" s="273">
        <f>IF(GUS_2020!AS40&lt;&gt;"",GUS_2020!AS40*41.868/1000,"")</f>
        <v>6.782616</v>
      </c>
      <c r="AT40" s="273" t="str">
        <f>IF(GUS_2020!AT40&lt;&gt;"",GUS_2020!AT40*41.868/1000,"")</f>
        <v/>
      </c>
      <c r="AU40" s="273" t="str">
        <f>IF(GUS_2020!AU40&lt;&gt;"",GUS_2020!AU40*41.868/1000,"")</f>
        <v/>
      </c>
      <c r="AV40" s="273" t="str">
        <f>IF(GUS_2020!AV40&lt;&gt;"",GUS_2020!AV40*41.868/1000,"")</f>
        <v/>
      </c>
      <c r="AW40" s="273" t="str">
        <f>IF(GUS_2020!AW40&lt;&gt;"",GUS_2020!AW40*41.868/1000,"")</f>
        <v/>
      </c>
      <c r="AX40" s="273" t="str">
        <f>IF(GUS_2020!AX40&lt;&gt;"",GUS_2020!AX40*41.868/1000,"")</f>
        <v/>
      </c>
      <c r="AY40" s="273" t="str">
        <f>IF(GUS_2020!AY40&lt;&gt;"",GUS_2020!AY40*41.868/1000,"")</f>
        <v/>
      </c>
      <c r="AZ40" s="273" t="str">
        <f>IF(GUS_2020!AZ40&lt;&gt;"",GUS_2020!AZ40*41.868/1000,"")</f>
        <v/>
      </c>
      <c r="BA40" s="273" t="str">
        <f>IF(GUS_2020!BA40&lt;&gt;"",GUS_2020!BA40*41.868/1000,"")</f>
        <v/>
      </c>
      <c r="BB40" s="273" t="str">
        <f>IF(GUS_2020!BB40&lt;&gt;"",GUS_2020!BB40*41.868/1000,"")</f>
        <v/>
      </c>
      <c r="BC40" s="273" t="str">
        <f>IF(GUS_2020!BC40&lt;&gt;"",GUS_2020!BC40*41.868/1000,"")</f>
        <v/>
      </c>
      <c r="BD40" s="273" t="str">
        <f>IF(GUS_2020!BD40&lt;&gt;"",GUS_2020!BD40*41.868/1000,"")</f>
        <v/>
      </c>
      <c r="BE40" s="273" t="str">
        <f>IF(GUS_2020!BE40&lt;&gt;"",GUS_2020!BE40*41.868/1000,"")</f>
        <v/>
      </c>
      <c r="BF40" s="273" t="str">
        <f>IF(GUS_2020!BF40&lt;&gt;"",GUS_2020!BF40*41.868/1000,"")</f>
        <v/>
      </c>
      <c r="BG40" s="273" t="str">
        <f>IF(GUS_2020!BG40&lt;&gt;"",GUS_2020!BG40*41.868/1000,"")</f>
        <v/>
      </c>
      <c r="BH40" s="273" t="str">
        <f>IF(GUS_2020!BH40&lt;&gt;"",GUS_2020!BH40*41.868/1000,"")</f>
        <v/>
      </c>
      <c r="BI40" s="273" t="str">
        <f>IF(GUS_2020!BI40&lt;&gt;"",GUS_2020!BI40*41.868/1000,"")</f>
        <v/>
      </c>
      <c r="BJ40" s="273" t="str">
        <f>IF(GUS_2020!BJ40&lt;&gt;"",GUS_2020!BJ40*41.868/1000,"")</f>
        <v/>
      </c>
      <c r="BK40" s="273" t="str">
        <f>IF(GUS_2020!BK40&lt;&gt;"",GUS_2020!BK40*41.868/1000,"")</f>
        <v/>
      </c>
      <c r="BL40" s="273" t="str">
        <f>IF(GUS_2020!BL40&lt;&gt;"",GUS_2020!BL40*41.868/1000,"")</f>
        <v/>
      </c>
      <c r="BM40" s="273" t="str">
        <f>IF(GUS_2020!BM40&lt;&gt;"",GUS_2020!BM40*41.868/1000,"")</f>
        <v/>
      </c>
      <c r="BN40" s="273" t="str">
        <f>IF(GUS_2020!BN40&lt;&gt;"",GUS_2020!BN40*41.868/1000,"")</f>
        <v/>
      </c>
      <c r="BO40" s="273" t="str">
        <f>IF(GUS_2020!BO40&lt;&gt;"",GUS_2020!BO40*41.868/1000,"")</f>
        <v/>
      </c>
      <c r="BP40" s="273" t="str">
        <f>IF(GUS_2020!BP40&lt;&gt;"",GUS_2020!BP40*41.868/1000,"")</f>
        <v/>
      </c>
      <c r="BQ40" s="273" t="str">
        <f>IF(GUS_2020!BQ40&lt;&gt;"",GUS_2020!BQ40*41.868/1000,"")</f>
        <v/>
      </c>
      <c r="BR40" s="273" t="str">
        <f>IF(GUS_2020!BR40&lt;&gt;"",GUS_2020!BR40*41.868/1000,"")</f>
        <v/>
      </c>
      <c r="BS40" s="273" t="str">
        <f>IF(GUS_2020!BS40&lt;&gt;"",GUS_2020!BS40*41.868/1000,"")</f>
        <v/>
      </c>
    </row>
    <row r="41" spans="1:71" ht="22.5">
      <c r="A41" s="272" t="s">
        <v>714</v>
      </c>
      <c r="B41" s="273">
        <f>IF(GUS_2020!B41&lt;&gt;"",GUS_2020!B41*41.868/1000,"")</f>
        <v>0.33494400000000002</v>
      </c>
      <c r="C41" s="273">
        <f>IF(GUS_2020!C41&lt;&gt;"",GUS_2020!C41*41.868/1000,"")</f>
        <v>0.33494400000000002</v>
      </c>
      <c r="D41" s="273" t="str">
        <f>IF(GUS_2020!D41&lt;&gt;"",GUS_2020!D41*41.868/1000,"")</f>
        <v/>
      </c>
      <c r="E41" s="273">
        <f>IF(GUS_2020!E41&lt;&gt;"",GUS_2020!E41*41.868/1000,"")</f>
        <v>0</v>
      </c>
      <c r="F41" s="273">
        <f>IF(GUS_2020!F41&lt;&gt;"",GUS_2020!F41*41.868/1000,"")</f>
        <v>0.293076</v>
      </c>
      <c r="G41" s="273" t="str">
        <f>IF(GUS_2020!G41&lt;&gt;"",GUS_2020!G41*41.868/1000,"")</f>
        <v/>
      </c>
      <c r="H41" s="273" t="str">
        <f>IF(GUS_2020!H41&lt;&gt;"",GUS_2020!H41*41.868/1000,"")</f>
        <v/>
      </c>
      <c r="I41" s="273" t="str">
        <f>IF(GUS_2020!I41&lt;&gt;"",GUS_2020!I41*41.868/1000,"")</f>
        <v/>
      </c>
      <c r="J41" s="273" t="str">
        <f>IF(GUS_2020!J41&lt;&gt;"",GUS_2020!J41*41.868/1000,"")</f>
        <v/>
      </c>
      <c r="K41" s="273" t="str">
        <f>IF(GUS_2020!K41&lt;&gt;"",GUS_2020!K41*41.868/1000,"")</f>
        <v/>
      </c>
      <c r="L41" s="273" t="str">
        <f>IF(GUS_2020!L41&lt;&gt;"",GUS_2020!L41*41.868/1000,"")</f>
        <v/>
      </c>
      <c r="M41" s="273" t="str">
        <f>IF(GUS_2020!M41&lt;&gt;"",GUS_2020!M41*41.868/1000,"")</f>
        <v/>
      </c>
      <c r="N41" s="273" t="str">
        <f>IF(GUS_2020!N41&lt;&gt;"",GUS_2020!N41*41.868/1000,"")</f>
        <v/>
      </c>
      <c r="O41" s="273" t="str">
        <f>IF(GUS_2020!O41&lt;&gt;"",GUS_2020!O41*41.868/1000,"")</f>
        <v/>
      </c>
      <c r="P41" s="273" t="str">
        <f>IF(GUS_2020!P41&lt;&gt;"",GUS_2020!P41*41.868/1000,"")</f>
        <v/>
      </c>
      <c r="Q41" s="273" t="str">
        <f>IF(GUS_2020!Q41&lt;&gt;"",GUS_2020!Q41*41.868/1000,"")</f>
        <v/>
      </c>
      <c r="R41" s="273" t="str">
        <f>IF(GUS_2020!R41&lt;&gt;"",GUS_2020!R41*41.868/1000,"")</f>
        <v/>
      </c>
      <c r="S41" s="273" t="str">
        <f>IF(GUS_2020!S41&lt;&gt;"",GUS_2020!S41*41.868/1000,"")</f>
        <v/>
      </c>
      <c r="T41" s="273" t="str">
        <f>IF(GUS_2020!T41&lt;&gt;"",GUS_2020!T41*41.868/1000,"")</f>
        <v/>
      </c>
      <c r="U41" s="273" t="str">
        <f>IF(GUS_2020!U41&lt;&gt;"",GUS_2020!U41*41.868/1000,"")</f>
        <v/>
      </c>
      <c r="V41" s="273" t="str">
        <f>IF(GUS_2020!V41&lt;&gt;"",GUS_2020!V41*41.868/1000,"")</f>
        <v/>
      </c>
      <c r="W41" s="273" t="str">
        <f>IF(GUS_2020!W41&lt;&gt;"",GUS_2020!W41*41.868/1000,"")</f>
        <v/>
      </c>
      <c r="X41" s="273" t="str">
        <f>IF(GUS_2020!X41&lt;&gt;"",GUS_2020!X41*41.868/1000,"")</f>
        <v/>
      </c>
      <c r="Y41" s="273" t="str">
        <f>IF(GUS_2020!Y41&lt;&gt;"",GUS_2020!Y41*41.868/1000,"")</f>
        <v/>
      </c>
      <c r="Z41" s="273" t="str">
        <f>IF(GUS_2020!Z41&lt;&gt;"",GUS_2020!Z41*41.868/1000,"")</f>
        <v/>
      </c>
      <c r="AA41" s="273" t="str">
        <f>IF(GUS_2020!AA41&lt;&gt;"",GUS_2020!AA41*41.868/1000,"")</f>
        <v/>
      </c>
      <c r="AB41" s="273" t="str">
        <f>IF(GUS_2020!AB41&lt;&gt;"",GUS_2020!AB41*41.868/1000,"")</f>
        <v/>
      </c>
      <c r="AC41" s="273" t="str">
        <f>IF(GUS_2020!AC41&lt;&gt;"",GUS_2020!AC41*41.868/1000,"")</f>
        <v/>
      </c>
      <c r="AD41" s="273" t="str">
        <f>IF(GUS_2020!AD41&lt;&gt;"",GUS_2020!AD41*41.868/1000,"")</f>
        <v/>
      </c>
      <c r="AE41" s="273" t="str">
        <f>IF(GUS_2020!AE41&lt;&gt;"",GUS_2020!AE41*41.868/1000,"")</f>
        <v/>
      </c>
      <c r="AF41" s="273" t="str">
        <f>IF(GUS_2020!AF41&lt;&gt;"",GUS_2020!AF41*41.868/1000,"")</f>
        <v/>
      </c>
      <c r="AG41" s="273" t="str">
        <f>IF(GUS_2020!AG41&lt;&gt;"",GUS_2020!AG41*41.868/1000,"")</f>
        <v/>
      </c>
      <c r="AH41" s="273" t="str">
        <f>IF(GUS_2020!AH41&lt;&gt;"",GUS_2020!AH41*41.868/1000,"")</f>
        <v/>
      </c>
      <c r="AI41" s="273" t="str">
        <f>IF(GUS_2020!AI41&lt;&gt;"",GUS_2020!AI41*41.868/1000,"")</f>
        <v/>
      </c>
      <c r="AJ41" s="273" t="str">
        <f>IF(GUS_2020!AJ41&lt;&gt;"",GUS_2020!AJ41*41.868/1000,"")</f>
        <v/>
      </c>
      <c r="AK41" s="273" t="str">
        <f>IF(GUS_2020!AK41&lt;&gt;"",GUS_2020!AK41*41.868/1000,"")</f>
        <v/>
      </c>
      <c r="AL41" s="273" t="str">
        <f>IF(GUS_2020!AL41&lt;&gt;"",GUS_2020!AL41*41.868/1000,"")</f>
        <v/>
      </c>
      <c r="AM41" s="273" t="str">
        <f>IF(GUS_2020!AM41&lt;&gt;"",GUS_2020!AM41*41.868/1000,"")</f>
        <v/>
      </c>
      <c r="AN41" s="273" t="str">
        <f>IF(GUS_2020!AN41&lt;&gt;"",GUS_2020!AN41*41.868/1000,"")</f>
        <v/>
      </c>
      <c r="AO41" s="273" t="str">
        <f>IF(GUS_2020!AO41&lt;&gt;"",GUS_2020!AO41*41.868/1000,"")</f>
        <v/>
      </c>
      <c r="AP41" s="273" t="str">
        <f>IF(GUS_2020!AP41&lt;&gt;"",GUS_2020!AP41*41.868/1000,"")</f>
        <v/>
      </c>
      <c r="AQ41" s="273" t="str">
        <f>IF(GUS_2020!AQ41&lt;&gt;"",GUS_2020!AQ41*41.868/1000,"")</f>
        <v/>
      </c>
      <c r="AR41" s="273" t="str">
        <f>IF(GUS_2020!AR41&lt;&gt;"",GUS_2020!AR41*41.868/1000,"")</f>
        <v/>
      </c>
      <c r="AS41" s="273" t="str">
        <f>IF(GUS_2020!AS41&lt;&gt;"",GUS_2020!AS41*41.868/1000,"")</f>
        <v/>
      </c>
      <c r="AT41" s="273" t="str">
        <f>IF(GUS_2020!AT41&lt;&gt;"",GUS_2020!AT41*41.868/1000,"")</f>
        <v/>
      </c>
      <c r="AU41" s="273" t="str">
        <f>IF(GUS_2020!AU41&lt;&gt;"",GUS_2020!AU41*41.868/1000,"")</f>
        <v/>
      </c>
      <c r="AV41" s="273" t="str">
        <f>IF(GUS_2020!AV41&lt;&gt;"",GUS_2020!AV41*41.868/1000,"")</f>
        <v/>
      </c>
      <c r="AW41" s="273" t="str">
        <f>IF(GUS_2020!AW41&lt;&gt;"",GUS_2020!AW41*41.868/1000,"")</f>
        <v/>
      </c>
      <c r="AX41" s="273" t="str">
        <f>IF(GUS_2020!AX41&lt;&gt;"",GUS_2020!AX41*41.868/1000,"")</f>
        <v/>
      </c>
      <c r="AY41" s="273" t="str">
        <f>IF(GUS_2020!AY41&lt;&gt;"",GUS_2020!AY41*41.868/1000,"")</f>
        <v/>
      </c>
      <c r="AZ41" s="273" t="str">
        <f>IF(GUS_2020!AZ41&lt;&gt;"",GUS_2020!AZ41*41.868/1000,"")</f>
        <v/>
      </c>
      <c r="BA41" s="273" t="str">
        <f>IF(GUS_2020!BA41&lt;&gt;"",GUS_2020!BA41*41.868/1000,"")</f>
        <v/>
      </c>
      <c r="BB41" s="273" t="str">
        <f>IF(GUS_2020!BB41&lt;&gt;"",GUS_2020!BB41*41.868/1000,"")</f>
        <v/>
      </c>
      <c r="BC41" s="273" t="str">
        <f>IF(GUS_2020!BC41&lt;&gt;"",GUS_2020!BC41*41.868/1000,"")</f>
        <v/>
      </c>
      <c r="BD41" s="273" t="str">
        <f>IF(GUS_2020!BD41&lt;&gt;"",GUS_2020!BD41*41.868/1000,"")</f>
        <v/>
      </c>
      <c r="BE41" s="273" t="str">
        <f>IF(GUS_2020!BE41&lt;&gt;"",GUS_2020!BE41*41.868/1000,"")</f>
        <v/>
      </c>
      <c r="BF41" s="273" t="str">
        <f>IF(GUS_2020!BF41&lt;&gt;"",GUS_2020!BF41*41.868/1000,"")</f>
        <v/>
      </c>
      <c r="BG41" s="273" t="str">
        <f>IF(GUS_2020!BG41&lt;&gt;"",GUS_2020!BG41*41.868/1000,"")</f>
        <v/>
      </c>
      <c r="BH41" s="273" t="str">
        <f>IF(GUS_2020!BH41&lt;&gt;"",GUS_2020!BH41*41.868/1000,"")</f>
        <v/>
      </c>
      <c r="BI41" s="273" t="str">
        <f>IF(GUS_2020!BI41&lt;&gt;"",GUS_2020!BI41*41.868/1000,"")</f>
        <v/>
      </c>
      <c r="BJ41" s="273" t="str">
        <f>IF(GUS_2020!BJ41&lt;&gt;"",GUS_2020!BJ41*41.868/1000,"")</f>
        <v/>
      </c>
      <c r="BK41" s="273" t="str">
        <f>IF(GUS_2020!BK41&lt;&gt;"",GUS_2020!BK41*41.868/1000,"")</f>
        <v/>
      </c>
      <c r="BL41" s="273" t="str">
        <f>IF(GUS_2020!BL41&lt;&gt;"",GUS_2020!BL41*41.868/1000,"")</f>
        <v/>
      </c>
      <c r="BM41" s="273" t="str">
        <f>IF(GUS_2020!BM41&lt;&gt;"",GUS_2020!BM41*41.868/1000,"")</f>
        <v/>
      </c>
      <c r="BN41" s="273" t="str">
        <f>IF(GUS_2020!BN41&lt;&gt;"",GUS_2020!BN41*41.868/1000,"")</f>
        <v/>
      </c>
      <c r="BO41" s="273" t="str">
        <f>IF(GUS_2020!BO41&lt;&gt;"",GUS_2020!BO41*41.868/1000,"")</f>
        <v/>
      </c>
      <c r="BP41" s="273" t="str">
        <f>IF(GUS_2020!BP41&lt;&gt;"",GUS_2020!BP41*41.868/1000,"")</f>
        <v/>
      </c>
      <c r="BQ41" s="273" t="str">
        <f>IF(GUS_2020!BQ41&lt;&gt;"",GUS_2020!BQ41*41.868/1000,"")</f>
        <v/>
      </c>
      <c r="BR41" s="273" t="str">
        <f>IF(GUS_2020!BR41&lt;&gt;"",GUS_2020!BR41*41.868/1000,"")</f>
        <v/>
      </c>
      <c r="BS41" s="273" t="str">
        <f>IF(GUS_2020!BS41&lt;&gt;"",GUS_2020!BS41*41.868/1000,"")</f>
        <v/>
      </c>
    </row>
    <row r="42" spans="1:71" ht="22.5">
      <c r="A42" s="272" t="s">
        <v>715</v>
      </c>
      <c r="B42" s="273" t="str">
        <f>IF(GUS_2020!B42&lt;&gt;"",GUS_2020!B42*41.868/1000,"")</f>
        <v/>
      </c>
      <c r="C42" s="273" t="str">
        <f>IF(GUS_2020!C42&lt;&gt;"",GUS_2020!C42*41.868/1000,"")</f>
        <v/>
      </c>
      <c r="D42" s="273" t="str">
        <f>IF(GUS_2020!D42&lt;&gt;"",GUS_2020!D42*41.868/1000,"")</f>
        <v/>
      </c>
      <c r="E42" s="273" t="str">
        <f>IF(GUS_2020!E42&lt;&gt;"",GUS_2020!E42*41.868/1000,"")</f>
        <v/>
      </c>
      <c r="F42" s="273" t="str">
        <f>IF(GUS_2020!F42&lt;&gt;"",GUS_2020!F42*41.868/1000,"")</f>
        <v/>
      </c>
      <c r="G42" s="273" t="str">
        <f>IF(GUS_2020!G42&lt;&gt;"",GUS_2020!G42*41.868/1000,"")</f>
        <v/>
      </c>
      <c r="H42" s="273" t="str">
        <f>IF(GUS_2020!H42&lt;&gt;"",GUS_2020!H42*41.868/1000,"")</f>
        <v/>
      </c>
      <c r="I42" s="273" t="str">
        <f>IF(GUS_2020!I42&lt;&gt;"",GUS_2020!I42*41.868/1000,"")</f>
        <v/>
      </c>
      <c r="J42" s="273" t="str">
        <f>IF(GUS_2020!J42&lt;&gt;"",GUS_2020!J42*41.868/1000,"")</f>
        <v/>
      </c>
      <c r="K42" s="273" t="str">
        <f>IF(GUS_2020!K42&lt;&gt;"",GUS_2020!K42*41.868/1000,"")</f>
        <v/>
      </c>
      <c r="L42" s="273" t="str">
        <f>IF(GUS_2020!L42&lt;&gt;"",GUS_2020!L42*41.868/1000,"")</f>
        <v/>
      </c>
      <c r="M42" s="273" t="str">
        <f>IF(GUS_2020!M42&lt;&gt;"",GUS_2020!M42*41.868/1000,"")</f>
        <v/>
      </c>
      <c r="N42" s="273" t="str">
        <f>IF(GUS_2020!N42&lt;&gt;"",GUS_2020!N42*41.868/1000,"")</f>
        <v/>
      </c>
      <c r="O42" s="273" t="str">
        <f>IF(GUS_2020!O42&lt;&gt;"",GUS_2020!O42*41.868/1000,"")</f>
        <v/>
      </c>
      <c r="P42" s="273" t="str">
        <f>IF(GUS_2020!P42&lt;&gt;"",GUS_2020!P42*41.868/1000,"")</f>
        <v/>
      </c>
      <c r="Q42" s="273" t="str">
        <f>IF(GUS_2020!Q42&lt;&gt;"",GUS_2020!Q42*41.868/1000,"")</f>
        <v/>
      </c>
      <c r="R42" s="273" t="str">
        <f>IF(GUS_2020!R42&lt;&gt;"",GUS_2020!R42*41.868/1000,"")</f>
        <v/>
      </c>
      <c r="S42" s="273" t="str">
        <f>IF(GUS_2020!S42&lt;&gt;"",GUS_2020!S42*41.868/1000,"")</f>
        <v/>
      </c>
      <c r="T42" s="273" t="str">
        <f>IF(GUS_2020!T42&lt;&gt;"",GUS_2020!T42*41.868/1000,"")</f>
        <v/>
      </c>
      <c r="U42" s="273" t="str">
        <f>IF(GUS_2020!U42&lt;&gt;"",GUS_2020!U42*41.868/1000,"")</f>
        <v/>
      </c>
      <c r="V42" s="273" t="str">
        <f>IF(GUS_2020!V42&lt;&gt;"",GUS_2020!V42*41.868/1000,"")</f>
        <v/>
      </c>
      <c r="W42" s="273" t="str">
        <f>IF(GUS_2020!W42&lt;&gt;"",GUS_2020!W42*41.868/1000,"")</f>
        <v/>
      </c>
      <c r="X42" s="273" t="str">
        <f>IF(GUS_2020!X42&lt;&gt;"",GUS_2020!X42*41.868/1000,"")</f>
        <v/>
      </c>
      <c r="Y42" s="273" t="str">
        <f>IF(GUS_2020!Y42&lt;&gt;"",GUS_2020!Y42*41.868/1000,"")</f>
        <v/>
      </c>
      <c r="Z42" s="273" t="str">
        <f>IF(GUS_2020!Z42&lt;&gt;"",GUS_2020!Z42*41.868/1000,"")</f>
        <v/>
      </c>
      <c r="AA42" s="273" t="str">
        <f>IF(GUS_2020!AA42&lt;&gt;"",GUS_2020!AA42*41.868/1000,"")</f>
        <v/>
      </c>
      <c r="AB42" s="273" t="str">
        <f>IF(GUS_2020!AB42&lt;&gt;"",GUS_2020!AB42*41.868/1000,"")</f>
        <v/>
      </c>
      <c r="AC42" s="273" t="str">
        <f>IF(GUS_2020!AC42&lt;&gt;"",GUS_2020!AC42*41.868/1000,"")</f>
        <v/>
      </c>
      <c r="AD42" s="273" t="str">
        <f>IF(GUS_2020!AD42&lt;&gt;"",GUS_2020!AD42*41.868/1000,"")</f>
        <v/>
      </c>
      <c r="AE42" s="273" t="str">
        <f>IF(GUS_2020!AE42&lt;&gt;"",GUS_2020!AE42*41.868/1000,"")</f>
        <v/>
      </c>
      <c r="AF42" s="273" t="str">
        <f>IF(GUS_2020!AF42&lt;&gt;"",GUS_2020!AF42*41.868/1000,"")</f>
        <v/>
      </c>
      <c r="AG42" s="273" t="str">
        <f>IF(GUS_2020!AG42&lt;&gt;"",GUS_2020!AG42*41.868/1000,"")</f>
        <v/>
      </c>
      <c r="AH42" s="273" t="str">
        <f>IF(GUS_2020!AH42&lt;&gt;"",GUS_2020!AH42*41.868/1000,"")</f>
        <v/>
      </c>
      <c r="AI42" s="273" t="str">
        <f>IF(GUS_2020!AI42&lt;&gt;"",GUS_2020!AI42*41.868/1000,"")</f>
        <v/>
      </c>
      <c r="AJ42" s="273" t="str">
        <f>IF(GUS_2020!AJ42&lt;&gt;"",GUS_2020!AJ42*41.868/1000,"")</f>
        <v/>
      </c>
      <c r="AK42" s="273" t="str">
        <f>IF(GUS_2020!AK42&lt;&gt;"",GUS_2020!AK42*41.868/1000,"")</f>
        <v/>
      </c>
      <c r="AL42" s="273" t="str">
        <f>IF(GUS_2020!AL42&lt;&gt;"",GUS_2020!AL42*41.868/1000,"")</f>
        <v/>
      </c>
      <c r="AM42" s="273" t="str">
        <f>IF(GUS_2020!AM42&lt;&gt;"",GUS_2020!AM42*41.868/1000,"")</f>
        <v/>
      </c>
      <c r="AN42" s="273" t="str">
        <f>IF(GUS_2020!AN42&lt;&gt;"",GUS_2020!AN42*41.868/1000,"")</f>
        <v/>
      </c>
      <c r="AO42" s="273" t="str">
        <f>IF(GUS_2020!AO42&lt;&gt;"",GUS_2020!AO42*41.868/1000,"")</f>
        <v/>
      </c>
      <c r="AP42" s="273" t="str">
        <f>IF(GUS_2020!AP42&lt;&gt;"",GUS_2020!AP42*41.868/1000,"")</f>
        <v/>
      </c>
      <c r="AQ42" s="273" t="str">
        <f>IF(GUS_2020!AQ42&lt;&gt;"",GUS_2020!AQ42*41.868/1000,"")</f>
        <v/>
      </c>
      <c r="AR42" s="273" t="str">
        <f>IF(GUS_2020!AR42&lt;&gt;"",GUS_2020!AR42*41.868/1000,"")</f>
        <v/>
      </c>
      <c r="AS42" s="273" t="str">
        <f>IF(GUS_2020!AS42&lt;&gt;"",GUS_2020!AS42*41.868/1000,"")</f>
        <v/>
      </c>
      <c r="AT42" s="273" t="str">
        <f>IF(GUS_2020!AT42&lt;&gt;"",GUS_2020!AT42*41.868/1000,"")</f>
        <v/>
      </c>
      <c r="AU42" s="273" t="str">
        <f>IF(GUS_2020!AU42&lt;&gt;"",GUS_2020!AU42*41.868/1000,"")</f>
        <v/>
      </c>
      <c r="AV42" s="273" t="str">
        <f>IF(GUS_2020!AV42&lt;&gt;"",GUS_2020!AV42*41.868/1000,"")</f>
        <v/>
      </c>
      <c r="AW42" s="273" t="str">
        <f>IF(GUS_2020!AW42&lt;&gt;"",GUS_2020!AW42*41.868/1000,"")</f>
        <v/>
      </c>
      <c r="AX42" s="273" t="str">
        <f>IF(GUS_2020!AX42&lt;&gt;"",GUS_2020!AX42*41.868/1000,"")</f>
        <v/>
      </c>
      <c r="AY42" s="273" t="str">
        <f>IF(GUS_2020!AY42&lt;&gt;"",GUS_2020!AY42*41.868/1000,"")</f>
        <v/>
      </c>
      <c r="AZ42" s="273" t="str">
        <f>IF(GUS_2020!AZ42&lt;&gt;"",GUS_2020!AZ42*41.868/1000,"")</f>
        <v/>
      </c>
      <c r="BA42" s="273" t="str">
        <f>IF(GUS_2020!BA42&lt;&gt;"",GUS_2020!BA42*41.868/1000,"")</f>
        <v/>
      </c>
      <c r="BB42" s="273" t="str">
        <f>IF(GUS_2020!BB42&lt;&gt;"",GUS_2020!BB42*41.868/1000,"")</f>
        <v/>
      </c>
      <c r="BC42" s="273" t="str">
        <f>IF(GUS_2020!BC42&lt;&gt;"",GUS_2020!BC42*41.868/1000,"")</f>
        <v/>
      </c>
      <c r="BD42" s="273" t="str">
        <f>IF(GUS_2020!BD42&lt;&gt;"",GUS_2020!BD42*41.868/1000,"")</f>
        <v/>
      </c>
      <c r="BE42" s="273" t="str">
        <f>IF(GUS_2020!BE42&lt;&gt;"",GUS_2020!BE42*41.868/1000,"")</f>
        <v/>
      </c>
      <c r="BF42" s="273" t="str">
        <f>IF(GUS_2020!BF42&lt;&gt;"",GUS_2020!BF42*41.868/1000,"")</f>
        <v/>
      </c>
      <c r="BG42" s="273" t="str">
        <f>IF(GUS_2020!BG42&lt;&gt;"",GUS_2020!BG42*41.868/1000,"")</f>
        <v/>
      </c>
      <c r="BH42" s="273" t="str">
        <f>IF(GUS_2020!BH42&lt;&gt;"",GUS_2020!BH42*41.868/1000,"")</f>
        <v/>
      </c>
      <c r="BI42" s="273" t="str">
        <f>IF(GUS_2020!BI42&lt;&gt;"",GUS_2020!BI42*41.868/1000,"")</f>
        <v/>
      </c>
      <c r="BJ42" s="273" t="str">
        <f>IF(GUS_2020!BJ42&lt;&gt;"",GUS_2020!BJ42*41.868/1000,"")</f>
        <v/>
      </c>
      <c r="BK42" s="273" t="str">
        <f>IF(GUS_2020!BK42&lt;&gt;"",GUS_2020!BK42*41.868/1000,"")</f>
        <v/>
      </c>
      <c r="BL42" s="273" t="str">
        <f>IF(GUS_2020!BL42&lt;&gt;"",GUS_2020!BL42*41.868/1000,"")</f>
        <v/>
      </c>
      <c r="BM42" s="273" t="str">
        <f>IF(GUS_2020!BM42&lt;&gt;"",GUS_2020!BM42*41.868/1000,"")</f>
        <v/>
      </c>
      <c r="BN42" s="273" t="str">
        <f>IF(GUS_2020!BN42&lt;&gt;"",GUS_2020!BN42*41.868/1000,"")</f>
        <v/>
      </c>
      <c r="BO42" s="273" t="str">
        <f>IF(GUS_2020!BO42&lt;&gt;"",GUS_2020!BO42*41.868/1000,"")</f>
        <v/>
      </c>
      <c r="BP42" s="273" t="str">
        <f>IF(GUS_2020!BP42&lt;&gt;"",GUS_2020!BP42*41.868/1000,"")</f>
        <v/>
      </c>
      <c r="BQ42" s="273" t="str">
        <f>IF(GUS_2020!BQ42&lt;&gt;"",GUS_2020!BQ42*41.868/1000,"")</f>
        <v/>
      </c>
      <c r="BR42" s="273" t="str">
        <f>IF(GUS_2020!BR42&lt;&gt;"",GUS_2020!BR42*41.868/1000,"")</f>
        <v/>
      </c>
      <c r="BS42" s="273" t="str">
        <f>IF(GUS_2020!BS42&lt;&gt;"",GUS_2020!BS42*41.868/1000,"")</f>
        <v/>
      </c>
    </row>
    <row r="43" spans="1:71" ht="22.5">
      <c r="A43" s="272" t="s">
        <v>716</v>
      </c>
      <c r="B43" s="273" t="str">
        <f>IF(GUS_2020!B43&lt;&gt;"",GUS_2020!B43*41.868/1000,"")</f>
        <v/>
      </c>
      <c r="C43" s="273" t="str">
        <f>IF(GUS_2020!C43&lt;&gt;"",GUS_2020!C43*41.868/1000,"")</f>
        <v/>
      </c>
      <c r="D43" s="273" t="str">
        <f>IF(GUS_2020!D43&lt;&gt;"",GUS_2020!D43*41.868/1000,"")</f>
        <v/>
      </c>
      <c r="E43" s="273" t="str">
        <f>IF(GUS_2020!E43&lt;&gt;"",GUS_2020!E43*41.868/1000,"")</f>
        <v/>
      </c>
      <c r="F43" s="273" t="str">
        <f>IF(GUS_2020!F43&lt;&gt;"",GUS_2020!F43*41.868/1000,"")</f>
        <v/>
      </c>
      <c r="G43" s="273" t="str">
        <f>IF(GUS_2020!G43&lt;&gt;"",GUS_2020!G43*41.868/1000,"")</f>
        <v/>
      </c>
      <c r="H43" s="273" t="str">
        <f>IF(GUS_2020!H43&lt;&gt;"",GUS_2020!H43*41.868/1000,"")</f>
        <v/>
      </c>
      <c r="I43" s="273" t="str">
        <f>IF(GUS_2020!I43&lt;&gt;"",GUS_2020!I43*41.868/1000,"")</f>
        <v/>
      </c>
      <c r="J43" s="273" t="str">
        <f>IF(GUS_2020!J43&lt;&gt;"",GUS_2020!J43*41.868/1000,"")</f>
        <v/>
      </c>
      <c r="K43" s="273" t="str">
        <f>IF(GUS_2020!K43&lt;&gt;"",GUS_2020!K43*41.868/1000,"")</f>
        <v/>
      </c>
      <c r="L43" s="273" t="str">
        <f>IF(GUS_2020!L43&lt;&gt;"",GUS_2020!L43*41.868/1000,"")</f>
        <v/>
      </c>
      <c r="M43" s="273" t="str">
        <f>IF(GUS_2020!M43&lt;&gt;"",GUS_2020!M43*41.868/1000,"")</f>
        <v/>
      </c>
      <c r="N43" s="273" t="str">
        <f>IF(GUS_2020!N43&lt;&gt;"",GUS_2020!N43*41.868/1000,"")</f>
        <v/>
      </c>
      <c r="O43" s="273" t="str">
        <f>IF(GUS_2020!O43&lt;&gt;"",GUS_2020!O43*41.868/1000,"")</f>
        <v/>
      </c>
      <c r="P43" s="273" t="str">
        <f>IF(GUS_2020!P43&lt;&gt;"",GUS_2020!P43*41.868/1000,"")</f>
        <v/>
      </c>
      <c r="Q43" s="273" t="str">
        <f>IF(GUS_2020!Q43&lt;&gt;"",GUS_2020!Q43*41.868/1000,"")</f>
        <v/>
      </c>
      <c r="R43" s="273" t="str">
        <f>IF(GUS_2020!R43&lt;&gt;"",GUS_2020!R43*41.868/1000,"")</f>
        <v/>
      </c>
      <c r="S43" s="273" t="str">
        <f>IF(GUS_2020!S43&lt;&gt;"",GUS_2020!S43*41.868/1000,"")</f>
        <v/>
      </c>
      <c r="T43" s="273" t="str">
        <f>IF(GUS_2020!T43&lt;&gt;"",GUS_2020!T43*41.868/1000,"")</f>
        <v/>
      </c>
      <c r="U43" s="273" t="str">
        <f>IF(GUS_2020!U43&lt;&gt;"",GUS_2020!U43*41.868/1000,"")</f>
        <v/>
      </c>
      <c r="V43" s="273" t="str">
        <f>IF(GUS_2020!V43&lt;&gt;"",GUS_2020!V43*41.868/1000,"")</f>
        <v/>
      </c>
      <c r="W43" s="273" t="str">
        <f>IF(GUS_2020!W43&lt;&gt;"",GUS_2020!W43*41.868/1000,"")</f>
        <v/>
      </c>
      <c r="X43" s="273" t="str">
        <f>IF(GUS_2020!X43&lt;&gt;"",GUS_2020!X43*41.868/1000,"")</f>
        <v/>
      </c>
      <c r="Y43" s="273" t="str">
        <f>IF(GUS_2020!Y43&lt;&gt;"",GUS_2020!Y43*41.868/1000,"")</f>
        <v/>
      </c>
      <c r="Z43" s="273" t="str">
        <f>IF(GUS_2020!Z43&lt;&gt;"",GUS_2020!Z43*41.868/1000,"")</f>
        <v/>
      </c>
      <c r="AA43" s="273" t="str">
        <f>IF(GUS_2020!AA43&lt;&gt;"",GUS_2020!AA43*41.868/1000,"")</f>
        <v/>
      </c>
      <c r="AB43" s="273" t="str">
        <f>IF(GUS_2020!AB43&lt;&gt;"",GUS_2020!AB43*41.868/1000,"")</f>
        <v/>
      </c>
      <c r="AC43" s="273" t="str">
        <f>IF(GUS_2020!AC43&lt;&gt;"",GUS_2020!AC43*41.868/1000,"")</f>
        <v/>
      </c>
      <c r="AD43" s="273" t="str">
        <f>IF(GUS_2020!AD43&lt;&gt;"",GUS_2020!AD43*41.868/1000,"")</f>
        <v/>
      </c>
      <c r="AE43" s="273" t="str">
        <f>IF(GUS_2020!AE43&lt;&gt;"",GUS_2020!AE43*41.868/1000,"")</f>
        <v/>
      </c>
      <c r="AF43" s="273" t="str">
        <f>IF(GUS_2020!AF43&lt;&gt;"",GUS_2020!AF43*41.868/1000,"")</f>
        <v/>
      </c>
      <c r="AG43" s="273" t="str">
        <f>IF(GUS_2020!AG43&lt;&gt;"",GUS_2020!AG43*41.868/1000,"")</f>
        <v/>
      </c>
      <c r="AH43" s="273" t="str">
        <f>IF(GUS_2020!AH43&lt;&gt;"",GUS_2020!AH43*41.868/1000,"")</f>
        <v/>
      </c>
      <c r="AI43" s="273" t="str">
        <f>IF(GUS_2020!AI43&lt;&gt;"",GUS_2020!AI43*41.868/1000,"")</f>
        <v/>
      </c>
      <c r="AJ43" s="273" t="str">
        <f>IF(GUS_2020!AJ43&lt;&gt;"",GUS_2020!AJ43*41.868/1000,"")</f>
        <v/>
      </c>
      <c r="AK43" s="273" t="str">
        <f>IF(GUS_2020!AK43&lt;&gt;"",GUS_2020!AK43*41.868/1000,"")</f>
        <v/>
      </c>
      <c r="AL43" s="273" t="str">
        <f>IF(GUS_2020!AL43&lt;&gt;"",GUS_2020!AL43*41.868/1000,"")</f>
        <v/>
      </c>
      <c r="AM43" s="273" t="str">
        <f>IF(GUS_2020!AM43&lt;&gt;"",GUS_2020!AM43*41.868/1000,"")</f>
        <v/>
      </c>
      <c r="AN43" s="273" t="str">
        <f>IF(GUS_2020!AN43&lt;&gt;"",GUS_2020!AN43*41.868/1000,"")</f>
        <v/>
      </c>
      <c r="AO43" s="273" t="str">
        <f>IF(GUS_2020!AO43&lt;&gt;"",GUS_2020!AO43*41.868/1000,"")</f>
        <v/>
      </c>
      <c r="AP43" s="273" t="str">
        <f>IF(GUS_2020!AP43&lt;&gt;"",GUS_2020!AP43*41.868/1000,"")</f>
        <v/>
      </c>
      <c r="AQ43" s="273" t="str">
        <f>IF(GUS_2020!AQ43&lt;&gt;"",GUS_2020!AQ43*41.868/1000,"")</f>
        <v/>
      </c>
      <c r="AR43" s="273" t="str">
        <f>IF(GUS_2020!AR43&lt;&gt;"",GUS_2020!AR43*41.868/1000,"")</f>
        <v/>
      </c>
      <c r="AS43" s="273" t="str">
        <f>IF(GUS_2020!AS43&lt;&gt;"",GUS_2020!AS43*41.868/1000,"")</f>
        <v/>
      </c>
      <c r="AT43" s="273" t="str">
        <f>IF(GUS_2020!AT43&lt;&gt;"",GUS_2020!AT43*41.868/1000,"")</f>
        <v/>
      </c>
      <c r="AU43" s="273" t="str">
        <f>IF(GUS_2020!AU43&lt;&gt;"",GUS_2020!AU43*41.868/1000,"")</f>
        <v/>
      </c>
      <c r="AV43" s="273" t="str">
        <f>IF(GUS_2020!AV43&lt;&gt;"",GUS_2020!AV43*41.868/1000,"")</f>
        <v/>
      </c>
      <c r="AW43" s="273" t="str">
        <f>IF(GUS_2020!AW43&lt;&gt;"",GUS_2020!AW43*41.868/1000,"")</f>
        <v/>
      </c>
      <c r="AX43" s="273" t="str">
        <f>IF(GUS_2020!AX43&lt;&gt;"",GUS_2020!AX43*41.868/1000,"")</f>
        <v/>
      </c>
      <c r="AY43" s="273" t="str">
        <f>IF(GUS_2020!AY43&lt;&gt;"",GUS_2020!AY43*41.868/1000,"")</f>
        <v/>
      </c>
      <c r="AZ43" s="273" t="str">
        <f>IF(GUS_2020!AZ43&lt;&gt;"",GUS_2020!AZ43*41.868/1000,"")</f>
        <v/>
      </c>
      <c r="BA43" s="273" t="str">
        <f>IF(GUS_2020!BA43&lt;&gt;"",GUS_2020!BA43*41.868/1000,"")</f>
        <v/>
      </c>
      <c r="BB43" s="273" t="str">
        <f>IF(GUS_2020!BB43&lt;&gt;"",GUS_2020!BB43*41.868/1000,"")</f>
        <v/>
      </c>
      <c r="BC43" s="273" t="str">
        <f>IF(GUS_2020!BC43&lt;&gt;"",GUS_2020!BC43*41.868/1000,"")</f>
        <v/>
      </c>
      <c r="BD43" s="273" t="str">
        <f>IF(GUS_2020!BD43&lt;&gt;"",GUS_2020!BD43*41.868/1000,"")</f>
        <v/>
      </c>
      <c r="BE43" s="273" t="str">
        <f>IF(GUS_2020!BE43&lt;&gt;"",GUS_2020!BE43*41.868/1000,"")</f>
        <v/>
      </c>
      <c r="BF43" s="273" t="str">
        <f>IF(GUS_2020!BF43&lt;&gt;"",GUS_2020!BF43*41.868/1000,"")</f>
        <v/>
      </c>
      <c r="BG43" s="273" t="str">
        <f>IF(GUS_2020!BG43&lt;&gt;"",GUS_2020!BG43*41.868/1000,"")</f>
        <v/>
      </c>
      <c r="BH43" s="273" t="str">
        <f>IF(GUS_2020!BH43&lt;&gt;"",GUS_2020!BH43*41.868/1000,"")</f>
        <v/>
      </c>
      <c r="BI43" s="273" t="str">
        <f>IF(GUS_2020!BI43&lt;&gt;"",GUS_2020!BI43*41.868/1000,"")</f>
        <v/>
      </c>
      <c r="BJ43" s="273" t="str">
        <f>IF(GUS_2020!BJ43&lt;&gt;"",GUS_2020!BJ43*41.868/1000,"")</f>
        <v/>
      </c>
      <c r="BK43" s="273" t="str">
        <f>IF(GUS_2020!BK43&lt;&gt;"",GUS_2020!BK43*41.868/1000,"")</f>
        <v/>
      </c>
      <c r="BL43" s="273" t="str">
        <f>IF(GUS_2020!BL43&lt;&gt;"",GUS_2020!BL43*41.868/1000,"")</f>
        <v/>
      </c>
      <c r="BM43" s="273" t="str">
        <f>IF(GUS_2020!BM43&lt;&gt;"",GUS_2020!BM43*41.868/1000,"")</f>
        <v/>
      </c>
      <c r="BN43" s="273" t="str">
        <f>IF(GUS_2020!BN43&lt;&gt;"",GUS_2020!BN43*41.868/1000,"")</f>
        <v/>
      </c>
      <c r="BO43" s="273" t="str">
        <f>IF(GUS_2020!BO43&lt;&gt;"",GUS_2020!BO43*41.868/1000,"")</f>
        <v/>
      </c>
      <c r="BP43" s="273" t="str">
        <f>IF(GUS_2020!BP43&lt;&gt;"",GUS_2020!BP43*41.868/1000,"")</f>
        <v/>
      </c>
      <c r="BQ43" s="273" t="str">
        <f>IF(GUS_2020!BQ43&lt;&gt;"",GUS_2020!BQ43*41.868/1000,"")</f>
        <v/>
      </c>
      <c r="BR43" s="273" t="str">
        <f>IF(GUS_2020!BR43&lt;&gt;"",GUS_2020!BR43*41.868/1000,"")</f>
        <v/>
      </c>
      <c r="BS43" s="273" t="str">
        <f>IF(GUS_2020!BS43&lt;&gt;"",GUS_2020!BS43*41.868/1000,"")</f>
        <v/>
      </c>
    </row>
    <row r="44" spans="1:71" ht="22.5">
      <c r="A44" s="272" t="s">
        <v>717</v>
      </c>
      <c r="B44" s="273" t="str">
        <f>IF(GUS_2020!B44&lt;&gt;"",GUS_2020!B44*41.868/1000,"")</f>
        <v/>
      </c>
      <c r="C44" s="273" t="str">
        <f>IF(GUS_2020!C44&lt;&gt;"",GUS_2020!C44*41.868/1000,"")</f>
        <v/>
      </c>
      <c r="D44" s="273" t="str">
        <f>IF(GUS_2020!D44&lt;&gt;"",GUS_2020!D44*41.868/1000,"")</f>
        <v/>
      </c>
      <c r="E44" s="273" t="str">
        <f>IF(GUS_2020!E44&lt;&gt;"",GUS_2020!E44*41.868/1000,"")</f>
        <v/>
      </c>
      <c r="F44" s="273" t="str">
        <f>IF(GUS_2020!F44&lt;&gt;"",GUS_2020!F44*41.868/1000,"")</f>
        <v/>
      </c>
      <c r="G44" s="273" t="str">
        <f>IF(GUS_2020!G44&lt;&gt;"",GUS_2020!G44*41.868/1000,"")</f>
        <v/>
      </c>
      <c r="H44" s="273" t="str">
        <f>IF(GUS_2020!H44&lt;&gt;"",GUS_2020!H44*41.868/1000,"")</f>
        <v/>
      </c>
      <c r="I44" s="273" t="str">
        <f>IF(GUS_2020!I44&lt;&gt;"",GUS_2020!I44*41.868/1000,"")</f>
        <v/>
      </c>
      <c r="J44" s="273" t="str">
        <f>IF(GUS_2020!J44&lt;&gt;"",GUS_2020!J44*41.868/1000,"")</f>
        <v/>
      </c>
      <c r="K44" s="273" t="str">
        <f>IF(GUS_2020!K44&lt;&gt;"",GUS_2020!K44*41.868/1000,"")</f>
        <v/>
      </c>
      <c r="L44" s="273" t="str">
        <f>IF(GUS_2020!L44&lt;&gt;"",GUS_2020!L44*41.868/1000,"")</f>
        <v/>
      </c>
      <c r="M44" s="273" t="str">
        <f>IF(GUS_2020!M44&lt;&gt;"",GUS_2020!M44*41.868/1000,"")</f>
        <v/>
      </c>
      <c r="N44" s="273" t="str">
        <f>IF(GUS_2020!N44&lt;&gt;"",GUS_2020!N44*41.868/1000,"")</f>
        <v/>
      </c>
      <c r="O44" s="273" t="str">
        <f>IF(GUS_2020!O44&lt;&gt;"",GUS_2020!O44*41.868/1000,"")</f>
        <v/>
      </c>
      <c r="P44" s="273" t="str">
        <f>IF(GUS_2020!P44&lt;&gt;"",GUS_2020!P44*41.868/1000,"")</f>
        <v/>
      </c>
      <c r="Q44" s="273" t="str">
        <f>IF(GUS_2020!Q44&lt;&gt;"",GUS_2020!Q44*41.868/1000,"")</f>
        <v/>
      </c>
      <c r="R44" s="273" t="str">
        <f>IF(GUS_2020!R44&lt;&gt;"",GUS_2020!R44*41.868/1000,"")</f>
        <v/>
      </c>
      <c r="S44" s="273" t="str">
        <f>IF(GUS_2020!S44&lt;&gt;"",GUS_2020!S44*41.868/1000,"")</f>
        <v/>
      </c>
      <c r="T44" s="273" t="str">
        <f>IF(GUS_2020!T44&lt;&gt;"",GUS_2020!T44*41.868/1000,"")</f>
        <v/>
      </c>
      <c r="U44" s="273" t="str">
        <f>IF(GUS_2020!U44&lt;&gt;"",GUS_2020!U44*41.868/1000,"")</f>
        <v/>
      </c>
      <c r="V44" s="273" t="str">
        <f>IF(GUS_2020!V44&lt;&gt;"",GUS_2020!V44*41.868/1000,"")</f>
        <v/>
      </c>
      <c r="W44" s="273" t="str">
        <f>IF(GUS_2020!W44&lt;&gt;"",GUS_2020!W44*41.868/1000,"")</f>
        <v/>
      </c>
      <c r="X44" s="273" t="str">
        <f>IF(GUS_2020!X44&lt;&gt;"",GUS_2020!X44*41.868/1000,"")</f>
        <v/>
      </c>
      <c r="Y44" s="273" t="str">
        <f>IF(GUS_2020!Y44&lt;&gt;"",GUS_2020!Y44*41.868/1000,"")</f>
        <v/>
      </c>
      <c r="Z44" s="273" t="str">
        <f>IF(GUS_2020!Z44&lt;&gt;"",GUS_2020!Z44*41.868/1000,"")</f>
        <v/>
      </c>
      <c r="AA44" s="273" t="str">
        <f>IF(GUS_2020!AA44&lt;&gt;"",GUS_2020!AA44*41.868/1000,"")</f>
        <v/>
      </c>
      <c r="AB44" s="273" t="str">
        <f>IF(GUS_2020!AB44&lt;&gt;"",GUS_2020!AB44*41.868/1000,"")</f>
        <v/>
      </c>
      <c r="AC44" s="273" t="str">
        <f>IF(GUS_2020!AC44&lt;&gt;"",GUS_2020!AC44*41.868/1000,"")</f>
        <v/>
      </c>
      <c r="AD44" s="273" t="str">
        <f>IF(GUS_2020!AD44&lt;&gt;"",GUS_2020!AD44*41.868/1000,"")</f>
        <v/>
      </c>
      <c r="AE44" s="273" t="str">
        <f>IF(GUS_2020!AE44&lt;&gt;"",GUS_2020!AE44*41.868/1000,"")</f>
        <v/>
      </c>
      <c r="AF44" s="273" t="str">
        <f>IF(GUS_2020!AF44&lt;&gt;"",GUS_2020!AF44*41.868/1000,"")</f>
        <v/>
      </c>
      <c r="AG44" s="273" t="str">
        <f>IF(GUS_2020!AG44&lt;&gt;"",GUS_2020!AG44*41.868/1000,"")</f>
        <v/>
      </c>
      <c r="AH44" s="273" t="str">
        <f>IF(GUS_2020!AH44&lt;&gt;"",GUS_2020!AH44*41.868/1000,"")</f>
        <v/>
      </c>
      <c r="AI44" s="273" t="str">
        <f>IF(GUS_2020!AI44&lt;&gt;"",GUS_2020!AI44*41.868/1000,"")</f>
        <v/>
      </c>
      <c r="AJ44" s="273" t="str">
        <f>IF(GUS_2020!AJ44&lt;&gt;"",GUS_2020!AJ44*41.868/1000,"")</f>
        <v/>
      </c>
      <c r="AK44" s="273" t="str">
        <f>IF(GUS_2020!AK44&lt;&gt;"",GUS_2020!AK44*41.868/1000,"")</f>
        <v/>
      </c>
      <c r="AL44" s="273" t="str">
        <f>IF(GUS_2020!AL44&lt;&gt;"",GUS_2020!AL44*41.868/1000,"")</f>
        <v/>
      </c>
      <c r="AM44" s="273" t="str">
        <f>IF(GUS_2020!AM44&lt;&gt;"",GUS_2020!AM44*41.868/1000,"")</f>
        <v/>
      </c>
      <c r="AN44" s="273" t="str">
        <f>IF(GUS_2020!AN44&lt;&gt;"",GUS_2020!AN44*41.868/1000,"")</f>
        <v/>
      </c>
      <c r="AO44" s="273" t="str">
        <f>IF(GUS_2020!AO44&lt;&gt;"",GUS_2020!AO44*41.868/1000,"")</f>
        <v/>
      </c>
      <c r="AP44" s="273" t="str">
        <f>IF(GUS_2020!AP44&lt;&gt;"",GUS_2020!AP44*41.868/1000,"")</f>
        <v/>
      </c>
      <c r="AQ44" s="273" t="str">
        <f>IF(GUS_2020!AQ44&lt;&gt;"",GUS_2020!AQ44*41.868/1000,"")</f>
        <v/>
      </c>
      <c r="AR44" s="273" t="str">
        <f>IF(GUS_2020!AR44&lt;&gt;"",GUS_2020!AR44*41.868/1000,"")</f>
        <v/>
      </c>
      <c r="AS44" s="273" t="str">
        <f>IF(GUS_2020!AS44&lt;&gt;"",GUS_2020!AS44*41.868/1000,"")</f>
        <v/>
      </c>
      <c r="AT44" s="273" t="str">
        <f>IF(GUS_2020!AT44&lt;&gt;"",GUS_2020!AT44*41.868/1000,"")</f>
        <v/>
      </c>
      <c r="AU44" s="273" t="str">
        <f>IF(GUS_2020!AU44&lt;&gt;"",GUS_2020!AU44*41.868/1000,"")</f>
        <v/>
      </c>
      <c r="AV44" s="273" t="str">
        <f>IF(GUS_2020!AV44&lt;&gt;"",GUS_2020!AV44*41.868/1000,"")</f>
        <v/>
      </c>
      <c r="AW44" s="273" t="str">
        <f>IF(GUS_2020!AW44&lt;&gt;"",GUS_2020!AW44*41.868/1000,"")</f>
        <v/>
      </c>
      <c r="AX44" s="273" t="str">
        <f>IF(GUS_2020!AX44&lt;&gt;"",GUS_2020!AX44*41.868/1000,"")</f>
        <v/>
      </c>
      <c r="AY44" s="273" t="str">
        <f>IF(GUS_2020!AY44&lt;&gt;"",GUS_2020!AY44*41.868/1000,"")</f>
        <v/>
      </c>
      <c r="AZ44" s="273" t="str">
        <f>IF(GUS_2020!AZ44&lt;&gt;"",GUS_2020!AZ44*41.868/1000,"")</f>
        <v/>
      </c>
      <c r="BA44" s="273" t="str">
        <f>IF(GUS_2020!BA44&lt;&gt;"",GUS_2020!BA44*41.868/1000,"")</f>
        <v/>
      </c>
      <c r="BB44" s="273" t="str">
        <f>IF(GUS_2020!BB44&lt;&gt;"",GUS_2020!BB44*41.868/1000,"")</f>
        <v/>
      </c>
      <c r="BC44" s="273" t="str">
        <f>IF(GUS_2020!BC44&lt;&gt;"",GUS_2020!BC44*41.868/1000,"")</f>
        <v/>
      </c>
      <c r="BD44" s="273" t="str">
        <f>IF(GUS_2020!BD44&lt;&gt;"",GUS_2020!BD44*41.868/1000,"")</f>
        <v/>
      </c>
      <c r="BE44" s="273" t="str">
        <f>IF(GUS_2020!BE44&lt;&gt;"",GUS_2020!BE44*41.868/1000,"")</f>
        <v/>
      </c>
      <c r="BF44" s="273" t="str">
        <f>IF(GUS_2020!BF44&lt;&gt;"",GUS_2020!BF44*41.868/1000,"")</f>
        <v/>
      </c>
      <c r="BG44" s="273" t="str">
        <f>IF(GUS_2020!BG44&lt;&gt;"",GUS_2020!BG44*41.868/1000,"")</f>
        <v/>
      </c>
      <c r="BH44" s="273" t="str">
        <f>IF(GUS_2020!BH44&lt;&gt;"",GUS_2020!BH44*41.868/1000,"")</f>
        <v/>
      </c>
      <c r="BI44" s="273" t="str">
        <f>IF(GUS_2020!BI44&lt;&gt;"",GUS_2020!BI44*41.868/1000,"")</f>
        <v/>
      </c>
      <c r="BJ44" s="273" t="str">
        <f>IF(GUS_2020!BJ44&lt;&gt;"",GUS_2020!BJ44*41.868/1000,"")</f>
        <v/>
      </c>
      <c r="BK44" s="273" t="str">
        <f>IF(GUS_2020!BK44&lt;&gt;"",GUS_2020!BK44*41.868/1000,"")</f>
        <v/>
      </c>
      <c r="BL44" s="273" t="str">
        <f>IF(GUS_2020!BL44&lt;&gt;"",GUS_2020!BL44*41.868/1000,"")</f>
        <v/>
      </c>
      <c r="BM44" s="273" t="str">
        <f>IF(GUS_2020!BM44&lt;&gt;"",GUS_2020!BM44*41.868/1000,"")</f>
        <v/>
      </c>
      <c r="BN44" s="273" t="str">
        <f>IF(GUS_2020!BN44&lt;&gt;"",GUS_2020!BN44*41.868/1000,"")</f>
        <v/>
      </c>
      <c r="BO44" s="273" t="str">
        <f>IF(GUS_2020!BO44&lt;&gt;"",GUS_2020!BO44*41.868/1000,"")</f>
        <v/>
      </c>
      <c r="BP44" s="273" t="str">
        <f>IF(GUS_2020!BP44&lt;&gt;"",GUS_2020!BP44*41.868/1000,"")</f>
        <v/>
      </c>
      <c r="BQ44" s="273" t="str">
        <f>IF(GUS_2020!BQ44&lt;&gt;"",GUS_2020!BQ44*41.868/1000,"")</f>
        <v/>
      </c>
      <c r="BR44" s="273" t="str">
        <f>IF(GUS_2020!BR44&lt;&gt;"",GUS_2020!BR44*41.868/1000,"")</f>
        <v/>
      </c>
      <c r="BS44" s="273" t="str">
        <f>IF(GUS_2020!BS44&lt;&gt;"",GUS_2020!BS44*41.868/1000,"")</f>
        <v/>
      </c>
    </row>
    <row r="45" spans="1:71" ht="33.75">
      <c r="A45" s="272" t="s">
        <v>718</v>
      </c>
      <c r="B45" s="273">
        <f>IF(GUS_2020!B45&lt;&gt;"",GUS_2020!B45*41.868/1000,"")</f>
        <v>40.444488000000007</v>
      </c>
      <c r="C45" s="273" t="str">
        <f>IF(GUS_2020!C45&lt;&gt;"",GUS_2020!C45*41.868/1000,"")</f>
        <v/>
      </c>
      <c r="D45" s="273" t="str">
        <f>IF(GUS_2020!D45&lt;&gt;"",GUS_2020!D45*41.868/1000,"")</f>
        <v/>
      </c>
      <c r="E45" s="273" t="str">
        <f>IF(GUS_2020!E45&lt;&gt;"",GUS_2020!E45*41.868/1000,"")</f>
        <v/>
      </c>
      <c r="F45" s="273" t="str">
        <f>IF(GUS_2020!F45&lt;&gt;"",GUS_2020!F45*41.868/1000,"")</f>
        <v/>
      </c>
      <c r="G45" s="273" t="str">
        <f>IF(GUS_2020!G45&lt;&gt;"",GUS_2020!G45*41.868/1000,"")</f>
        <v/>
      </c>
      <c r="H45" s="273" t="str">
        <f>IF(GUS_2020!H45&lt;&gt;"",GUS_2020!H45*41.868/1000,"")</f>
        <v/>
      </c>
      <c r="I45" s="273" t="str">
        <f>IF(GUS_2020!I45&lt;&gt;"",GUS_2020!I45*41.868/1000,"")</f>
        <v/>
      </c>
      <c r="J45" s="273" t="str">
        <f>IF(GUS_2020!J45&lt;&gt;"",GUS_2020!J45*41.868/1000,"")</f>
        <v/>
      </c>
      <c r="K45" s="273" t="str">
        <f>IF(GUS_2020!K45&lt;&gt;"",GUS_2020!K45*41.868/1000,"")</f>
        <v/>
      </c>
      <c r="L45" s="273" t="str">
        <f>IF(GUS_2020!L45&lt;&gt;"",GUS_2020!L45*41.868/1000,"")</f>
        <v/>
      </c>
      <c r="M45" s="273" t="str">
        <f>IF(GUS_2020!M45&lt;&gt;"",GUS_2020!M45*41.868/1000,"")</f>
        <v/>
      </c>
      <c r="N45" s="273" t="str">
        <f>IF(GUS_2020!N45&lt;&gt;"",GUS_2020!N45*41.868/1000,"")</f>
        <v/>
      </c>
      <c r="O45" s="273" t="str">
        <f>IF(GUS_2020!O45&lt;&gt;"",GUS_2020!O45*41.868/1000,"")</f>
        <v/>
      </c>
      <c r="P45" s="273" t="str">
        <f>IF(GUS_2020!P45&lt;&gt;"",GUS_2020!P45*41.868/1000,"")</f>
        <v/>
      </c>
      <c r="Q45" s="273" t="str">
        <f>IF(GUS_2020!Q45&lt;&gt;"",GUS_2020!Q45*41.868/1000,"")</f>
        <v/>
      </c>
      <c r="R45" s="273" t="str">
        <f>IF(GUS_2020!R45&lt;&gt;"",GUS_2020!R45*41.868/1000,"")</f>
        <v/>
      </c>
      <c r="S45" s="273" t="str">
        <f>IF(GUS_2020!S45&lt;&gt;"",GUS_2020!S45*41.868/1000,"")</f>
        <v/>
      </c>
      <c r="T45" s="273" t="str">
        <f>IF(GUS_2020!T45&lt;&gt;"",GUS_2020!T45*41.868/1000,"")</f>
        <v/>
      </c>
      <c r="U45" s="273" t="str">
        <f>IF(GUS_2020!U45&lt;&gt;"",GUS_2020!U45*41.868/1000,"")</f>
        <v/>
      </c>
      <c r="V45" s="273" t="str">
        <f>IF(GUS_2020!V45&lt;&gt;"",GUS_2020!V45*41.868/1000,"")</f>
        <v/>
      </c>
      <c r="W45" s="273" t="str">
        <f>IF(GUS_2020!W45&lt;&gt;"",GUS_2020!W45*41.868/1000,"")</f>
        <v/>
      </c>
      <c r="X45" s="273" t="str">
        <f>IF(GUS_2020!X45&lt;&gt;"",GUS_2020!X45*41.868/1000,"")</f>
        <v/>
      </c>
      <c r="Y45" s="273" t="str">
        <f>IF(GUS_2020!Y45&lt;&gt;"",GUS_2020!Y45*41.868/1000,"")</f>
        <v/>
      </c>
      <c r="Z45" s="273" t="str">
        <f>IF(GUS_2020!Z45&lt;&gt;"",GUS_2020!Z45*41.868/1000,"")</f>
        <v/>
      </c>
      <c r="AA45" s="273" t="str">
        <f>IF(GUS_2020!AA45&lt;&gt;"",GUS_2020!AA45*41.868/1000,"")</f>
        <v/>
      </c>
      <c r="AB45" s="273" t="str">
        <f>IF(GUS_2020!AB45&lt;&gt;"",GUS_2020!AB45*41.868/1000,"")</f>
        <v/>
      </c>
      <c r="AC45" s="273" t="str">
        <f>IF(GUS_2020!AC45&lt;&gt;"",GUS_2020!AC45*41.868/1000,"")</f>
        <v/>
      </c>
      <c r="AD45" s="273" t="str">
        <f>IF(GUS_2020!AD45&lt;&gt;"",GUS_2020!AD45*41.868/1000,"")</f>
        <v/>
      </c>
      <c r="AE45" s="273" t="str">
        <f>IF(GUS_2020!AE45&lt;&gt;"",GUS_2020!AE45*41.868/1000,"")</f>
        <v/>
      </c>
      <c r="AF45" s="273" t="str">
        <f>IF(GUS_2020!AF45&lt;&gt;"",GUS_2020!AF45*41.868/1000,"")</f>
        <v/>
      </c>
      <c r="AG45" s="273" t="str">
        <f>IF(GUS_2020!AG45&lt;&gt;"",GUS_2020!AG45*41.868/1000,"")</f>
        <v/>
      </c>
      <c r="AH45" s="273" t="str">
        <f>IF(GUS_2020!AH45&lt;&gt;"",GUS_2020!AH45*41.868/1000,"")</f>
        <v/>
      </c>
      <c r="AI45" s="273" t="str">
        <f>IF(GUS_2020!AI45&lt;&gt;"",GUS_2020!AI45*41.868/1000,"")</f>
        <v/>
      </c>
      <c r="AJ45" s="273" t="str">
        <f>IF(GUS_2020!AJ45&lt;&gt;"",GUS_2020!AJ45*41.868/1000,"")</f>
        <v/>
      </c>
      <c r="AK45" s="273" t="str">
        <f>IF(GUS_2020!AK45&lt;&gt;"",GUS_2020!AK45*41.868/1000,"")</f>
        <v/>
      </c>
      <c r="AL45" s="273" t="str">
        <f>IF(GUS_2020!AL45&lt;&gt;"",GUS_2020!AL45*41.868/1000,"")</f>
        <v/>
      </c>
      <c r="AM45" s="273" t="str">
        <f>IF(GUS_2020!AM45&lt;&gt;"",GUS_2020!AM45*41.868/1000,"")</f>
        <v/>
      </c>
      <c r="AN45" s="273" t="str">
        <f>IF(GUS_2020!AN45&lt;&gt;"",GUS_2020!AN45*41.868/1000,"")</f>
        <v/>
      </c>
      <c r="AO45" s="273" t="str">
        <f>IF(GUS_2020!AO45&lt;&gt;"",GUS_2020!AO45*41.868/1000,"")</f>
        <v/>
      </c>
      <c r="AP45" s="273" t="str">
        <f>IF(GUS_2020!AP45&lt;&gt;"",GUS_2020!AP45*41.868/1000,"")</f>
        <v/>
      </c>
      <c r="AQ45" s="273" t="str">
        <f>IF(GUS_2020!AQ45&lt;&gt;"",GUS_2020!AQ45*41.868/1000,"")</f>
        <v/>
      </c>
      <c r="AR45" s="273" t="str">
        <f>IF(GUS_2020!AR45&lt;&gt;"",GUS_2020!AR45*41.868/1000,"")</f>
        <v/>
      </c>
      <c r="AS45" s="273" t="str">
        <f>IF(GUS_2020!AS45&lt;&gt;"",GUS_2020!AS45*41.868/1000,"")</f>
        <v/>
      </c>
      <c r="AT45" s="273" t="str">
        <f>IF(GUS_2020!AT45&lt;&gt;"",GUS_2020!AT45*41.868/1000,"")</f>
        <v/>
      </c>
      <c r="AU45" s="273">
        <f>IF(GUS_2020!AU45&lt;&gt;"",GUS_2020!AU45*41.868/1000,"")</f>
        <v>40.444488000000007</v>
      </c>
      <c r="AV45" s="273" t="str">
        <f>IF(GUS_2020!AV45&lt;&gt;"",GUS_2020!AV45*41.868/1000,"")</f>
        <v/>
      </c>
      <c r="AW45" s="273" t="str">
        <f>IF(GUS_2020!AW45&lt;&gt;"",GUS_2020!AW45*41.868/1000,"")</f>
        <v/>
      </c>
      <c r="AX45" s="273" t="str">
        <f>IF(GUS_2020!AX45&lt;&gt;"",GUS_2020!AX45*41.868/1000,"")</f>
        <v/>
      </c>
      <c r="AY45" s="273" t="str">
        <f>IF(GUS_2020!AY45&lt;&gt;"",GUS_2020!AY45*41.868/1000,"")</f>
        <v/>
      </c>
      <c r="AZ45" s="273" t="str">
        <f>IF(GUS_2020!AZ45&lt;&gt;"",GUS_2020!AZ45*41.868/1000,"")</f>
        <v/>
      </c>
      <c r="BA45" s="273" t="str">
        <f>IF(GUS_2020!BA45&lt;&gt;"",GUS_2020!BA45*41.868/1000,"")</f>
        <v/>
      </c>
      <c r="BB45" s="273" t="str">
        <f>IF(GUS_2020!BB45&lt;&gt;"",GUS_2020!BB45*41.868/1000,"")</f>
        <v/>
      </c>
      <c r="BC45" s="273" t="str">
        <f>IF(GUS_2020!BC45&lt;&gt;"",GUS_2020!BC45*41.868/1000,"")</f>
        <v/>
      </c>
      <c r="BD45" s="273" t="str">
        <f>IF(GUS_2020!BD45&lt;&gt;"",GUS_2020!BD45*41.868/1000,"")</f>
        <v/>
      </c>
      <c r="BE45" s="273" t="str">
        <f>IF(GUS_2020!BE45&lt;&gt;"",GUS_2020!BE45*41.868/1000,"")</f>
        <v/>
      </c>
      <c r="BF45" s="273">
        <f>IF(GUS_2020!BF45&lt;&gt;"",GUS_2020!BF45*41.868/1000,"")</f>
        <v>7.0756920000000001</v>
      </c>
      <c r="BG45" s="273" t="str">
        <f>IF(GUS_2020!BG45&lt;&gt;"",GUS_2020!BG45*41.868/1000,"")</f>
        <v/>
      </c>
      <c r="BH45" s="273">
        <f>IF(GUS_2020!BH45&lt;&gt;"",GUS_2020!BH45*41.868/1000,"")</f>
        <v>33.368796000000003</v>
      </c>
      <c r="BI45" s="273" t="str">
        <f>IF(GUS_2020!BI45&lt;&gt;"",GUS_2020!BI45*41.868/1000,"")</f>
        <v/>
      </c>
      <c r="BJ45" s="273" t="str">
        <f>IF(GUS_2020!BJ45&lt;&gt;"",GUS_2020!BJ45*41.868/1000,"")</f>
        <v/>
      </c>
      <c r="BK45" s="273" t="str">
        <f>IF(GUS_2020!BK45&lt;&gt;"",GUS_2020!BK45*41.868/1000,"")</f>
        <v/>
      </c>
      <c r="BL45" s="273" t="str">
        <f>IF(GUS_2020!BL45&lt;&gt;"",GUS_2020!BL45*41.868/1000,"")</f>
        <v/>
      </c>
      <c r="BM45" s="273" t="str">
        <f>IF(GUS_2020!BM45&lt;&gt;"",GUS_2020!BM45*41.868/1000,"")</f>
        <v/>
      </c>
      <c r="BN45" s="273" t="str">
        <f>IF(GUS_2020!BN45&lt;&gt;"",GUS_2020!BN45*41.868/1000,"")</f>
        <v/>
      </c>
      <c r="BO45" s="273" t="str">
        <f>IF(GUS_2020!BO45&lt;&gt;"",GUS_2020!BO45*41.868/1000,"")</f>
        <v/>
      </c>
      <c r="BP45" s="273" t="str">
        <f>IF(GUS_2020!BP45&lt;&gt;"",GUS_2020!BP45*41.868/1000,"")</f>
        <v/>
      </c>
      <c r="BQ45" s="273" t="str">
        <f>IF(GUS_2020!BQ45&lt;&gt;"",GUS_2020!BQ45*41.868/1000,"")</f>
        <v/>
      </c>
      <c r="BR45" s="273" t="str">
        <f>IF(GUS_2020!BR45&lt;&gt;"",GUS_2020!BR45*41.868/1000,"")</f>
        <v/>
      </c>
      <c r="BS45" s="273" t="str">
        <f>IF(GUS_2020!BS45&lt;&gt;"",GUS_2020!BS45*41.868/1000,"")</f>
        <v/>
      </c>
    </row>
    <row r="46" spans="1:71" ht="22.5">
      <c r="A46" s="272" t="s">
        <v>719</v>
      </c>
      <c r="B46" s="273" t="str">
        <f>IF(GUS_2020!B46&lt;&gt;"",GUS_2020!B46*41.868/1000,"")</f>
        <v/>
      </c>
      <c r="C46" s="273" t="str">
        <f>IF(GUS_2020!C46&lt;&gt;"",GUS_2020!C46*41.868/1000,"")</f>
        <v/>
      </c>
      <c r="D46" s="273" t="str">
        <f>IF(GUS_2020!D46&lt;&gt;"",GUS_2020!D46*41.868/1000,"")</f>
        <v/>
      </c>
      <c r="E46" s="273" t="str">
        <f>IF(GUS_2020!E46&lt;&gt;"",GUS_2020!E46*41.868/1000,"")</f>
        <v/>
      </c>
      <c r="F46" s="273" t="str">
        <f>IF(GUS_2020!F46&lt;&gt;"",GUS_2020!F46*41.868/1000,"")</f>
        <v/>
      </c>
      <c r="G46" s="273" t="str">
        <f>IF(GUS_2020!G46&lt;&gt;"",GUS_2020!G46*41.868/1000,"")</f>
        <v/>
      </c>
      <c r="H46" s="273" t="str">
        <f>IF(GUS_2020!H46&lt;&gt;"",GUS_2020!H46*41.868/1000,"")</f>
        <v/>
      </c>
      <c r="I46" s="273" t="str">
        <f>IF(GUS_2020!I46&lt;&gt;"",GUS_2020!I46*41.868/1000,"")</f>
        <v/>
      </c>
      <c r="J46" s="273" t="str">
        <f>IF(GUS_2020!J46&lt;&gt;"",GUS_2020!J46*41.868/1000,"")</f>
        <v/>
      </c>
      <c r="K46" s="273" t="str">
        <f>IF(GUS_2020!K46&lt;&gt;"",GUS_2020!K46*41.868/1000,"")</f>
        <v/>
      </c>
      <c r="L46" s="273" t="str">
        <f>IF(GUS_2020!L46&lt;&gt;"",GUS_2020!L46*41.868/1000,"")</f>
        <v/>
      </c>
      <c r="M46" s="273" t="str">
        <f>IF(GUS_2020!M46&lt;&gt;"",GUS_2020!M46*41.868/1000,"")</f>
        <v/>
      </c>
      <c r="N46" s="273" t="str">
        <f>IF(GUS_2020!N46&lt;&gt;"",GUS_2020!N46*41.868/1000,"")</f>
        <v/>
      </c>
      <c r="O46" s="273" t="str">
        <f>IF(GUS_2020!O46&lt;&gt;"",GUS_2020!O46*41.868/1000,"")</f>
        <v/>
      </c>
      <c r="P46" s="273" t="str">
        <f>IF(GUS_2020!P46&lt;&gt;"",GUS_2020!P46*41.868/1000,"")</f>
        <v/>
      </c>
      <c r="Q46" s="273" t="str">
        <f>IF(GUS_2020!Q46&lt;&gt;"",GUS_2020!Q46*41.868/1000,"")</f>
        <v/>
      </c>
      <c r="R46" s="273" t="str">
        <f>IF(GUS_2020!R46&lt;&gt;"",GUS_2020!R46*41.868/1000,"")</f>
        <v/>
      </c>
      <c r="S46" s="273" t="str">
        <f>IF(GUS_2020!S46&lt;&gt;"",GUS_2020!S46*41.868/1000,"")</f>
        <v/>
      </c>
      <c r="T46" s="273" t="str">
        <f>IF(GUS_2020!T46&lt;&gt;"",GUS_2020!T46*41.868/1000,"")</f>
        <v/>
      </c>
      <c r="U46" s="273" t="str">
        <f>IF(GUS_2020!U46&lt;&gt;"",GUS_2020!U46*41.868/1000,"")</f>
        <v/>
      </c>
      <c r="V46" s="273" t="str">
        <f>IF(GUS_2020!V46&lt;&gt;"",GUS_2020!V46*41.868/1000,"")</f>
        <v/>
      </c>
      <c r="W46" s="273" t="str">
        <f>IF(GUS_2020!W46&lt;&gt;"",GUS_2020!W46*41.868/1000,"")</f>
        <v/>
      </c>
      <c r="X46" s="273" t="str">
        <f>IF(GUS_2020!X46&lt;&gt;"",GUS_2020!X46*41.868/1000,"")</f>
        <v/>
      </c>
      <c r="Y46" s="273" t="str">
        <f>IF(GUS_2020!Y46&lt;&gt;"",GUS_2020!Y46*41.868/1000,"")</f>
        <v/>
      </c>
      <c r="Z46" s="273" t="str">
        <f>IF(GUS_2020!Z46&lt;&gt;"",GUS_2020!Z46*41.868/1000,"")</f>
        <v/>
      </c>
      <c r="AA46" s="273" t="str">
        <f>IF(GUS_2020!AA46&lt;&gt;"",GUS_2020!AA46*41.868/1000,"")</f>
        <v/>
      </c>
      <c r="AB46" s="273" t="str">
        <f>IF(GUS_2020!AB46&lt;&gt;"",GUS_2020!AB46*41.868/1000,"")</f>
        <v/>
      </c>
      <c r="AC46" s="273" t="str">
        <f>IF(GUS_2020!AC46&lt;&gt;"",GUS_2020!AC46*41.868/1000,"")</f>
        <v/>
      </c>
      <c r="AD46" s="273" t="str">
        <f>IF(GUS_2020!AD46&lt;&gt;"",GUS_2020!AD46*41.868/1000,"")</f>
        <v/>
      </c>
      <c r="AE46" s="273" t="str">
        <f>IF(GUS_2020!AE46&lt;&gt;"",GUS_2020!AE46*41.868/1000,"")</f>
        <v/>
      </c>
      <c r="AF46" s="273" t="str">
        <f>IF(GUS_2020!AF46&lt;&gt;"",GUS_2020!AF46*41.868/1000,"")</f>
        <v/>
      </c>
      <c r="AG46" s="273" t="str">
        <f>IF(GUS_2020!AG46&lt;&gt;"",GUS_2020!AG46*41.868/1000,"")</f>
        <v/>
      </c>
      <c r="AH46" s="273" t="str">
        <f>IF(GUS_2020!AH46&lt;&gt;"",GUS_2020!AH46*41.868/1000,"")</f>
        <v/>
      </c>
      <c r="AI46" s="273" t="str">
        <f>IF(GUS_2020!AI46&lt;&gt;"",GUS_2020!AI46*41.868/1000,"")</f>
        <v/>
      </c>
      <c r="AJ46" s="273" t="str">
        <f>IF(GUS_2020!AJ46&lt;&gt;"",GUS_2020!AJ46*41.868/1000,"")</f>
        <v/>
      </c>
      <c r="AK46" s="273" t="str">
        <f>IF(GUS_2020!AK46&lt;&gt;"",GUS_2020!AK46*41.868/1000,"")</f>
        <v/>
      </c>
      <c r="AL46" s="273" t="str">
        <f>IF(GUS_2020!AL46&lt;&gt;"",GUS_2020!AL46*41.868/1000,"")</f>
        <v/>
      </c>
      <c r="AM46" s="273" t="str">
        <f>IF(GUS_2020!AM46&lt;&gt;"",GUS_2020!AM46*41.868/1000,"")</f>
        <v/>
      </c>
      <c r="AN46" s="273" t="str">
        <f>IF(GUS_2020!AN46&lt;&gt;"",GUS_2020!AN46*41.868/1000,"")</f>
        <v/>
      </c>
      <c r="AO46" s="273" t="str">
        <f>IF(GUS_2020!AO46&lt;&gt;"",GUS_2020!AO46*41.868/1000,"")</f>
        <v/>
      </c>
      <c r="AP46" s="273" t="str">
        <f>IF(GUS_2020!AP46&lt;&gt;"",GUS_2020!AP46*41.868/1000,"")</f>
        <v/>
      </c>
      <c r="AQ46" s="273" t="str">
        <f>IF(GUS_2020!AQ46&lt;&gt;"",GUS_2020!AQ46*41.868/1000,"")</f>
        <v/>
      </c>
      <c r="AR46" s="273" t="str">
        <f>IF(GUS_2020!AR46&lt;&gt;"",GUS_2020!AR46*41.868/1000,"")</f>
        <v/>
      </c>
      <c r="AS46" s="273" t="str">
        <f>IF(GUS_2020!AS46&lt;&gt;"",GUS_2020!AS46*41.868/1000,"")</f>
        <v/>
      </c>
      <c r="AT46" s="273" t="str">
        <f>IF(GUS_2020!AT46&lt;&gt;"",GUS_2020!AT46*41.868/1000,"")</f>
        <v/>
      </c>
      <c r="AU46" s="273" t="str">
        <f>IF(GUS_2020!AU46&lt;&gt;"",GUS_2020!AU46*41.868/1000,"")</f>
        <v/>
      </c>
      <c r="AV46" s="273" t="str">
        <f>IF(GUS_2020!AV46&lt;&gt;"",GUS_2020!AV46*41.868/1000,"")</f>
        <v/>
      </c>
      <c r="AW46" s="273" t="str">
        <f>IF(GUS_2020!AW46&lt;&gt;"",GUS_2020!AW46*41.868/1000,"")</f>
        <v/>
      </c>
      <c r="AX46" s="273" t="str">
        <f>IF(GUS_2020!AX46&lt;&gt;"",GUS_2020!AX46*41.868/1000,"")</f>
        <v/>
      </c>
      <c r="AY46" s="273" t="str">
        <f>IF(GUS_2020!AY46&lt;&gt;"",GUS_2020!AY46*41.868/1000,"")</f>
        <v/>
      </c>
      <c r="AZ46" s="273" t="str">
        <f>IF(GUS_2020!AZ46&lt;&gt;"",GUS_2020!AZ46*41.868/1000,"")</f>
        <v/>
      </c>
      <c r="BA46" s="273" t="str">
        <f>IF(GUS_2020!BA46&lt;&gt;"",GUS_2020!BA46*41.868/1000,"")</f>
        <v/>
      </c>
      <c r="BB46" s="273" t="str">
        <f>IF(GUS_2020!BB46&lt;&gt;"",GUS_2020!BB46*41.868/1000,"")</f>
        <v/>
      </c>
      <c r="BC46" s="273" t="str">
        <f>IF(GUS_2020!BC46&lt;&gt;"",GUS_2020!BC46*41.868/1000,"")</f>
        <v/>
      </c>
      <c r="BD46" s="273" t="str">
        <f>IF(GUS_2020!BD46&lt;&gt;"",GUS_2020!BD46*41.868/1000,"")</f>
        <v/>
      </c>
      <c r="BE46" s="273" t="str">
        <f>IF(GUS_2020!BE46&lt;&gt;"",GUS_2020!BE46*41.868/1000,"")</f>
        <v/>
      </c>
      <c r="BF46" s="273" t="str">
        <f>IF(GUS_2020!BF46&lt;&gt;"",GUS_2020!BF46*41.868/1000,"")</f>
        <v/>
      </c>
      <c r="BG46" s="273" t="str">
        <f>IF(GUS_2020!BG46&lt;&gt;"",GUS_2020!BG46*41.868/1000,"")</f>
        <v/>
      </c>
      <c r="BH46" s="273" t="str">
        <f>IF(GUS_2020!BH46&lt;&gt;"",GUS_2020!BH46*41.868/1000,"")</f>
        <v/>
      </c>
      <c r="BI46" s="273" t="str">
        <f>IF(GUS_2020!BI46&lt;&gt;"",GUS_2020!BI46*41.868/1000,"")</f>
        <v/>
      </c>
      <c r="BJ46" s="273" t="str">
        <f>IF(GUS_2020!BJ46&lt;&gt;"",GUS_2020!BJ46*41.868/1000,"")</f>
        <v/>
      </c>
      <c r="BK46" s="273" t="str">
        <f>IF(GUS_2020!BK46&lt;&gt;"",GUS_2020!BK46*41.868/1000,"")</f>
        <v/>
      </c>
      <c r="BL46" s="273" t="str">
        <f>IF(GUS_2020!BL46&lt;&gt;"",GUS_2020!BL46*41.868/1000,"")</f>
        <v/>
      </c>
      <c r="BM46" s="273" t="str">
        <f>IF(GUS_2020!BM46&lt;&gt;"",GUS_2020!BM46*41.868/1000,"")</f>
        <v/>
      </c>
      <c r="BN46" s="273" t="str">
        <f>IF(GUS_2020!BN46&lt;&gt;"",GUS_2020!BN46*41.868/1000,"")</f>
        <v/>
      </c>
      <c r="BO46" s="273" t="str">
        <f>IF(GUS_2020!BO46&lt;&gt;"",GUS_2020!BO46*41.868/1000,"")</f>
        <v/>
      </c>
      <c r="BP46" s="273" t="str">
        <f>IF(GUS_2020!BP46&lt;&gt;"",GUS_2020!BP46*41.868/1000,"")</f>
        <v/>
      </c>
      <c r="BQ46" s="273" t="str">
        <f>IF(GUS_2020!BQ46&lt;&gt;"",GUS_2020!BQ46*41.868/1000,"")</f>
        <v/>
      </c>
      <c r="BR46" s="273" t="str">
        <f>IF(GUS_2020!BR46&lt;&gt;"",GUS_2020!BR46*41.868/1000,"")</f>
        <v/>
      </c>
      <c r="BS46" s="273" t="str">
        <f>IF(GUS_2020!BS46&lt;&gt;"",GUS_2020!BS46*41.868/1000,"")</f>
        <v/>
      </c>
    </row>
    <row r="47" spans="1:71" ht="22.5">
      <c r="A47" s="272" t="s">
        <v>720</v>
      </c>
      <c r="B47" s="273" t="str">
        <f>IF(GUS_2020!B47&lt;&gt;"",GUS_2020!B47*41.868/1000,"")</f>
        <v/>
      </c>
      <c r="C47" s="273" t="str">
        <f>IF(GUS_2020!C47&lt;&gt;"",GUS_2020!C47*41.868/1000,"")</f>
        <v/>
      </c>
      <c r="D47" s="273" t="str">
        <f>IF(GUS_2020!D47&lt;&gt;"",GUS_2020!D47*41.868/1000,"")</f>
        <v/>
      </c>
      <c r="E47" s="273" t="str">
        <f>IF(GUS_2020!E47&lt;&gt;"",GUS_2020!E47*41.868/1000,"")</f>
        <v/>
      </c>
      <c r="F47" s="273" t="str">
        <f>IF(GUS_2020!F47&lt;&gt;"",GUS_2020!F47*41.868/1000,"")</f>
        <v/>
      </c>
      <c r="G47" s="273" t="str">
        <f>IF(GUS_2020!G47&lt;&gt;"",GUS_2020!G47*41.868/1000,"")</f>
        <v/>
      </c>
      <c r="H47" s="273" t="str">
        <f>IF(GUS_2020!H47&lt;&gt;"",GUS_2020!H47*41.868/1000,"")</f>
        <v/>
      </c>
      <c r="I47" s="273" t="str">
        <f>IF(GUS_2020!I47&lt;&gt;"",GUS_2020!I47*41.868/1000,"")</f>
        <v/>
      </c>
      <c r="J47" s="273" t="str">
        <f>IF(GUS_2020!J47&lt;&gt;"",GUS_2020!J47*41.868/1000,"")</f>
        <v/>
      </c>
      <c r="K47" s="273" t="str">
        <f>IF(GUS_2020!K47&lt;&gt;"",GUS_2020!K47*41.868/1000,"")</f>
        <v/>
      </c>
      <c r="L47" s="273" t="str">
        <f>IF(GUS_2020!L47&lt;&gt;"",GUS_2020!L47*41.868/1000,"")</f>
        <v/>
      </c>
      <c r="M47" s="273" t="str">
        <f>IF(GUS_2020!M47&lt;&gt;"",GUS_2020!M47*41.868/1000,"")</f>
        <v/>
      </c>
      <c r="N47" s="273" t="str">
        <f>IF(GUS_2020!N47&lt;&gt;"",GUS_2020!N47*41.868/1000,"")</f>
        <v/>
      </c>
      <c r="O47" s="273" t="str">
        <f>IF(GUS_2020!O47&lt;&gt;"",GUS_2020!O47*41.868/1000,"")</f>
        <v/>
      </c>
      <c r="P47" s="273" t="str">
        <f>IF(GUS_2020!P47&lt;&gt;"",GUS_2020!P47*41.868/1000,"")</f>
        <v/>
      </c>
      <c r="Q47" s="273" t="str">
        <f>IF(GUS_2020!Q47&lt;&gt;"",GUS_2020!Q47*41.868/1000,"")</f>
        <v/>
      </c>
      <c r="R47" s="273" t="str">
        <f>IF(GUS_2020!R47&lt;&gt;"",GUS_2020!R47*41.868/1000,"")</f>
        <v/>
      </c>
      <c r="S47" s="273" t="str">
        <f>IF(GUS_2020!S47&lt;&gt;"",GUS_2020!S47*41.868/1000,"")</f>
        <v/>
      </c>
      <c r="T47" s="273" t="str">
        <f>IF(GUS_2020!T47&lt;&gt;"",GUS_2020!T47*41.868/1000,"")</f>
        <v/>
      </c>
      <c r="U47" s="273" t="str">
        <f>IF(GUS_2020!U47&lt;&gt;"",GUS_2020!U47*41.868/1000,"")</f>
        <v/>
      </c>
      <c r="V47" s="273" t="str">
        <f>IF(GUS_2020!V47&lt;&gt;"",GUS_2020!V47*41.868/1000,"")</f>
        <v/>
      </c>
      <c r="W47" s="273" t="str">
        <f>IF(GUS_2020!W47&lt;&gt;"",GUS_2020!W47*41.868/1000,"")</f>
        <v/>
      </c>
      <c r="X47" s="273" t="str">
        <f>IF(GUS_2020!X47&lt;&gt;"",GUS_2020!X47*41.868/1000,"")</f>
        <v/>
      </c>
      <c r="Y47" s="273" t="str">
        <f>IF(GUS_2020!Y47&lt;&gt;"",GUS_2020!Y47*41.868/1000,"")</f>
        <v/>
      </c>
      <c r="Z47" s="273" t="str">
        <f>IF(GUS_2020!Z47&lt;&gt;"",GUS_2020!Z47*41.868/1000,"")</f>
        <v/>
      </c>
      <c r="AA47" s="273" t="str">
        <f>IF(GUS_2020!AA47&lt;&gt;"",GUS_2020!AA47*41.868/1000,"")</f>
        <v/>
      </c>
      <c r="AB47" s="273" t="str">
        <f>IF(GUS_2020!AB47&lt;&gt;"",GUS_2020!AB47*41.868/1000,"")</f>
        <v/>
      </c>
      <c r="AC47" s="273" t="str">
        <f>IF(GUS_2020!AC47&lt;&gt;"",GUS_2020!AC47*41.868/1000,"")</f>
        <v/>
      </c>
      <c r="AD47" s="273" t="str">
        <f>IF(GUS_2020!AD47&lt;&gt;"",GUS_2020!AD47*41.868/1000,"")</f>
        <v/>
      </c>
      <c r="AE47" s="273" t="str">
        <f>IF(GUS_2020!AE47&lt;&gt;"",GUS_2020!AE47*41.868/1000,"")</f>
        <v/>
      </c>
      <c r="AF47" s="273" t="str">
        <f>IF(GUS_2020!AF47&lt;&gt;"",GUS_2020!AF47*41.868/1000,"")</f>
        <v/>
      </c>
      <c r="AG47" s="273" t="str">
        <f>IF(GUS_2020!AG47&lt;&gt;"",GUS_2020!AG47*41.868/1000,"")</f>
        <v/>
      </c>
      <c r="AH47" s="273" t="str">
        <f>IF(GUS_2020!AH47&lt;&gt;"",GUS_2020!AH47*41.868/1000,"")</f>
        <v/>
      </c>
      <c r="AI47" s="273" t="str">
        <f>IF(GUS_2020!AI47&lt;&gt;"",GUS_2020!AI47*41.868/1000,"")</f>
        <v/>
      </c>
      <c r="AJ47" s="273" t="str">
        <f>IF(GUS_2020!AJ47&lt;&gt;"",GUS_2020!AJ47*41.868/1000,"")</f>
        <v/>
      </c>
      <c r="AK47" s="273" t="str">
        <f>IF(GUS_2020!AK47&lt;&gt;"",GUS_2020!AK47*41.868/1000,"")</f>
        <v/>
      </c>
      <c r="AL47" s="273" t="str">
        <f>IF(GUS_2020!AL47&lt;&gt;"",GUS_2020!AL47*41.868/1000,"")</f>
        <v/>
      </c>
      <c r="AM47" s="273" t="str">
        <f>IF(GUS_2020!AM47&lt;&gt;"",GUS_2020!AM47*41.868/1000,"")</f>
        <v/>
      </c>
      <c r="AN47" s="273" t="str">
        <f>IF(GUS_2020!AN47&lt;&gt;"",GUS_2020!AN47*41.868/1000,"")</f>
        <v/>
      </c>
      <c r="AO47" s="273" t="str">
        <f>IF(GUS_2020!AO47&lt;&gt;"",GUS_2020!AO47*41.868/1000,"")</f>
        <v/>
      </c>
      <c r="AP47" s="273" t="str">
        <f>IF(GUS_2020!AP47&lt;&gt;"",GUS_2020!AP47*41.868/1000,"")</f>
        <v/>
      </c>
      <c r="AQ47" s="273" t="str">
        <f>IF(GUS_2020!AQ47&lt;&gt;"",GUS_2020!AQ47*41.868/1000,"")</f>
        <v/>
      </c>
      <c r="AR47" s="273" t="str">
        <f>IF(GUS_2020!AR47&lt;&gt;"",GUS_2020!AR47*41.868/1000,"")</f>
        <v/>
      </c>
      <c r="AS47" s="273" t="str">
        <f>IF(GUS_2020!AS47&lt;&gt;"",GUS_2020!AS47*41.868/1000,"")</f>
        <v/>
      </c>
      <c r="AT47" s="273" t="str">
        <f>IF(GUS_2020!AT47&lt;&gt;"",GUS_2020!AT47*41.868/1000,"")</f>
        <v/>
      </c>
      <c r="AU47" s="273" t="str">
        <f>IF(GUS_2020!AU47&lt;&gt;"",GUS_2020!AU47*41.868/1000,"")</f>
        <v/>
      </c>
      <c r="AV47" s="273" t="str">
        <f>IF(GUS_2020!AV47&lt;&gt;"",GUS_2020!AV47*41.868/1000,"")</f>
        <v/>
      </c>
      <c r="AW47" s="273" t="str">
        <f>IF(GUS_2020!AW47&lt;&gt;"",GUS_2020!AW47*41.868/1000,"")</f>
        <v/>
      </c>
      <c r="AX47" s="273" t="str">
        <f>IF(GUS_2020!AX47&lt;&gt;"",GUS_2020!AX47*41.868/1000,"")</f>
        <v/>
      </c>
      <c r="AY47" s="273" t="str">
        <f>IF(GUS_2020!AY47&lt;&gt;"",GUS_2020!AY47*41.868/1000,"")</f>
        <v/>
      </c>
      <c r="AZ47" s="273" t="str">
        <f>IF(GUS_2020!AZ47&lt;&gt;"",GUS_2020!AZ47*41.868/1000,"")</f>
        <v/>
      </c>
      <c r="BA47" s="273" t="str">
        <f>IF(GUS_2020!BA47&lt;&gt;"",GUS_2020!BA47*41.868/1000,"")</f>
        <v/>
      </c>
      <c r="BB47" s="273" t="str">
        <f>IF(GUS_2020!BB47&lt;&gt;"",GUS_2020!BB47*41.868/1000,"")</f>
        <v/>
      </c>
      <c r="BC47" s="273" t="str">
        <f>IF(GUS_2020!BC47&lt;&gt;"",GUS_2020!BC47*41.868/1000,"")</f>
        <v/>
      </c>
      <c r="BD47" s="273" t="str">
        <f>IF(GUS_2020!BD47&lt;&gt;"",GUS_2020!BD47*41.868/1000,"")</f>
        <v/>
      </c>
      <c r="BE47" s="273" t="str">
        <f>IF(GUS_2020!BE47&lt;&gt;"",GUS_2020!BE47*41.868/1000,"")</f>
        <v/>
      </c>
      <c r="BF47" s="273" t="str">
        <f>IF(GUS_2020!BF47&lt;&gt;"",GUS_2020!BF47*41.868/1000,"")</f>
        <v/>
      </c>
      <c r="BG47" s="273" t="str">
        <f>IF(GUS_2020!BG47&lt;&gt;"",GUS_2020!BG47*41.868/1000,"")</f>
        <v/>
      </c>
      <c r="BH47" s="273" t="str">
        <f>IF(GUS_2020!BH47&lt;&gt;"",GUS_2020!BH47*41.868/1000,"")</f>
        <v/>
      </c>
      <c r="BI47" s="273" t="str">
        <f>IF(GUS_2020!BI47&lt;&gt;"",GUS_2020!BI47*41.868/1000,"")</f>
        <v/>
      </c>
      <c r="BJ47" s="273" t="str">
        <f>IF(GUS_2020!BJ47&lt;&gt;"",GUS_2020!BJ47*41.868/1000,"")</f>
        <v/>
      </c>
      <c r="BK47" s="273" t="str">
        <f>IF(GUS_2020!BK47&lt;&gt;"",GUS_2020!BK47*41.868/1000,"")</f>
        <v/>
      </c>
      <c r="BL47" s="273" t="str">
        <f>IF(GUS_2020!BL47&lt;&gt;"",GUS_2020!BL47*41.868/1000,"")</f>
        <v/>
      </c>
      <c r="BM47" s="273" t="str">
        <f>IF(GUS_2020!BM47&lt;&gt;"",GUS_2020!BM47*41.868/1000,"")</f>
        <v/>
      </c>
      <c r="BN47" s="273" t="str">
        <f>IF(GUS_2020!BN47&lt;&gt;"",GUS_2020!BN47*41.868/1000,"")</f>
        <v/>
      </c>
      <c r="BO47" s="273" t="str">
        <f>IF(GUS_2020!BO47&lt;&gt;"",GUS_2020!BO47*41.868/1000,"")</f>
        <v/>
      </c>
      <c r="BP47" s="273" t="str">
        <f>IF(GUS_2020!BP47&lt;&gt;"",GUS_2020!BP47*41.868/1000,"")</f>
        <v/>
      </c>
      <c r="BQ47" s="273" t="str">
        <f>IF(GUS_2020!BQ47&lt;&gt;"",GUS_2020!BQ47*41.868/1000,"")</f>
        <v/>
      </c>
      <c r="BR47" s="273" t="str">
        <f>IF(GUS_2020!BR47&lt;&gt;"",GUS_2020!BR47*41.868/1000,"")</f>
        <v/>
      </c>
      <c r="BS47" s="273" t="str">
        <f>IF(GUS_2020!BS47&lt;&gt;"",GUS_2020!BS47*41.868/1000,"")</f>
        <v/>
      </c>
    </row>
    <row r="48" spans="1:71" ht="22.5">
      <c r="A48" s="272" t="s">
        <v>721</v>
      </c>
      <c r="B48" s="273">
        <f>IF(GUS_2020!B48&lt;&gt;"",GUS_2020!B48*41.868/1000,"")</f>
        <v>27.507276000000001</v>
      </c>
      <c r="C48" s="273">
        <f>IF(GUS_2020!C48&lt;&gt;"",GUS_2020!C48*41.868/1000,"")</f>
        <v>4.1449319999999998</v>
      </c>
      <c r="D48" s="273" t="str">
        <f>IF(GUS_2020!D48&lt;&gt;"",GUS_2020!D48*41.868/1000,"")</f>
        <v/>
      </c>
      <c r="E48" s="273" t="str">
        <f>IF(GUS_2020!E48&lt;&gt;"",GUS_2020!E48*41.868/1000,"")</f>
        <v/>
      </c>
      <c r="F48" s="273" t="str">
        <f>IF(GUS_2020!F48&lt;&gt;"",GUS_2020!F48*41.868/1000,"")</f>
        <v/>
      </c>
      <c r="G48" s="273" t="str">
        <f>IF(GUS_2020!G48&lt;&gt;"",GUS_2020!G48*41.868/1000,"")</f>
        <v/>
      </c>
      <c r="H48" s="273" t="str">
        <f>IF(GUS_2020!H48&lt;&gt;"",GUS_2020!H48*41.868/1000,"")</f>
        <v/>
      </c>
      <c r="I48" s="273" t="str">
        <f>IF(GUS_2020!I48&lt;&gt;"",GUS_2020!I48*41.868/1000,"")</f>
        <v/>
      </c>
      <c r="J48" s="273">
        <f>IF(GUS_2020!J48&lt;&gt;"",GUS_2020!J48*41.868/1000,"")</f>
        <v>4.1449319999999998</v>
      </c>
      <c r="K48" s="273" t="str">
        <f>IF(GUS_2020!K48&lt;&gt;"",GUS_2020!K48*41.868/1000,"")</f>
        <v/>
      </c>
      <c r="L48" s="273" t="str">
        <f>IF(GUS_2020!L48&lt;&gt;"",GUS_2020!L48*41.868/1000,"")</f>
        <v/>
      </c>
      <c r="M48" s="273" t="str">
        <f>IF(GUS_2020!M48&lt;&gt;"",GUS_2020!M48*41.868/1000,"")</f>
        <v/>
      </c>
      <c r="N48" s="273" t="str">
        <f>IF(GUS_2020!N48&lt;&gt;"",GUS_2020!N48*41.868/1000,"")</f>
        <v/>
      </c>
      <c r="O48" s="273" t="str">
        <f>IF(GUS_2020!O48&lt;&gt;"",GUS_2020!O48*41.868/1000,"")</f>
        <v/>
      </c>
      <c r="P48" s="273" t="str">
        <f>IF(GUS_2020!P48&lt;&gt;"",GUS_2020!P48*41.868/1000,"")</f>
        <v/>
      </c>
      <c r="Q48" s="273" t="str">
        <f>IF(GUS_2020!Q48&lt;&gt;"",GUS_2020!Q48*41.868/1000,"")</f>
        <v/>
      </c>
      <c r="R48" s="273" t="str">
        <f>IF(GUS_2020!R48&lt;&gt;"",GUS_2020!R48*41.868/1000,"")</f>
        <v/>
      </c>
      <c r="S48" s="273" t="str">
        <f>IF(GUS_2020!S48&lt;&gt;"",GUS_2020!S48*41.868/1000,"")</f>
        <v/>
      </c>
      <c r="T48" s="273" t="str">
        <f>IF(GUS_2020!T48&lt;&gt;"",GUS_2020!T48*41.868/1000,"")</f>
        <v/>
      </c>
      <c r="U48" s="273" t="str">
        <f>IF(GUS_2020!U48&lt;&gt;"",GUS_2020!U48*41.868/1000,"")</f>
        <v/>
      </c>
      <c r="V48" s="273" t="str">
        <f>IF(GUS_2020!V48&lt;&gt;"",GUS_2020!V48*41.868/1000,"")</f>
        <v/>
      </c>
      <c r="W48" s="273" t="str">
        <f>IF(GUS_2020!W48&lt;&gt;"",GUS_2020!W48*41.868/1000,"")</f>
        <v/>
      </c>
      <c r="X48" s="273" t="str">
        <f>IF(GUS_2020!X48&lt;&gt;"",GUS_2020!X48*41.868/1000,"")</f>
        <v/>
      </c>
      <c r="Y48" s="273" t="str">
        <f>IF(GUS_2020!Y48&lt;&gt;"",GUS_2020!Y48*41.868/1000,"")</f>
        <v/>
      </c>
      <c r="Z48" s="273" t="str">
        <f>IF(GUS_2020!Z48&lt;&gt;"",GUS_2020!Z48*41.868/1000,"")</f>
        <v/>
      </c>
      <c r="AA48" s="273" t="str">
        <f>IF(GUS_2020!AA48&lt;&gt;"",GUS_2020!AA48*41.868/1000,"")</f>
        <v/>
      </c>
      <c r="AB48" s="273" t="str">
        <f>IF(GUS_2020!AB48&lt;&gt;"",GUS_2020!AB48*41.868/1000,"")</f>
        <v/>
      </c>
      <c r="AC48" s="273" t="str">
        <f>IF(GUS_2020!AC48&lt;&gt;"",GUS_2020!AC48*41.868/1000,"")</f>
        <v/>
      </c>
      <c r="AD48" s="273" t="str">
        <f>IF(GUS_2020!AD48&lt;&gt;"",GUS_2020!AD48*41.868/1000,"")</f>
        <v/>
      </c>
      <c r="AE48" s="273" t="str">
        <f>IF(GUS_2020!AE48&lt;&gt;"",GUS_2020!AE48*41.868/1000,"")</f>
        <v/>
      </c>
      <c r="AF48" s="273" t="str">
        <f>IF(GUS_2020!AF48&lt;&gt;"",GUS_2020!AF48*41.868/1000,"")</f>
        <v/>
      </c>
      <c r="AG48" s="273" t="str">
        <f>IF(GUS_2020!AG48&lt;&gt;"",GUS_2020!AG48*41.868/1000,"")</f>
        <v/>
      </c>
      <c r="AH48" s="273" t="str">
        <f>IF(GUS_2020!AH48&lt;&gt;"",GUS_2020!AH48*41.868/1000,"")</f>
        <v/>
      </c>
      <c r="AI48" s="273" t="str">
        <f>IF(GUS_2020!AI48&lt;&gt;"",GUS_2020!AI48*41.868/1000,"")</f>
        <v/>
      </c>
      <c r="AJ48" s="273" t="str">
        <f>IF(GUS_2020!AJ48&lt;&gt;"",GUS_2020!AJ48*41.868/1000,"")</f>
        <v/>
      </c>
      <c r="AK48" s="273" t="str">
        <f>IF(GUS_2020!AK48&lt;&gt;"",GUS_2020!AK48*41.868/1000,"")</f>
        <v/>
      </c>
      <c r="AL48" s="273" t="str">
        <f>IF(GUS_2020!AL48&lt;&gt;"",GUS_2020!AL48*41.868/1000,"")</f>
        <v/>
      </c>
      <c r="AM48" s="273" t="str">
        <f>IF(GUS_2020!AM48&lt;&gt;"",GUS_2020!AM48*41.868/1000,"")</f>
        <v/>
      </c>
      <c r="AN48" s="273" t="str">
        <f>IF(GUS_2020!AN48&lt;&gt;"",GUS_2020!AN48*41.868/1000,"")</f>
        <v/>
      </c>
      <c r="AO48" s="273" t="str">
        <f>IF(GUS_2020!AO48&lt;&gt;"",GUS_2020!AO48*41.868/1000,"")</f>
        <v/>
      </c>
      <c r="AP48" s="273" t="str">
        <f>IF(GUS_2020!AP48&lt;&gt;"",GUS_2020!AP48*41.868/1000,"")</f>
        <v/>
      </c>
      <c r="AQ48" s="273" t="str">
        <f>IF(GUS_2020!AQ48&lt;&gt;"",GUS_2020!AQ48*41.868/1000,"")</f>
        <v/>
      </c>
      <c r="AR48" s="273" t="str">
        <f>IF(GUS_2020!AR48&lt;&gt;"",GUS_2020!AR48*41.868/1000,"")</f>
        <v/>
      </c>
      <c r="AS48" s="273" t="str">
        <f>IF(GUS_2020!AS48&lt;&gt;"",GUS_2020!AS48*41.868/1000,"")</f>
        <v/>
      </c>
      <c r="AT48" s="273">
        <f>IF(GUS_2020!AT48&lt;&gt;"",GUS_2020!AT48*41.868/1000,"")</f>
        <v>23.362344</v>
      </c>
      <c r="AU48" s="273" t="str">
        <f>IF(GUS_2020!AU48&lt;&gt;"",GUS_2020!AU48*41.868/1000,"")</f>
        <v/>
      </c>
      <c r="AV48" s="273" t="str">
        <f>IF(GUS_2020!AV48&lt;&gt;"",GUS_2020!AV48*41.868/1000,"")</f>
        <v/>
      </c>
      <c r="AW48" s="273" t="str">
        <f>IF(GUS_2020!AW48&lt;&gt;"",GUS_2020!AW48*41.868/1000,"")</f>
        <v/>
      </c>
      <c r="AX48" s="273" t="str">
        <f>IF(GUS_2020!AX48&lt;&gt;"",GUS_2020!AX48*41.868/1000,"")</f>
        <v/>
      </c>
      <c r="AY48" s="273" t="str">
        <f>IF(GUS_2020!AY48&lt;&gt;"",GUS_2020!AY48*41.868/1000,"")</f>
        <v/>
      </c>
      <c r="AZ48" s="273" t="str">
        <f>IF(GUS_2020!AZ48&lt;&gt;"",GUS_2020!AZ48*41.868/1000,"")</f>
        <v/>
      </c>
      <c r="BA48" s="273" t="str">
        <f>IF(GUS_2020!BA48&lt;&gt;"",GUS_2020!BA48*41.868/1000,"")</f>
        <v/>
      </c>
      <c r="BB48" s="273" t="str">
        <f>IF(GUS_2020!BB48&lt;&gt;"",GUS_2020!BB48*41.868/1000,"")</f>
        <v/>
      </c>
      <c r="BC48" s="273" t="str">
        <f>IF(GUS_2020!BC48&lt;&gt;"",GUS_2020!BC48*41.868/1000,"")</f>
        <v/>
      </c>
      <c r="BD48" s="273" t="str">
        <f>IF(GUS_2020!BD48&lt;&gt;"",GUS_2020!BD48*41.868/1000,"")</f>
        <v/>
      </c>
      <c r="BE48" s="273" t="str">
        <f>IF(GUS_2020!BE48&lt;&gt;"",GUS_2020!BE48*41.868/1000,"")</f>
        <v/>
      </c>
      <c r="BF48" s="273" t="str">
        <f>IF(GUS_2020!BF48&lt;&gt;"",GUS_2020!BF48*41.868/1000,"")</f>
        <v/>
      </c>
      <c r="BG48" s="273" t="str">
        <f>IF(GUS_2020!BG48&lt;&gt;"",GUS_2020!BG48*41.868/1000,"")</f>
        <v/>
      </c>
      <c r="BH48" s="273" t="str">
        <f>IF(GUS_2020!BH48&lt;&gt;"",GUS_2020!BH48*41.868/1000,"")</f>
        <v/>
      </c>
      <c r="BI48" s="273" t="str">
        <f>IF(GUS_2020!BI48&lt;&gt;"",GUS_2020!BI48*41.868/1000,"")</f>
        <v/>
      </c>
      <c r="BJ48" s="273" t="str">
        <f>IF(GUS_2020!BJ48&lt;&gt;"",GUS_2020!BJ48*41.868/1000,"")</f>
        <v/>
      </c>
      <c r="BK48" s="273" t="str">
        <f>IF(GUS_2020!BK48&lt;&gt;"",GUS_2020!BK48*41.868/1000,"")</f>
        <v/>
      </c>
      <c r="BL48" s="273" t="str">
        <f>IF(GUS_2020!BL48&lt;&gt;"",GUS_2020!BL48*41.868/1000,"")</f>
        <v/>
      </c>
      <c r="BM48" s="273" t="str">
        <f>IF(GUS_2020!BM48&lt;&gt;"",GUS_2020!BM48*41.868/1000,"")</f>
        <v/>
      </c>
      <c r="BN48" s="273" t="str">
        <f>IF(GUS_2020!BN48&lt;&gt;"",GUS_2020!BN48*41.868/1000,"")</f>
        <v/>
      </c>
      <c r="BO48" s="273" t="str">
        <f>IF(GUS_2020!BO48&lt;&gt;"",GUS_2020!BO48*41.868/1000,"")</f>
        <v/>
      </c>
      <c r="BP48" s="273" t="str">
        <f>IF(GUS_2020!BP48&lt;&gt;"",GUS_2020!BP48*41.868/1000,"")</f>
        <v/>
      </c>
      <c r="BQ48" s="273" t="str">
        <f>IF(GUS_2020!BQ48&lt;&gt;"",GUS_2020!BQ48*41.868/1000,"")</f>
        <v/>
      </c>
      <c r="BR48" s="273" t="str">
        <f>IF(GUS_2020!BR48&lt;&gt;"",GUS_2020!BR48*41.868/1000,"")</f>
        <v/>
      </c>
      <c r="BS48" s="273" t="str">
        <f>IF(GUS_2020!BS48&lt;&gt;"",GUS_2020!BS48*41.868/1000,"")</f>
        <v/>
      </c>
    </row>
    <row r="49" spans="1:71" ht="22.5">
      <c r="A49" s="272" t="s">
        <v>722</v>
      </c>
      <c r="B49" s="273">
        <f>IF(GUS_2020!B49&lt;&gt;"",GUS_2020!B49*41.868/1000,"")</f>
        <v>2440.5694560000002</v>
      </c>
      <c r="C49" s="273">
        <f>IF(GUS_2020!C49&lt;&gt;"",GUS_2020!C49*41.868/1000,"")</f>
        <v>230.02279200000001</v>
      </c>
      <c r="D49" s="273" t="str">
        <f>IF(GUS_2020!D49&lt;&gt;"",GUS_2020!D49*41.868/1000,"")</f>
        <v/>
      </c>
      <c r="E49" s="273" t="str">
        <f>IF(GUS_2020!E49&lt;&gt;"",GUS_2020!E49*41.868/1000,"")</f>
        <v/>
      </c>
      <c r="F49" s="273" t="str">
        <f>IF(GUS_2020!F49&lt;&gt;"",GUS_2020!F49*41.868/1000,"")</f>
        <v/>
      </c>
      <c r="G49" s="273" t="str">
        <f>IF(GUS_2020!G49&lt;&gt;"",GUS_2020!G49*41.868/1000,"")</f>
        <v/>
      </c>
      <c r="H49" s="273" t="str">
        <f>IF(GUS_2020!H49&lt;&gt;"",GUS_2020!H49*41.868/1000,"")</f>
        <v/>
      </c>
      <c r="I49" s="273">
        <f>IF(GUS_2020!I49&lt;&gt;"",GUS_2020!I49*41.868/1000,"")</f>
        <v>0.293076</v>
      </c>
      <c r="J49" s="273">
        <f>IF(GUS_2020!J49&lt;&gt;"",GUS_2020!J49*41.868/1000,"")</f>
        <v>217.92294000000001</v>
      </c>
      <c r="K49" s="273" t="str">
        <f>IF(GUS_2020!K49&lt;&gt;"",GUS_2020!K49*41.868/1000,"")</f>
        <v/>
      </c>
      <c r="L49" s="273">
        <f>IF(GUS_2020!L49&lt;&gt;"",GUS_2020!L49*41.868/1000,"")</f>
        <v>11.806775999999999</v>
      </c>
      <c r="M49" s="273" t="str">
        <f>IF(GUS_2020!M49&lt;&gt;"",GUS_2020!M49*41.868/1000,"")</f>
        <v/>
      </c>
      <c r="N49" s="273">
        <f>IF(GUS_2020!N49&lt;&gt;"",GUS_2020!N49*41.868/1000,"")</f>
        <v>81.851939999999999</v>
      </c>
      <c r="O49" s="273" t="str">
        <f>IF(GUS_2020!O49&lt;&gt;"",GUS_2020!O49*41.868/1000,"")</f>
        <v/>
      </c>
      <c r="P49" s="273">
        <f>IF(GUS_2020!P49&lt;&gt;"",GUS_2020!P49*41.868/1000,"")</f>
        <v>58.866408</v>
      </c>
      <c r="Q49" s="273">
        <f>IF(GUS_2020!Q49&lt;&gt;"",GUS_2020!Q49*41.868/1000,"")</f>
        <v>19.426752</v>
      </c>
      <c r="R49" s="273">
        <f>IF(GUS_2020!R49&lt;&gt;"",GUS_2020!R49*41.868/1000,"")</f>
        <v>3.5169120000000005</v>
      </c>
      <c r="S49" s="273" t="str">
        <f>IF(GUS_2020!S49&lt;&gt;"",GUS_2020!S49*41.868/1000,"")</f>
        <v/>
      </c>
      <c r="T49" s="273" t="str">
        <f>IF(GUS_2020!T49&lt;&gt;"",GUS_2020!T49*41.868/1000,"")</f>
        <v/>
      </c>
      <c r="U49" s="273" t="str">
        <f>IF(GUS_2020!U49&lt;&gt;"",GUS_2020!U49*41.868/1000,"")</f>
        <v/>
      </c>
      <c r="V49" s="273" t="str">
        <f>IF(GUS_2020!V49&lt;&gt;"",GUS_2020!V49*41.868/1000,"")</f>
        <v/>
      </c>
      <c r="W49" s="273">
        <f>IF(GUS_2020!W49&lt;&gt;"",GUS_2020!W49*41.868/1000,"")</f>
        <v>1233.43128</v>
      </c>
      <c r="X49" s="273" t="str">
        <f>IF(GUS_2020!X49&lt;&gt;"",GUS_2020!X49*41.868/1000,"")</f>
        <v/>
      </c>
      <c r="Y49" s="273" t="str">
        <f>IF(GUS_2020!Y49&lt;&gt;"",GUS_2020!Y49*41.868/1000,"")</f>
        <v/>
      </c>
      <c r="Z49" s="273">
        <f>IF(GUS_2020!Z49&lt;&gt;"",GUS_2020!Z49*41.868/1000,"")</f>
        <v>37.346256000000004</v>
      </c>
      <c r="AA49" s="273" t="str">
        <f>IF(GUS_2020!AA49&lt;&gt;"",GUS_2020!AA49*41.868/1000,"")</f>
        <v/>
      </c>
      <c r="AB49" s="273">
        <f>IF(GUS_2020!AB49&lt;&gt;"",GUS_2020!AB49*41.868/1000,"")</f>
        <v>23.362344</v>
      </c>
      <c r="AC49" s="273">
        <f>IF(GUS_2020!AC49&lt;&gt;"",GUS_2020!AC49*41.868/1000,"")</f>
        <v>43.835796000000002</v>
      </c>
      <c r="AD49" s="273" t="str">
        <f>IF(GUS_2020!AD49&lt;&gt;"",GUS_2020!AD49*41.868/1000,"")</f>
        <v/>
      </c>
      <c r="AE49" s="273">
        <f>IF(GUS_2020!AE49&lt;&gt;"",GUS_2020!AE49*41.868/1000,"")</f>
        <v>31.359132000000002</v>
      </c>
      <c r="AF49" s="273">
        <f>IF(GUS_2020!AF49&lt;&gt;"",GUS_2020!AF49*41.868/1000,"")</f>
        <v>171.198252</v>
      </c>
      <c r="AG49" s="273">
        <f>IF(GUS_2020!AG49&lt;&gt;"",GUS_2020!AG49*41.868/1000,"")</f>
        <v>1.25604</v>
      </c>
      <c r="AH49" s="273" t="str">
        <f>IF(GUS_2020!AH49&lt;&gt;"",GUS_2020!AH49*41.868/1000,"")</f>
        <v/>
      </c>
      <c r="AI49" s="273">
        <f>IF(GUS_2020!AI49&lt;&gt;"",GUS_2020!AI49*41.868/1000,"")</f>
        <v>25.288271999999999</v>
      </c>
      <c r="AJ49" s="273">
        <f>IF(GUS_2020!AJ49&lt;&gt;"",GUS_2020!AJ49*41.868/1000,"")</f>
        <v>0</v>
      </c>
      <c r="AK49" s="273">
        <f>IF(GUS_2020!AK49&lt;&gt;"",GUS_2020!AK49*41.868/1000,"")</f>
        <v>109.56855600000002</v>
      </c>
      <c r="AL49" s="273">
        <f>IF(GUS_2020!AL49&lt;&gt;"",GUS_2020!AL49*41.868/1000,"")</f>
        <v>554.87660400000004</v>
      </c>
      <c r="AM49" s="273">
        <f>IF(GUS_2020!AM49&lt;&gt;"",GUS_2020!AM49*41.868/1000,"")</f>
        <v>82.228752000000014</v>
      </c>
      <c r="AN49" s="273">
        <f>IF(GUS_2020!AN49&lt;&gt;"",GUS_2020!AN49*41.868/1000,"")</f>
        <v>6.0708600000000006</v>
      </c>
      <c r="AO49" s="273">
        <f>IF(GUS_2020!AO49&lt;&gt;"",GUS_2020!AO49*41.868/1000,"")</f>
        <v>16.495992000000001</v>
      </c>
      <c r="AP49" s="273">
        <f>IF(GUS_2020!AP49&lt;&gt;"",GUS_2020!AP49*41.868/1000,"")</f>
        <v>59.620032000000009</v>
      </c>
      <c r="AQ49" s="273">
        <f>IF(GUS_2020!AQ49&lt;&gt;"",GUS_2020!AQ49*41.868/1000,"")</f>
        <v>9.3784320000000001</v>
      </c>
      <c r="AR49" s="273">
        <f>IF(GUS_2020!AR49&lt;&gt;"",GUS_2020!AR49*41.868/1000,"")</f>
        <v>3.5169120000000005</v>
      </c>
      <c r="AS49" s="273">
        <f>IF(GUS_2020!AS49&lt;&gt;"",GUS_2020!AS49*41.868/1000,"")</f>
        <v>58.029048000000003</v>
      </c>
      <c r="AT49" s="273" t="str">
        <f>IF(GUS_2020!AT49&lt;&gt;"",GUS_2020!AT49*41.868/1000,"")</f>
        <v/>
      </c>
      <c r="AU49" s="273">
        <f>IF(GUS_2020!AU49&lt;&gt;"",GUS_2020!AU49*41.868/1000,"")</f>
        <v>40.444488000000007</v>
      </c>
      <c r="AV49" s="273" t="str">
        <f>IF(GUS_2020!AV49&lt;&gt;"",GUS_2020!AV49*41.868/1000,"")</f>
        <v/>
      </c>
      <c r="AW49" s="273" t="str">
        <f>IF(GUS_2020!AW49&lt;&gt;"",GUS_2020!AW49*41.868/1000,"")</f>
        <v/>
      </c>
      <c r="AX49" s="273" t="str">
        <f>IF(GUS_2020!AX49&lt;&gt;"",GUS_2020!AX49*41.868/1000,"")</f>
        <v/>
      </c>
      <c r="AY49" s="273" t="str">
        <f>IF(GUS_2020!AY49&lt;&gt;"",GUS_2020!AY49*41.868/1000,"")</f>
        <v/>
      </c>
      <c r="AZ49" s="273" t="str">
        <f>IF(GUS_2020!AZ49&lt;&gt;"",GUS_2020!AZ49*41.868/1000,"")</f>
        <v/>
      </c>
      <c r="BA49" s="273" t="str">
        <f>IF(GUS_2020!BA49&lt;&gt;"",GUS_2020!BA49*41.868/1000,"")</f>
        <v/>
      </c>
      <c r="BB49" s="273" t="str">
        <f>IF(GUS_2020!BB49&lt;&gt;"",GUS_2020!BB49*41.868/1000,"")</f>
        <v/>
      </c>
      <c r="BC49" s="273" t="str">
        <f>IF(GUS_2020!BC49&lt;&gt;"",GUS_2020!BC49*41.868/1000,"")</f>
        <v/>
      </c>
      <c r="BD49" s="273" t="str">
        <f>IF(GUS_2020!BD49&lt;&gt;"",GUS_2020!BD49*41.868/1000,"")</f>
        <v/>
      </c>
      <c r="BE49" s="273" t="str">
        <f>IF(GUS_2020!BE49&lt;&gt;"",GUS_2020!BE49*41.868/1000,"")</f>
        <v/>
      </c>
      <c r="BF49" s="273" t="str">
        <f>IF(GUS_2020!BF49&lt;&gt;"",GUS_2020!BF49*41.868/1000,"")</f>
        <v/>
      </c>
      <c r="BG49" s="273">
        <f>IF(GUS_2020!BG49&lt;&gt;"",GUS_2020!BG49*41.868/1000,"")</f>
        <v>7.0756920000000001</v>
      </c>
      <c r="BH49" s="273" t="str">
        <f>IF(GUS_2020!BH49&lt;&gt;"",GUS_2020!BH49*41.868/1000,"")</f>
        <v/>
      </c>
      <c r="BI49" s="273">
        <f>IF(GUS_2020!BI49&lt;&gt;"",GUS_2020!BI49*41.868/1000,"")</f>
        <v>33.368796000000003</v>
      </c>
      <c r="BJ49" s="273" t="str">
        <f>IF(GUS_2020!BJ49&lt;&gt;"",GUS_2020!BJ49*41.868/1000,"")</f>
        <v/>
      </c>
      <c r="BK49" s="273" t="str">
        <f>IF(GUS_2020!BK49&lt;&gt;"",GUS_2020!BK49*41.868/1000,"")</f>
        <v/>
      </c>
      <c r="BL49" s="273" t="str">
        <f>IF(GUS_2020!BL49&lt;&gt;"",GUS_2020!BL49*41.868/1000,"")</f>
        <v/>
      </c>
      <c r="BM49" s="273" t="str">
        <f>IF(GUS_2020!BM49&lt;&gt;"",GUS_2020!BM49*41.868/1000,"")</f>
        <v/>
      </c>
      <c r="BN49" s="273" t="str">
        <f>IF(GUS_2020!BN49&lt;&gt;"",GUS_2020!BN49*41.868/1000,"")</f>
        <v/>
      </c>
      <c r="BO49" s="273" t="str">
        <f>IF(GUS_2020!BO49&lt;&gt;"",GUS_2020!BO49*41.868/1000,"")</f>
        <v/>
      </c>
      <c r="BP49" s="273" t="str">
        <f>IF(GUS_2020!BP49&lt;&gt;"",GUS_2020!BP49*41.868/1000,"")</f>
        <v/>
      </c>
      <c r="BQ49" s="273" t="str">
        <f>IF(GUS_2020!BQ49&lt;&gt;"",GUS_2020!BQ49*41.868/1000,"")</f>
        <v/>
      </c>
      <c r="BR49" s="273">
        <f>IF(GUS_2020!BR49&lt;&gt;"",GUS_2020!BR49*41.868/1000,"")</f>
        <v>285.87470400000001</v>
      </c>
      <c r="BS49" s="273">
        <f>IF(GUS_2020!BS49&lt;&gt;"",GUS_2020!BS49*41.868/1000,"")</f>
        <v>568.94425200000001</v>
      </c>
    </row>
    <row r="50" spans="1:71" ht="22.5">
      <c r="A50" s="272" t="s">
        <v>693</v>
      </c>
      <c r="B50" s="273">
        <f>IF(GUS_2020!B50&lt;&gt;"",GUS_2020!B50*41.868/1000,"")</f>
        <v>854.81895599999996</v>
      </c>
      <c r="C50" s="273" t="str">
        <f>IF(GUS_2020!C50&lt;&gt;"",GUS_2020!C50*41.868/1000,"")</f>
        <v/>
      </c>
      <c r="D50" s="273" t="str">
        <f>IF(GUS_2020!D50&lt;&gt;"",GUS_2020!D50*41.868/1000,"")</f>
        <v/>
      </c>
      <c r="E50" s="273" t="str">
        <f>IF(GUS_2020!E50&lt;&gt;"",GUS_2020!E50*41.868/1000,"")</f>
        <v/>
      </c>
      <c r="F50" s="273" t="str">
        <f>IF(GUS_2020!F50&lt;&gt;"",GUS_2020!F50*41.868/1000,"")</f>
        <v/>
      </c>
      <c r="G50" s="273" t="str">
        <f>IF(GUS_2020!G50&lt;&gt;"",GUS_2020!G50*41.868/1000,"")</f>
        <v/>
      </c>
      <c r="H50" s="273" t="str">
        <f>IF(GUS_2020!H50&lt;&gt;"",GUS_2020!H50*41.868/1000,"")</f>
        <v/>
      </c>
      <c r="I50" s="273" t="str">
        <f>IF(GUS_2020!I50&lt;&gt;"",GUS_2020!I50*41.868/1000,"")</f>
        <v/>
      </c>
      <c r="J50" s="273" t="str">
        <f>IF(GUS_2020!J50&lt;&gt;"",GUS_2020!J50*41.868/1000,"")</f>
        <v/>
      </c>
      <c r="K50" s="273" t="str">
        <f>IF(GUS_2020!K50&lt;&gt;"",GUS_2020!K50*41.868/1000,"")</f>
        <v/>
      </c>
      <c r="L50" s="273" t="str">
        <f>IF(GUS_2020!L50&lt;&gt;"",GUS_2020!L50*41.868/1000,"")</f>
        <v/>
      </c>
      <c r="M50" s="273" t="str">
        <f>IF(GUS_2020!M50&lt;&gt;"",GUS_2020!M50*41.868/1000,"")</f>
        <v/>
      </c>
      <c r="N50" s="273" t="str">
        <f>IF(GUS_2020!N50&lt;&gt;"",GUS_2020!N50*41.868/1000,"")</f>
        <v/>
      </c>
      <c r="O50" s="273" t="str">
        <f>IF(GUS_2020!O50&lt;&gt;"",GUS_2020!O50*41.868/1000,"")</f>
        <v/>
      </c>
      <c r="P50" s="273" t="str">
        <f>IF(GUS_2020!P50&lt;&gt;"",GUS_2020!P50*41.868/1000,"")</f>
        <v/>
      </c>
      <c r="Q50" s="273" t="str">
        <f>IF(GUS_2020!Q50&lt;&gt;"",GUS_2020!Q50*41.868/1000,"")</f>
        <v/>
      </c>
      <c r="R50" s="273" t="str">
        <f>IF(GUS_2020!R50&lt;&gt;"",GUS_2020!R50*41.868/1000,"")</f>
        <v/>
      </c>
      <c r="S50" s="273" t="str">
        <f>IF(GUS_2020!S50&lt;&gt;"",GUS_2020!S50*41.868/1000,"")</f>
        <v/>
      </c>
      <c r="T50" s="273" t="str">
        <f>IF(GUS_2020!T50&lt;&gt;"",GUS_2020!T50*41.868/1000,"")</f>
        <v/>
      </c>
      <c r="U50" s="273" t="str">
        <f>IF(GUS_2020!U50&lt;&gt;"",GUS_2020!U50*41.868/1000,"")</f>
        <v/>
      </c>
      <c r="V50" s="273" t="str">
        <f>IF(GUS_2020!V50&lt;&gt;"",GUS_2020!V50*41.868/1000,"")</f>
        <v/>
      </c>
      <c r="W50" s="273" t="str">
        <f>IF(GUS_2020!W50&lt;&gt;"",GUS_2020!W50*41.868/1000,"")</f>
        <v/>
      </c>
      <c r="X50" s="273" t="str">
        <f>IF(GUS_2020!X50&lt;&gt;"",GUS_2020!X50*41.868/1000,"")</f>
        <v/>
      </c>
      <c r="Y50" s="273" t="str">
        <f>IF(GUS_2020!Y50&lt;&gt;"",GUS_2020!Y50*41.868/1000,"")</f>
        <v/>
      </c>
      <c r="Z50" s="273" t="str">
        <f>IF(GUS_2020!Z50&lt;&gt;"",GUS_2020!Z50*41.868/1000,"")</f>
        <v/>
      </c>
      <c r="AA50" s="273" t="str">
        <f>IF(GUS_2020!AA50&lt;&gt;"",GUS_2020!AA50*41.868/1000,"")</f>
        <v/>
      </c>
      <c r="AB50" s="273" t="str">
        <f>IF(GUS_2020!AB50&lt;&gt;"",GUS_2020!AB50*41.868/1000,"")</f>
        <v/>
      </c>
      <c r="AC50" s="273" t="str">
        <f>IF(GUS_2020!AC50&lt;&gt;"",GUS_2020!AC50*41.868/1000,"")</f>
        <v/>
      </c>
      <c r="AD50" s="273" t="str">
        <f>IF(GUS_2020!AD50&lt;&gt;"",GUS_2020!AD50*41.868/1000,"")</f>
        <v/>
      </c>
      <c r="AE50" s="273" t="str">
        <f>IF(GUS_2020!AE50&lt;&gt;"",GUS_2020!AE50*41.868/1000,"")</f>
        <v/>
      </c>
      <c r="AF50" s="273" t="str">
        <f>IF(GUS_2020!AF50&lt;&gt;"",GUS_2020!AF50*41.868/1000,"")</f>
        <v/>
      </c>
      <c r="AG50" s="273" t="str">
        <f>IF(GUS_2020!AG50&lt;&gt;"",GUS_2020!AG50*41.868/1000,"")</f>
        <v/>
      </c>
      <c r="AH50" s="273" t="str">
        <f>IF(GUS_2020!AH50&lt;&gt;"",GUS_2020!AH50*41.868/1000,"")</f>
        <v/>
      </c>
      <c r="AI50" s="273" t="str">
        <f>IF(GUS_2020!AI50&lt;&gt;"",GUS_2020!AI50*41.868/1000,"")</f>
        <v/>
      </c>
      <c r="AJ50" s="273" t="str">
        <f>IF(GUS_2020!AJ50&lt;&gt;"",GUS_2020!AJ50*41.868/1000,"")</f>
        <v/>
      </c>
      <c r="AK50" s="273" t="str">
        <f>IF(GUS_2020!AK50&lt;&gt;"",GUS_2020!AK50*41.868/1000,"")</f>
        <v/>
      </c>
      <c r="AL50" s="273" t="str">
        <f>IF(GUS_2020!AL50&lt;&gt;"",GUS_2020!AL50*41.868/1000,"")</f>
        <v/>
      </c>
      <c r="AM50" s="273" t="str">
        <f>IF(GUS_2020!AM50&lt;&gt;"",GUS_2020!AM50*41.868/1000,"")</f>
        <v/>
      </c>
      <c r="AN50" s="273" t="str">
        <f>IF(GUS_2020!AN50&lt;&gt;"",GUS_2020!AN50*41.868/1000,"")</f>
        <v/>
      </c>
      <c r="AO50" s="273" t="str">
        <f>IF(GUS_2020!AO50&lt;&gt;"",GUS_2020!AO50*41.868/1000,"")</f>
        <v/>
      </c>
      <c r="AP50" s="273" t="str">
        <f>IF(GUS_2020!AP50&lt;&gt;"",GUS_2020!AP50*41.868/1000,"")</f>
        <v/>
      </c>
      <c r="AQ50" s="273" t="str">
        <f>IF(GUS_2020!AQ50&lt;&gt;"",GUS_2020!AQ50*41.868/1000,"")</f>
        <v/>
      </c>
      <c r="AR50" s="273" t="str">
        <f>IF(GUS_2020!AR50&lt;&gt;"",GUS_2020!AR50*41.868/1000,"")</f>
        <v/>
      </c>
      <c r="AS50" s="273" t="str">
        <f>IF(GUS_2020!AS50&lt;&gt;"",GUS_2020!AS50*41.868/1000,"")</f>
        <v/>
      </c>
      <c r="AT50" s="273" t="str">
        <f>IF(GUS_2020!AT50&lt;&gt;"",GUS_2020!AT50*41.868/1000,"")</f>
        <v/>
      </c>
      <c r="AU50" s="273" t="str">
        <f>IF(GUS_2020!AU50&lt;&gt;"",GUS_2020!AU50*41.868/1000,"")</f>
        <v/>
      </c>
      <c r="AV50" s="273" t="str">
        <f>IF(GUS_2020!AV50&lt;&gt;"",GUS_2020!AV50*41.868/1000,"")</f>
        <v/>
      </c>
      <c r="AW50" s="273" t="str">
        <f>IF(GUS_2020!AW50&lt;&gt;"",GUS_2020!AW50*41.868/1000,"")</f>
        <v/>
      </c>
      <c r="AX50" s="273" t="str">
        <f>IF(GUS_2020!AX50&lt;&gt;"",GUS_2020!AX50*41.868/1000,"")</f>
        <v/>
      </c>
      <c r="AY50" s="273" t="str">
        <f>IF(GUS_2020!AY50&lt;&gt;"",GUS_2020!AY50*41.868/1000,"")</f>
        <v/>
      </c>
      <c r="AZ50" s="273" t="str">
        <f>IF(GUS_2020!AZ50&lt;&gt;"",GUS_2020!AZ50*41.868/1000,"")</f>
        <v/>
      </c>
      <c r="BA50" s="273" t="str">
        <f>IF(GUS_2020!BA50&lt;&gt;"",GUS_2020!BA50*41.868/1000,"")</f>
        <v/>
      </c>
      <c r="BB50" s="273" t="str">
        <f>IF(GUS_2020!BB50&lt;&gt;"",GUS_2020!BB50*41.868/1000,"")</f>
        <v/>
      </c>
      <c r="BC50" s="273" t="str">
        <f>IF(GUS_2020!BC50&lt;&gt;"",GUS_2020!BC50*41.868/1000,"")</f>
        <v/>
      </c>
      <c r="BD50" s="273" t="str">
        <f>IF(GUS_2020!BD50&lt;&gt;"",GUS_2020!BD50*41.868/1000,"")</f>
        <v/>
      </c>
      <c r="BE50" s="273" t="str">
        <f>IF(GUS_2020!BE50&lt;&gt;"",GUS_2020!BE50*41.868/1000,"")</f>
        <v/>
      </c>
      <c r="BF50" s="273" t="str">
        <f>IF(GUS_2020!BF50&lt;&gt;"",GUS_2020!BF50*41.868/1000,"")</f>
        <v/>
      </c>
      <c r="BG50" s="273" t="str">
        <f>IF(GUS_2020!BG50&lt;&gt;"",GUS_2020!BG50*41.868/1000,"")</f>
        <v/>
      </c>
      <c r="BH50" s="273" t="str">
        <f>IF(GUS_2020!BH50&lt;&gt;"",GUS_2020!BH50*41.868/1000,"")</f>
        <v/>
      </c>
      <c r="BI50" s="273" t="str">
        <f>IF(GUS_2020!BI50&lt;&gt;"",GUS_2020!BI50*41.868/1000,"")</f>
        <v/>
      </c>
      <c r="BJ50" s="273" t="str">
        <f>IF(GUS_2020!BJ50&lt;&gt;"",GUS_2020!BJ50*41.868/1000,"")</f>
        <v/>
      </c>
      <c r="BK50" s="273" t="str">
        <f>IF(GUS_2020!BK50&lt;&gt;"",GUS_2020!BK50*41.868/1000,"")</f>
        <v/>
      </c>
      <c r="BL50" s="273" t="str">
        <f>IF(GUS_2020!BL50&lt;&gt;"",GUS_2020!BL50*41.868/1000,"")</f>
        <v/>
      </c>
      <c r="BM50" s="273" t="str">
        <f>IF(GUS_2020!BM50&lt;&gt;"",GUS_2020!BM50*41.868/1000,"")</f>
        <v/>
      </c>
      <c r="BN50" s="273" t="str">
        <f>IF(GUS_2020!BN50&lt;&gt;"",GUS_2020!BN50*41.868/1000,"")</f>
        <v/>
      </c>
      <c r="BO50" s="273" t="str">
        <f>IF(GUS_2020!BO50&lt;&gt;"",GUS_2020!BO50*41.868/1000,"")</f>
        <v/>
      </c>
      <c r="BP50" s="273" t="str">
        <f>IF(GUS_2020!BP50&lt;&gt;"",GUS_2020!BP50*41.868/1000,"")</f>
        <v/>
      </c>
      <c r="BQ50" s="273" t="str">
        <f>IF(GUS_2020!BQ50&lt;&gt;"",GUS_2020!BQ50*41.868/1000,"")</f>
        <v/>
      </c>
      <c r="BR50" s="273">
        <f>IF(GUS_2020!BR50&lt;&gt;"",GUS_2020!BR50*41.868/1000,"")</f>
        <v>285.87470400000001</v>
      </c>
      <c r="BS50" s="273">
        <f>IF(GUS_2020!BS50&lt;&gt;"",GUS_2020!BS50*41.868/1000,"")</f>
        <v>568.94425200000001</v>
      </c>
    </row>
    <row r="51" spans="1:71" ht="22.5">
      <c r="A51" s="272" t="s">
        <v>694</v>
      </c>
      <c r="B51" s="273">
        <f>IF(GUS_2020!B51&lt;&gt;"",GUS_2020!B51*41.868/1000,"")</f>
        <v>82.521828000000014</v>
      </c>
      <c r="C51" s="273" t="str">
        <f>IF(GUS_2020!C51&lt;&gt;"",GUS_2020!C51*41.868/1000,"")</f>
        <v/>
      </c>
      <c r="D51" s="273" t="str">
        <f>IF(GUS_2020!D51&lt;&gt;"",GUS_2020!D51*41.868/1000,"")</f>
        <v/>
      </c>
      <c r="E51" s="273" t="str">
        <f>IF(GUS_2020!E51&lt;&gt;"",GUS_2020!E51*41.868/1000,"")</f>
        <v/>
      </c>
      <c r="F51" s="273" t="str">
        <f>IF(GUS_2020!F51&lt;&gt;"",GUS_2020!F51*41.868/1000,"")</f>
        <v/>
      </c>
      <c r="G51" s="273" t="str">
        <f>IF(GUS_2020!G51&lt;&gt;"",GUS_2020!G51*41.868/1000,"")</f>
        <v/>
      </c>
      <c r="H51" s="273" t="str">
        <f>IF(GUS_2020!H51&lt;&gt;"",GUS_2020!H51*41.868/1000,"")</f>
        <v/>
      </c>
      <c r="I51" s="273" t="str">
        <f>IF(GUS_2020!I51&lt;&gt;"",GUS_2020!I51*41.868/1000,"")</f>
        <v/>
      </c>
      <c r="J51" s="273" t="str">
        <f>IF(GUS_2020!J51&lt;&gt;"",GUS_2020!J51*41.868/1000,"")</f>
        <v/>
      </c>
      <c r="K51" s="273" t="str">
        <f>IF(GUS_2020!K51&lt;&gt;"",GUS_2020!K51*41.868/1000,"")</f>
        <v/>
      </c>
      <c r="L51" s="273" t="str">
        <f>IF(GUS_2020!L51&lt;&gt;"",GUS_2020!L51*41.868/1000,"")</f>
        <v/>
      </c>
      <c r="M51" s="273" t="str">
        <f>IF(GUS_2020!M51&lt;&gt;"",GUS_2020!M51*41.868/1000,"")</f>
        <v/>
      </c>
      <c r="N51" s="273" t="str">
        <f>IF(GUS_2020!N51&lt;&gt;"",GUS_2020!N51*41.868/1000,"")</f>
        <v/>
      </c>
      <c r="O51" s="273" t="str">
        <f>IF(GUS_2020!O51&lt;&gt;"",GUS_2020!O51*41.868/1000,"")</f>
        <v/>
      </c>
      <c r="P51" s="273" t="str">
        <f>IF(GUS_2020!P51&lt;&gt;"",GUS_2020!P51*41.868/1000,"")</f>
        <v/>
      </c>
      <c r="Q51" s="273" t="str">
        <f>IF(GUS_2020!Q51&lt;&gt;"",GUS_2020!Q51*41.868/1000,"")</f>
        <v/>
      </c>
      <c r="R51" s="273" t="str">
        <f>IF(GUS_2020!R51&lt;&gt;"",GUS_2020!R51*41.868/1000,"")</f>
        <v/>
      </c>
      <c r="S51" s="273" t="str">
        <f>IF(GUS_2020!S51&lt;&gt;"",GUS_2020!S51*41.868/1000,"")</f>
        <v/>
      </c>
      <c r="T51" s="273" t="str">
        <f>IF(GUS_2020!T51&lt;&gt;"",GUS_2020!T51*41.868/1000,"")</f>
        <v/>
      </c>
      <c r="U51" s="273" t="str">
        <f>IF(GUS_2020!U51&lt;&gt;"",GUS_2020!U51*41.868/1000,"")</f>
        <v/>
      </c>
      <c r="V51" s="273" t="str">
        <f>IF(GUS_2020!V51&lt;&gt;"",GUS_2020!V51*41.868/1000,"")</f>
        <v/>
      </c>
      <c r="W51" s="273" t="str">
        <f>IF(GUS_2020!W51&lt;&gt;"",GUS_2020!W51*41.868/1000,"")</f>
        <v/>
      </c>
      <c r="X51" s="273" t="str">
        <f>IF(GUS_2020!X51&lt;&gt;"",GUS_2020!X51*41.868/1000,"")</f>
        <v/>
      </c>
      <c r="Y51" s="273" t="str">
        <f>IF(GUS_2020!Y51&lt;&gt;"",GUS_2020!Y51*41.868/1000,"")</f>
        <v/>
      </c>
      <c r="Z51" s="273" t="str">
        <f>IF(GUS_2020!Z51&lt;&gt;"",GUS_2020!Z51*41.868/1000,"")</f>
        <v/>
      </c>
      <c r="AA51" s="273" t="str">
        <f>IF(GUS_2020!AA51&lt;&gt;"",GUS_2020!AA51*41.868/1000,"")</f>
        <v/>
      </c>
      <c r="AB51" s="273" t="str">
        <f>IF(GUS_2020!AB51&lt;&gt;"",GUS_2020!AB51*41.868/1000,"")</f>
        <v/>
      </c>
      <c r="AC51" s="273" t="str">
        <f>IF(GUS_2020!AC51&lt;&gt;"",GUS_2020!AC51*41.868/1000,"")</f>
        <v/>
      </c>
      <c r="AD51" s="273" t="str">
        <f>IF(GUS_2020!AD51&lt;&gt;"",GUS_2020!AD51*41.868/1000,"")</f>
        <v/>
      </c>
      <c r="AE51" s="273" t="str">
        <f>IF(GUS_2020!AE51&lt;&gt;"",GUS_2020!AE51*41.868/1000,"")</f>
        <v/>
      </c>
      <c r="AF51" s="273" t="str">
        <f>IF(GUS_2020!AF51&lt;&gt;"",GUS_2020!AF51*41.868/1000,"")</f>
        <v/>
      </c>
      <c r="AG51" s="273" t="str">
        <f>IF(GUS_2020!AG51&lt;&gt;"",GUS_2020!AG51*41.868/1000,"")</f>
        <v/>
      </c>
      <c r="AH51" s="273" t="str">
        <f>IF(GUS_2020!AH51&lt;&gt;"",GUS_2020!AH51*41.868/1000,"")</f>
        <v/>
      </c>
      <c r="AI51" s="273" t="str">
        <f>IF(GUS_2020!AI51&lt;&gt;"",GUS_2020!AI51*41.868/1000,"")</f>
        <v/>
      </c>
      <c r="AJ51" s="273" t="str">
        <f>IF(GUS_2020!AJ51&lt;&gt;"",GUS_2020!AJ51*41.868/1000,"")</f>
        <v/>
      </c>
      <c r="AK51" s="273" t="str">
        <f>IF(GUS_2020!AK51&lt;&gt;"",GUS_2020!AK51*41.868/1000,"")</f>
        <v/>
      </c>
      <c r="AL51" s="273" t="str">
        <f>IF(GUS_2020!AL51&lt;&gt;"",GUS_2020!AL51*41.868/1000,"")</f>
        <v/>
      </c>
      <c r="AM51" s="273" t="str">
        <f>IF(GUS_2020!AM51&lt;&gt;"",GUS_2020!AM51*41.868/1000,"")</f>
        <v/>
      </c>
      <c r="AN51" s="273" t="str">
        <f>IF(GUS_2020!AN51&lt;&gt;"",GUS_2020!AN51*41.868/1000,"")</f>
        <v/>
      </c>
      <c r="AO51" s="273" t="str">
        <f>IF(GUS_2020!AO51&lt;&gt;"",GUS_2020!AO51*41.868/1000,"")</f>
        <v/>
      </c>
      <c r="AP51" s="273" t="str">
        <f>IF(GUS_2020!AP51&lt;&gt;"",GUS_2020!AP51*41.868/1000,"")</f>
        <v/>
      </c>
      <c r="AQ51" s="273" t="str">
        <f>IF(GUS_2020!AQ51&lt;&gt;"",GUS_2020!AQ51*41.868/1000,"")</f>
        <v/>
      </c>
      <c r="AR51" s="273" t="str">
        <f>IF(GUS_2020!AR51&lt;&gt;"",GUS_2020!AR51*41.868/1000,"")</f>
        <v/>
      </c>
      <c r="AS51" s="273" t="str">
        <f>IF(GUS_2020!AS51&lt;&gt;"",GUS_2020!AS51*41.868/1000,"")</f>
        <v/>
      </c>
      <c r="AT51" s="273" t="str">
        <f>IF(GUS_2020!AT51&lt;&gt;"",GUS_2020!AT51*41.868/1000,"")</f>
        <v/>
      </c>
      <c r="AU51" s="273" t="str">
        <f>IF(GUS_2020!AU51&lt;&gt;"",GUS_2020!AU51*41.868/1000,"")</f>
        <v/>
      </c>
      <c r="AV51" s="273" t="str">
        <f>IF(GUS_2020!AV51&lt;&gt;"",GUS_2020!AV51*41.868/1000,"")</f>
        <v/>
      </c>
      <c r="AW51" s="273" t="str">
        <f>IF(GUS_2020!AW51&lt;&gt;"",GUS_2020!AW51*41.868/1000,"")</f>
        <v/>
      </c>
      <c r="AX51" s="273" t="str">
        <f>IF(GUS_2020!AX51&lt;&gt;"",GUS_2020!AX51*41.868/1000,"")</f>
        <v/>
      </c>
      <c r="AY51" s="273" t="str">
        <f>IF(GUS_2020!AY51&lt;&gt;"",GUS_2020!AY51*41.868/1000,"")</f>
        <v/>
      </c>
      <c r="AZ51" s="273" t="str">
        <f>IF(GUS_2020!AZ51&lt;&gt;"",GUS_2020!AZ51*41.868/1000,"")</f>
        <v/>
      </c>
      <c r="BA51" s="273" t="str">
        <f>IF(GUS_2020!BA51&lt;&gt;"",GUS_2020!BA51*41.868/1000,"")</f>
        <v/>
      </c>
      <c r="BB51" s="273" t="str">
        <f>IF(GUS_2020!BB51&lt;&gt;"",GUS_2020!BB51*41.868/1000,"")</f>
        <v/>
      </c>
      <c r="BC51" s="273" t="str">
        <f>IF(GUS_2020!BC51&lt;&gt;"",GUS_2020!BC51*41.868/1000,"")</f>
        <v/>
      </c>
      <c r="BD51" s="273" t="str">
        <f>IF(GUS_2020!BD51&lt;&gt;"",GUS_2020!BD51*41.868/1000,"")</f>
        <v/>
      </c>
      <c r="BE51" s="273" t="str">
        <f>IF(GUS_2020!BE51&lt;&gt;"",GUS_2020!BE51*41.868/1000,"")</f>
        <v/>
      </c>
      <c r="BF51" s="273" t="str">
        <f>IF(GUS_2020!BF51&lt;&gt;"",GUS_2020!BF51*41.868/1000,"")</f>
        <v/>
      </c>
      <c r="BG51" s="273" t="str">
        <f>IF(GUS_2020!BG51&lt;&gt;"",GUS_2020!BG51*41.868/1000,"")</f>
        <v/>
      </c>
      <c r="BH51" s="273" t="str">
        <f>IF(GUS_2020!BH51&lt;&gt;"",GUS_2020!BH51*41.868/1000,"")</f>
        <v/>
      </c>
      <c r="BI51" s="273" t="str">
        <f>IF(GUS_2020!BI51&lt;&gt;"",GUS_2020!BI51*41.868/1000,"")</f>
        <v/>
      </c>
      <c r="BJ51" s="273" t="str">
        <f>IF(GUS_2020!BJ51&lt;&gt;"",GUS_2020!BJ51*41.868/1000,"")</f>
        <v/>
      </c>
      <c r="BK51" s="273" t="str">
        <f>IF(GUS_2020!BK51&lt;&gt;"",GUS_2020!BK51*41.868/1000,"")</f>
        <v/>
      </c>
      <c r="BL51" s="273" t="str">
        <f>IF(GUS_2020!BL51&lt;&gt;"",GUS_2020!BL51*41.868/1000,"")</f>
        <v/>
      </c>
      <c r="BM51" s="273" t="str">
        <f>IF(GUS_2020!BM51&lt;&gt;"",GUS_2020!BM51*41.868/1000,"")</f>
        <v/>
      </c>
      <c r="BN51" s="273" t="str">
        <f>IF(GUS_2020!BN51&lt;&gt;"",GUS_2020!BN51*41.868/1000,"")</f>
        <v/>
      </c>
      <c r="BO51" s="273" t="str">
        <f>IF(GUS_2020!BO51&lt;&gt;"",GUS_2020!BO51*41.868/1000,"")</f>
        <v/>
      </c>
      <c r="BP51" s="273" t="str">
        <f>IF(GUS_2020!BP51&lt;&gt;"",GUS_2020!BP51*41.868/1000,"")</f>
        <v/>
      </c>
      <c r="BQ51" s="273" t="str">
        <f>IF(GUS_2020!BQ51&lt;&gt;"",GUS_2020!BQ51*41.868/1000,"")</f>
        <v/>
      </c>
      <c r="BR51" s="273" t="str">
        <f>IF(GUS_2020!BR51&lt;&gt;"",GUS_2020!BR51*41.868/1000,"")</f>
        <v/>
      </c>
      <c r="BS51" s="273">
        <f>IF(GUS_2020!BS51&lt;&gt;"",GUS_2020!BS51*41.868/1000,"")</f>
        <v>82.521828000000014</v>
      </c>
    </row>
    <row r="52" spans="1:71" ht="22.5">
      <c r="A52" s="272" t="s">
        <v>695</v>
      </c>
      <c r="B52" s="273">
        <f>IF(GUS_2020!B52&lt;&gt;"",GUS_2020!B52*41.868/1000,"")</f>
        <v>585.60771599999998</v>
      </c>
      <c r="C52" s="273" t="str">
        <f>IF(GUS_2020!C52&lt;&gt;"",GUS_2020!C52*41.868/1000,"")</f>
        <v/>
      </c>
      <c r="D52" s="273" t="str">
        <f>IF(GUS_2020!D52&lt;&gt;"",GUS_2020!D52*41.868/1000,"")</f>
        <v/>
      </c>
      <c r="E52" s="273" t="str">
        <f>IF(GUS_2020!E52&lt;&gt;"",GUS_2020!E52*41.868/1000,"")</f>
        <v/>
      </c>
      <c r="F52" s="273" t="str">
        <f>IF(GUS_2020!F52&lt;&gt;"",GUS_2020!F52*41.868/1000,"")</f>
        <v/>
      </c>
      <c r="G52" s="273" t="str">
        <f>IF(GUS_2020!G52&lt;&gt;"",GUS_2020!G52*41.868/1000,"")</f>
        <v/>
      </c>
      <c r="H52" s="273" t="str">
        <f>IF(GUS_2020!H52&lt;&gt;"",GUS_2020!H52*41.868/1000,"")</f>
        <v/>
      </c>
      <c r="I52" s="273" t="str">
        <f>IF(GUS_2020!I52&lt;&gt;"",GUS_2020!I52*41.868/1000,"")</f>
        <v/>
      </c>
      <c r="J52" s="273" t="str">
        <f>IF(GUS_2020!J52&lt;&gt;"",GUS_2020!J52*41.868/1000,"")</f>
        <v/>
      </c>
      <c r="K52" s="273" t="str">
        <f>IF(GUS_2020!K52&lt;&gt;"",GUS_2020!K52*41.868/1000,"")</f>
        <v/>
      </c>
      <c r="L52" s="273" t="str">
        <f>IF(GUS_2020!L52&lt;&gt;"",GUS_2020!L52*41.868/1000,"")</f>
        <v/>
      </c>
      <c r="M52" s="273" t="str">
        <f>IF(GUS_2020!M52&lt;&gt;"",GUS_2020!M52*41.868/1000,"")</f>
        <v/>
      </c>
      <c r="N52" s="273" t="str">
        <f>IF(GUS_2020!N52&lt;&gt;"",GUS_2020!N52*41.868/1000,"")</f>
        <v/>
      </c>
      <c r="O52" s="273" t="str">
        <f>IF(GUS_2020!O52&lt;&gt;"",GUS_2020!O52*41.868/1000,"")</f>
        <v/>
      </c>
      <c r="P52" s="273" t="str">
        <f>IF(GUS_2020!P52&lt;&gt;"",GUS_2020!P52*41.868/1000,"")</f>
        <v/>
      </c>
      <c r="Q52" s="273" t="str">
        <f>IF(GUS_2020!Q52&lt;&gt;"",GUS_2020!Q52*41.868/1000,"")</f>
        <v/>
      </c>
      <c r="R52" s="273" t="str">
        <f>IF(GUS_2020!R52&lt;&gt;"",GUS_2020!R52*41.868/1000,"")</f>
        <v/>
      </c>
      <c r="S52" s="273" t="str">
        <f>IF(GUS_2020!S52&lt;&gt;"",GUS_2020!S52*41.868/1000,"")</f>
        <v/>
      </c>
      <c r="T52" s="273" t="str">
        <f>IF(GUS_2020!T52&lt;&gt;"",GUS_2020!T52*41.868/1000,"")</f>
        <v/>
      </c>
      <c r="U52" s="273" t="str">
        <f>IF(GUS_2020!U52&lt;&gt;"",GUS_2020!U52*41.868/1000,"")</f>
        <v/>
      </c>
      <c r="V52" s="273" t="str">
        <f>IF(GUS_2020!V52&lt;&gt;"",GUS_2020!V52*41.868/1000,"")</f>
        <v/>
      </c>
      <c r="W52" s="273" t="str">
        <f>IF(GUS_2020!W52&lt;&gt;"",GUS_2020!W52*41.868/1000,"")</f>
        <v/>
      </c>
      <c r="X52" s="273" t="str">
        <f>IF(GUS_2020!X52&lt;&gt;"",GUS_2020!X52*41.868/1000,"")</f>
        <v/>
      </c>
      <c r="Y52" s="273" t="str">
        <f>IF(GUS_2020!Y52&lt;&gt;"",GUS_2020!Y52*41.868/1000,"")</f>
        <v/>
      </c>
      <c r="Z52" s="273" t="str">
        <f>IF(GUS_2020!Z52&lt;&gt;"",GUS_2020!Z52*41.868/1000,"")</f>
        <v/>
      </c>
      <c r="AA52" s="273" t="str">
        <f>IF(GUS_2020!AA52&lt;&gt;"",GUS_2020!AA52*41.868/1000,"")</f>
        <v/>
      </c>
      <c r="AB52" s="273" t="str">
        <f>IF(GUS_2020!AB52&lt;&gt;"",GUS_2020!AB52*41.868/1000,"")</f>
        <v/>
      </c>
      <c r="AC52" s="273" t="str">
        <f>IF(GUS_2020!AC52&lt;&gt;"",GUS_2020!AC52*41.868/1000,"")</f>
        <v/>
      </c>
      <c r="AD52" s="273" t="str">
        <f>IF(GUS_2020!AD52&lt;&gt;"",GUS_2020!AD52*41.868/1000,"")</f>
        <v/>
      </c>
      <c r="AE52" s="273" t="str">
        <f>IF(GUS_2020!AE52&lt;&gt;"",GUS_2020!AE52*41.868/1000,"")</f>
        <v/>
      </c>
      <c r="AF52" s="273" t="str">
        <f>IF(GUS_2020!AF52&lt;&gt;"",GUS_2020!AF52*41.868/1000,"")</f>
        <v/>
      </c>
      <c r="AG52" s="273" t="str">
        <f>IF(GUS_2020!AG52&lt;&gt;"",GUS_2020!AG52*41.868/1000,"")</f>
        <v/>
      </c>
      <c r="AH52" s="273" t="str">
        <f>IF(GUS_2020!AH52&lt;&gt;"",GUS_2020!AH52*41.868/1000,"")</f>
        <v/>
      </c>
      <c r="AI52" s="273" t="str">
        <f>IF(GUS_2020!AI52&lt;&gt;"",GUS_2020!AI52*41.868/1000,"")</f>
        <v/>
      </c>
      <c r="AJ52" s="273" t="str">
        <f>IF(GUS_2020!AJ52&lt;&gt;"",GUS_2020!AJ52*41.868/1000,"")</f>
        <v/>
      </c>
      <c r="AK52" s="273" t="str">
        <f>IF(GUS_2020!AK52&lt;&gt;"",GUS_2020!AK52*41.868/1000,"")</f>
        <v/>
      </c>
      <c r="AL52" s="273" t="str">
        <f>IF(GUS_2020!AL52&lt;&gt;"",GUS_2020!AL52*41.868/1000,"")</f>
        <v/>
      </c>
      <c r="AM52" s="273" t="str">
        <f>IF(GUS_2020!AM52&lt;&gt;"",GUS_2020!AM52*41.868/1000,"")</f>
        <v/>
      </c>
      <c r="AN52" s="273" t="str">
        <f>IF(GUS_2020!AN52&lt;&gt;"",GUS_2020!AN52*41.868/1000,"")</f>
        <v/>
      </c>
      <c r="AO52" s="273" t="str">
        <f>IF(GUS_2020!AO52&lt;&gt;"",GUS_2020!AO52*41.868/1000,"")</f>
        <v/>
      </c>
      <c r="AP52" s="273" t="str">
        <f>IF(GUS_2020!AP52&lt;&gt;"",GUS_2020!AP52*41.868/1000,"")</f>
        <v/>
      </c>
      <c r="AQ52" s="273" t="str">
        <f>IF(GUS_2020!AQ52&lt;&gt;"",GUS_2020!AQ52*41.868/1000,"")</f>
        <v/>
      </c>
      <c r="AR52" s="273" t="str">
        <f>IF(GUS_2020!AR52&lt;&gt;"",GUS_2020!AR52*41.868/1000,"")</f>
        <v/>
      </c>
      <c r="AS52" s="273" t="str">
        <f>IF(GUS_2020!AS52&lt;&gt;"",GUS_2020!AS52*41.868/1000,"")</f>
        <v/>
      </c>
      <c r="AT52" s="273" t="str">
        <f>IF(GUS_2020!AT52&lt;&gt;"",GUS_2020!AT52*41.868/1000,"")</f>
        <v/>
      </c>
      <c r="AU52" s="273" t="str">
        <f>IF(GUS_2020!AU52&lt;&gt;"",GUS_2020!AU52*41.868/1000,"")</f>
        <v/>
      </c>
      <c r="AV52" s="273" t="str">
        <f>IF(GUS_2020!AV52&lt;&gt;"",GUS_2020!AV52*41.868/1000,"")</f>
        <v/>
      </c>
      <c r="AW52" s="273" t="str">
        <f>IF(GUS_2020!AW52&lt;&gt;"",GUS_2020!AW52*41.868/1000,"")</f>
        <v/>
      </c>
      <c r="AX52" s="273" t="str">
        <f>IF(GUS_2020!AX52&lt;&gt;"",GUS_2020!AX52*41.868/1000,"")</f>
        <v/>
      </c>
      <c r="AY52" s="273" t="str">
        <f>IF(GUS_2020!AY52&lt;&gt;"",GUS_2020!AY52*41.868/1000,"")</f>
        <v/>
      </c>
      <c r="AZ52" s="273" t="str">
        <f>IF(GUS_2020!AZ52&lt;&gt;"",GUS_2020!AZ52*41.868/1000,"")</f>
        <v/>
      </c>
      <c r="BA52" s="273" t="str">
        <f>IF(GUS_2020!BA52&lt;&gt;"",GUS_2020!BA52*41.868/1000,"")</f>
        <v/>
      </c>
      <c r="BB52" s="273" t="str">
        <f>IF(GUS_2020!BB52&lt;&gt;"",GUS_2020!BB52*41.868/1000,"")</f>
        <v/>
      </c>
      <c r="BC52" s="273" t="str">
        <f>IF(GUS_2020!BC52&lt;&gt;"",GUS_2020!BC52*41.868/1000,"")</f>
        <v/>
      </c>
      <c r="BD52" s="273" t="str">
        <f>IF(GUS_2020!BD52&lt;&gt;"",GUS_2020!BD52*41.868/1000,"")</f>
        <v/>
      </c>
      <c r="BE52" s="273" t="str">
        <f>IF(GUS_2020!BE52&lt;&gt;"",GUS_2020!BE52*41.868/1000,"")</f>
        <v/>
      </c>
      <c r="BF52" s="273" t="str">
        <f>IF(GUS_2020!BF52&lt;&gt;"",GUS_2020!BF52*41.868/1000,"")</f>
        <v/>
      </c>
      <c r="BG52" s="273" t="str">
        <f>IF(GUS_2020!BG52&lt;&gt;"",GUS_2020!BG52*41.868/1000,"")</f>
        <v/>
      </c>
      <c r="BH52" s="273" t="str">
        <f>IF(GUS_2020!BH52&lt;&gt;"",GUS_2020!BH52*41.868/1000,"")</f>
        <v/>
      </c>
      <c r="BI52" s="273" t="str">
        <f>IF(GUS_2020!BI52&lt;&gt;"",GUS_2020!BI52*41.868/1000,"")</f>
        <v/>
      </c>
      <c r="BJ52" s="273" t="str">
        <f>IF(GUS_2020!BJ52&lt;&gt;"",GUS_2020!BJ52*41.868/1000,"")</f>
        <v/>
      </c>
      <c r="BK52" s="273" t="str">
        <f>IF(GUS_2020!BK52&lt;&gt;"",GUS_2020!BK52*41.868/1000,"")</f>
        <v/>
      </c>
      <c r="BL52" s="273" t="str">
        <f>IF(GUS_2020!BL52&lt;&gt;"",GUS_2020!BL52*41.868/1000,"")</f>
        <v/>
      </c>
      <c r="BM52" s="273" t="str">
        <f>IF(GUS_2020!BM52&lt;&gt;"",GUS_2020!BM52*41.868/1000,"")</f>
        <v/>
      </c>
      <c r="BN52" s="273" t="str">
        <f>IF(GUS_2020!BN52&lt;&gt;"",GUS_2020!BN52*41.868/1000,"")</f>
        <v/>
      </c>
      <c r="BO52" s="273" t="str">
        <f>IF(GUS_2020!BO52&lt;&gt;"",GUS_2020!BO52*41.868/1000,"")</f>
        <v/>
      </c>
      <c r="BP52" s="273" t="str">
        <f>IF(GUS_2020!BP52&lt;&gt;"",GUS_2020!BP52*41.868/1000,"")</f>
        <v/>
      </c>
      <c r="BQ52" s="273" t="str">
        <f>IF(GUS_2020!BQ52&lt;&gt;"",GUS_2020!BQ52*41.868/1000,"")</f>
        <v/>
      </c>
      <c r="BR52" s="273">
        <f>IF(GUS_2020!BR52&lt;&gt;"",GUS_2020!BR52*41.868/1000,"")</f>
        <v>169.816608</v>
      </c>
      <c r="BS52" s="273">
        <f>IF(GUS_2020!BS52&lt;&gt;"",GUS_2020!BS52*41.868/1000,"")</f>
        <v>415.79110800000001</v>
      </c>
    </row>
    <row r="53" spans="1:71" ht="22.5">
      <c r="A53" s="272" t="s">
        <v>696</v>
      </c>
      <c r="B53" s="273">
        <f>IF(GUS_2020!B53&lt;&gt;"",GUS_2020!B53*41.868/1000,"")</f>
        <v>93.909924000000004</v>
      </c>
      <c r="C53" s="273" t="str">
        <f>IF(GUS_2020!C53&lt;&gt;"",GUS_2020!C53*41.868/1000,"")</f>
        <v/>
      </c>
      <c r="D53" s="273" t="str">
        <f>IF(GUS_2020!D53&lt;&gt;"",GUS_2020!D53*41.868/1000,"")</f>
        <v/>
      </c>
      <c r="E53" s="273" t="str">
        <f>IF(GUS_2020!E53&lt;&gt;"",GUS_2020!E53*41.868/1000,"")</f>
        <v/>
      </c>
      <c r="F53" s="273" t="str">
        <f>IF(GUS_2020!F53&lt;&gt;"",GUS_2020!F53*41.868/1000,"")</f>
        <v/>
      </c>
      <c r="G53" s="273" t="str">
        <f>IF(GUS_2020!G53&lt;&gt;"",GUS_2020!G53*41.868/1000,"")</f>
        <v/>
      </c>
      <c r="H53" s="273" t="str">
        <f>IF(GUS_2020!H53&lt;&gt;"",GUS_2020!H53*41.868/1000,"")</f>
        <v/>
      </c>
      <c r="I53" s="273" t="str">
        <f>IF(GUS_2020!I53&lt;&gt;"",GUS_2020!I53*41.868/1000,"")</f>
        <v/>
      </c>
      <c r="J53" s="273" t="str">
        <f>IF(GUS_2020!J53&lt;&gt;"",GUS_2020!J53*41.868/1000,"")</f>
        <v/>
      </c>
      <c r="K53" s="273" t="str">
        <f>IF(GUS_2020!K53&lt;&gt;"",GUS_2020!K53*41.868/1000,"")</f>
        <v/>
      </c>
      <c r="L53" s="273" t="str">
        <f>IF(GUS_2020!L53&lt;&gt;"",GUS_2020!L53*41.868/1000,"")</f>
        <v/>
      </c>
      <c r="M53" s="273" t="str">
        <f>IF(GUS_2020!M53&lt;&gt;"",GUS_2020!M53*41.868/1000,"")</f>
        <v/>
      </c>
      <c r="N53" s="273" t="str">
        <f>IF(GUS_2020!N53&lt;&gt;"",GUS_2020!N53*41.868/1000,"")</f>
        <v/>
      </c>
      <c r="O53" s="273" t="str">
        <f>IF(GUS_2020!O53&lt;&gt;"",GUS_2020!O53*41.868/1000,"")</f>
        <v/>
      </c>
      <c r="P53" s="273" t="str">
        <f>IF(GUS_2020!P53&lt;&gt;"",GUS_2020!P53*41.868/1000,"")</f>
        <v/>
      </c>
      <c r="Q53" s="273" t="str">
        <f>IF(GUS_2020!Q53&lt;&gt;"",GUS_2020!Q53*41.868/1000,"")</f>
        <v/>
      </c>
      <c r="R53" s="273" t="str">
        <f>IF(GUS_2020!R53&lt;&gt;"",GUS_2020!R53*41.868/1000,"")</f>
        <v/>
      </c>
      <c r="S53" s="273" t="str">
        <f>IF(GUS_2020!S53&lt;&gt;"",GUS_2020!S53*41.868/1000,"")</f>
        <v/>
      </c>
      <c r="T53" s="273" t="str">
        <f>IF(GUS_2020!T53&lt;&gt;"",GUS_2020!T53*41.868/1000,"")</f>
        <v/>
      </c>
      <c r="U53" s="273" t="str">
        <f>IF(GUS_2020!U53&lt;&gt;"",GUS_2020!U53*41.868/1000,"")</f>
        <v/>
      </c>
      <c r="V53" s="273" t="str">
        <f>IF(GUS_2020!V53&lt;&gt;"",GUS_2020!V53*41.868/1000,"")</f>
        <v/>
      </c>
      <c r="W53" s="273" t="str">
        <f>IF(GUS_2020!W53&lt;&gt;"",GUS_2020!W53*41.868/1000,"")</f>
        <v/>
      </c>
      <c r="X53" s="273" t="str">
        <f>IF(GUS_2020!X53&lt;&gt;"",GUS_2020!X53*41.868/1000,"")</f>
        <v/>
      </c>
      <c r="Y53" s="273" t="str">
        <f>IF(GUS_2020!Y53&lt;&gt;"",GUS_2020!Y53*41.868/1000,"")</f>
        <v/>
      </c>
      <c r="Z53" s="273" t="str">
        <f>IF(GUS_2020!Z53&lt;&gt;"",GUS_2020!Z53*41.868/1000,"")</f>
        <v/>
      </c>
      <c r="AA53" s="273" t="str">
        <f>IF(GUS_2020!AA53&lt;&gt;"",GUS_2020!AA53*41.868/1000,"")</f>
        <v/>
      </c>
      <c r="AB53" s="273" t="str">
        <f>IF(GUS_2020!AB53&lt;&gt;"",GUS_2020!AB53*41.868/1000,"")</f>
        <v/>
      </c>
      <c r="AC53" s="273" t="str">
        <f>IF(GUS_2020!AC53&lt;&gt;"",GUS_2020!AC53*41.868/1000,"")</f>
        <v/>
      </c>
      <c r="AD53" s="273" t="str">
        <f>IF(GUS_2020!AD53&lt;&gt;"",GUS_2020!AD53*41.868/1000,"")</f>
        <v/>
      </c>
      <c r="AE53" s="273" t="str">
        <f>IF(GUS_2020!AE53&lt;&gt;"",GUS_2020!AE53*41.868/1000,"")</f>
        <v/>
      </c>
      <c r="AF53" s="273" t="str">
        <f>IF(GUS_2020!AF53&lt;&gt;"",GUS_2020!AF53*41.868/1000,"")</f>
        <v/>
      </c>
      <c r="AG53" s="273" t="str">
        <f>IF(GUS_2020!AG53&lt;&gt;"",GUS_2020!AG53*41.868/1000,"")</f>
        <v/>
      </c>
      <c r="AH53" s="273" t="str">
        <f>IF(GUS_2020!AH53&lt;&gt;"",GUS_2020!AH53*41.868/1000,"")</f>
        <v/>
      </c>
      <c r="AI53" s="273" t="str">
        <f>IF(GUS_2020!AI53&lt;&gt;"",GUS_2020!AI53*41.868/1000,"")</f>
        <v/>
      </c>
      <c r="AJ53" s="273" t="str">
        <f>IF(GUS_2020!AJ53&lt;&gt;"",GUS_2020!AJ53*41.868/1000,"")</f>
        <v/>
      </c>
      <c r="AK53" s="273" t="str">
        <f>IF(GUS_2020!AK53&lt;&gt;"",GUS_2020!AK53*41.868/1000,"")</f>
        <v/>
      </c>
      <c r="AL53" s="273" t="str">
        <f>IF(GUS_2020!AL53&lt;&gt;"",GUS_2020!AL53*41.868/1000,"")</f>
        <v/>
      </c>
      <c r="AM53" s="273" t="str">
        <f>IF(GUS_2020!AM53&lt;&gt;"",GUS_2020!AM53*41.868/1000,"")</f>
        <v/>
      </c>
      <c r="AN53" s="273" t="str">
        <f>IF(GUS_2020!AN53&lt;&gt;"",GUS_2020!AN53*41.868/1000,"")</f>
        <v/>
      </c>
      <c r="AO53" s="273" t="str">
        <f>IF(GUS_2020!AO53&lt;&gt;"",GUS_2020!AO53*41.868/1000,"")</f>
        <v/>
      </c>
      <c r="AP53" s="273" t="str">
        <f>IF(GUS_2020!AP53&lt;&gt;"",GUS_2020!AP53*41.868/1000,"")</f>
        <v/>
      </c>
      <c r="AQ53" s="273" t="str">
        <f>IF(GUS_2020!AQ53&lt;&gt;"",GUS_2020!AQ53*41.868/1000,"")</f>
        <v/>
      </c>
      <c r="AR53" s="273" t="str">
        <f>IF(GUS_2020!AR53&lt;&gt;"",GUS_2020!AR53*41.868/1000,"")</f>
        <v/>
      </c>
      <c r="AS53" s="273" t="str">
        <f>IF(GUS_2020!AS53&lt;&gt;"",GUS_2020!AS53*41.868/1000,"")</f>
        <v/>
      </c>
      <c r="AT53" s="273" t="str">
        <f>IF(GUS_2020!AT53&lt;&gt;"",GUS_2020!AT53*41.868/1000,"")</f>
        <v/>
      </c>
      <c r="AU53" s="273" t="str">
        <f>IF(GUS_2020!AU53&lt;&gt;"",GUS_2020!AU53*41.868/1000,"")</f>
        <v/>
      </c>
      <c r="AV53" s="273" t="str">
        <f>IF(GUS_2020!AV53&lt;&gt;"",GUS_2020!AV53*41.868/1000,"")</f>
        <v/>
      </c>
      <c r="AW53" s="273" t="str">
        <f>IF(GUS_2020!AW53&lt;&gt;"",GUS_2020!AW53*41.868/1000,"")</f>
        <v/>
      </c>
      <c r="AX53" s="273" t="str">
        <f>IF(GUS_2020!AX53&lt;&gt;"",GUS_2020!AX53*41.868/1000,"")</f>
        <v/>
      </c>
      <c r="AY53" s="273" t="str">
        <f>IF(GUS_2020!AY53&lt;&gt;"",GUS_2020!AY53*41.868/1000,"")</f>
        <v/>
      </c>
      <c r="AZ53" s="273" t="str">
        <f>IF(GUS_2020!AZ53&lt;&gt;"",GUS_2020!AZ53*41.868/1000,"")</f>
        <v/>
      </c>
      <c r="BA53" s="273" t="str">
        <f>IF(GUS_2020!BA53&lt;&gt;"",GUS_2020!BA53*41.868/1000,"")</f>
        <v/>
      </c>
      <c r="BB53" s="273" t="str">
        <f>IF(GUS_2020!BB53&lt;&gt;"",GUS_2020!BB53*41.868/1000,"")</f>
        <v/>
      </c>
      <c r="BC53" s="273" t="str">
        <f>IF(GUS_2020!BC53&lt;&gt;"",GUS_2020!BC53*41.868/1000,"")</f>
        <v/>
      </c>
      <c r="BD53" s="273" t="str">
        <f>IF(GUS_2020!BD53&lt;&gt;"",GUS_2020!BD53*41.868/1000,"")</f>
        <v/>
      </c>
      <c r="BE53" s="273" t="str">
        <f>IF(GUS_2020!BE53&lt;&gt;"",GUS_2020!BE53*41.868/1000,"")</f>
        <v/>
      </c>
      <c r="BF53" s="273" t="str">
        <f>IF(GUS_2020!BF53&lt;&gt;"",GUS_2020!BF53*41.868/1000,"")</f>
        <v/>
      </c>
      <c r="BG53" s="273" t="str">
        <f>IF(GUS_2020!BG53&lt;&gt;"",GUS_2020!BG53*41.868/1000,"")</f>
        <v/>
      </c>
      <c r="BH53" s="273" t="str">
        <f>IF(GUS_2020!BH53&lt;&gt;"",GUS_2020!BH53*41.868/1000,"")</f>
        <v/>
      </c>
      <c r="BI53" s="273" t="str">
        <f>IF(GUS_2020!BI53&lt;&gt;"",GUS_2020!BI53*41.868/1000,"")</f>
        <v/>
      </c>
      <c r="BJ53" s="273" t="str">
        <f>IF(GUS_2020!BJ53&lt;&gt;"",GUS_2020!BJ53*41.868/1000,"")</f>
        <v/>
      </c>
      <c r="BK53" s="273" t="str">
        <f>IF(GUS_2020!BK53&lt;&gt;"",GUS_2020!BK53*41.868/1000,"")</f>
        <v/>
      </c>
      <c r="BL53" s="273" t="str">
        <f>IF(GUS_2020!BL53&lt;&gt;"",GUS_2020!BL53*41.868/1000,"")</f>
        <v/>
      </c>
      <c r="BM53" s="273" t="str">
        <f>IF(GUS_2020!BM53&lt;&gt;"",GUS_2020!BM53*41.868/1000,"")</f>
        <v/>
      </c>
      <c r="BN53" s="273" t="str">
        <f>IF(GUS_2020!BN53&lt;&gt;"",GUS_2020!BN53*41.868/1000,"")</f>
        <v/>
      </c>
      <c r="BO53" s="273" t="str">
        <f>IF(GUS_2020!BO53&lt;&gt;"",GUS_2020!BO53*41.868/1000,"")</f>
        <v/>
      </c>
      <c r="BP53" s="273" t="str">
        <f>IF(GUS_2020!BP53&lt;&gt;"",GUS_2020!BP53*41.868/1000,"")</f>
        <v/>
      </c>
      <c r="BQ53" s="273" t="str">
        <f>IF(GUS_2020!BQ53&lt;&gt;"",GUS_2020!BQ53*41.868/1000,"")</f>
        <v/>
      </c>
      <c r="BR53" s="273">
        <f>IF(GUS_2020!BR53&lt;&gt;"",GUS_2020!BR53*41.868/1000,"")</f>
        <v>93.909924000000004</v>
      </c>
      <c r="BS53" s="273" t="str">
        <f>IF(GUS_2020!BS53&lt;&gt;"",GUS_2020!BS53*41.868/1000,"")</f>
        <v/>
      </c>
    </row>
    <row r="54" spans="1:71" ht="22.5">
      <c r="A54" s="272" t="s">
        <v>697</v>
      </c>
      <c r="B54" s="273">
        <f>IF(GUS_2020!B54&lt;&gt;"",GUS_2020!B54*41.868/1000,"")</f>
        <v>7.0756920000000001</v>
      </c>
      <c r="C54" s="273" t="str">
        <f>IF(GUS_2020!C54&lt;&gt;"",GUS_2020!C54*41.868/1000,"")</f>
        <v/>
      </c>
      <c r="D54" s="273" t="str">
        <f>IF(GUS_2020!D54&lt;&gt;"",GUS_2020!D54*41.868/1000,"")</f>
        <v/>
      </c>
      <c r="E54" s="273" t="str">
        <f>IF(GUS_2020!E54&lt;&gt;"",GUS_2020!E54*41.868/1000,"")</f>
        <v/>
      </c>
      <c r="F54" s="273" t="str">
        <f>IF(GUS_2020!F54&lt;&gt;"",GUS_2020!F54*41.868/1000,"")</f>
        <v/>
      </c>
      <c r="G54" s="273" t="str">
        <f>IF(GUS_2020!G54&lt;&gt;"",GUS_2020!G54*41.868/1000,"")</f>
        <v/>
      </c>
      <c r="H54" s="273" t="str">
        <f>IF(GUS_2020!H54&lt;&gt;"",GUS_2020!H54*41.868/1000,"")</f>
        <v/>
      </c>
      <c r="I54" s="273" t="str">
        <f>IF(GUS_2020!I54&lt;&gt;"",GUS_2020!I54*41.868/1000,"")</f>
        <v/>
      </c>
      <c r="J54" s="273" t="str">
        <f>IF(GUS_2020!J54&lt;&gt;"",GUS_2020!J54*41.868/1000,"")</f>
        <v/>
      </c>
      <c r="K54" s="273" t="str">
        <f>IF(GUS_2020!K54&lt;&gt;"",GUS_2020!K54*41.868/1000,"")</f>
        <v/>
      </c>
      <c r="L54" s="273" t="str">
        <f>IF(GUS_2020!L54&lt;&gt;"",GUS_2020!L54*41.868/1000,"")</f>
        <v/>
      </c>
      <c r="M54" s="273" t="str">
        <f>IF(GUS_2020!M54&lt;&gt;"",GUS_2020!M54*41.868/1000,"")</f>
        <v/>
      </c>
      <c r="N54" s="273" t="str">
        <f>IF(GUS_2020!N54&lt;&gt;"",GUS_2020!N54*41.868/1000,"")</f>
        <v/>
      </c>
      <c r="O54" s="273" t="str">
        <f>IF(GUS_2020!O54&lt;&gt;"",GUS_2020!O54*41.868/1000,"")</f>
        <v/>
      </c>
      <c r="P54" s="273" t="str">
        <f>IF(GUS_2020!P54&lt;&gt;"",GUS_2020!P54*41.868/1000,"")</f>
        <v/>
      </c>
      <c r="Q54" s="273" t="str">
        <f>IF(GUS_2020!Q54&lt;&gt;"",GUS_2020!Q54*41.868/1000,"")</f>
        <v/>
      </c>
      <c r="R54" s="273" t="str">
        <f>IF(GUS_2020!R54&lt;&gt;"",GUS_2020!R54*41.868/1000,"")</f>
        <v/>
      </c>
      <c r="S54" s="273" t="str">
        <f>IF(GUS_2020!S54&lt;&gt;"",GUS_2020!S54*41.868/1000,"")</f>
        <v/>
      </c>
      <c r="T54" s="273" t="str">
        <f>IF(GUS_2020!T54&lt;&gt;"",GUS_2020!T54*41.868/1000,"")</f>
        <v/>
      </c>
      <c r="U54" s="273" t="str">
        <f>IF(GUS_2020!U54&lt;&gt;"",GUS_2020!U54*41.868/1000,"")</f>
        <v/>
      </c>
      <c r="V54" s="273" t="str">
        <f>IF(GUS_2020!V54&lt;&gt;"",GUS_2020!V54*41.868/1000,"")</f>
        <v/>
      </c>
      <c r="W54" s="273" t="str">
        <f>IF(GUS_2020!W54&lt;&gt;"",GUS_2020!W54*41.868/1000,"")</f>
        <v/>
      </c>
      <c r="X54" s="273" t="str">
        <f>IF(GUS_2020!X54&lt;&gt;"",GUS_2020!X54*41.868/1000,"")</f>
        <v/>
      </c>
      <c r="Y54" s="273" t="str">
        <f>IF(GUS_2020!Y54&lt;&gt;"",GUS_2020!Y54*41.868/1000,"")</f>
        <v/>
      </c>
      <c r="Z54" s="273" t="str">
        <f>IF(GUS_2020!Z54&lt;&gt;"",GUS_2020!Z54*41.868/1000,"")</f>
        <v/>
      </c>
      <c r="AA54" s="273" t="str">
        <f>IF(GUS_2020!AA54&lt;&gt;"",GUS_2020!AA54*41.868/1000,"")</f>
        <v/>
      </c>
      <c r="AB54" s="273" t="str">
        <f>IF(GUS_2020!AB54&lt;&gt;"",GUS_2020!AB54*41.868/1000,"")</f>
        <v/>
      </c>
      <c r="AC54" s="273" t="str">
        <f>IF(GUS_2020!AC54&lt;&gt;"",GUS_2020!AC54*41.868/1000,"")</f>
        <v/>
      </c>
      <c r="AD54" s="273" t="str">
        <f>IF(GUS_2020!AD54&lt;&gt;"",GUS_2020!AD54*41.868/1000,"")</f>
        <v/>
      </c>
      <c r="AE54" s="273" t="str">
        <f>IF(GUS_2020!AE54&lt;&gt;"",GUS_2020!AE54*41.868/1000,"")</f>
        <v/>
      </c>
      <c r="AF54" s="273" t="str">
        <f>IF(GUS_2020!AF54&lt;&gt;"",GUS_2020!AF54*41.868/1000,"")</f>
        <v/>
      </c>
      <c r="AG54" s="273" t="str">
        <f>IF(GUS_2020!AG54&lt;&gt;"",GUS_2020!AG54*41.868/1000,"")</f>
        <v/>
      </c>
      <c r="AH54" s="273" t="str">
        <f>IF(GUS_2020!AH54&lt;&gt;"",GUS_2020!AH54*41.868/1000,"")</f>
        <v/>
      </c>
      <c r="AI54" s="273" t="str">
        <f>IF(GUS_2020!AI54&lt;&gt;"",GUS_2020!AI54*41.868/1000,"")</f>
        <v/>
      </c>
      <c r="AJ54" s="273" t="str">
        <f>IF(GUS_2020!AJ54&lt;&gt;"",GUS_2020!AJ54*41.868/1000,"")</f>
        <v/>
      </c>
      <c r="AK54" s="273" t="str">
        <f>IF(GUS_2020!AK54&lt;&gt;"",GUS_2020!AK54*41.868/1000,"")</f>
        <v/>
      </c>
      <c r="AL54" s="273" t="str">
        <f>IF(GUS_2020!AL54&lt;&gt;"",GUS_2020!AL54*41.868/1000,"")</f>
        <v/>
      </c>
      <c r="AM54" s="273" t="str">
        <f>IF(GUS_2020!AM54&lt;&gt;"",GUS_2020!AM54*41.868/1000,"")</f>
        <v/>
      </c>
      <c r="AN54" s="273" t="str">
        <f>IF(GUS_2020!AN54&lt;&gt;"",GUS_2020!AN54*41.868/1000,"")</f>
        <v/>
      </c>
      <c r="AO54" s="273" t="str">
        <f>IF(GUS_2020!AO54&lt;&gt;"",GUS_2020!AO54*41.868/1000,"")</f>
        <v/>
      </c>
      <c r="AP54" s="273" t="str">
        <f>IF(GUS_2020!AP54&lt;&gt;"",GUS_2020!AP54*41.868/1000,"")</f>
        <v/>
      </c>
      <c r="AQ54" s="273" t="str">
        <f>IF(GUS_2020!AQ54&lt;&gt;"",GUS_2020!AQ54*41.868/1000,"")</f>
        <v/>
      </c>
      <c r="AR54" s="273" t="str">
        <f>IF(GUS_2020!AR54&lt;&gt;"",GUS_2020!AR54*41.868/1000,"")</f>
        <v/>
      </c>
      <c r="AS54" s="273" t="str">
        <f>IF(GUS_2020!AS54&lt;&gt;"",GUS_2020!AS54*41.868/1000,"")</f>
        <v/>
      </c>
      <c r="AT54" s="273" t="str">
        <f>IF(GUS_2020!AT54&lt;&gt;"",GUS_2020!AT54*41.868/1000,"")</f>
        <v/>
      </c>
      <c r="AU54" s="273" t="str">
        <f>IF(GUS_2020!AU54&lt;&gt;"",GUS_2020!AU54*41.868/1000,"")</f>
        <v/>
      </c>
      <c r="AV54" s="273" t="str">
        <f>IF(GUS_2020!AV54&lt;&gt;"",GUS_2020!AV54*41.868/1000,"")</f>
        <v/>
      </c>
      <c r="AW54" s="273" t="str">
        <f>IF(GUS_2020!AW54&lt;&gt;"",GUS_2020!AW54*41.868/1000,"")</f>
        <v/>
      </c>
      <c r="AX54" s="273" t="str">
        <f>IF(GUS_2020!AX54&lt;&gt;"",GUS_2020!AX54*41.868/1000,"")</f>
        <v/>
      </c>
      <c r="AY54" s="273" t="str">
        <f>IF(GUS_2020!AY54&lt;&gt;"",GUS_2020!AY54*41.868/1000,"")</f>
        <v/>
      </c>
      <c r="AZ54" s="273" t="str">
        <f>IF(GUS_2020!AZ54&lt;&gt;"",GUS_2020!AZ54*41.868/1000,"")</f>
        <v/>
      </c>
      <c r="BA54" s="273" t="str">
        <f>IF(GUS_2020!BA54&lt;&gt;"",GUS_2020!BA54*41.868/1000,"")</f>
        <v/>
      </c>
      <c r="BB54" s="273" t="str">
        <f>IF(GUS_2020!BB54&lt;&gt;"",GUS_2020!BB54*41.868/1000,"")</f>
        <v/>
      </c>
      <c r="BC54" s="273" t="str">
        <f>IF(GUS_2020!BC54&lt;&gt;"",GUS_2020!BC54*41.868/1000,"")</f>
        <v/>
      </c>
      <c r="BD54" s="273" t="str">
        <f>IF(GUS_2020!BD54&lt;&gt;"",GUS_2020!BD54*41.868/1000,"")</f>
        <v/>
      </c>
      <c r="BE54" s="273" t="str">
        <f>IF(GUS_2020!BE54&lt;&gt;"",GUS_2020!BE54*41.868/1000,"")</f>
        <v/>
      </c>
      <c r="BF54" s="273" t="str">
        <f>IF(GUS_2020!BF54&lt;&gt;"",GUS_2020!BF54*41.868/1000,"")</f>
        <v/>
      </c>
      <c r="BG54" s="273" t="str">
        <f>IF(GUS_2020!BG54&lt;&gt;"",GUS_2020!BG54*41.868/1000,"")</f>
        <v/>
      </c>
      <c r="BH54" s="273" t="str">
        <f>IF(GUS_2020!BH54&lt;&gt;"",GUS_2020!BH54*41.868/1000,"")</f>
        <v/>
      </c>
      <c r="BI54" s="273" t="str">
        <f>IF(GUS_2020!BI54&lt;&gt;"",GUS_2020!BI54*41.868/1000,"")</f>
        <v/>
      </c>
      <c r="BJ54" s="273" t="str">
        <f>IF(GUS_2020!BJ54&lt;&gt;"",GUS_2020!BJ54*41.868/1000,"")</f>
        <v/>
      </c>
      <c r="BK54" s="273" t="str">
        <f>IF(GUS_2020!BK54&lt;&gt;"",GUS_2020!BK54*41.868/1000,"")</f>
        <v/>
      </c>
      <c r="BL54" s="273" t="str">
        <f>IF(GUS_2020!BL54&lt;&gt;"",GUS_2020!BL54*41.868/1000,"")</f>
        <v/>
      </c>
      <c r="BM54" s="273" t="str">
        <f>IF(GUS_2020!BM54&lt;&gt;"",GUS_2020!BM54*41.868/1000,"")</f>
        <v/>
      </c>
      <c r="BN54" s="273" t="str">
        <f>IF(GUS_2020!BN54&lt;&gt;"",GUS_2020!BN54*41.868/1000,"")</f>
        <v/>
      </c>
      <c r="BO54" s="273" t="str">
        <f>IF(GUS_2020!BO54&lt;&gt;"",GUS_2020!BO54*41.868/1000,"")</f>
        <v/>
      </c>
      <c r="BP54" s="273" t="str">
        <f>IF(GUS_2020!BP54&lt;&gt;"",GUS_2020!BP54*41.868/1000,"")</f>
        <v/>
      </c>
      <c r="BQ54" s="273" t="str">
        <f>IF(GUS_2020!BQ54&lt;&gt;"",GUS_2020!BQ54*41.868/1000,"")</f>
        <v/>
      </c>
      <c r="BR54" s="273" t="str">
        <f>IF(GUS_2020!BR54&lt;&gt;"",GUS_2020!BR54*41.868/1000,"")</f>
        <v/>
      </c>
      <c r="BS54" s="273">
        <f>IF(GUS_2020!BS54&lt;&gt;"",GUS_2020!BS54*41.868/1000,"")</f>
        <v>7.0756920000000001</v>
      </c>
    </row>
    <row r="55" spans="1:71" ht="22.5">
      <c r="A55" s="272" t="s">
        <v>698</v>
      </c>
      <c r="B55" s="273">
        <f>IF(GUS_2020!B55&lt;&gt;"",GUS_2020!B55*41.868/1000,"")</f>
        <v>76.869647999999998</v>
      </c>
      <c r="C55" s="273" t="str">
        <f>IF(GUS_2020!C55&lt;&gt;"",GUS_2020!C55*41.868/1000,"")</f>
        <v/>
      </c>
      <c r="D55" s="273" t="str">
        <f>IF(GUS_2020!D55&lt;&gt;"",GUS_2020!D55*41.868/1000,"")</f>
        <v/>
      </c>
      <c r="E55" s="273" t="str">
        <f>IF(GUS_2020!E55&lt;&gt;"",GUS_2020!E55*41.868/1000,"")</f>
        <v/>
      </c>
      <c r="F55" s="273" t="str">
        <f>IF(GUS_2020!F55&lt;&gt;"",GUS_2020!F55*41.868/1000,"")</f>
        <v/>
      </c>
      <c r="G55" s="273" t="str">
        <f>IF(GUS_2020!G55&lt;&gt;"",GUS_2020!G55*41.868/1000,"")</f>
        <v/>
      </c>
      <c r="H55" s="273" t="str">
        <f>IF(GUS_2020!H55&lt;&gt;"",GUS_2020!H55*41.868/1000,"")</f>
        <v/>
      </c>
      <c r="I55" s="273" t="str">
        <f>IF(GUS_2020!I55&lt;&gt;"",GUS_2020!I55*41.868/1000,"")</f>
        <v/>
      </c>
      <c r="J55" s="273" t="str">
        <f>IF(GUS_2020!J55&lt;&gt;"",GUS_2020!J55*41.868/1000,"")</f>
        <v/>
      </c>
      <c r="K55" s="273" t="str">
        <f>IF(GUS_2020!K55&lt;&gt;"",GUS_2020!K55*41.868/1000,"")</f>
        <v/>
      </c>
      <c r="L55" s="273" t="str">
        <f>IF(GUS_2020!L55&lt;&gt;"",GUS_2020!L55*41.868/1000,"")</f>
        <v/>
      </c>
      <c r="M55" s="273" t="str">
        <f>IF(GUS_2020!M55&lt;&gt;"",GUS_2020!M55*41.868/1000,"")</f>
        <v/>
      </c>
      <c r="N55" s="273" t="str">
        <f>IF(GUS_2020!N55&lt;&gt;"",GUS_2020!N55*41.868/1000,"")</f>
        <v/>
      </c>
      <c r="O55" s="273" t="str">
        <f>IF(GUS_2020!O55&lt;&gt;"",GUS_2020!O55*41.868/1000,"")</f>
        <v/>
      </c>
      <c r="P55" s="273" t="str">
        <f>IF(GUS_2020!P55&lt;&gt;"",GUS_2020!P55*41.868/1000,"")</f>
        <v/>
      </c>
      <c r="Q55" s="273" t="str">
        <f>IF(GUS_2020!Q55&lt;&gt;"",GUS_2020!Q55*41.868/1000,"")</f>
        <v/>
      </c>
      <c r="R55" s="273" t="str">
        <f>IF(GUS_2020!R55&lt;&gt;"",GUS_2020!R55*41.868/1000,"")</f>
        <v/>
      </c>
      <c r="S55" s="273" t="str">
        <f>IF(GUS_2020!S55&lt;&gt;"",GUS_2020!S55*41.868/1000,"")</f>
        <v/>
      </c>
      <c r="T55" s="273" t="str">
        <f>IF(GUS_2020!T55&lt;&gt;"",GUS_2020!T55*41.868/1000,"")</f>
        <v/>
      </c>
      <c r="U55" s="273" t="str">
        <f>IF(GUS_2020!U55&lt;&gt;"",GUS_2020!U55*41.868/1000,"")</f>
        <v/>
      </c>
      <c r="V55" s="273" t="str">
        <f>IF(GUS_2020!V55&lt;&gt;"",GUS_2020!V55*41.868/1000,"")</f>
        <v/>
      </c>
      <c r="W55" s="273" t="str">
        <f>IF(GUS_2020!W55&lt;&gt;"",GUS_2020!W55*41.868/1000,"")</f>
        <v/>
      </c>
      <c r="X55" s="273" t="str">
        <f>IF(GUS_2020!X55&lt;&gt;"",GUS_2020!X55*41.868/1000,"")</f>
        <v/>
      </c>
      <c r="Y55" s="273" t="str">
        <f>IF(GUS_2020!Y55&lt;&gt;"",GUS_2020!Y55*41.868/1000,"")</f>
        <v/>
      </c>
      <c r="Z55" s="273" t="str">
        <f>IF(GUS_2020!Z55&lt;&gt;"",GUS_2020!Z55*41.868/1000,"")</f>
        <v/>
      </c>
      <c r="AA55" s="273" t="str">
        <f>IF(GUS_2020!AA55&lt;&gt;"",GUS_2020!AA55*41.868/1000,"")</f>
        <v/>
      </c>
      <c r="AB55" s="273" t="str">
        <f>IF(GUS_2020!AB55&lt;&gt;"",GUS_2020!AB55*41.868/1000,"")</f>
        <v/>
      </c>
      <c r="AC55" s="273" t="str">
        <f>IF(GUS_2020!AC55&lt;&gt;"",GUS_2020!AC55*41.868/1000,"")</f>
        <v/>
      </c>
      <c r="AD55" s="273" t="str">
        <f>IF(GUS_2020!AD55&lt;&gt;"",GUS_2020!AD55*41.868/1000,"")</f>
        <v/>
      </c>
      <c r="AE55" s="273" t="str">
        <f>IF(GUS_2020!AE55&lt;&gt;"",GUS_2020!AE55*41.868/1000,"")</f>
        <v/>
      </c>
      <c r="AF55" s="273" t="str">
        <f>IF(GUS_2020!AF55&lt;&gt;"",GUS_2020!AF55*41.868/1000,"")</f>
        <v/>
      </c>
      <c r="AG55" s="273" t="str">
        <f>IF(GUS_2020!AG55&lt;&gt;"",GUS_2020!AG55*41.868/1000,"")</f>
        <v/>
      </c>
      <c r="AH55" s="273" t="str">
        <f>IF(GUS_2020!AH55&lt;&gt;"",GUS_2020!AH55*41.868/1000,"")</f>
        <v/>
      </c>
      <c r="AI55" s="273" t="str">
        <f>IF(GUS_2020!AI55&lt;&gt;"",GUS_2020!AI55*41.868/1000,"")</f>
        <v/>
      </c>
      <c r="AJ55" s="273" t="str">
        <f>IF(GUS_2020!AJ55&lt;&gt;"",GUS_2020!AJ55*41.868/1000,"")</f>
        <v/>
      </c>
      <c r="AK55" s="273" t="str">
        <f>IF(GUS_2020!AK55&lt;&gt;"",GUS_2020!AK55*41.868/1000,"")</f>
        <v/>
      </c>
      <c r="AL55" s="273" t="str">
        <f>IF(GUS_2020!AL55&lt;&gt;"",GUS_2020!AL55*41.868/1000,"")</f>
        <v/>
      </c>
      <c r="AM55" s="273" t="str">
        <f>IF(GUS_2020!AM55&lt;&gt;"",GUS_2020!AM55*41.868/1000,"")</f>
        <v/>
      </c>
      <c r="AN55" s="273" t="str">
        <f>IF(GUS_2020!AN55&lt;&gt;"",GUS_2020!AN55*41.868/1000,"")</f>
        <v/>
      </c>
      <c r="AO55" s="273" t="str">
        <f>IF(GUS_2020!AO55&lt;&gt;"",GUS_2020!AO55*41.868/1000,"")</f>
        <v/>
      </c>
      <c r="AP55" s="273" t="str">
        <f>IF(GUS_2020!AP55&lt;&gt;"",GUS_2020!AP55*41.868/1000,"")</f>
        <v/>
      </c>
      <c r="AQ55" s="273" t="str">
        <f>IF(GUS_2020!AQ55&lt;&gt;"",GUS_2020!AQ55*41.868/1000,"")</f>
        <v/>
      </c>
      <c r="AR55" s="273" t="str">
        <f>IF(GUS_2020!AR55&lt;&gt;"",GUS_2020!AR55*41.868/1000,"")</f>
        <v/>
      </c>
      <c r="AS55" s="273" t="str">
        <f>IF(GUS_2020!AS55&lt;&gt;"",GUS_2020!AS55*41.868/1000,"")</f>
        <v/>
      </c>
      <c r="AT55" s="273" t="str">
        <f>IF(GUS_2020!AT55&lt;&gt;"",GUS_2020!AT55*41.868/1000,"")</f>
        <v/>
      </c>
      <c r="AU55" s="273" t="str">
        <f>IF(GUS_2020!AU55&lt;&gt;"",GUS_2020!AU55*41.868/1000,"")</f>
        <v/>
      </c>
      <c r="AV55" s="273" t="str">
        <f>IF(GUS_2020!AV55&lt;&gt;"",GUS_2020!AV55*41.868/1000,"")</f>
        <v/>
      </c>
      <c r="AW55" s="273" t="str">
        <f>IF(GUS_2020!AW55&lt;&gt;"",GUS_2020!AW55*41.868/1000,"")</f>
        <v/>
      </c>
      <c r="AX55" s="273" t="str">
        <f>IF(GUS_2020!AX55&lt;&gt;"",GUS_2020!AX55*41.868/1000,"")</f>
        <v/>
      </c>
      <c r="AY55" s="273" t="str">
        <f>IF(GUS_2020!AY55&lt;&gt;"",GUS_2020!AY55*41.868/1000,"")</f>
        <v/>
      </c>
      <c r="AZ55" s="273" t="str">
        <f>IF(GUS_2020!AZ55&lt;&gt;"",GUS_2020!AZ55*41.868/1000,"")</f>
        <v/>
      </c>
      <c r="BA55" s="273" t="str">
        <f>IF(GUS_2020!BA55&lt;&gt;"",GUS_2020!BA55*41.868/1000,"")</f>
        <v/>
      </c>
      <c r="BB55" s="273" t="str">
        <f>IF(GUS_2020!BB55&lt;&gt;"",GUS_2020!BB55*41.868/1000,"")</f>
        <v/>
      </c>
      <c r="BC55" s="273" t="str">
        <f>IF(GUS_2020!BC55&lt;&gt;"",GUS_2020!BC55*41.868/1000,"")</f>
        <v/>
      </c>
      <c r="BD55" s="273" t="str">
        <f>IF(GUS_2020!BD55&lt;&gt;"",GUS_2020!BD55*41.868/1000,"")</f>
        <v/>
      </c>
      <c r="BE55" s="273" t="str">
        <f>IF(GUS_2020!BE55&lt;&gt;"",GUS_2020!BE55*41.868/1000,"")</f>
        <v/>
      </c>
      <c r="BF55" s="273" t="str">
        <f>IF(GUS_2020!BF55&lt;&gt;"",GUS_2020!BF55*41.868/1000,"")</f>
        <v/>
      </c>
      <c r="BG55" s="273" t="str">
        <f>IF(GUS_2020!BG55&lt;&gt;"",GUS_2020!BG55*41.868/1000,"")</f>
        <v/>
      </c>
      <c r="BH55" s="273" t="str">
        <f>IF(GUS_2020!BH55&lt;&gt;"",GUS_2020!BH55*41.868/1000,"")</f>
        <v/>
      </c>
      <c r="BI55" s="273" t="str">
        <f>IF(GUS_2020!BI55&lt;&gt;"",GUS_2020!BI55*41.868/1000,"")</f>
        <v/>
      </c>
      <c r="BJ55" s="273" t="str">
        <f>IF(GUS_2020!BJ55&lt;&gt;"",GUS_2020!BJ55*41.868/1000,"")</f>
        <v/>
      </c>
      <c r="BK55" s="273" t="str">
        <f>IF(GUS_2020!BK55&lt;&gt;"",GUS_2020!BK55*41.868/1000,"")</f>
        <v/>
      </c>
      <c r="BL55" s="273" t="str">
        <f>IF(GUS_2020!BL55&lt;&gt;"",GUS_2020!BL55*41.868/1000,"")</f>
        <v/>
      </c>
      <c r="BM55" s="273" t="str">
        <f>IF(GUS_2020!BM55&lt;&gt;"",GUS_2020!BM55*41.868/1000,"")</f>
        <v/>
      </c>
      <c r="BN55" s="273" t="str">
        <f>IF(GUS_2020!BN55&lt;&gt;"",GUS_2020!BN55*41.868/1000,"")</f>
        <v/>
      </c>
      <c r="BO55" s="273" t="str">
        <f>IF(GUS_2020!BO55&lt;&gt;"",GUS_2020!BO55*41.868/1000,"")</f>
        <v/>
      </c>
      <c r="BP55" s="273" t="str">
        <f>IF(GUS_2020!BP55&lt;&gt;"",GUS_2020!BP55*41.868/1000,"")</f>
        <v/>
      </c>
      <c r="BQ55" s="273" t="str">
        <f>IF(GUS_2020!BQ55&lt;&gt;"",GUS_2020!BQ55*41.868/1000,"")</f>
        <v/>
      </c>
      <c r="BR55" s="273">
        <f>IF(GUS_2020!BR55&lt;&gt;"",GUS_2020!BR55*41.868/1000,"")</f>
        <v>16.579727999999999</v>
      </c>
      <c r="BS55" s="273">
        <f>IF(GUS_2020!BS55&lt;&gt;"",GUS_2020!BS55*41.868/1000,"")</f>
        <v>60.248052000000001</v>
      </c>
    </row>
    <row r="56" spans="1:71" ht="22.5">
      <c r="A56" s="272" t="s">
        <v>699</v>
      </c>
      <c r="B56" s="273">
        <f>IF(GUS_2020!B56&lt;&gt;"",GUS_2020!B56*41.868/1000,"")</f>
        <v>4.8985560000000001</v>
      </c>
      <c r="C56" s="273" t="str">
        <f>IF(GUS_2020!C56&lt;&gt;"",GUS_2020!C56*41.868/1000,"")</f>
        <v/>
      </c>
      <c r="D56" s="273" t="str">
        <f>IF(GUS_2020!D56&lt;&gt;"",GUS_2020!D56*41.868/1000,"")</f>
        <v/>
      </c>
      <c r="E56" s="273" t="str">
        <f>IF(GUS_2020!E56&lt;&gt;"",GUS_2020!E56*41.868/1000,"")</f>
        <v/>
      </c>
      <c r="F56" s="273" t="str">
        <f>IF(GUS_2020!F56&lt;&gt;"",GUS_2020!F56*41.868/1000,"")</f>
        <v/>
      </c>
      <c r="G56" s="273" t="str">
        <f>IF(GUS_2020!G56&lt;&gt;"",GUS_2020!G56*41.868/1000,"")</f>
        <v/>
      </c>
      <c r="H56" s="273" t="str">
        <f>IF(GUS_2020!H56&lt;&gt;"",GUS_2020!H56*41.868/1000,"")</f>
        <v/>
      </c>
      <c r="I56" s="273" t="str">
        <f>IF(GUS_2020!I56&lt;&gt;"",GUS_2020!I56*41.868/1000,"")</f>
        <v/>
      </c>
      <c r="J56" s="273" t="str">
        <f>IF(GUS_2020!J56&lt;&gt;"",GUS_2020!J56*41.868/1000,"")</f>
        <v/>
      </c>
      <c r="K56" s="273" t="str">
        <f>IF(GUS_2020!K56&lt;&gt;"",GUS_2020!K56*41.868/1000,"")</f>
        <v/>
      </c>
      <c r="L56" s="273" t="str">
        <f>IF(GUS_2020!L56&lt;&gt;"",GUS_2020!L56*41.868/1000,"")</f>
        <v/>
      </c>
      <c r="M56" s="273" t="str">
        <f>IF(GUS_2020!M56&lt;&gt;"",GUS_2020!M56*41.868/1000,"")</f>
        <v/>
      </c>
      <c r="N56" s="273" t="str">
        <f>IF(GUS_2020!N56&lt;&gt;"",GUS_2020!N56*41.868/1000,"")</f>
        <v/>
      </c>
      <c r="O56" s="273" t="str">
        <f>IF(GUS_2020!O56&lt;&gt;"",GUS_2020!O56*41.868/1000,"")</f>
        <v/>
      </c>
      <c r="P56" s="273" t="str">
        <f>IF(GUS_2020!P56&lt;&gt;"",GUS_2020!P56*41.868/1000,"")</f>
        <v/>
      </c>
      <c r="Q56" s="273" t="str">
        <f>IF(GUS_2020!Q56&lt;&gt;"",GUS_2020!Q56*41.868/1000,"")</f>
        <v/>
      </c>
      <c r="R56" s="273" t="str">
        <f>IF(GUS_2020!R56&lt;&gt;"",GUS_2020!R56*41.868/1000,"")</f>
        <v/>
      </c>
      <c r="S56" s="273" t="str">
        <f>IF(GUS_2020!S56&lt;&gt;"",GUS_2020!S56*41.868/1000,"")</f>
        <v/>
      </c>
      <c r="T56" s="273" t="str">
        <f>IF(GUS_2020!T56&lt;&gt;"",GUS_2020!T56*41.868/1000,"")</f>
        <v/>
      </c>
      <c r="U56" s="273" t="str">
        <f>IF(GUS_2020!U56&lt;&gt;"",GUS_2020!U56*41.868/1000,"")</f>
        <v/>
      </c>
      <c r="V56" s="273" t="str">
        <f>IF(GUS_2020!V56&lt;&gt;"",GUS_2020!V56*41.868/1000,"")</f>
        <v/>
      </c>
      <c r="W56" s="273" t="str">
        <f>IF(GUS_2020!W56&lt;&gt;"",GUS_2020!W56*41.868/1000,"")</f>
        <v/>
      </c>
      <c r="X56" s="273" t="str">
        <f>IF(GUS_2020!X56&lt;&gt;"",GUS_2020!X56*41.868/1000,"")</f>
        <v/>
      </c>
      <c r="Y56" s="273" t="str">
        <f>IF(GUS_2020!Y56&lt;&gt;"",GUS_2020!Y56*41.868/1000,"")</f>
        <v/>
      </c>
      <c r="Z56" s="273" t="str">
        <f>IF(GUS_2020!Z56&lt;&gt;"",GUS_2020!Z56*41.868/1000,"")</f>
        <v/>
      </c>
      <c r="AA56" s="273" t="str">
        <f>IF(GUS_2020!AA56&lt;&gt;"",GUS_2020!AA56*41.868/1000,"")</f>
        <v/>
      </c>
      <c r="AB56" s="273" t="str">
        <f>IF(GUS_2020!AB56&lt;&gt;"",GUS_2020!AB56*41.868/1000,"")</f>
        <v/>
      </c>
      <c r="AC56" s="273" t="str">
        <f>IF(GUS_2020!AC56&lt;&gt;"",GUS_2020!AC56*41.868/1000,"")</f>
        <v/>
      </c>
      <c r="AD56" s="273" t="str">
        <f>IF(GUS_2020!AD56&lt;&gt;"",GUS_2020!AD56*41.868/1000,"")</f>
        <v/>
      </c>
      <c r="AE56" s="273" t="str">
        <f>IF(GUS_2020!AE56&lt;&gt;"",GUS_2020!AE56*41.868/1000,"")</f>
        <v/>
      </c>
      <c r="AF56" s="273" t="str">
        <f>IF(GUS_2020!AF56&lt;&gt;"",GUS_2020!AF56*41.868/1000,"")</f>
        <v/>
      </c>
      <c r="AG56" s="273" t="str">
        <f>IF(GUS_2020!AG56&lt;&gt;"",GUS_2020!AG56*41.868/1000,"")</f>
        <v/>
      </c>
      <c r="AH56" s="273" t="str">
        <f>IF(GUS_2020!AH56&lt;&gt;"",GUS_2020!AH56*41.868/1000,"")</f>
        <v/>
      </c>
      <c r="AI56" s="273" t="str">
        <f>IF(GUS_2020!AI56&lt;&gt;"",GUS_2020!AI56*41.868/1000,"")</f>
        <v/>
      </c>
      <c r="AJ56" s="273" t="str">
        <f>IF(GUS_2020!AJ56&lt;&gt;"",GUS_2020!AJ56*41.868/1000,"")</f>
        <v/>
      </c>
      <c r="AK56" s="273" t="str">
        <f>IF(GUS_2020!AK56&lt;&gt;"",GUS_2020!AK56*41.868/1000,"")</f>
        <v/>
      </c>
      <c r="AL56" s="273" t="str">
        <f>IF(GUS_2020!AL56&lt;&gt;"",GUS_2020!AL56*41.868/1000,"")</f>
        <v/>
      </c>
      <c r="AM56" s="273" t="str">
        <f>IF(GUS_2020!AM56&lt;&gt;"",GUS_2020!AM56*41.868/1000,"")</f>
        <v/>
      </c>
      <c r="AN56" s="273" t="str">
        <f>IF(GUS_2020!AN56&lt;&gt;"",GUS_2020!AN56*41.868/1000,"")</f>
        <v/>
      </c>
      <c r="AO56" s="273" t="str">
        <f>IF(GUS_2020!AO56&lt;&gt;"",GUS_2020!AO56*41.868/1000,"")</f>
        <v/>
      </c>
      <c r="AP56" s="273" t="str">
        <f>IF(GUS_2020!AP56&lt;&gt;"",GUS_2020!AP56*41.868/1000,"")</f>
        <v/>
      </c>
      <c r="AQ56" s="273" t="str">
        <f>IF(GUS_2020!AQ56&lt;&gt;"",GUS_2020!AQ56*41.868/1000,"")</f>
        <v/>
      </c>
      <c r="AR56" s="273" t="str">
        <f>IF(GUS_2020!AR56&lt;&gt;"",GUS_2020!AR56*41.868/1000,"")</f>
        <v/>
      </c>
      <c r="AS56" s="273" t="str">
        <f>IF(GUS_2020!AS56&lt;&gt;"",GUS_2020!AS56*41.868/1000,"")</f>
        <v/>
      </c>
      <c r="AT56" s="273" t="str">
        <f>IF(GUS_2020!AT56&lt;&gt;"",GUS_2020!AT56*41.868/1000,"")</f>
        <v/>
      </c>
      <c r="AU56" s="273" t="str">
        <f>IF(GUS_2020!AU56&lt;&gt;"",GUS_2020!AU56*41.868/1000,"")</f>
        <v/>
      </c>
      <c r="AV56" s="273" t="str">
        <f>IF(GUS_2020!AV56&lt;&gt;"",GUS_2020!AV56*41.868/1000,"")</f>
        <v/>
      </c>
      <c r="AW56" s="273" t="str">
        <f>IF(GUS_2020!AW56&lt;&gt;"",GUS_2020!AW56*41.868/1000,"")</f>
        <v/>
      </c>
      <c r="AX56" s="273" t="str">
        <f>IF(GUS_2020!AX56&lt;&gt;"",GUS_2020!AX56*41.868/1000,"")</f>
        <v/>
      </c>
      <c r="AY56" s="273" t="str">
        <f>IF(GUS_2020!AY56&lt;&gt;"",GUS_2020!AY56*41.868/1000,"")</f>
        <v/>
      </c>
      <c r="AZ56" s="273" t="str">
        <f>IF(GUS_2020!AZ56&lt;&gt;"",GUS_2020!AZ56*41.868/1000,"")</f>
        <v/>
      </c>
      <c r="BA56" s="273" t="str">
        <f>IF(GUS_2020!BA56&lt;&gt;"",GUS_2020!BA56*41.868/1000,"")</f>
        <v/>
      </c>
      <c r="BB56" s="273" t="str">
        <f>IF(GUS_2020!BB56&lt;&gt;"",GUS_2020!BB56*41.868/1000,"")</f>
        <v/>
      </c>
      <c r="BC56" s="273" t="str">
        <f>IF(GUS_2020!BC56&lt;&gt;"",GUS_2020!BC56*41.868/1000,"")</f>
        <v/>
      </c>
      <c r="BD56" s="273" t="str">
        <f>IF(GUS_2020!BD56&lt;&gt;"",GUS_2020!BD56*41.868/1000,"")</f>
        <v/>
      </c>
      <c r="BE56" s="273" t="str">
        <f>IF(GUS_2020!BE56&lt;&gt;"",GUS_2020!BE56*41.868/1000,"")</f>
        <v/>
      </c>
      <c r="BF56" s="273" t="str">
        <f>IF(GUS_2020!BF56&lt;&gt;"",GUS_2020!BF56*41.868/1000,"")</f>
        <v/>
      </c>
      <c r="BG56" s="273" t="str">
        <f>IF(GUS_2020!BG56&lt;&gt;"",GUS_2020!BG56*41.868/1000,"")</f>
        <v/>
      </c>
      <c r="BH56" s="273" t="str">
        <f>IF(GUS_2020!BH56&lt;&gt;"",GUS_2020!BH56*41.868/1000,"")</f>
        <v/>
      </c>
      <c r="BI56" s="273" t="str">
        <f>IF(GUS_2020!BI56&lt;&gt;"",GUS_2020!BI56*41.868/1000,"")</f>
        <v/>
      </c>
      <c r="BJ56" s="273" t="str">
        <f>IF(GUS_2020!BJ56&lt;&gt;"",GUS_2020!BJ56*41.868/1000,"")</f>
        <v/>
      </c>
      <c r="BK56" s="273" t="str">
        <f>IF(GUS_2020!BK56&lt;&gt;"",GUS_2020!BK56*41.868/1000,"")</f>
        <v/>
      </c>
      <c r="BL56" s="273" t="str">
        <f>IF(GUS_2020!BL56&lt;&gt;"",GUS_2020!BL56*41.868/1000,"")</f>
        <v/>
      </c>
      <c r="BM56" s="273" t="str">
        <f>IF(GUS_2020!BM56&lt;&gt;"",GUS_2020!BM56*41.868/1000,"")</f>
        <v/>
      </c>
      <c r="BN56" s="273" t="str">
        <f>IF(GUS_2020!BN56&lt;&gt;"",GUS_2020!BN56*41.868/1000,"")</f>
        <v/>
      </c>
      <c r="BO56" s="273" t="str">
        <f>IF(GUS_2020!BO56&lt;&gt;"",GUS_2020!BO56*41.868/1000,"")</f>
        <v/>
      </c>
      <c r="BP56" s="273" t="str">
        <f>IF(GUS_2020!BP56&lt;&gt;"",GUS_2020!BP56*41.868/1000,"")</f>
        <v/>
      </c>
      <c r="BQ56" s="273" t="str">
        <f>IF(GUS_2020!BQ56&lt;&gt;"",GUS_2020!BQ56*41.868/1000,"")</f>
        <v/>
      </c>
      <c r="BR56" s="273">
        <f>IF(GUS_2020!BR56&lt;&gt;"",GUS_2020!BR56*41.868/1000,"")</f>
        <v>4.8985560000000001</v>
      </c>
      <c r="BS56" s="273" t="str">
        <f>IF(GUS_2020!BS56&lt;&gt;"",GUS_2020!BS56*41.868/1000,"")</f>
        <v/>
      </c>
    </row>
    <row r="57" spans="1:71" ht="22.5">
      <c r="A57" s="272" t="s">
        <v>700</v>
      </c>
      <c r="B57" s="273">
        <f>IF(GUS_2020!B57&lt;&gt;"",GUS_2020!B57*41.868/1000,"")</f>
        <v>0</v>
      </c>
      <c r="C57" s="273" t="str">
        <f>IF(GUS_2020!C57&lt;&gt;"",GUS_2020!C57*41.868/1000,"")</f>
        <v/>
      </c>
      <c r="D57" s="273" t="str">
        <f>IF(GUS_2020!D57&lt;&gt;"",GUS_2020!D57*41.868/1000,"")</f>
        <v/>
      </c>
      <c r="E57" s="273" t="str">
        <f>IF(GUS_2020!E57&lt;&gt;"",GUS_2020!E57*41.868/1000,"")</f>
        <v/>
      </c>
      <c r="F57" s="273" t="str">
        <f>IF(GUS_2020!F57&lt;&gt;"",GUS_2020!F57*41.868/1000,"")</f>
        <v/>
      </c>
      <c r="G57" s="273" t="str">
        <f>IF(GUS_2020!G57&lt;&gt;"",GUS_2020!G57*41.868/1000,"")</f>
        <v/>
      </c>
      <c r="H57" s="273" t="str">
        <f>IF(GUS_2020!H57&lt;&gt;"",GUS_2020!H57*41.868/1000,"")</f>
        <v/>
      </c>
      <c r="I57" s="273" t="str">
        <f>IF(GUS_2020!I57&lt;&gt;"",GUS_2020!I57*41.868/1000,"")</f>
        <v/>
      </c>
      <c r="J57" s="273" t="str">
        <f>IF(GUS_2020!J57&lt;&gt;"",GUS_2020!J57*41.868/1000,"")</f>
        <v/>
      </c>
      <c r="K57" s="273" t="str">
        <f>IF(GUS_2020!K57&lt;&gt;"",GUS_2020!K57*41.868/1000,"")</f>
        <v/>
      </c>
      <c r="L57" s="273" t="str">
        <f>IF(GUS_2020!L57&lt;&gt;"",GUS_2020!L57*41.868/1000,"")</f>
        <v/>
      </c>
      <c r="M57" s="273" t="str">
        <f>IF(GUS_2020!M57&lt;&gt;"",GUS_2020!M57*41.868/1000,"")</f>
        <v/>
      </c>
      <c r="N57" s="273" t="str">
        <f>IF(GUS_2020!N57&lt;&gt;"",GUS_2020!N57*41.868/1000,"")</f>
        <v/>
      </c>
      <c r="O57" s="273" t="str">
        <f>IF(GUS_2020!O57&lt;&gt;"",GUS_2020!O57*41.868/1000,"")</f>
        <v/>
      </c>
      <c r="P57" s="273" t="str">
        <f>IF(GUS_2020!P57&lt;&gt;"",GUS_2020!P57*41.868/1000,"")</f>
        <v/>
      </c>
      <c r="Q57" s="273" t="str">
        <f>IF(GUS_2020!Q57&lt;&gt;"",GUS_2020!Q57*41.868/1000,"")</f>
        <v/>
      </c>
      <c r="R57" s="273" t="str">
        <f>IF(GUS_2020!R57&lt;&gt;"",GUS_2020!R57*41.868/1000,"")</f>
        <v/>
      </c>
      <c r="S57" s="273" t="str">
        <f>IF(GUS_2020!S57&lt;&gt;"",GUS_2020!S57*41.868/1000,"")</f>
        <v/>
      </c>
      <c r="T57" s="273" t="str">
        <f>IF(GUS_2020!T57&lt;&gt;"",GUS_2020!T57*41.868/1000,"")</f>
        <v/>
      </c>
      <c r="U57" s="273" t="str">
        <f>IF(GUS_2020!U57&lt;&gt;"",GUS_2020!U57*41.868/1000,"")</f>
        <v/>
      </c>
      <c r="V57" s="273" t="str">
        <f>IF(GUS_2020!V57&lt;&gt;"",GUS_2020!V57*41.868/1000,"")</f>
        <v/>
      </c>
      <c r="W57" s="273" t="str">
        <f>IF(GUS_2020!W57&lt;&gt;"",GUS_2020!W57*41.868/1000,"")</f>
        <v/>
      </c>
      <c r="X57" s="273" t="str">
        <f>IF(GUS_2020!X57&lt;&gt;"",GUS_2020!X57*41.868/1000,"")</f>
        <v/>
      </c>
      <c r="Y57" s="273" t="str">
        <f>IF(GUS_2020!Y57&lt;&gt;"",GUS_2020!Y57*41.868/1000,"")</f>
        <v/>
      </c>
      <c r="Z57" s="273" t="str">
        <f>IF(GUS_2020!Z57&lt;&gt;"",GUS_2020!Z57*41.868/1000,"")</f>
        <v/>
      </c>
      <c r="AA57" s="273" t="str">
        <f>IF(GUS_2020!AA57&lt;&gt;"",GUS_2020!AA57*41.868/1000,"")</f>
        <v/>
      </c>
      <c r="AB57" s="273" t="str">
        <f>IF(GUS_2020!AB57&lt;&gt;"",GUS_2020!AB57*41.868/1000,"")</f>
        <v/>
      </c>
      <c r="AC57" s="273" t="str">
        <f>IF(GUS_2020!AC57&lt;&gt;"",GUS_2020!AC57*41.868/1000,"")</f>
        <v/>
      </c>
      <c r="AD57" s="273" t="str">
        <f>IF(GUS_2020!AD57&lt;&gt;"",GUS_2020!AD57*41.868/1000,"")</f>
        <v/>
      </c>
      <c r="AE57" s="273" t="str">
        <f>IF(GUS_2020!AE57&lt;&gt;"",GUS_2020!AE57*41.868/1000,"")</f>
        <v/>
      </c>
      <c r="AF57" s="273" t="str">
        <f>IF(GUS_2020!AF57&lt;&gt;"",GUS_2020!AF57*41.868/1000,"")</f>
        <v/>
      </c>
      <c r="AG57" s="273" t="str">
        <f>IF(GUS_2020!AG57&lt;&gt;"",GUS_2020!AG57*41.868/1000,"")</f>
        <v/>
      </c>
      <c r="AH57" s="273" t="str">
        <f>IF(GUS_2020!AH57&lt;&gt;"",GUS_2020!AH57*41.868/1000,"")</f>
        <v/>
      </c>
      <c r="AI57" s="273" t="str">
        <f>IF(GUS_2020!AI57&lt;&gt;"",GUS_2020!AI57*41.868/1000,"")</f>
        <v/>
      </c>
      <c r="AJ57" s="273" t="str">
        <f>IF(GUS_2020!AJ57&lt;&gt;"",GUS_2020!AJ57*41.868/1000,"")</f>
        <v/>
      </c>
      <c r="AK57" s="273" t="str">
        <f>IF(GUS_2020!AK57&lt;&gt;"",GUS_2020!AK57*41.868/1000,"")</f>
        <v/>
      </c>
      <c r="AL57" s="273" t="str">
        <f>IF(GUS_2020!AL57&lt;&gt;"",GUS_2020!AL57*41.868/1000,"")</f>
        <v/>
      </c>
      <c r="AM57" s="273" t="str">
        <f>IF(GUS_2020!AM57&lt;&gt;"",GUS_2020!AM57*41.868/1000,"")</f>
        <v/>
      </c>
      <c r="AN57" s="273" t="str">
        <f>IF(GUS_2020!AN57&lt;&gt;"",GUS_2020!AN57*41.868/1000,"")</f>
        <v/>
      </c>
      <c r="AO57" s="273" t="str">
        <f>IF(GUS_2020!AO57&lt;&gt;"",GUS_2020!AO57*41.868/1000,"")</f>
        <v/>
      </c>
      <c r="AP57" s="273" t="str">
        <f>IF(GUS_2020!AP57&lt;&gt;"",GUS_2020!AP57*41.868/1000,"")</f>
        <v/>
      </c>
      <c r="AQ57" s="273" t="str">
        <f>IF(GUS_2020!AQ57&lt;&gt;"",GUS_2020!AQ57*41.868/1000,"")</f>
        <v/>
      </c>
      <c r="AR57" s="273" t="str">
        <f>IF(GUS_2020!AR57&lt;&gt;"",GUS_2020!AR57*41.868/1000,"")</f>
        <v/>
      </c>
      <c r="AS57" s="273" t="str">
        <f>IF(GUS_2020!AS57&lt;&gt;"",GUS_2020!AS57*41.868/1000,"")</f>
        <v/>
      </c>
      <c r="AT57" s="273" t="str">
        <f>IF(GUS_2020!AT57&lt;&gt;"",GUS_2020!AT57*41.868/1000,"")</f>
        <v/>
      </c>
      <c r="AU57" s="273" t="str">
        <f>IF(GUS_2020!AU57&lt;&gt;"",GUS_2020!AU57*41.868/1000,"")</f>
        <v/>
      </c>
      <c r="AV57" s="273" t="str">
        <f>IF(GUS_2020!AV57&lt;&gt;"",GUS_2020!AV57*41.868/1000,"")</f>
        <v/>
      </c>
      <c r="AW57" s="273" t="str">
        <f>IF(GUS_2020!AW57&lt;&gt;"",GUS_2020!AW57*41.868/1000,"")</f>
        <v/>
      </c>
      <c r="AX57" s="273" t="str">
        <f>IF(GUS_2020!AX57&lt;&gt;"",GUS_2020!AX57*41.868/1000,"")</f>
        <v/>
      </c>
      <c r="AY57" s="273" t="str">
        <f>IF(GUS_2020!AY57&lt;&gt;"",GUS_2020!AY57*41.868/1000,"")</f>
        <v/>
      </c>
      <c r="AZ57" s="273" t="str">
        <f>IF(GUS_2020!AZ57&lt;&gt;"",GUS_2020!AZ57*41.868/1000,"")</f>
        <v/>
      </c>
      <c r="BA57" s="273" t="str">
        <f>IF(GUS_2020!BA57&lt;&gt;"",GUS_2020!BA57*41.868/1000,"")</f>
        <v/>
      </c>
      <c r="BB57" s="273" t="str">
        <f>IF(GUS_2020!BB57&lt;&gt;"",GUS_2020!BB57*41.868/1000,"")</f>
        <v/>
      </c>
      <c r="BC57" s="273" t="str">
        <f>IF(GUS_2020!BC57&lt;&gt;"",GUS_2020!BC57*41.868/1000,"")</f>
        <v/>
      </c>
      <c r="BD57" s="273" t="str">
        <f>IF(GUS_2020!BD57&lt;&gt;"",GUS_2020!BD57*41.868/1000,"")</f>
        <v/>
      </c>
      <c r="BE57" s="273" t="str">
        <f>IF(GUS_2020!BE57&lt;&gt;"",GUS_2020!BE57*41.868/1000,"")</f>
        <v/>
      </c>
      <c r="BF57" s="273" t="str">
        <f>IF(GUS_2020!BF57&lt;&gt;"",GUS_2020!BF57*41.868/1000,"")</f>
        <v/>
      </c>
      <c r="BG57" s="273" t="str">
        <f>IF(GUS_2020!BG57&lt;&gt;"",GUS_2020!BG57*41.868/1000,"")</f>
        <v/>
      </c>
      <c r="BH57" s="273" t="str">
        <f>IF(GUS_2020!BH57&lt;&gt;"",GUS_2020!BH57*41.868/1000,"")</f>
        <v/>
      </c>
      <c r="BI57" s="273" t="str">
        <f>IF(GUS_2020!BI57&lt;&gt;"",GUS_2020!BI57*41.868/1000,"")</f>
        <v/>
      </c>
      <c r="BJ57" s="273" t="str">
        <f>IF(GUS_2020!BJ57&lt;&gt;"",GUS_2020!BJ57*41.868/1000,"")</f>
        <v/>
      </c>
      <c r="BK57" s="273" t="str">
        <f>IF(GUS_2020!BK57&lt;&gt;"",GUS_2020!BK57*41.868/1000,"")</f>
        <v/>
      </c>
      <c r="BL57" s="273" t="str">
        <f>IF(GUS_2020!BL57&lt;&gt;"",GUS_2020!BL57*41.868/1000,"")</f>
        <v/>
      </c>
      <c r="BM57" s="273" t="str">
        <f>IF(GUS_2020!BM57&lt;&gt;"",GUS_2020!BM57*41.868/1000,"")</f>
        <v/>
      </c>
      <c r="BN57" s="273" t="str">
        <f>IF(GUS_2020!BN57&lt;&gt;"",GUS_2020!BN57*41.868/1000,"")</f>
        <v/>
      </c>
      <c r="BO57" s="273" t="str">
        <f>IF(GUS_2020!BO57&lt;&gt;"",GUS_2020!BO57*41.868/1000,"")</f>
        <v/>
      </c>
      <c r="BP57" s="273" t="str">
        <f>IF(GUS_2020!BP57&lt;&gt;"",GUS_2020!BP57*41.868/1000,"")</f>
        <v/>
      </c>
      <c r="BQ57" s="273" t="str">
        <f>IF(GUS_2020!BQ57&lt;&gt;"",GUS_2020!BQ57*41.868/1000,"")</f>
        <v/>
      </c>
      <c r="BR57" s="273">
        <f>IF(GUS_2020!BR57&lt;&gt;"",GUS_2020!BR57*41.868/1000,"")</f>
        <v>0</v>
      </c>
      <c r="BS57" s="273" t="str">
        <f>IF(GUS_2020!BS57&lt;&gt;"",GUS_2020!BS57*41.868/1000,"")</f>
        <v/>
      </c>
    </row>
    <row r="58" spans="1:71" ht="22.5">
      <c r="A58" s="272" t="s">
        <v>701</v>
      </c>
      <c r="B58" s="273" t="str">
        <f>IF(GUS_2020!B58&lt;&gt;"",GUS_2020!B58*41.868/1000,"")</f>
        <v/>
      </c>
      <c r="C58" s="273" t="str">
        <f>IF(GUS_2020!C58&lt;&gt;"",GUS_2020!C58*41.868/1000,"")</f>
        <v/>
      </c>
      <c r="D58" s="273" t="str">
        <f>IF(GUS_2020!D58&lt;&gt;"",GUS_2020!D58*41.868/1000,"")</f>
        <v/>
      </c>
      <c r="E58" s="273" t="str">
        <f>IF(GUS_2020!E58&lt;&gt;"",GUS_2020!E58*41.868/1000,"")</f>
        <v/>
      </c>
      <c r="F58" s="273" t="str">
        <f>IF(GUS_2020!F58&lt;&gt;"",GUS_2020!F58*41.868/1000,"")</f>
        <v/>
      </c>
      <c r="G58" s="273" t="str">
        <f>IF(GUS_2020!G58&lt;&gt;"",GUS_2020!G58*41.868/1000,"")</f>
        <v/>
      </c>
      <c r="H58" s="273" t="str">
        <f>IF(GUS_2020!H58&lt;&gt;"",GUS_2020!H58*41.868/1000,"")</f>
        <v/>
      </c>
      <c r="I58" s="273" t="str">
        <f>IF(GUS_2020!I58&lt;&gt;"",GUS_2020!I58*41.868/1000,"")</f>
        <v/>
      </c>
      <c r="J58" s="273" t="str">
        <f>IF(GUS_2020!J58&lt;&gt;"",GUS_2020!J58*41.868/1000,"")</f>
        <v/>
      </c>
      <c r="K58" s="273" t="str">
        <f>IF(GUS_2020!K58&lt;&gt;"",GUS_2020!K58*41.868/1000,"")</f>
        <v/>
      </c>
      <c r="L58" s="273" t="str">
        <f>IF(GUS_2020!L58&lt;&gt;"",GUS_2020!L58*41.868/1000,"")</f>
        <v/>
      </c>
      <c r="M58" s="273" t="str">
        <f>IF(GUS_2020!M58&lt;&gt;"",GUS_2020!M58*41.868/1000,"")</f>
        <v/>
      </c>
      <c r="N58" s="273" t="str">
        <f>IF(GUS_2020!N58&lt;&gt;"",GUS_2020!N58*41.868/1000,"")</f>
        <v/>
      </c>
      <c r="O58" s="273" t="str">
        <f>IF(GUS_2020!O58&lt;&gt;"",GUS_2020!O58*41.868/1000,"")</f>
        <v/>
      </c>
      <c r="P58" s="273" t="str">
        <f>IF(GUS_2020!P58&lt;&gt;"",GUS_2020!P58*41.868/1000,"")</f>
        <v/>
      </c>
      <c r="Q58" s="273" t="str">
        <f>IF(GUS_2020!Q58&lt;&gt;"",GUS_2020!Q58*41.868/1000,"")</f>
        <v/>
      </c>
      <c r="R58" s="273" t="str">
        <f>IF(GUS_2020!R58&lt;&gt;"",GUS_2020!R58*41.868/1000,"")</f>
        <v/>
      </c>
      <c r="S58" s="273" t="str">
        <f>IF(GUS_2020!S58&lt;&gt;"",GUS_2020!S58*41.868/1000,"")</f>
        <v/>
      </c>
      <c r="T58" s="273" t="str">
        <f>IF(GUS_2020!T58&lt;&gt;"",GUS_2020!T58*41.868/1000,"")</f>
        <v/>
      </c>
      <c r="U58" s="273" t="str">
        <f>IF(GUS_2020!U58&lt;&gt;"",GUS_2020!U58*41.868/1000,"")</f>
        <v/>
      </c>
      <c r="V58" s="273" t="str">
        <f>IF(GUS_2020!V58&lt;&gt;"",GUS_2020!V58*41.868/1000,"")</f>
        <v/>
      </c>
      <c r="W58" s="273" t="str">
        <f>IF(GUS_2020!W58&lt;&gt;"",GUS_2020!W58*41.868/1000,"")</f>
        <v/>
      </c>
      <c r="X58" s="273" t="str">
        <f>IF(GUS_2020!X58&lt;&gt;"",GUS_2020!X58*41.868/1000,"")</f>
        <v/>
      </c>
      <c r="Y58" s="273" t="str">
        <f>IF(GUS_2020!Y58&lt;&gt;"",GUS_2020!Y58*41.868/1000,"")</f>
        <v/>
      </c>
      <c r="Z58" s="273" t="str">
        <f>IF(GUS_2020!Z58&lt;&gt;"",GUS_2020!Z58*41.868/1000,"")</f>
        <v/>
      </c>
      <c r="AA58" s="273" t="str">
        <f>IF(GUS_2020!AA58&lt;&gt;"",GUS_2020!AA58*41.868/1000,"")</f>
        <v/>
      </c>
      <c r="AB58" s="273" t="str">
        <f>IF(GUS_2020!AB58&lt;&gt;"",GUS_2020!AB58*41.868/1000,"")</f>
        <v/>
      </c>
      <c r="AC58" s="273" t="str">
        <f>IF(GUS_2020!AC58&lt;&gt;"",GUS_2020!AC58*41.868/1000,"")</f>
        <v/>
      </c>
      <c r="AD58" s="273" t="str">
        <f>IF(GUS_2020!AD58&lt;&gt;"",GUS_2020!AD58*41.868/1000,"")</f>
        <v/>
      </c>
      <c r="AE58" s="273" t="str">
        <f>IF(GUS_2020!AE58&lt;&gt;"",GUS_2020!AE58*41.868/1000,"")</f>
        <v/>
      </c>
      <c r="AF58" s="273" t="str">
        <f>IF(GUS_2020!AF58&lt;&gt;"",GUS_2020!AF58*41.868/1000,"")</f>
        <v/>
      </c>
      <c r="AG58" s="273" t="str">
        <f>IF(GUS_2020!AG58&lt;&gt;"",GUS_2020!AG58*41.868/1000,"")</f>
        <v/>
      </c>
      <c r="AH58" s="273" t="str">
        <f>IF(GUS_2020!AH58&lt;&gt;"",GUS_2020!AH58*41.868/1000,"")</f>
        <v/>
      </c>
      <c r="AI58" s="273" t="str">
        <f>IF(GUS_2020!AI58&lt;&gt;"",GUS_2020!AI58*41.868/1000,"")</f>
        <v/>
      </c>
      <c r="AJ58" s="273" t="str">
        <f>IF(GUS_2020!AJ58&lt;&gt;"",GUS_2020!AJ58*41.868/1000,"")</f>
        <v/>
      </c>
      <c r="AK58" s="273" t="str">
        <f>IF(GUS_2020!AK58&lt;&gt;"",GUS_2020!AK58*41.868/1000,"")</f>
        <v/>
      </c>
      <c r="AL58" s="273" t="str">
        <f>IF(GUS_2020!AL58&lt;&gt;"",GUS_2020!AL58*41.868/1000,"")</f>
        <v/>
      </c>
      <c r="AM58" s="273" t="str">
        <f>IF(GUS_2020!AM58&lt;&gt;"",GUS_2020!AM58*41.868/1000,"")</f>
        <v/>
      </c>
      <c r="AN58" s="273" t="str">
        <f>IF(GUS_2020!AN58&lt;&gt;"",GUS_2020!AN58*41.868/1000,"")</f>
        <v/>
      </c>
      <c r="AO58" s="273" t="str">
        <f>IF(GUS_2020!AO58&lt;&gt;"",GUS_2020!AO58*41.868/1000,"")</f>
        <v/>
      </c>
      <c r="AP58" s="273" t="str">
        <f>IF(GUS_2020!AP58&lt;&gt;"",GUS_2020!AP58*41.868/1000,"")</f>
        <v/>
      </c>
      <c r="AQ58" s="273" t="str">
        <f>IF(GUS_2020!AQ58&lt;&gt;"",GUS_2020!AQ58*41.868/1000,"")</f>
        <v/>
      </c>
      <c r="AR58" s="273" t="str">
        <f>IF(GUS_2020!AR58&lt;&gt;"",GUS_2020!AR58*41.868/1000,"")</f>
        <v/>
      </c>
      <c r="AS58" s="273" t="str">
        <f>IF(GUS_2020!AS58&lt;&gt;"",GUS_2020!AS58*41.868/1000,"")</f>
        <v/>
      </c>
      <c r="AT58" s="273" t="str">
        <f>IF(GUS_2020!AT58&lt;&gt;"",GUS_2020!AT58*41.868/1000,"")</f>
        <v/>
      </c>
      <c r="AU58" s="273" t="str">
        <f>IF(GUS_2020!AU58&lt;&gt;"",GUS_2020!AU58*41.868/1000,"")</f>
        <v/>
      </c>
      <c r="AV58" s="273" t="str">
        <f>IF(GUS_2020!AV58&lt;&gt;"",GUS_2020!AV58*41.868/1000,"")</f>
        <v/>
      </c>
      <c r="AW58" s="273" t="str">
        <f>IF(GUS_2020!AW58&lt;&gt;"",GUS_2020!AW58*41.868/1000,"")</f>
        <v/>
      </c>
      <c r="AX58" s="273" t="str">
        <f>IF(GUS_2020!AX58&lt;&gt;"",GUS_2020!AX58*41.868/1000,"")</f>
        <v/>
      </c>
      <c r="AY58" s="273" t="str">
        <f>IF(GUS_2020!AY58&lt;&gt;"",GUS_2020!AY58*41.868/1000,"")</f>
        <v/>
      </c>
      <c r="AZ58" s="273" t="str">
        <f>IF(GUS_2020!AZ58&lt;&gt;"",GUS_2020!AZ58*41.868/1000,"")</f>
        <v/>
      </c>
      <c r="BA58" s="273" t="str">
        <f>IF(GUS_2020!BA58&lt;&gt;"",GUS_2020!BA58*41.868/1000,"")</f>
        <v/>
      </c>
      <c r="BB58" s="273" t="str">
        <f>IF(GUS_2020!BB58&lt;&gt;"",GUS_2020!BB58*41.868/1000,"")</f>
        <v/>
      </c>
      <c r="BC58" s="273" t="str">
        <f>IF(GUS_2020!BC58&lt;&gt;"",GUS_2020!BC58*41.868/1000,"")</f>
        <v/>
      </c>
      <c r="BD58" s="273" t="str">
        <f>IF(GUS_2020!BD58&lt;&gt;"",GUS_2020!BD58*41.868/1000,"")</f>
        <v/>
      </c>
      <c r="BE58" s="273" t="str">
        <f>IF(GUS_2020!BE58&lt;&gt;"",GUS_2020!BE58*41.868/1000,"")</f>
        <v/>
      </c>
      <c r="BF58" s="273" t="str">
        <f>IF(GUS_2020!BF58&lt;&gt;"",GUS_2020!BF58*41.868/1000,"")</f>
        <v/>
      </c>
      <c r="BG58" s="273" t="str">
        <f>IF(GUS_2020!BG58&lt;&gt;"",GUS_2020!BG58*41.868/1000,"")</f>
        <v/>
      </c>
      <c r="BH58" s="273" t="str">
        <f>IF(GUS_2020!BH58&lt;&gt;"",GUS_2020!BH58*41.868/1000,"")</f>
        <v/>
      </c>
      <c r="BI58" s="273" t="str">
        <f>IF(GUS_2020!BI58&lt;&gt;"",GUS_2020!BI58*41.868/1000,"")</f>
        <v/>
      </c>
      <c r="BJ58" s="273" t="str">
        <f>IF(GUS_2020!BJ58&lt;&gt;"",GUS_2020!BJ58*41.868/1000,"")</f>
        <v/>
      </c>
      <c r="BK58" s="273" t="str">
        <f>IF(GUS_2020!BK58&lt;&gt;"",GUS_2020!BK58*41.868/1000,"")</f>
        <v/>
      </c>
      <c r="BL58" s="273" t="str">
        <f>IF(GUS_2020!BL58&lt;&gt;"",GUS_2020!BL58*41.868/1000,"")</f>
        <v/>
      </c>
      <c r="BM58" s="273" t="str">
        <f>IF(GUS_2020!BM58&lt;&gt;"",GUS_2020!BM58*41.868/1000,"")</f>
        <v/>
      </c>
      <c r="BN58" s="273" t="str">
        <f>IF(GUS_2020!BN58&lt;&gt;"",GUS_2020!BN58*41.868/1000,"")</f>
        <v/>
      </c>
      <c r="BO58" s="273" t="str">
        <f>IF(GUS_2020!BO58&lt;&gt;"",GUS_2020!BO58*41.868/1000,"")</f>
        <v/>
      </c>
      <c r="BP58" s="273" t="str">
        <f>IF(GUS_2020!BP58&lt;&gt;"",GUS_2020!BP58*41.868/1000,"")</f>
        <v/>
      </c>
      <c r="BQ58" s="273" t="str">
        <f>IF(GUS_2020!BQ58&lt;&gt;"",GUS_2020!BQ58*41.868/1000,"")</f>
        <v/>
      </c>
      <c r="BR58" s="273" t="str">
        <f>IF(GUS_2020!BR58&lt;&gt;"",GUS_2020!BR58*41.868/1000,"")</f>
        <v/>
      </c>
      <c r="BS58" s="273" t="str">
        <f>IF(GUS_2020!BS58&lt;&gt;"",GUS_2020!BS58*41.868/1000,"")</f>
        <v/>
      </c>
    </row>
    <row r="59" spans="1:71" ht="22.5">
      <c r="A59" s="272" t="s">
        <v>702</v>
      </c>
      <c r="B59" s="273">
        <f>IF(GUS_2020!B59&lt;&gt;"",GUS_2020!B59*41.868/1000,"")</f>
        <v>2.9307600000000003</v>
      </c>
      <c r="C59" s="273" t="str">
        <f>IF(GUS_2020!C59&lt;&gt;"",GUS_2020!C59*41.868/1000,"")</f>
        <v/>
      </c>
      <c r="D59" s="273" t="str">
        <f>IF(GUS_2020!D59&lt;&gt;"",GUS_2020!D59*41.868/1000,"")</f>
        <v/>
      </c>
      <c r="E59" s="273" t="str">
        <f>IF(GUS_2020!E59&lt;&gt;"",GUS_2020!E59*41.868/1000,"")</f>
        <v/>
      </c>
      <c r="F59" s="273" t="str">
        <f>IF(GUS_2020!F59&lt;&gt;"",GUS_2020!F59*41.868/1000,"")</f>
        <v/>
      </c>
      <c r="G59" s="273" t="str">
        <f>IF(GUS_2020!G59&lt;&gt;"",GUS_2020!G59*41.868/1000,"")</f>
        <v/>
      </c>
      <c r="H59" s="273" t="str">
        <f>IF(GUS_2020!H59&lt;&gt;"",GUS_2020!H59*41.868/1000,"")</f>
        <v/>
      </c>
      <c r="I59" s="273" t="str">
        <f>IF(GUS_2020!I59&lt;&gt;"",GUS_2020!I59*41.868/1000,"")</f>
        <v/>
      </c>
      <c r="J59" s="273" t="str">
        <f>IF(GUS_2020!J59&lt;&gt;"",GUS_2020!J59*41.868/1000,"")</f>
        <v/>
      </c>
      <c r="K59" s="273" t="str">
        <f>IF(GUS_2020!K59&lt;&gt;"",GUS_2020!K59*41.868/1000,"")</f>
        <v/>
      </c>
      <c r="L59" s="273" t="str">
        <f>IF(GUS_2020!L59&lt;&gt;"",GUS_2020!L59*41.868/1000,"")</f>
        <v/>
      </c>
      <c r="M59" s="273" t="str">
        <f>IF(GUS_2020!M59&lt;&gt;"",GUS_2020!M59*41.868/1000,"")</f>
        <v/>
      </c>
      <c r="N59" s="273" t="str">
        <f>IF(GUS_2020!N59&lt;&gt;"",GUS_2020!N59*41.868/1000,"")</f>
        <v/>
      </c>
      <c r="O59" s="273" t="str">
        <f>IF(GUS_2020!O59&lt;&gt;"",GUS_2020!O59*41.868/1000,"")</f>
        <v/>
      </c>
      <c r="P59" s="273" t="str">
        <f>IF(GUS_2020!P59&lt;&gt;"",GUS_2020!P59*41.868/1000,"")</f>
        <v/>
      </c>
      <c r="Q59" s="273" t="str">
        <f>IF(GUS_2020!Q59&lt;&gt;"",GUS_2020!Q59*41.868/1000,"")</f>
        <v/>
      </c>
      <c r="R59" s="273" t="str">
        <f>IF(GUS_2020!R59&lt;&gt;"",GUS_2020!R59*41.868/1000,"")</f>
        <v/>
      </c>
      <c r="S59" s="273" t="str">
        <f>IF(GUS_2020!S59&lt;&gt;"",GUS_2020!S59*41.868/1000,"")</f>
        <v/>
      </c>
      <c r="T59" s="273" t="str">
        <f>IF(GUS_2020!T59&lt;&gt;"",GUS_2020!T59*41.868/1000,"")</f>
        <v/>
      </c>
      <c r="U59" s="273" t="str">
        <f>IF(GUS_2020!U59&lt;&gt;"",GUS_2020!U59*41.868/1000,"")</f>
        <v/>
      </c>
      <c r="V59" s="273" t="str">
        <f>IF(GUS_2020!V59&lt;&gt;"",GUS_2020!V59*41.868/1000,"")</f>
        <v/>
      </c>
      <c r="W59" s="273" t="str">
        <f>IF(GUS_2020!W59&lt;&gt;"",GUS_2020!W59*41.868/1000,"")</f>
        <v/>
      </c>
      <c r="X59" s="273" t="str">
        <f>IF(GUS_2020!X59&lt;&gt;"",GUS_2020!X59*41.868/1000,"")</f>
        <v/>
      </c>
      <c r="Y59" s="273" t="str">
        <f>IF(GUS_2020!Y59&lt;&gt;"",GUS_2020!Y59*41.868/1000,"")</f>
        <v/>
      </c>
      <c r="Z59" s="273" t="str">
        <f>IF(GUS_2020!Z59&lt;&gt;"",GUS_2020!Z59*41.868/1000,"")</f>
        <v/>
      </c>
      <c r="AA59" s="273" t="str">
        <f>IF(GUS_2020!AA59&lt;&gt;"",GUS_2020!AA59*41.868/1000,"")</f>
        <v/>
      </c>
      <c r="AB59" s="273" t="str">
        <f>IF(GUS_2020!AB59&lt;&gt;"",GUS_2020!AB59*41.868/1000,"")</f>
        <v/>
      </c>
      <c r="AC59" s="273" t="str">
        <f>IF(GUS_2020!AC59&lt;&gt;"",GUS_2020!AC59*41.868/1000,"")</f>
        <v/>
      </c>
      <c r="AD59" s="273" t="str">
        <f>IF(GUS_2020!AD59&lt;&gt;"",GUS_2020!AD59*41.868/1000,"")</f>
        <v/>
      </c>
      <c r="AE59" s="273" t="str">
        <f>IF(GUS_2020!AE59&lt;&gt;"",GUS_2020!AE59*41.868/1000,"")</f>
        <v/>
      </c>
      <c r="AF59" s="273" t="str">
        <f>IF(GUS_2020!AF59&lt;&gt;"",GUS_2020!AF59*41.868/1000,"")</f>
        <v/>
      </c>
      <c r="AG59" s="273" t="str">
        <f>IF(GUS_2020!AG59&lt;&gt;"",GUS_2020!AG59*41.868/1000,"")</f>
        <v/>
      </c>
      <c r="AH59" s="273" t="str">
        <f>IF(GUS_2020!AH59&lt;&gt;"",GUS_2020!AH59*41.868/1000,"")</f>
        <v/>
      </c>
      <c r="AI59" s="273" t="str">
        <f>IF(GUS_2020!AI59&lt;&gt;"",GUS_2020!AI59*41.868/1000,"")</f>
        <v/>
      </c>
      <c r="AJ59" s="273" t="str">
        <f>IF(GUS_2020!AJ59&lt;&gt;"",GUS_2020!AJ59*41.868/1000,"")</f>
        <v/>
      </c>
      <c r="AK59" s="273" t="str">
        <f>IF(GUS_2020!AK59&lt;&gt;"",GUS_2020!AK59*41.868/1000,"")</f>
        <v/>
      </c>
      <c r="AL59" s="273" t="str">
        <f>IF(GUS_2020!AL59&lt;&gt;"",GUS_2020!AL59*41.868/1000,"")</f>
        <v/>
      </c>
      <c r="AM59" s="273" t="str">
        <f>IF(GUS_2020!AM59&lt;&gt;"",GUS_2020!AM59*41.868/1000,"")</f>
        <v/>
      </c>
      <c r="AN59" s="273" t="str">
        <f>IF(GUS_2020!AN59&lt;&gt;"",GUS_2020!AN59*41.868/1000,"")</f>
        <v/>
      </c>
      <c r="AO59" s="273" t="str">
        <f>IF(GUS_2020!AO59&lt;&gt;"",GUS_2020!AO59*41.868/1000,"")</f>
        <v/>
      </c>
      <c r="AP59" s="273" t="str">
        <f>IF(GUS_2020!AP59&lt;&gt;"",GUS_2020!AP59*41.868/1000,"")</f>
        <v/>
      </c>
      <c r="AQ59" s="273" t="str">
        <f>IF(GUS_2020!AQ59&lt;&gt;"",GUS_2020!AQ59*41.868/1000,"")</f>
        <v/>
      </c>
      <c r="AR59" s="273" t="str">
        <f>IF(GUS_2020!AR59&lt;&gt;"",GUS_2020!AR59*41.868/1000,"")</f>
        <v/>
      </c>
      <c r="AS59" s="273" t="str">
        <f>IF(GUS_2020!AS59&lt;&gt;"",GUS_2020!AS59*41.868/1000,"")</f>
        <v/>
      </c>
      <c r="AT59" s="273" t="str">
        <f>IF(GUS_2020!AT59&lt;&gt;"",GUS_2020!AT59*41.868/1000,"")</f>
        <v/>
      </c>
      <c r="AU59" s="273" t="str">
        <f>IF(GUS_2020!AU59&lt;&gt;"",GUS_2020!AU59*41.868/1000,"")</f>
        <v/>
      </c>
      <c r="AV59" s="273" t="str">
        <f>IF(GUS_2020!AV59&lt;&gt;"",GUS_2020!AV59*41.868/1000,"")</f>
        <v/>
      </c>
      <c r="AW59" s="273" t="str">
        <f>IF(GUS_2020!AW59&lt;&gt;"",GUS_2020!AW59*41.868/1000,"")</f>
        <v/>
      </c>
      <c r="AX59" s="273" t="str">
        <f>IF(GUS_2020!AX59&lt;&gt;"",GUS_2020!AX59*41.868/1000,"")</f>
        <v/>
      </c>
      <c r="AY59" s="273" t="str">
        <f>IF(GUS_2020!AY59&lt;&gt;"",GUS_2020!AY59*41.868/1000,"")</f>
        <v/>
      </c>
      <c r="AZ59" s="273" t="str">
        <f>IF(GUS_2020!AZ59&lt;&gt;"",GUS_2020!AZ59*41.868/1000,"")</f>
        <v/>
      </c>
      <c r="BA59" s="273" t="str">
        <f>IF(GUS_2020!BA59&lt;&gt;"",GUS_2020!BA59*41.868/1000,"")</f>
        <v/>
      </c>
      <c r="BB59" s="273" t="str">
        <f>IF(GUS_2020!BB59&lt;&gt;"",GUS_2020!BB59*41.868/1000,"")</f>
        <v/>
      </c>
      <c r="BC59" s="273" t="str">
        <f>IF(GUS_2020!BC59&lt;&gt;"",GUS_2020!BC59*41.868/1000,"")</f>
        <v/>
      </c>
      <c r="BD59" s="273" t="str">
        <f>IF(GUS_2020!BD59&lt;&gt;"",GUS_2020!BD59*41.868/1000,"")</f>
        <v/>
      </c>
      <c r="BE59" s="273" t="str">
        <f>IF(GUS_2020!BE59&lt;&gt;"",GUS_2020!BE59*41.868/1000,"")</f>
        <v/>
      </c>
      <c r="BF59" s="273" t="str">
        <f>IF(GUS_2020!BF59&lt;&gt;"",GUS_2020!BF59*41.868/1000,"")</f>
        <v/>
      </c>
      <c r="BG59" s="273" t="str">
        <f>IF(GUS_2020!BG59&lt;&gt;"",GUS_2020!BG59*41.868/1000,"")</f>
        <v/>
      </c>
      <c r="BH59" s="273" t="str">
        <f>IF(GUS_2020!BH59&lt;&gt;"",GUS_2020!BH59*41.868/1000,"")</f>
        <v/>
      </c>
      <c r="BI59" s="273" t="str">
        <f>IF(GUS_2020!BI59&lt;&gt;"",GUS_2020!BI59*41.868/1000,"")</f>
        <v/>
      </c>
      <c r="BJ59" s="273" t="str">
        <f>IF(GUS_2020!BJ59&lt;&gt;"",GUS_2020!BJ59*41.868/1000,"")</f>
        <v/>
      </c>
      <c r="BK59" s="273" t="str">
        <f>IF(GUS_2020!BK59&lt;&gt;"",GUS_2020!BK59*41.868/1000,"")</f>
        <v/>
      </c>
      <c r="BL59" s="273" t="str">
        <f>IF(GUS_2020!BL59&lt;&gt;"",GUS_2020!BL59*41.868/1000,"")</f>
        <v/>
      </c>
      <c r="BM59" s="273" t="str">
        <f>IF(GUS_2020!BM59&lt;&gt;"",GUS_2020!BM59*41.868/1000,"")</f>
        <v/>
      </c>
      <c r="BN59" s="273" t="str">
        <f>IF(GUS_2020!BN59&lt;&gt;"",GUS_2020!BN59*41.868/1000,"")</f>
        <v/>
      </c>
      <c r="BO59" s="273" t="str">
        <f>IF(GUS_2020!BO59&lt;&gt;"",GUS_2020!BO59*41.868/1000,"")</f>
        <v/>
      </c>
      <c r="BP59" s="273" t="str">
        <f>IF(GUS_2020!BP59&lt;&gt;"",GUS_2020!BP59*41.868/1000,"")</f>
        <v/>
      </c>
      <c r="BQ59" s="273" t="str">
        <f>IF(GUS_2020!BQ59&lt;&gt;"",GUS_2020!BQ59*41.868/1000,"")</f>
        <v/>
      </c>
      <c r="BR59" s="273" t="str">
        <f>IF(GUS_2020!BR59&lt;&gt;"",GUS_2020!BR59*41.868/1000,"")</f>
        <v/>
      </c>
      <c r="BS59" s="273">
        <f>IF(GUS_2020!BS59&lt;&gt;"",GUS_2020!BS59*41.868/1000,"")</f>
        <v>2.9307600000000003</v>
      </c>
    </row>
    <row r="60" spans="1:71" ht="33.75">
      <c r="A60" s="272" t="s">
        <v>703</v>
      </c>
      <c r="B60" s="273">
        <f>IF(GUS_2020!B60&lt;&gt;"",GUS_2020!B60*41.868/1000,"")</f>
        <v>0.96296400000000004</v>
      </c>
      <c r="C60" s="273" t="str">
        <f>IF(GUS_2020!C60&lt;&gt;"",GUS_2020!C60*41.868/1000,"")</f>
        <v/>
      </c>
      <c r="D60" s="273" t="str">
        <f>IF(GUS_2020!D60&lt;&gt;"",GUS_2020!D60*41.868/1000,"")</f>
        <v/>
      </c>
      <c r="E60" s="273" t="str">
        <f>IF(GUS_2020!E60&lt;&gt;"",GUS_2020!E60*41.868/1000,"")</f>
        <v/>
      </c>
      <c r="F60" s="273" t="str">
        <f>IF(GUS_2020!F60&lt;&gt;"",GUS_2020!F60*41.868/1000,"")</f>
        <v/>
      </c>
      <c r="G60" s="273" t="str">
        <f>IF(GUS_2020!G60&lt;&gt;"",GUS_2020!G60*41.868/1000,"")</f>
        <v/>
      </c>
      <c r="H60" s="273" t="str">
        <f>IF(GUS_2020!H60&lt;&gt;"",GUS_2020!H60*41.868/1000,"")</f>
        <v/>
      </c>
      <c r="I60" s="273" t="str">
        <f>IF(GUS_2020!I60&lt;&gt;"",GUS_2020!I60*41.868/1000,"")</f>
        <v/>
      </c>
      <c r="J60" s="273" t="str">
        <f>IF(GUS_2020!J60&lt;&gt;"",GUS_2020!J60*41.868/1000,"")</f>
        <v/>
      </c>
      <c r="K60" s="273" t="str">
        <f>IF(GUS_2020!K60&lt;&gt;"",GUS_2020!K60*41.868/1000,"")</f>
        <v/>
      </c>
      <c r="L60" s="273" t="str">
        <f>IF(GUS_2020!L60&lt;&gt;"",GUS_2020!L60*41.868/1000,"")</f>
        <v/>
      </c>
      <c r="M60" s="273" t="str">
        <f>IF(GUS_2020!M60&lt;&gt;"",GUS_2020!M60*41.868/1000,"")</f>
        <v/>
      </c>
      <c r="N60" s="273" t="str">
        <f>IF(GUS_2020!N60&lt;&gt;"",GUS_2020!N60*41.868/1000,"")</f>
        <v/>
      </c>
      <c r="O60" s="273" t="str">
        <f>IF(GUS_2020!O60&lt;&gt;"",GUS_2020!O60*41.868/1000,"")</f>
        <v/>
      </c>
      <c r="P60" s="273" t="str">
        <f>IF(GUS_2020!P60&lt;&gt;"",GUS_2020!P60*41.868/1000,"")</f>
        <v/>
      </c>
      <c r="Q60" s="273" t="str">
        <f>IF(GUS_2020!Q60&lt;&gt;"",GUS_2020!Q60*41.868/1000,"")</f>
        <v/>
      </c>
      <c r="R60" s="273" t="str">
        <f>IF(GUS_2020!R60&lt;&gt;"",GUS_2020!R60*41.868/1000,"")</f>
        <v/>
      </c>
      <c r="S60" s="273" t="str">
        <f>IF(GUS_2020!S60&lt;&gt;"",GUS_2020!S60*41.868/1000,"")</f>
        <v/>
      </c>
      <c r="T60" s="273" t="str">
        <f>IF(GUS_2020!T60&lt;&gt;"",GUS_2020!T60*41.868/1000,"")</f>
        <v/>
      </c>
      <c r="U60" s="273" t="str">
        <f>IF(GUS_2020!U60&lt;&gt;"",GUS_2020!U60*41.868/1000,"")</f>
        <v/>
      </c>
      <c r="V60" s="273" t="str">
        <f>IF(GUS_2020!V60&lt;&gt;"",GUS_2020!V60*41.868/1000,"")</f>
        <v/>
      </c>
      <c r="W60" s="273" t="str">
        <f>IF(GUS_2020!W60&lt;&gt;"",GUS_2020!W60*41.868/1000,"")</f>
        <v/>
      </c>
      <c r="X60" s="273" t="str">
        <f>IF(GUS_2020!X60&lt;&gt;"",GUS_2020!X60*41.868/1000,"")</f>
        <v/>
      </c>
      <c r="Y60" s="273" t="str">
        <f>IF(GUS_2020!Y60&lt;&gt;"",GUS_2020!Y60*41.868/1000,"")</f>
        <v/>
      </c>
      <c r="Z60" s="273" t="str">
        <f>IF(GUS_2020!Z60&lt;&gt;"",GUS_2020!Z60*41.868/1000,"")</f>
        <v/>
      </c>
      <c r="AA60" s="273" t="str">
        <f>IF(GUS_2020!AA60&lt;&gt;"",GUS_2020!AA60*41.868/1000,"")</f>
        <v/>
      </c>
      <c r="AB60" s="273" t="str">
        <f>IF(GUS_2020!AB60&lt;&gt;"",GUS_2020!AB60*41.868/1000,"")</f>
        <v/>
      </c>
      <c r="AC60" s="273" t="str">
        <f>IF(GUS_2020!AC60&lt;&gt;"",GUS_2020!AC60*41.868/1000,"")</f>
        <v/>
      </c>
      <c r="AD60" s="273" t="str">
        <f>IF(GUS_2020!AD60&lt;&gt;"",GUS_2020!AD60*41.868/1000,"")</f>
        <v/>
      </c>
      <c r="AE60" s="273" t="str">
        <f>IF(GUS_2020!AE60&lt;&gt;"",GUS_2020!AE60*41.868/1000,"")</f>
        <v/>
      </c>
      <c r="AF60" s="273" t="str">
        <f>IF(GUS_2020!AF60&lt;&gt;"",GUS_2020!AF60*41.868/1000,"")</f>
        <v/>
      </c>
      <c r="AG60" s="273" t="str">
        <f>IF(GUS_2020!AG60&lt;&gt;"",GUS_2020!AG60*41.868/1000,"")</f>
        <v/>
      </c>
      <c r="AH60" s="273" t="str">
        <f>IF(GUS_2020!AH60&lt;&gt;"",GUS_2020!AH60*41.868/1000,"")</f>
        <v/>
      </c>
      <c r="AI60" s="273" t="str">
        <f>IF(GUS_2020!AI60&lt;&gt;"",GUS_2020!AI60*41.868/1000,"")</f>
        <v/>
      </c>
      <c r="AJ60" s="273" t="str">
        <f>IF(GUS_2020!AJ60&lt;&gt;"",GUS_2020!AJ60*41.868/1000,"")</f>
        <v/>
      </c>
      <c r="AK60" s="273" t="str">
        <f>IF(GUS_2020!AK60&lt;&gt;"",GUS_2020!AK60*41.868/1000,"")</f>
        <v/>
      </c>
      <c r="AL60" s="273" t="str">
        <f>IF(GUS_2020!AL60&lt;&gt;"",GUS_2020!AL60*41.868/1000,"")</f>
        <v/>
      </c>
      <c r="AM60" s="273" t="str">
        <f>IF(GUS_2020!AM60&lt;&gt;"",GUS_2020!AM60*41.868/1000,"")</f>
        <v/>
      </c>
      <c r="AN60" s="273" t="str">
        <f>IF(GUS_2020!AN60&lt;&gt;"",GUS_2020!AN60*41.868/1000,"")</f>
        <v/>
      </c>
      <c r="AO60" s="273" t="str">
        <f>IF(GUS_2020!AO60&lt;&gt;"",GUS_2020!AO60*41.868/1000,"")</f>
        <v/>
      </c>
      <c r="AP60" s="273" t="str">
        <f>IF(GUS_2020!AP60&lt;&gt;"",GUS_2020!AP60*41.868/1000,"")</f>
        <v/>
      </c>
      <c r="AQ60" s="273" t="str">
        <f>IF(GUS_2020!AQ60&lt;&gt;"",GUS_2020!AQ60*41.868/1000,"")</f>
        <v/>
      </c>
      <c r="AR60" s="273" t="str">
        <f>IF(GUS_2020!AR60&lt;&gt;"",GUS_2020!AR60*41.868/1000,"")</f>
        <v/>
      </c>
      <c r="AS60" s="273" t="str">
        <f>IF(GUS_2020!AS60&lt;&gt;"",GUS_2020!AS60*41.868/1000,"")</f>
        <v/>
      </c>
      <c r="AT60" s="273" t="str">
        <f>IF(GUS_2020!AT60&lt;&gt;"",GUS_2020!AT60*41.868/1000,"")</f>
        <v/>
      </c>
      <c r="AU60" s="273" t="str">
        <f>IF(GUS_2020!AU60&lt;&gt;"",GUS_2020!AU60*41.868/1000,"")</f>
        <v/>
      </c>
      <c r="AV60" s="273" t="str">
        <f>IF(GUS_2020!AV60&lt;&gt;"",GUS_2020!AV60*41.868/1000,"")</f>
        <v/>
      </c>
      <c r="AW60" s="273" t="str">
        <f>IF(GUS_2020!AW60&lt;&gt;"",GUS_2020!AW60*41.868/1000,"")</f>
        <v/>
      </c>
      <c r="AX60" s="273" t="str">
        <f>IF(GUS_2020!AX60&lt;&gt;"",GUS_2020!AX60*41.868/1000,"")</f>
        <v/>
      </c>
      <c r="AY60" s="273" t="str">
        <f>IF(GUS_2020!AY60&lt;&gt;"",GUS_2020!AY60*41.868/1000,"")</f>
        <v/>
      </c>
      <c r="AZ60" s="273" t="str">
        <f>IF(GUS_2020!AZ60&lt;&gt;"",GUS_2020!AZ60*41.868/1000,"")</f>
        <v/>
      </c>
      <c r="BA60" s="273" t="str">
        <f>IF(GUS_2020!BA60&lt;&gt;"",GUS_2020!BA60*41.868/1000,"")</f>
        <v/>
      </c>
      <c r="BB60" s="273" t="str">
        <f>IF(GUS_2020!BB60&lt;&gt;"",GUS_2020!BB60*41.868/1000,"")</f>
        <v/>
      </c>
      <c r="BC60" s="273" t="str">
        <f>IF(GUS_2020!BC60&lt;&gt;"",GUS_2020!BC60*41.868/1000,"")</f>
        <v/>
      </c>
      <c r="BD60" s="273" t="str">
        <f>IF(GUS_2020!BD60&lt;&gt;"",GUS_2020!BD60*41.868/1000,"")</f>
        <v/>
      </c>
      <c r="BE60" s="273" t="str">
        <f>IF(GUS_2020!BE60&lt;&gt;"",GUS_2020!BE60*41.868/1000,"")</f>
        <v/>
      </c>
      <c r="BF60" s="273" t="str">
        <f>IF(GUS_2020!BF60&lt;&gt;"",GUS_2020!BF60*41.868/1000,"")</f>
        <v/>
      </c>
      <c r="BG60" s="273" t="str">
        <f>IF(GUS_2020!BG60&lt;&gt;"",GUS_2020!BG60*41.868/1000,"")</f>
        <v/>
      </c>
      <c r="BH60" s="273" t="str">
        <f>IF(GUS_2020!BH60&lt;&gt;"",GUS_2020!BH60*41.868/1000,"")</f>
        <v/>
      </c>
      <c r="BI60" s="273" t="str">
        <f>IF(GUS_2020!BI60&lt;&gt;"",GUS_2020!BI60*41.868/1000,"")</f>
        <v/>
      </c>
      <c r="BJ60" s="273" t="str">
        <f>IF(GUS_2020!BJ60&lt;&gt;"",GUS_2020!BJ60*41.868/1000,"")</f>
        <v/>
      </c>
      <c r="BK60" s="273" t="str">
        <f>IF(GUS_2020!BK60&lt;&gt;"",GUS_2020!BK60*41.868/1000,"")</f>
        <v/>
      </c>
      <c r="BL60" s="273" t="str">
        <f>IF(GUS_2020!BL60&lt;&gt;"",GUS_2020!BL60*41.868/1000,"")</f>
        <v/>
      </c>
      <c r="BM60" s="273" t="str">
        <f>IF(GUS_2020!BM60&lt;&gt;"",GUS_2020!BM60*41.868/1000,"")</f>
        <v/>
      </c>
      <c r="BN60" s="273" t="str">
        <f>IF(GUS_2020!BN60&lt;&gt;"",GUS_2020!BN60*41.868/1000,"")</f>
        <v/>
      </c>
      <c r="BO60" s="273" t="str">
        <f>IF(GUS_2020!BO60&lt;&gt;"",GUS_2020!BO60*41.868/1000,"")</f>
        <v/>
      </c>
      <c r="BP60" s="273" t="str">
        <f>IF(GUS_2020!BP60&lt;&gt;"",GUS_2020!BP60*41.868/1000,"")</f>
        <v/>
      </c>
      <c r="BQ60" s="273" t="str">
        <f>IF(GUS_2020!BQ60&lt;&gt;"",GUS_2020!BQ60*41.868/1000,"")</f>
        <v/>
      </c>
      <c r="BR60" s="273">
        <f>IF(GUS_2020!BR60&lt;&gt;"",GUS_2020!BR60*41.868/1000,"")</f>
        <v>0.62802000000000002</v>
      </c>
      <c r="BS60" s="273">
        <f>IF(GUS_2020!BS60&lt;&gt;"",GUS_2020!BS60*41.868/1000,"")</f>
        <v>0.33494400000000002</v>
      </c>
    </row>
    <row r="61" spans="1:71" ht="22.5">
      <c r="A61" s="272" t="s">
        <v>704</v>
      </c>
      <c r="B61" s="273">
        <f>IF(GUS_2020!B61&lt;&gt;"",GUS_2020!B61*41.868/1000,"")</f>
        <v>288.63799200000005</v>
      </c>
      <c r="C61" s="273">
        <f>IF(GUS_2020!C61&lt;&gt;"",GUS_2020!C61*41.868/1000,"")</f>
        <v>229.72971600000002</v>
      </c>
      <c r="D61" s="273" t="str">
        <f>IF(GUS_2020!D61&lt;&gt;"",GUS_2020!D61*41.868/1000,"")</f>
        <v/>
      </c>
      <c r="E61" s="273" t="str">
        <f>IF(GUS_2020!E61&lt;&gt;"",GUS_2020!E61*41.868/1000,"")</f>
        <v/>
      </c>
      <c r="F61" s="273" t="str">
        <f>IF(GUS_2020!F61&lt;&gt;"",GUS_2020!F61*41.868/1000,"")</f>
        <v/>
      </c>
      <c r="G61" s="273" t="str">
        <f>IF(GUS_2020!G61&lt;&gt;"",GUS_2020!G61*41.868/1000,"")</f>
        <v/>
      </c>
      <c r="H61" s="273" t="str">
        <f>IF(GUS_2020!H61&lt;&gt;"",GUS_2020!H61*41.868/1000,"")</f>
        <v/>
      </c>
      <c r="I61" s="273" t="str">
        <f>IF(GUS_2020!I61&lt;&gt;"",GUS_2020!I61*41.868/1000,"")</f>
        <v/>
      </c>
      <c r="J61" s="273">
        <f>IF(GUS_2020!J61&lt;&gt;"",GUS_2020!J61*41.868/1000,"")</f>
        <v>217.92294000000001</v>
      </c>
      <c r="K61" s="273" t="str">
        <f>IF(GUS_2020!K61&lt;&gt;"",GUS_2020!K61*41.868/1000,"")</f>
        <v/>
      </c>
      <c r="L61" s="273">
        <f>IF(GUS_2020!L61&lt;&gt;"",GUS_2020!L61*41.868/1000,"")</f>
        <v>11.806775999999999</v>
      </c>
      <c r="M61" s="273" t="str">
        <f>IF(GUS_2020!M61&lt;&gt;"",GUS_2020!M61*41.868/1000,"")</f>
        <v/>
      </c>
      <c r="N61" s="273">
        <f>IF(GUS_2020!N61&lt;&gt;"",GUS_2020!N61*41.868/1000,"")</f>
        <v>58.866408</v>
      </c>
      <c r="O61" s="273" t="str">
        <f>IF(GUS_2020!O61&lt;&gt;"",GUS_2020!O61*41.868/1000,"")</f>
        <v/>
      </c>
      <c r="P61" s="273">
        <f>IF(GUS_2020!P61&lt;&gt;"",GUS_2020!P61*41.868/1000,"")</f>
        <v>58.866408</v>
      </c>
      <c r="Q61" s="273" t="str">
        <f>IF(GUS_2020!Q61&lt;&gt;"",GUS_2020!Q61*41.868/1000,"")</f>
        <v/>
      </c>
      <c r="R61" s="273" t="str">
        <f>IF(GUS_2020!R61&lt;&gt;"",GUS_2020!R61*41.868/1000,"")</f>
        <v/>
      </c>
      <c r="S61" s="273" t="str">
        <f>IF(GUS_2020!S61&lt;&gt;"",GUS_2020!S61*41.868/1000,"")</f>
        <v/>
      </c>
      <c r="T61" s="273" t="str">
        <f>IF(GUS_2020!T61&lt;&gt;"",GUS_2020!T61*41.868/1000,"")</f>
        <v/>
      </c>
      <c r="U61" s="273" t="str">
        <f>IF(GUS_2020!U61&lt;&gt;"",GUS_2020!U61*41.868/1000,"")</f>
        <v/>
      </c>
      <c r="V61" s="273" t="str">
        <f>IF(GUS_2020!V61&lt;&gt;"",GUS_2020!V61*41.868/1000,"")</f>
        <v/>
      </c>
      <c r="W61" s="273" t="str">
        <f>IF(GUS_2020!W61&lt;&gt;"",GUS_2020!W61*41.868/1000,"")</f>
        <v/>
      </c>
      <c r="X61" s="273" t="str">
        <f>IF(GUS_2020!X61&lt;&gt;"",GUS_2020!X61*41.868/1000,"")</f>
        <v/>
      </c>
      <c r="Y61" s="273" t="str">
        <f>IF(GUS_2020!Y61&lt;&gt;"",GUS_2020!Y61*41.868/1000,"")</f>
        <v/>
      </c>
      <c r="Z61" s="273" t="str">
        <f>IF(GUS_2020!Z61&lt;&gt;"",GUS_2020!Z61*41.868/1000,"")</f>
        <v/>
      </c>
      <c r="AA61" s="273" t="str">
        <f>IF(GUS_2020!AA61&lt;&gt;"",GUS_2020!AA61*41.868/1000,"")</f>
        <v/>
      </c>
      <c r="AB61" s="273" t="str">
        <f>IF(GUS_2020!AB61&lt;&gt;"",GUS_2020!AB61*41.868/1000,"")</f>
        <v/>
      </c>
      <c r="AC61" s="273" t="str">
        <f>IF(GUS_2020!AC61&lt;&gt;"",GUS_2020!AC61*41.868/1000,"")</f>
        <v/>
      </c>
      <c r="AD61" s="273" t="str">
        <f>IF(GUS_2020!AD61&lt;&gt;"",GUS_2020!AD61*41.868/1000,"")</f>
        <v/>
      </c>
      <c r="AE61" s="273" t="str">
        <f>IF(GUS_2020!AE61&lt;&gt;"",GUS_2020!AE61*41.868/1000,"")</f>
        <v/>
      </c>
      <c r="AF61" s="273" t="str">
        <f>IF(GUS_2020!AF61&lt;&gt;"",GUS_2020!AF61*41.868/1000,"")</f>
        <v/>
      </c>
      <c r="AG61" s="273" t="str">
        <f>IF(GUS_2020!AG61&lt;&gt;"",GUS_2020!AG61*41.868/1000,"")</f>
        <v/>
      </c>
      <c r="AH61" s="273" t="str">
        <f>IF(GUS_2020!AH61&lt;&gt;"",GUS_2020!AH61*41.868/1000,"")</f>
        <v/>
      </c>
      <c r="AI61" s="273" t="str">
        <f>IF(GUS_2020!AI61&lt;&gt;"",GUS_2020!AI61*41.868/1000,"")</f>
        <v/>
      </c>
      <c r="AJ61" s="273" t="str">
        <f>IF(GUS_2020!AJ61&lt;&gt;"",GUS_2020!AJ61*41.868/1000,"")</f>
        <v/>
      </c>
      <c r="AK61" s="273" t="str">
        <f>IF(GUS_2020!AK61&lt;&gt;"",GUS_2020!AK61*41.868/1000,"")</f>
        <v/>
      </c>
      <c r="AL61" s="273" t="str">
        <f>IF(GUS_2020!AL61&lt;&gt;"",GUS_2020!AL61*41.868/1000,"")</f>
        <v/>
      </c>
      <c r="AM61" s="273" t="str">
        <f>IF(GUS_2020!AM61&lt;&gt;"",GUS_2020!AM61*41.868/1000,"")</f>
        <v/>
      </c>
      <c r="AN61" s="273" t="str">
        <f>IF(GUS_2020!AN61&lt;&gt;"",GUS_2020!AN61*41.868/1000,"")</f>
        <v/>
      </c>
      <c r="AO61" s="273" t="str">
        <f>IF(GUS_2020!AO61&lt;&gt;"",GUS_2020!AO61*41.868/1000,"")</f>
        <v/>
      </c>
      <c r="AP61" s="273" t="str">
        <f>IF(GUS_2020!AP61&lt;&gt;"",GUS_2020!AP61*41.868/1000,"")</f>
        <v/>
      </c>
      <c r="AQ61" s="273" t="str">
        <f>IF(GUS_2020!AQ61&lt;&gt;"",GUS_2020!AQ61*41.868/1000,"")</f>
        <v/>
      </c>
      <c r="AR61" s="273" t="str">
        <f>IF(GUS_2020!AR61&lt;&gt;"",GUS_2020!AR61*41.868/1000,"")</f>
        <v/>
      </c>
      <c r="AS61" s="273" t="str">
        <f>IF(GUS_2020!AS61&lt;&gt;"",GUS_2020!AS61*41.868/1000,"")</f>
        <v/>
      </c>
      <c r="AT61" s="273" t="str">
        <f>IF(GUS_2020!AT61&lt;&gt;"",GUS_2020!AT61*41.868/1000,"")</f>
        <v/>
      </c>
      <c r="AU61" s="273" t="str">
        <f>IF(GUS_2020!AU61&lt;&gt;"",GUS_2020!AU61*41.868/1000,"")</f>
        <v/>
      </c>
      <c r="AV61" s="273" t="str">
        <f>IF(GUS_2020!AV61&lt;&gt;"",GUS_2020!AV61*41.868/1000,"")</f>
        <v/>
      </c>
      <c r="AW61" s="273" t="str">
        <f>IF(GUS_2020!AW61&lt;&gt;"",GUS_2020!AW61*41.868/1000,"")</f>
        <v/>
      </c>
      <c r="AX61" s="273" t="str">
        <f>IF(GUS_2020!AX61&lt;&gt;"",GUS_2020!AX61*41.868/1000,"")</f>
        <v/>
      </c>
      <c r="AY61" s="273" t="str">
        <f>IF(GUS_2020!AY61&lt;&gt;"",GUS_2020!AY61*41.868/1000,"")</f>
        <v/>
      </c>
      <c r="AZ61" s="273" t="str">
        <f>IF(GUS_2020!AZ61&lt;&gt;"",GUS_2020!AZ61*41.868/1000,"")</f>
        <v/>
      </c>
      <c r="BA61" s="273" t="str">
        <f>IF(GUS_2020!BA61&lt;&gt;"",GUS_2020!BA61*41.868/1000,"")</f>
        <v/>
      </c>
      <c r="BB61" s="273" t="str">
        <f>IF(GUS_2020!BB61&lt;&gt;"",GUS_2020!BB61*41.868/1000,"")</f>
        <v/>
      </c>
      <c r="BC61" s="273" t="str">
        <f>IF(GUS_2020!BC61&lt;&gt;"",GUS_2020!BC61*41.868/1000,"")</f>
        <v/>
      </c>
      <c r="BD61" s="273" t="str">
        <f>IF(GUS_2020!BD61&lt;&gt;"",GUS_2020!BD61*41.868/1000,"")</f>
        <v/>
      </c>
      <c r="BE61" s="273" t="str">
        <f>IF(GUS_2020!BE61&lt;&gt;"",GUS_2020!BE61*41.868/1000,"")</f>
        <v/>
      </c>
      <c r="BF61" s="273" t="str">
        <f>IF(GUS_2020!BF61&lt;&gt;"",GUS_2020!BF61*41.868/1000,"")</f>
        <v/>
      </c>
      <c r="BG61" s="273" t="str">
        <f>IF(GUS_2020!BG61&lt;&gt;"",GUS_2020!BG61*41.868/1000,"")</f>
        <v/>
      </c>
      <c r="BH61" s="273" t="str">
        <f>IF(GUS_2020!BH61&lt;&gt;"",GUS_2020!BH61*41.868/1000,"")</f>
        <v/>
      </c>
      <c r="BI61" s="273" t="str">
        <f>IF(GUS_2020!BI61&lt;&gt;"",GUS_2020!BI61*41.868/1000,"")</f>
        <v/>
      </c>
      <c r="BJ61" s="273" t="str">
        <f>IF(GUS_2020!BJ61&lt;&gt;"",GUS_2020!BJ61*41.868/1000,"")</f>
        <v/>
      </c>
      <c r="BK61" s="273" t="str">
        <f>IF(GUS_2020!BK61&lt;&gt;"",GUS_2020!BK61*41.868/1000,"")</f>
        <v/>
      </c>
      <c r="BL61" s="273" t="str">
        <f>IF(GUS_2020!BL61&lt;&gt;"",GUS_2020!BL61*41.868/1000,"")</f>
        <v/>
      </c>
      <c r="BM61" s="273" t="str">
        <f>IF(GUS_2020!BM61&lt;&gt;"",GUS_2020!BM61*41.868/1000,"")</f>
        <v/>
      </c>
      <c r="BN61" s="273" t="str">
        <f>IF(GUS_2020!BN61&lt;&gt;"",GUS_2020!BN61*41.868/1000,"")</f>
        <v/>
      </c>
      <c r="BO61" s="273" t="str">
        <f>IF(GUS_2020!BO61&lt;&gt;"",GUS_2020!BO61*41.868/1000,"")</f>
        <v/>
      </c>
      <c r="BP61" s="273" t="str">
        <f>IF(GUS_2020!BP61&lt;&gt;"",GUS_2020!BP61*41.868/1000,"")</f>
        <v/>
      </c>
      <c r="BQ61" s="273" t="str">
        <f>IF(GUS_2020!BQ61&lt;&gt;"",GUS_2020!BQ61*41.868/1000,"")</f>
        <v/>
      </c>
      <c r="BR61" s="273" t="str">
        <f>IF(GUS_2020!BR61&lt;&gt;"",GUS_2020!BR61*41.868/1000,"")</f>
        <v/>
      </c>
      <c r="BS61" s="273" t="str">
        <f>IF(GUS_2020!BS61&lt;&gt;"",GUS_2020!BS61*41.868/1000,"")</f>
        <v/>
      </c>
    </row>
    <row r="62" spans="1:71" ht="22.5">
      <c r="A62" s="272" t="s">
        <v>705</v>
      </c>
      <c r="B62" s="273">
        <f>IF(GUS_2020!B62&lt;&gt;"",GUS_2020!B62*41.868/1000,"")</f>
        <v>22.943664000000002</v>
      </c>
      <c r="C62" s="273" t="str">
        <f>IF(GUS_2020!C62&lt;&gt;"",GUS_2020!C62*41.868/1000,"")</f>
        <v/>
      </c>
      <c r="D62" s="273" t="str">
        <f>IF(GUS_2020!D62&lt;&gt;"",GUS_2020!D62*41.868/1000,"")</f>
        <v/>
      </c>
      <c r="E62" s="273" t="str">
        <f>IF(GUS_2020!E62&lt;&gt;"",GUS_2020!E62*41.868/1000,"")</f>
        <v/>
      </c>
      <c r="F62" s="273" t="str">
        <f>IF(GUS_2020!F62&lt;&gt;"",GUS_2020!F62*41.868/1000,"")</f>
        <v/>
      </c>
      <c r="G62" s="273" t="str">
        <f>IF(GUS_2020!G62&lt;&gt;"",GUS_2020!G62*41.868/1000,"")</f>
        <v/>
      </c>
      <c r="H62" s="273" t="str">
        <f>IF(GUS_2020!H62&lt;&gt;"",GUS_2020!H62*41.868/1000,"")</f>
        <v/>
      </c>
      <c r="I62" s="273" t="str">
        <f>IF(GUS_2020!I62&lt;&gt;"",GUS_2020!I62*41.868/1000,"")</f>
        <v/>
      </c>
      <c r="J62" s="273" t="str">
        <f>IF(GUS_2020!J62&lt;&gt;"",GUS_2020!J62*41.868/1000,"")</f>
        <v/>
      </c>
      <c r="K62" s="273" t="str">
        <f>IF(GUS_2020!K62&lt;&gt;"",GUS_2020!K62*41.868/1000,"")</f>
        <v/>
      </c>
      <c r="L62" s="273" t="str">
        <f>IF(GUS_2020!L62&lt;&gt;"",GUS_2020!L62*41.868/1000,"")</f>
        <v/>
      </c>
      <c r="M62" s="273" t="str">
        <f>IF(GUS_2020!M62&lt;&gt;"",GUS_2020!M62*41.868/1000,"")</f>
        <v/>
      </c>
      <c r="N62" s="273">
        <f>IF(GUS_2020!N62&lt;&gt;"",GUS_2020!N62*41.868/1000,"")</f>
        <v>22.943664000000002</v>
      </c>
      <c r="O62" s="273" t="str">
        <f>IF(GUS_2020!O62&lt;&gt;"",GUS_2020!O62*41.868/1000,"")</f>
        <v/>
      </c>
      <c r="P62" s="273" t="str">
        <f>IF(GUS_2020!P62&lt;&gt;"",GUS_2020!P62*41.868/1000,"")</f>
        <v/>
      </c>
      <c r="Q62" s="273">
        <f>IF(GUS_2020!Q62&lt;&gt;"",GUS_2020!Q62*41.868/1000,"")</f>
        <v>19.426752</v>
      </c>
      <c r="R62" s="273">
        <f>IF(GUS_2020!R62&lt;&gt;"",GUS_2020!R62*41.868/1000,"")</f>
        <v>3.5169120000000005</v>
      </c>
      <c r="S62" s="273" t="str">
        <f>IF(GUS_2020!S62&lt;&gt;"",GUS_2020!S62*41.868/1000,"")</f>
        <v/>
      </c>
      <c r="T62" s="273" t="str">
        <f>IF(GUS_2020!T62&lt;&gt;"",GUS_2020!T62*41.868/1000,"")</f>
        <v/>
      </c>
      <c r="U62" s="273" t="str">
        <f>IF(GUS_2020!U62&lt;&gt;"",GUS_2020!U62*41.868/1000,"")</f>
        <v/>
      </c>
      <c r="V62" s="273" t="str">
        <f>IF(GUS_2020!V62&lt;&gt;"",GUS_2020!V62*41.868/1000,"")</f>
        <v/>
      </c>
      <c r="W62" s="273" t="str">
        <f>IF(GUS_2020!W62&lt;&gt;"",GUS_2020!W62*41.868/1000,"")</f>
        <v/>
      </c>
      <c r="X62" s="273" t="str">
        <f>IF(GUS_2020!X62&lt;&gt;"",GUS_2020!X62*41.868/1000,"")</f>
        <v/>
      </c>
      <c r="Y62" s="273" t="str">
        <f>IF(GUS_2020!Y62&lt;&gt;"",GUS_2020!Y62*41.868/1000,"")</f>
        <v/>
      </c>
      <c r="Z62" s="273" t="str">
        <f>IF(GUS_2020!Z62&lt;&gt;"",GUS_2020!Z62*41.868/1000,"")</f>
        <v/>
      </c>
      <c r="AA62" s="273" t="str">
        <f>IF(GUS_2020!AA62&lt;&gt;"",GUS_2020!AA62*41.868/1000,"")</f>
        <v/>
      </c>
      <c r="AB62" s="273" t="str">
        <f>IF(GUS_2020!AB62&lt;&gt;"",GUS_2020!AB62*41.868/1000,"")</f>
        <v/>
      </c>
      <c r="AC62" s="273" t="str">
        <f>IF(GUS_2020!AC62&lt;&gt;"",GUS_2020!AC62*41.868/1000,"")</f>
        <v/>
      </c>
      <c r="AD62" s="273" t="str">
        <f>IF(GUS_2020!AD62&lt;&gt;"",GUS_2020!AD62*41.868/1000,"")</f>
        <v/>
      </c>
      <c r="AE62" s="273" t="str">
        <f>IF(GUS_2020!AE62&lt;&gt;"",GUS_2020!AE62*41.868/1000,"")</f>
        <v/>
      </c>
      <c r="AF62" s="273" t="str">
        <f>IF(GUS_2020!AF62&lt;&gt;"",GUS_2020!AF62*41.868/1000,"")</f>
        <v/>
      </c>
      <c r="AG62" s="273" t="str">
        <f>IF(GUS_2020!AG62&lt;&gt;"",GUS_2020!AG62*41.868/1000,"")</f>
        <v/>
      </c>
      <c r="AH62" s="273" t="str">
        <f>IF(GUS_2020!AH62&lt;&gt;"",GUS_2020!AH62*41.868/1000,"")</f>
        <v/>
      </c>
      <c r="AI62" s="273" t="str">
        <f>IF(GUS_2020!AI62&lt;&gt;"",GUS_2020!AI62*41.868/1000,"")</f>
        <v/>
      </c>
      <c r="AJ62" s="273" t="str">
        <f>IF(GUS_2020!AJ62&lt;&gt;"",GUS_2020!AJ62*41.868/1000,"")</f>
        <v/>
      </c>
      <c r="AK62" s="273" t="str">
        <f>IF(GUS_2020!AK62&lt;&gt;"",GUS_2020!AK62*41.868/1000,"")</f>
        <v/>
      </c>
      <c r="AL62" s="273" t="str">
        <f>IF(GUS_2020!AL62&lt;&gt;"",GUS_2020!AL62*41.868/1000,"")</f>
        <v/>
      </c>
      <c r="AM62" s="273" t="str">
        <f>IF(GUS_2020!AM62&lt;&gt;"",GUS_2020!AM62*41.868/1000,"")</f>
        <v/>
      </c>
      <c r="AN62" s="273" t="str">
        <f>IF(GUS_2020!AN62&lt;&gt;"",GUS_2020!AN62*41.868/1000,"")</f>
        <v/>
      </c>
      <c r="AO62" s="273" t="str">
        <f>IF(GUS_2020!AO62&lt;&gt;"",GUS_2020!AO62*41.868/1000,"")</f>
        <v/>
      </c>
      <c r="AP62" s="273" t="str">
        <f>IF(GUS_2020!AP62&lt;&gt;"",GUS_2020!AP62*41.868/1000,"")</f>
        <v/>
      </c>
      <c r="AQ62" s="273" t="str">
        <f>IF(GUS_2020!AQ62&lt;&gt;"",GUS_2020!AQ62*41.868/1000,"")</f>
        <v/>
      </c>
      <c r="AR62" s="273" t="str">
        <f>IF(GUS_2020!AR62&lt;&gt;"",GUS_2020!AR62*41.868/1000,"")</f>
        <v/>
      </c>
      <c r="AS62" s="273" t="str">
        <f>IF(GUS_2020!AS62&lt;&gt;"",GUS_2020!AS62*41.868/1000,"")</f>
        <v/>
      </c>
      <c r="AT62" s="273" t="str">
        <f>IF(GUS_2020!AT62&lt;&gt;"",GUS_2020!AT62*41.868/1000,"")</f>
        <v/>
      </c>
      <c r="AU62" s="273" t="str">
        <f>IF(GUS_2020!AU62&lt;&gt;"",GUS_2020!AU62*41.868/1000,"")</f>
        <v/>
      </c>
      <c r="AV62" s="273" t="str">
        <f>IF(GUS_2020!AV62&lt;&gt;"",GUS_2020!AV62*41.868/1000,"")</f>
        <v/>
      </c>
      <c r="AW62" s="273" t="str">
        <f>IF(GUS_2020!AW62&lt;&gt;"",GUS_2020!AW62*41.868/1000,"")</f>
        <v/>
      </c>
      <c r="AX62" s="273" t="str">
        <f>IF(GUS_2020!AX62&lt;&gt;"",GUS_2020!AX62*41.868/1000,"")</f>
        <v/>
      </c>
      <c r="AY62" s="273" t="str">
        <f>IF(GUS_2020!AY62&lt;&gt;"",GUS_2020!AY62*41.868/1000,"")</f>
        <v/>
      </c>
      <c r="AZ62" s="273" t="str">
        <f>IF(GUS_2020!AZ62&lt;&gt;"",GUS_2020!AZ62*41.868/1000,"")</f>
        <v/>
      </c>
      <c r="BA62" s="273" t="str">
        <f>IF(GUS_2020!BA62&lt;&gt;"",GUS_2020!BA62*41.868/1000,"")</f>
        <v/>
      </c>
      <c r="BB62" s="273" t="str">
        <f>IF(GUS_2020!BB62&lt;&gt;"",GUS_2020!BB62*41.868/1000,"")</f>
        <v/>
      </c>
      <c r="BC62" s="273" t="str">
        <f>IF(GUS_2020!BC62&lt;&gt;"",GUS_2020!BC62*41.868/1000,"")</f>
        <v/>
      </c>
      <c r="BD62" s="273" t="str">
        <f>IF(GUS_2020!BD62&lt;&gt;"",GUS_2020!BD62*41.868/1000,"")</f>
        <v/>
      </c>
      <c r="BE62" s="273" t="str">
        <f>IF(GUS_2020!BE62&lt;&gt;"",GUS_2020!BE62*41.868/1000,"")</f>
        <v/>
      </c>
      <c r="BF62" s="273" t="str">
        <f>IF(GUS_2020!BF62&lt;&gt;"",GUS_2020!BF62*41.868/1000,"")</f>
        <v/>
      </c>
      <c r="BG62" s="273" t="str">
        <f>IF(GUS_2020!BG62&lt;&gt;"",GUS_2020!BG62*41.868/1000,"")</f>
        <v/>
      </c>
      <c r="BH62" s="273" t="str">
        <f>IF(GUS_2020!BH62&lt;&gt;"",GUS_2020!BH62*41.868/1000,"")</f>
        <v/>
      </c>
      <c r="BI62" s="273" t="str">
        <f>IF(GUS_2020!BI62&lt;&gt;"",GUS_2020!BI62*41.868/1000,"")</f>
        <v/>
      </c>
      <c r="BJ62" s="273" t="str">
        <f>IF(GUS_2020!BJ62&lt;&gt;"",GUS_2020!BJ62*41.868/1000,"")</f>
        <v/>
      </c>
      <c r="BK62" s="273" t="str">
        <f>IF(GUS_2020!BK62&lt;&gt;"",GUS_2020!BK62*41.868/1000,"")</f>
        <v/>
      </c>
      <c r="BL62" s="273" t="str">
        <f>IF(GUS_2020!BL62&lt;&gt;"",GUS_2020!BL62*41.868/1000,"")</f>
        <v/>
      </c>
      <c r="BM62" s="273" t="str">
        <f>IF(GUS_2020!BM62&lt;&gt;"",GUS_2020!BM62*41.868/1000,"")</f>
        <v/>
      </c>
      <c r="BN62" s="273" t="str">
        <f>IF(GUS_2020!BN62&lt;&gt;"",GUS_2020!BN62*41.868/1000,"")</f>
        <v/>
      </c>
      <c r="BO62" s="273" t="str">
        <f>IF(GUS_2020!BO62&lt;&gt;"",GUS_2020!BO62*41.868/1000,"")</f>
        <v/>
      </c>
      <c r="BP62" s="273" t="str">
        <f>IF(GUS_2020!BP62&lt;&gt;"",GUS_2020!BP62*41.868/1000,"")</f>
        <v/>
      </c>
      <c r="BQ62" s="273" t="str">
        <f>IF(GUS_2020!BQ62&lt;&gt;"",GUS_2020!BQ62*41.868/1000,"")</f>
        <v/>
      </c>
      <c r="BR62" s="273" t="str">
        <f>IF(GUS_2020!BR62&lt;&gt;"",GUS_2020!BR62*41.868/1000,"")</f>
        <v/>
      </c>
      <c r="BS62" s="273" t="str">
        <f>IF(GUS_2020!BS62&lt;&gt;"",GUS_2020!BS62*41.868/1000,"")</f>
        <v/>
      </c>
    </row>
    <row r="63" spans="1:71" ht="22.5">
      <c r="A63" s="272" t="s">
        <v>706</v>
      </c>
      <c r="B63" s="273" t="str">
        <f>IF(GUS_2020!B63&lt;&gt;"",GUS_2020!B63*41.868/1000,"")</f>
        <v/>
      </c>
      <c r="C63" s="273" t="str">
        <f>IF(GUS_2020!C63&lt;&gt;"",GUS_2020!C63*41.868/1000,"")</f>
        <v/>
      </c>
      <c r="D63" s="273" t="str">
        <f>IF(GUS_2020!D63&lt;&gt;"",GUS_2020!D63*41.868/1000,"")</f>
        <v/>
      </c>
      <c r="E63" s="273" t="str">
        <f>IF(GUS_2020!E63&lt;&gt;"",GUS_2020!E63*41.868/1000,"")</f>
        <v/>
      </c>
      <c r="F63" s="273" t="str">
        <f>IF(GUS_2020!F63&lt;&gt;"",GUS_2020!F63*41.868/1000,"")</f>
        <v/>
      </c>
      <c r="G63" s="273" t="str">
        <f>IF(GUS_2020!G63&lt;&gt;"",GUS_2020!G63*41.868/1000,"")</f>
        <v/>
      </c>
      <c r="H63" s="273" t="str">
        <f>IF(GUS_2020!H63&lt;&gt;"",GUS_2020!H63*41.868/1000,"")</f>
        <v/>
      </c>
      <c r="I63" s="273" t="str">
        <f>IF(GUS_2020!I63&lt;&gt;"",GUS_2020!I63*41.868/1000,"")</f>
        <v/>
      </c>
      <c r="J63" s="273" t="str">
        <f>IF(GUS_2020!J63&lt;&gt;"",GUS_2020!J63*41.868/1000,"")</f>
        <v/>
      </c>
      <c r="K63" s="273" t="str">
        <f>IF(GUS_2020!K63&lt;&gt;"",GUS_2020!K63*41.868/1000,"")</f>
        <v/>
      </c>
      <c r="L63" s="273" t="str">
        <f>IF(GUS_2020!L63&lt;&gt;"",GUS_2020!L63*41.868/1000,"")</f>
        <v/>
      </c>
      <c r="M63" s="273" t="str">
        <f>IF(GUS_2020!M63&lt;&gt;"",GUS_2020!M63*41.868/1000,"")</f>
        <v/>
      </c>
      <c r="N63" s="273" t="str">
        <f>IF(GUS_2020!N63&lt;&gt;"",GUS_2020!N63*41.868/1000,"")</f>
        <v/>
      </c>
      <c r="O63" s="273" t="str">
        <f>IF(GUS_2020!O63&lt;&gt;"",GUS_2020!O63*41.868/1000,"")</f>
        <v/>
      </c>
      <c r="P63" s="273" t="str">
        <f>IF(GUS_2020!P63&lt;&gt;"",GUS_2020!P63*41.868/1000,"")</f>
        <v/>
      </c>
      <c r="Q63" s="273" t="str">
        <f>IF(GUS_2020!Q63&lt;&gt;"",GUS_2020!Q63*41.868/1000,"")</f>
        <v/>
      </c>
      <c r="R63" s="273" t="str">
        <f>IF(GUS_2020!R63&lt;&gt;"",GUS_2020!R63*41.868/1000,"")</f>
        <v/>
      </c>
      <c r="S63" s="273" t="str">
        <f>IF(GUS_2020!S63&lt;&gt;"",GUS_2020!S63*41.868/1000,"")</f>
        <v/>
      </c>
      <c r="T63" s="273" t="str">
        <f>IF(GUS_2020!T63&lt;&gt;"",GUS_2020!T63*41.868/1000,"")</f>
        <v/>
      </c>
      <c r="U63" s="273" t="str">
        <f>IF(GUS_2020!U63&lt;&gt;"",GUS_2020!U63*41.868/1000,"")</f>
        <v/>
      </c>
      <c r="V63" s="273" t="str">
        <f>IF(GUS_2020!V63&lt;&gt;"",GUS_2020!V63*41.868/1000,"")</f>
        <v/>
      </c>
      <c r="W63" s="273" t="str">
        <f>IF(GUS_2020!W63&lt;&gt;"",GUS_2020!W63*41.868/1000,"")</f>
        <v/>
      </c>
      <c r="X63" s="273" t="str">
        <f>IF(GUS_2020!X63&lt;&gt;"",GUS_2020!X63*41.868/1000,"")</f>
        <v/>
      </c>
      <c r="Y63" s="273" t="str">
        <f>IF(GUS_2020!Y63&lt;&gt;"",GUS_2020!Y63*41.868/1000,"")</f>
        <v/>
      </c>
      <c r="Z63" s="273" t="str">
        <f>IF(GUS_2020!Z63&lt;&gt;"",GUS_2020!Z63*41.868/1000,"")</f>
        <v/>
      </c>
      <c r="AA63" s="273" t="str">
        <f>IF(GUS_2020!AA63&lt;&gt;"",GUS_2020!AA63*41.868/1000,"")</f>
        <v/>
      </c>
      <c r="AB63" s="273" t="str">
        <f>IF(GUS_2020!AB63&lt;&gt;"",GUS_2020!AB63*41.868/1000,"")</f>
        <v/>
      </c>
      <c r="AC63" s="273" t="str">
        <f>IF(GUS_2020!AC63&lt;&gt;"",GUS_2020!AC63*41.868/1000,"")</f>
        <v/>
      </c>
      <c r="AD63" s="273" t="str">
        <f>IF(GUS_2020!AD63&lt;&gt;"",GUS_2020!AD63*41.868/1000,"")</f>
        <v/>
      </c>
      <c r="AE63" s="273" t="str">
        <f>IF(GUS_2020!AE63&lt;&gt;"",GUS_2020!AE63*41.868/1000,"")</f>
        <v/>
      </c>
      <c r="AF63" s="273" t="str">
        <f>IF(GUS_2020!AF63&lt;&gt;"",GUS_2020!AF63*41.868/1000,"")</f>
        <v/>
      </c>
      <c r="AG63" s="273" t="str">
        <f>IF(GUS_2020!AG63&lt;&gt;"",GUS_2020!AG63*41.868/1000,"")</f>
        <v/>
      </c>
      <c r="AH63" s="273" t="str">
        <f>IF(GUS_2020!AH63&lt;&gt;"",GUS_2020!AH63*41.868/1000,"")</f>
        <v/>
      </c>
      <c r="AI63" s="273" t="str">
        <f>IF(GUS_2020!AI63&lt;&gt;"",GUS_2020!AI63*41.868/1000,"")</f>
        <v/>
      </c>
      <c r="AJ63" s="273" t="str">
        <f>IF(GUS_2020!AJ63&lt;&gt;"",GUS_2020!AJ63*41.868/1000,"")</f>
        <v/>
      </c>
      <c r="AK63" s="273" t="str">
        <f>IF(GUS_2020!AK63&lt;&gt;"",GUS_2020!AK63*41.868/1000,"")</f>
        <v/>
      </c>
      <c r="AL63" s="273" t="str">
        <f>IF(GUS_2020!AL63&lt;&gt;"",GUS_2020!AL63*41.868/1000,"")</f>
        <v/>
      </c>
      <c r="AM63" s="273" t="str">
        <f>IF(GUS_2020!AM63&lt;&gt;"",GUS_2020!AM63*41.868/1000,"")</f>
        <v/>
      </c>
      <c r="AN63" s="273" t="str">
        <f>IF(GUS_2020!AN63&lt;&gt;"",GUS_2020!AN63*41.868/1000,"")</f>
        <v/>
      </c>
      <c r="AO63" s="273" t="str">
        <f>IF(GUS_2020!AO63&lt;&gt;"",GUS_2020!AO63*41.868/1000,"")</f>
        <v/>
      </c>
      <c r="AP63" s="273" t="str">
        <f>IF(GUS_2020!AP63&lt;&gt;"",GUS_2020!AP63*41.868/1000,"")</f>
        <v/>
      </c>
      <c r="AQ63" s="273" t="str">
        <f>IF(GUS_2020!AQ63&lt;&gt;"",GUS_2020!AQ63*41.868/1000,"")</f>
        <v/>
      </c>
      <c r="AR63" s="273" t="str">
        <f>IF(GUS_2020!AR63&lt;&gt;"",GUS_2020!AR63*41.868/1000,"")</f>
        <v/>
      </c>
      <c r="AS63" s="273" t="str">
        <f>IF(GUS_2020!AS63&lt;&gt;"",GUS_2020!AS63*41.868/1000,"")</f>
        <v/>
      </c>
      <c r="AT63" s="273" t="str">
        <f>IF(GUS_2020!AT63&lt;&gt;"",GUS_2020!AT63*41.868/1000,"")</f>
        <v/>
      </c>
      <c r="AU63" s="273" t="str">
        <f>IF(GUS_2020!AU63&lt;&gt;"",GUS_2020!AU63*41.868/1000,"")</f>
        <v/>
      </c>
      <c r="AV63" s="273" t="str">
        <f>IF(GUS_2020!AV63&lt;&gt;"",GUS_2020!AV63*41.868/1000,"")</f>
        <v/>
      </c>
      <c r="AW63" s="273" t="str">
        <f>IF(GUS_2020!AW63&lt;&gt;"",GUS_2020!AW63*41.868/1000,"")</f>
        <v/>
      </c>
      <c r="AX63" s="273" t="str">
        <f>IF(GUS_2020!AX63&lt;&gt;"",GUS_2020!AX63*41.868/1000,"")</f>
        <v/>
      </c>
      <c r="AY63" s="273" t="str">
        <f>IF(GUS_2020!AY63&lt;&gt;"",GUS_2020!AY63*41.868/1000,"")</f>
        <v/>
      </c>
      <c r="AZ63" s="273" t="str">
        <f>IF(GUS_2020!AZ63&lt;&gt;"",GUS_2020!AZ63*41.868/1000,"")</f>
        <v/>
      </c>
      <c r="BA63" s="273" t="str">
        <f>IF(GUS_2020!BA63&lt;&gt;"",GUS_2020!BA63*41.868/1000,"")</f>
        <v/>
      </c>
      <c r="BB63" s="273" t="str">
        <f>IF(GUS_2020!BB63&lt;&gt;"",GUS_2020!BB63*41.868/1000,"")</f>
        <v/>
      </c>
      <c r="BC63" s="273" t="str">
        <f>IF(GUS_2020!BC63&lt;&gt;"",GUS_2020!BC63*41.868/1000,"")</f>
        <v/>
      </c>
      <c r="BD63" s="273" t="str">
        <f>IF(GUS_2020!BD63&lt;&gt;"",GUS_2020!BD63*41.868/1000,"")</f>
        <v/>
      </c>
      <c r="BE63" s="273" t="str">
        <f>IF(GUS_2020!BE63&lt;&gt;"",GUS_2020!BE63*41.868/1000,"")</f>
        <v/>
      </c>
      <c r="BF63" s="273" t="str">
        <f>IF(GUS_2020!BF63&lt;&gt;"",GUS_2020!BF63*41.868/1000,"")</f>
        <v/>
      </c>
      <c r="BG63" s="273" t="str">
        <f>IF(GUS_2020!BG63&lt;&gt;"",GUS_2020!BG63*41.868/1000,"")</f>
        <v/>
      </c>
      <c r="BH63" s="273" t="str">
        <f>IF(GUS_2020!BH63&lt;&gt;"",GUS_2020!BH63*41.868/1000,"")</f>
        <v/>
      </c>
      <c r="BI63" s="273" t="str">
        <f>IF(GUS_2020!BI63&lt;&gt;"",GUS_2020!BI63*41.868/1000,"")</f>
        <v/>
      </c>
      <c r="BJ63" s="273" t="str">
        <f>IF(GUS_2020!BJ63&lt;&gt;"",GUS_2020!BJ63*41.868/1000,"")</f>
        <v/>
      </c>
      <c r="BK63" s="273" t="str">
        <f>IF(GUS_2020!BK63&lt;&gt;"",GUS_2020!BK63*41.868/1000,"")</f>
        <v/>
      </c>
      <c r="BL63" s="273" t="str">
        <f>IF(GUS_2020!BL63&lt;&gt;"",GUS_2020!BL63*41.868/1000,"")</f>
        <v/>
      </c>
      <c r="BM63" s="273" t="str">
        <f>IF(GUS_2020!BM63&lt;&gt;"",GUS_2020!BM63*41.868/1000,"")</f>
        <v/>
      </c>
      <c r="BN63" s="273" t="str">
        <f>IF(GUS_2020!BN63&lt;&gt;"",GUS_2020!BN63*41.868/1000,"")</f>
        <v/>
      </c>
      <c r="BO63" s="273" t="str">
        <f>IF(GUS_2020!BO63&lt;&gt;"",GUS_2020!BO63*41.868/1000,"")</f>
        <v/>
      </c>
      <c r="BP63" s="273" t="str">
        <f>IF(GUS_2020!BP63&lt;&gt;"",GUS_2020!BP63*41.868/1000,"")</f>
        <v/>
      </c>
      <c r="BQ63" s="273" t="str">
        <f>IF(GUS_2020!BQ63&lt;&gt;"",GUS_2020!BQ63*41.868/1000,"")</f>
        <v/>
      </c>
      <c r="BR63" s="273" t="str">
        <f>IF(GUS_2020!BR63&lt;&gt;"",GUS_2020!BR63*41.868/1000,"")</f>
        <v/>
      </c>
      <c r="BS63" s="273" t="str">
        <f>IF(GUS_2020!BS63&lt;&gt;"",GUS_2020!BS63*41.868/1000,"")</f>
        <v/>
      </c>
    </row>
    <row r="64" spans="1:71" ht="22.5">
      <c r="A64" s="272" t="s">
        <v>707</v>
      </c>
      <c r="B64" s="273">
        <f>IF(GUS_2020!B64&lt;&gt;"",GUS_2020!B64*41.868/1000,"")</f>
        <v>1210.0689359999999</v>
      </c>
      <c r="C64" s="273" t="str">
        <f>IF(GUS_2020!C64&lt;&gt;"",GUS_2020!C64*41.868/1000,"")</f>
        <v/>
      </c>
      <c r="D64" s="273" t="str">
        <f>IF(GUS_2020!D64&lt;&gt;"",GUS_2020!D64*41.868/1000,"")</f>
        <v/>
      </c>
      <c r="E64" s="273" t="str">
        <f>IF(GUS_2020!E64&lt;&gt;"",GUS_2020!E64*41.868/1000,"")</f>
        <v/>
      </c>
      <c r="F64" s="273" t="str">
        <f>IF(GUS_2020!F64&lt;&gt;"",GUS_2020!F64*41.868/1000,"")</f>
        <v/>
      </c>
      <c r="G64" s="273" t="str">
        <f>IF(GUS_2020!G64&lt;&gt;"",GUS_2020!G64*41.868/1000,"")</f>
        <v/>
      </c>
      <c r="H64" s="273" t="str">
        <f>IF(GUS_2020!H64&lt;&gt;"",GUS_2020!H64*41.868/1000,"")</f>
        <v/>
      </c>
      <c r="I64" s="273" t="str">
        <f>IF(GUS_2020!I64&lt;&gt;"",GUS_2020!I64*41.868/1000,"")</f>
        <v/>
      </c>
      <c r="J64" s="273" t="str">
        <f>IF(GUS_2020!J64&lt;&gt;"",GUS_2020!J64*41.868/1000,"")</f>
        <v/>
      </c>
      <c r="K64" s="273" t="str">
        <f>IF(GUS_2020!K64&lt;&gt;"",GUS_2020!K64*41.868/1000,"")</f>
        <v/>
      </c>
      <c r="L64" s="273" t="str">
        <f>IF(GUS_2020!L64&lt;&gt;"",GUS_2020!L64*41.868/1000,"")</f>
        <v/>
      </c>
      <c r="M64" s="273" t="str">
        <f>IF(GUS_2020!M64&lt;&gt;"",GUS_2020!M64*41.868/1000,"")</f>
        <v/>
      </c>
      <c r="N64" s="273" t="str">
        <f>IF(GUS_2020!N64&lt;&gt;"",GUS_2020!N64*41.868/1000,"")</f>
        <v/>
      </c>
      <c r="O64" s="273" t="str">
        <f>IF(GUS_2020!O64&lt;&gt;"",GUS_2020!O64*41.868/1000,"")</f>
        <v/>
      </c>
      <c r="P64" s="273" t="str">
        <f>IF(GUS_2020!P64&lt;&gt;"",GUS_2020!P64*41.868/1000,"")</f>
        <v/>
      </c>
      <c r="Q64" s="273" t="str">
        <f>IF(GUS_2020!Q64&lt;&gt;"",GUS_2020!Q64*41.868/1000,"")</f>
        <v/>
      </c>
      <c r="R64" s="273" t="str">
        <f>IF(GUS_2020!R64&lt;&gt;"",GUS_2020!R64*41.868/1000,"")</f>
        <v/>
      </c>
      <c r="S64" s="273" t="str">
        <f>IF(GUS_2020!S64&lt;&gt;"",GUS_2020!S64*41.868/1000,"")</f>
        <v/>
      </c>
      <c r="T64" s="273" t="str">
        <f>IF(GUS_2020!T64&lt;&gt;"",GUS_2020!T64*41.868/1000,"")</f>
        <v/>
      </c>
      <c r="U64" s="273" t="str">
        <f>IF(GUS_2020!U64&lt;&gt;"",GUS_2020!U64*41.868/1000,"")</f>
        <v/>
      </c>
      <c r="V64" s="273" t="str">
        <f>IF(GUS_2020!V64&lt;&gt;"",GUS_2020!V64*41.868/1000,"")</f>
        <v/>
      </c>
      <c r="W64" s="273">
        <f>IF(GUS_2020!W64&lt;&gt;"",GUS_2020!W64*41.868/1000,"")</f>
        <v>1210.0689359999999</v>
      </c>
      <c r="X64" s="273" t="str">
        <f>IF(GUS_2020!X64&lt;&gt;"",GUS_2020!X64*41.868/1000,"")</f>
        <v/>
      </c>
      <c r="Y64" s="273" t="str">
        <f>IF(GUS_2020!Y64&lt;&gt;"",GUS_2020!Y64*41.868/1000,"")</f>
        <v/>
      </c>
      <c r="Z64" s="273">
        <f>IF(GUS_2020!Z64&lt;&gt;"",GUS_2020!Z64*41.868/1000,"")</f>
        <v>37.346256000000004</v>
      </c>
      <c r="AA64" s="273" t="str">
        <f>IF(GUS_2020!AA64&lt;&gt;"",GUS_2020!AA64*41.868/1000,"")</f>
        <v/>
      </c>
      <c r="AB64" s="273" t="str">
        <f>IF(GUS_2020!AB64&lt;&gt;"",GUS_2020!AB64*41.868/1000,"")</f>
        <v/>
      </c>
      <c r="AC64" s="273">
        <f>IF(GUS_2020!AC64&lt;&gt;"",GUS_2020!AC64*41.868/1000,"")</f>
        <v>43.835796000000002</v>
      </c>
      <c r="AD64" s="273" t="str">
        <f>IF(GUS_2020!AD64&lt;&gt;"",GUS_2020!AD64*41.868/1000,"")</f>
        <v/>
      </c>
      <c r="AE64" s="273">
        <f>IF(GUS_2020!AE64&lt;&gt;"",GUS_2020!AE64*41.868/1000,"")</f>
        <v>31.359132000000002</v>
      </c>
      <c r="AF64" s="273">
        <f>IF(GUS_2020!AF64&lt;&gt;"",GUS_2020!AF64*41.868/1000,"")</f>
        <v>171.198252</v>
      </c>
      <c r="AG64" s="273">
        <f>IF(GUS_2020!AG64&lt;&gt;"",GUS_2020!AG64*41.868/1000,"")</f>
        <v>1.25604</v>
      </c>
      <c r="AH64" s="273" t="str">
        <f>IF(GUS_2020!AH64&lt;&gt;"",GUS_2020!AH64*41.868/1000,"")</f>
        <v/>
      </c>
      <c r="AI64" s="273">
        <f>IF(GUS_2020!AI64&lt;&gt;"",GUS_2020!AI64*41.868/1000,"")</f>
        <v>25.288271999999999</v>
      </c>
      <c r="AJ64" s="273">
        <f>IF(GUS_2020!AJ64&lt;&gt;"",GUS_2020!AJ64*41.868/1000,"")</f>
        <v>0</v>
      </c>
      <c r="AK64" s="273">
        <f>IF(GUS_2020!AK64&lt;&gt;"",GUS_2020!AK64*41.868/1000,"")</f>
        <v>109.56855600000002</v>
      </c>
      <c r="AL64" s="273">
        <f>IF(GUS_2020!AL64&lt;&gt;"",GUS_2020!AL64*41.868/1000,"")</f>
        <v>554.87660400000004</v>
      </c>
      <c r="AM64" s="273">
        <f>IF(GUS_2020!AM64&lt;&gt;"",GUS_2020!AM64*41.868/1000,"")</f>
        <v>82.228752000000014</v>
      </c>
      <c r="AN64" s="273">
        <f>IF(GUS_2020!AN64&lt;&gt;"",GUS_2020!AN64*41.868/1000,"")</f>
        <v>6.0708600000000006</v>
      </c>
      <c r="AO64" s="273">
        <f>IF(GUS_2020!AO64&lt;&gt;"",GUS_2020!AO64*41.868/1000,"")</f>
        <v>16.495992000000001</v>
      </c>
      <c r="AP64" s="273">
        <f>IF(GUS_2020!AP64&lt;&gt;"",GUS_2020!AP64*41.868/1000,"")</f>
        <v>59.620032000000009</v>
      </c>
      <c r="AQ64" s="273">
        <f>IF(GUS_2020!AQ64&lt;&gt;"",GUS_2020!AQ64*41.868/1000,"")</f>
        <v>9.3784320000000001</v>
      </c>
      <c r="AR64" s="273">
        <f>IF(GUS_2020!AR64&lt;&gt;"",GUS_2020!AR64*41.868/1000,"")</f>
        <v>3.5169120000000005</v>
      </c>
      <c r="AS64" s="273">
        <f>IF(GUS_2020!AS64&lt;&gt;"",GUS_2020!AS64*41.868/1000,"")</f>
        <v>58.029048000000003</v>
      </c>
      <c r="AT64" s="273" t="str">
        <f>IF(GUS_2020!AT64&lt;&gt;"",GUS_2020!AT64*41.868/1000,"")</f>
        <v/>
      </c>
      <c r="AU64" s="273" t="str">
        <f>IF(GUS_2020!AU64&lt;&gt;"",GUS_2020!AU64*41.868/1000,"")</f>
        <v/>
      </c>
      <c r="AV64" s="273" t="str">
        <f>IF(GUS_2020!AV64&lt;&gt;"",GUS_2020!AV64*41.868/1000,"")</f>
        <v/>
      </c>
      <c r="AW64" s="273" t="str">
        <f>IF(GUS_2020!AW64&lt;&gt;"",GUS_2020!AW64*41.868/1000,"")</f>
        <v/>
      </c>
      <c r="AX64" s="273" t="str">
        <f>IF(GUS_2020!AX64&lt;&gt;"",GUS_2020!AX64*41.868/1000,"")</f>
        <v/>
      </c>
      <c r="AY64" s="273" t="str">
        <f>IF(GUS_2020!AY64&lt;&gt;"",GUS_2020!AY64*41.868/1000,"")</f>
        <v/>
      </c>
      <c r="AZ64" s="273" t="str">
        <f>IF(GUS_2020!AZ64&lt;&gt;"",GUS_2020!AZ64*41.868/1000,"")</f>
        <v/>
      </c>
      <c r="BA64" s="273" t="str">
        <f>IF(GUS_2020!BA64&lt;&gt;"",GUS_2020!BA64*41.868/1000,"")</f>
        <v/>
      </c>
      <c r="BB64" s="273" t="str">
        <f>IF(GUS_2020!BB64&lt;&gt;"",GUS_2020!BB64*41.868/1000,"")</f>
        <v/>
      </c>
      <c r="BC64" s="273" t="str">
        <f>IF(GUS_2020!BC64&lt;&gt;"",GUS_2020!BC64*41.868/1000,"")</f>
        <v/>
      </c>
      <c r="BD64" s="273" t="str">
        <f>IF(GUS_2020!BD64&lt;&gt;"",GUS_2020!BD64*41.868/1000,"")</f>
        <v/>
      </c>
      <c r="BE64" s="273" t="str">
        <f>IF(GUS_2020!BE64&lt;&gt;"",GUS_2020!BE64*41.868/1000,"")</f>
        <v/>
      </c>
      <c r="BF64" s="273" t="str">
        <f>IF(GUS_2020!BF64&lt;&gt;"",GUS_2020!BF64*41.868/1000,"")</f>
        <v/>
      </c>
      <c r="BG64" s="273" t="str">
        <f>IF(GUS_2020!BG64&lt;&gt;"",GUS_2020!BG64*41.868/1000,"")</f>
        <v/>
      </c>
      <c r="BH64" s="273" t="str">
        <f>IF(GUS_2020!BH64&lt;&gt;"",GUS_2020!BH64*41.868/1000,"")</f>
        <v/>
      </c>
      <c r="BI64" s="273" t="str">
        <f>IF(GUS_2020!BI64&lt;&gt;"",GUS_2020!BI64*41.868/1000,"")</f>
        <v/>
      </c>
      <c r="BJ64" s="273" t="str">
        <f>IF(GUS_2020!BJ64&lt;&gt;"",GUS_2020!BJ64*41.868/1000,"")</f>
        <v/>
      </c>
      <c r="BK64" s="273" t="str">
        <f>IF(GUS_2020!BK64&lt;&gt;"",GUS_2020!BK64*41.868/1000,"")</f>
        <v/>
      </c>
      <c r="BL64" s="273" t="str">
        <f>IF(GUS_2020!BL64&lt;&gt;"",GUS_2020!BL64*41.868/1000,"")</f>
        <v/>
      </c>
      <c r="BM64" s="273" t="str">
        <f>IF(GUS_2020!BM64&lt;&gt;"",GUS_2020!BM64*41.868/1000,"")</f>
        <v/>
      </c>
      <c r="BN64" s="273" t="str">
        <f>IF(GUS_2020!BN64&lt;&gt;"",GUS_2020!BN64*41.868/1000,"")</f>
        <v/>
      </c>
      <c r="BO64" s="273" t="str">
        <f>IF(GUS_2020!BO64&lt;&gt;"",GUS_2020!BO64*41.868/1000,"")</f>
        <v/>
      </c>
      <c r="BP64" s="273" t="str">
        <f>IF(GUS_2020!BP64&lt;&gt;"",GUS_2020!BP64*41.868/1000,"")</f>
        <v/>
      </c>
      <c r="BQ64" s="273" t="str">
        <f>IF(GUS_2020!BQ64&lt;&gt;"",GUS_2020!BQ64*41.868/1000,"")</f>
        <v/>
      </c>
      <c r="BR64" s="273" t="str">
        <f>IF(GUS_2020!BR64&lt;&gt;"",GUS_2020!BR64*41.868/1000,"")</f>
        <v/>
      </c>
      <c r="BS64" s="273" t="str">
        <f>IF(GUS_2020!BS64&lt;&gt;"",GUS_2020!BS64*41.868/1000,"")</f>
        <v/>
      </c>
    </row>
    <row r="65" spans="1:71" s="314" customFormat="1" ht="22.5">
      <c r="A65" s="315" t="s">
        <v>723</v>
      </c>
      <c r="B65" s="322">
        <f>IF(GUS_2020!B65&lt;&gt;"",GUS_2020!B65*41.868/1000,"")</f>
        <v>1143.498816</v>
      </c>
      <c r="C65" s="316" t="str">
        <f>IF(GUS_2020!C65&lt;&gt;"",GUS_2020!C65*41.868/1000,"")</f>
        <v/>
      </c>
      <c r="D65" s="316" t="str">
        <f>IF(GUS_2020!D65&lt;&gt;"",GUS_2020!D65*41.868/1000,"")</f>
        <v/>
      </c>
      <c r="E65" s="316" t="str">
        <f>IF(GUS_2020!E65&lt;&gt;"",GUS_2020!E65*41.868/1000,"")</f>
        <v/>
      </c>
      <c r="F65" s="316" t="str">
        <f>IF(GUS_2020!F65&lt;&gt;"",GUS_2020!F65*41.868/1000,"")</f>
        <v/>
      </c>
      <c r="G65" s="316" t="str">
        <f>IF(GUS_2020!G65&lt;&gt;"",GUS_2020!G65*41.868/1000,"")</f>
        <v/>
      </c>
      <c r="H65" s="316" t="str">
        <f>IF(GUS_2020!H65&lt;&gt;"",GUS_2020!H65*41.868/1000,"")</f>
        <v/>
      </c>
      <c r="I65" s="316" t="str">
        <f>IF(GUS_2020!I65&lt;&gt;"",GUS_2020!I65*41.868/1000,"")</f>
        <v/>
      </c>
      <c r="J65" s="316" t="str">
        <f>IF(GUS_2020!J65&lt;&gt;"",GUS_2020!J65*41.868/1000,"")</f>
        <v/>
      </c>
      <c r="K65" s="316" t="str">
        <f>IF(GUS_2020!K65&lt;&gt;"",GUS_2020!K65*41.868/1000,"")</f>
        <v/>
      </c>
      <c r="L65" s="316" t="str">
        <f>IF(GUS_2020!L65&lt;&gt;"",GUS_2020!L65*41.868/1000,"")</f>
        <v/>
      </c>
      <c r="M65" s="316" t="str">
        <f>IF(GUS_2020!M65&lt;&gt;"",GUS_2020!M65*41.868/1000,"")</f>
        <v/>
      </c>
      <c r="N65" s="316" t="str">
        <f>IF(GUS_2020!N65&lt;&gt;"",GUS_2020!N65*41.868/1000,"")</f>
        <v/>
      </c>
      <c r="O65" s="316" t="str">
        <f>IF(GUS_2020!O65&lt;&gt;"",GUS_2020!O65*41.868/1000,"")</f>
        <v/>
      </c>
      <c r="P65" s="316" t="str">
        <f>IF(GUS_2020!P65&lt;&gt;"",GUS_2020!P65*41.868/1000,"")</f>
        <v/>
      </c>
      <c r="Q65" s="316" t="str">
        <f>IF(GUS_2020!Q65&lt;&gt;"",GUS_2020!Q65*41.868/1000,"")</f>
        <v/>
      </c>
      <c r="R65" s="316" t="str">
        <f>IF(GUS_2020!R65&lt;&gt;"",GUS_2020!R65*41.868/1000,"")</f>
        <v/>
      </c>
      <c r="S65" s="316" t="str">
        <f>IF(GUS_2020!S65&lt;&gt;"",GUS_2020!S65*41.868/1000,"")</f>
        <v/>
      </c>
      <c r="T65" s="316" t="str">
        <f>IF(GUS_2020!T65&lt;&gt;"",GUS_2020!T65*41.868/1000,"")</f>
        <v/>
      </c>
      <c r="U65" s="316" t="str">
        <f>IF(GUS_2020!U65&lt;&gt;"",GUS_2020!U65*41.868/1000,"")</f>
        <v/>
      </c>
      <c r="V65" s="316" t="str">
        <f>IF(GUS_2020!V65&lt;&gt;"",GUS_2020!V65*41.868/1000,"")</f>
        <v/>
      </c>
      <c r="W65" s="316">
        <f>IF(GUS_2020!W65&lt;&gt;"",GUS_2020!W65*41.868/1000,"")</f>
        <v>1143.498816</v>
      </c>
      <c r="X65" s="316" t="str">
        <f>IF(GUS_2020!X65&lt;&gt;"",GUS_2020!X65*41.868/1000,"")</f>
        <v/>
      </c>
      <c r="Y65" s="316" t="str">
        <f>IF(GUS_2020!Y65&lt;&gt;"",GUS_2020!Y65*41.868/1000,"")</f>
        <v/>
      </c>
      <c r="Z65" s="316" t="str">
        <f>IF(GUS_2020!Z65&lt;&gt;"",GUS_2020!Z65*41.868/1000,"")</f>
        <v/>
      </c>
      <c r="AA65" s="316" t="str">
        <f>IF(GUS_2020!AA65&lt;&gt;"",GUS_2020!AA65*41.868/1000,"")</f>
        <v/>
      </c>
      <c r="AB65" s="316" t="str">
        <f>IF(GUS_2020!AB65&lt;&gt;"",GUS_2020!AB65*41.868/1000,"")</f>
        <v/>
      </c>
      <c r="AC65" s="320">
        <f>IF(GUS_2020!AC65&lt;&gt;"",GUS_2020!AC65*41.868/1000,"")</f>
        <v>38.476692</v>
      </c>
      <c r="AD65" s="316" t="str">
        <f>IF(GUS_2020!AD65&lt;&gt;"",GUS_2020!AD65*41.868/1000,"")</f>
        <v/>
      </c>
      <c r="AE65" s="320">
        <f>IF(GUS_2020!AE65&lt;&gt;"",GUS_2020!AE65*41.868/1000,"")</f>
        <v>30.228695999999999</v>
      </c>
      <c r="AF65" s="320">
        <f>IF(GUS_2020!AF65&lt;&gt;"",GUS_2020!AF65*41.868/1000,"")</f>
        <v>171.198252</v>
      </c>
      <c r="AG65" s="320">
        <f>IF(GUS_2020!AG65&lt;&gt;"",GUS_2020!AG65*41.868/1000,"")</f>
        <v>1.25604</v>
      </c>
      <c r="AH65" s="316" t="str">
        <f>IF(GUS_2020!AH65&lt;&gt;"",GUS_2020!AH65*41.868/1000,"")</f>
        <v/>
      </c>
      <c r="AI65" s="320">
        <f>IF(GUS_2020!AI65&lt;&gt;"",GUS_2020!AI65*41.868/1000,"")</f>
        <v>25.288271999999999</v>
      </c>
      <c r="AJ65" s="316">
        <f>IF(GUS_2020!AJ65&lt;&gt;"",GUS_2020!AJ65*41.868/1000,"")</f>
        <v>0</v>
      </c>
      <c r="AK65" s="320">
        <f>IF(GUS_2020!AK65&lt;&gt;"",GUS_2020!AK65*41.868/1000,"")</f>
        <v>94.077396000000007</v>
      </c>
      <c r="AL65" s="320">
        <f>IF(GUS_2020!AL65&lt;&gt;"",GUS_2020!AL65*41.868/1000,"")</f>
        <v>554.41605600000003</v>
      </c>
      <c r="AM65" s="320">
        <f>IF(GUS_2020!AM65&lt;&gt;"",GUS_2020!AM65*41.868/1000,"")</f>
        <v>82.228752000000014</v>
      </c>
      <c r="AN65" s="320">
        <f>IF(GUS_2020!AN65&lt;&gt;"",GUS_2020!AN65*41.868/1000,"")</f>
        <v>6.0708600000000006</v>
      </c>
      <c r="AO65" s="316">
        <f>IF(GUS_2020!AO65&lt;&gt;"",GUS_2020!AO65*41.868/1000,"")</f>
        <v>16.495992000000001</v>
      </c>
      <c r="AP65" s="316">
        <f>IF(GUS_2020!AP65&lt;&gt;"",GUS_2020!AP65*41.868/1000,"")</f>
        <v>59.620032000000009</v>
      </c>
      <c r="AQ65" s="316">
        <f>IF(GUS_2020!AQ65&lt;&gt;"",GUS_2020!AQ65*41.868/1000,"")</f>
        <v>9.3784320000000001</v>
      </c>
      <c r="AR65" s="316">
        <f>IF(GUS_2020!AR65&lt;&gt;"",GUS_2020!AR65*41.868/1000,"")</f>
        <v>3.5169120000000005</v>
      </c>
      <c r="AS65" s="316">
        <f>IF(GUS_2020!AS65&lt;&gt;"",GUS_2020!AS65*41.868/1000,"")</f>
        <v>51.246431999999999</v>
      </c>
      <c r="AT65" s="316" t="str">
        <f>IF(GUS_2020!AT65&lt;&gt;"",GUS_2020!AT65*41.868/1000,"")</f>
        <v/>
      </c>
      <c r="AU65" s="316" t="str">
        <f>IF(GUS_2020!AU65&lt;&gt;"",GUS_2020!AU65*41.868/1000,"")</f>
        <v/>
      </c>
      <c r="AV65" s="316" t="str">
        <f>IF(GUS_2020!AV65&lt;&gt;"",GUS_2020!AV65*41.868/1000,"")</f>
        <v/>
      </c>
      <c r="AW65" s="316" t="str">
        <f>IF(GUS_2020!AW65&lt;&gt;"",GUS_2020!AW65*41.868/1000,"")</f>
        <v/>
      </c>
      <c r="AX65" s="316" t="str">
        <f>IF(GUS_2020!AX65&lt;&gt;"",GUS_2020!AX65*41.868/1000,"")</f>
        <v/>
      </c>
      <c r="AY65" s="316" t="str">
        <f>IF(GUS_2020!AY65&lt;&gt;"",GUS_2020!AY65*41.868/1000,"")</f>
        <v/>
      </c>
      <c r="AZ65" s="316" t="str">
        <f>IF(GUS_2020!AZ65&lt;&gt;"",GUS_2020!AZ65*41.868/1000,"")</f>
        <v/>
      </c>
      <c r="BA65" s="316" t="str">
        <f>IF(GUS_2020!BA65&lt;&gt;"",GUS_2020!BA65*41.868/1000,"")</f>
        <v/>
      </c>
      <c r="BB65" s="316" t="str">
        <f>IF(GUS_2020!BB65&lt;&gt;"",GUS_2020!BB65*41.868/1000,"")</f>
        <v/>
      </c>
      <c r="BC65" s="316" t="str">
        <f>IF(GUS_2020!BC65&lt;&gt;"",GUS_2020!BC65*41.868/1000,"")</f>
        <v/>
      </c>
      <c r="BD65" s="316" t="str">
        <f>IF(GUS_2020!BD65&lt;&gt;"",GUS_2020!BD65*41.868/1000,"")</f>
        <v/>
      </c>
      <c r="BE65" s="316" t="str">
        <f>IF(GUS_2020!BE65&lt;&gt;"",GUS_2020!BE65*41.868/1000,"")</f>
        <v/>
      </c>
      <c r="BF65" s="316" t="str">
        <f>IF(GUS_2020!BF65&lt;&gt;"",GUS_2020!BF65*41.868/1000,"")</f>
        <v/>
      </c>
      <c r="BG65" s="316" t="str">
        <f>IF(GUS_2020!BG65&lt;&gt;"",GUS_2020!BG65*41.868/1000,"")</f>
        <v/>
      </c>
      <c r="BH65" s="316" t="str">
        <f>IF(GUS_2020!BH65&lt;&gt;"",GUS_2020!BH65*41.868/1000,"")</f>
        <v/>
      </c>
      <c r="BI65" s="316" t="str">
        <f>IF(GUS_2020!BI65&lt;&gt;"",GUS_2020!BI65*41.868/1000,"")</f>
        <v/>
      </c>
      <c r="BJ65" s="316" t="str">
        <f>IF(GUS_2020!BJ65&lt;&gt;"",GUS_2020!BJ65*41.868/1000,"")</f>
        <v/>
      </c>
      <c r="BK65" s="316" t="str">
        <f>IF(GUS_2020!BK65&lt;&gt;"",GUS_2020!BK65*41.868/1000,"")</f>
        <v/>
      </c>
      <c r="BL65" s="316" t="str">
        <f>IF(GUS_2020!BL65&lt;&gt;"",GUS_2020!BL65*41.868/1000,"")</f>
        <v/>
      </c>
      <c r="BM65" s="316" t="str">
        <f>IF(GUS_2020!BM65&lt;&gt;"",GUS_2020!BM65*41.868/1000,"")</f>
        <v/>
      </c>
      <c r="BN65" s="316" t="str">
        <f>IF(GUS_2020!BN65&lt;&gt;"",GUS_2020!BN65*41.868/1000,"")</f>
        <v/>
      </c>
      <c r="BO65" s="316" t="str">
        <f>IF(GUS_2020!BO65&lt;&gt;"",GUS_2020!BO65*41.868/1000,"")</f>
        <v/>
      </c>
      <c r="BP65" s="316" t="str">
        <f>IF(GUS_2020!BP65&lt;&gt;"",GUS_2020!BP65*41.868/1000,"")</f>
        <v/>
      </c>
      <c r="BQ65" s="316" t="str">
        <f>IF(GUS_2020!BQ65&lt;&gt;"",GUS_2020!BQ65*41.868/1000,"")</f>
        <v/>
      </c>
      <c r="BR65" s="316" t="str">
        <f>IF(GUS_2020!BR65&lt;&gt;"",GUS_2020!BR65*41.868/1000,"")</f>
        <v/>
      </c>
      <c r="BS65" s="316" t="str">
        <f>IF(GUS_2020!BS65&lt;&gt;"",GUS_2020!BS65*41.868/1000,"")</f>
        <v/>
      </c>
    </row>
    <row r="66" spans="1:71" ht="22.5">
      <c r="A66" s="272" t="s">
        <v>724</v>
      </c>
      <c r="B66" s="273">
        <f>IF(GUS_2020!B66&lt;&gt;"",GUS_2020!B66*41.868/1000,"")</f>
        <v>29.977488000000001</v>
      </c>
      <c r="C66" s="273" t="str">
        <f>IF(GUS_2020!C66&lt;&gt;"",GUS_2020!C66*41.868/1000,"")</f>
        <v/>
      </c>
      <c r="D66" s="273" t="str">
        <f>IF(GUS_2020!D66&lt;&gt;"",GUS_2020!D66*41.868/1000,"")</f>
        <v/>
      </c>
      <c r="E66" s="273" t="str">
        <f>IF(GUS_2020!E66&lt;&gt;"",GUS_2020!E66*41.868/1000,"")</f>
        <v/>
      </c>
      <c r="F66" s="273" t="str">
        <f>IF(GUS_2020!F66&lt;&gt;"",GUS_2020!F66*41.868/1000,"")</f>
        <v/>
      </c>
      <c r="G66" s="273" t="str">
        <f>IF(GUS_2020!G66&lt;&gt;"",GUS_2020!G66*41.868/1000,"")</f>
        <v/>
      </c>
      <c r="H66" s="273" t="str">
        <f>IF(GUS_2020!H66&lt;&gt;"",GUS_2020!H66*41.868/1000,"")</f>
        <v/>
      </c>
      <c r="I66" s="273" t="str">
        <f>IF(GUS_2020!I66&lt;&gt;"",GUS_2020!I66*41.868/1000,"")</f>
        <v/>
      </c>
      <c r="J66" s="273" t="str">
        <f>IF(GUS_2020!J66&lt;&gt;"",GUS_2020!J66*41.868/1000,"")</f>
        <v/>
      </c>
      <c r="K66" s="273" t="str">
        <f>IF(GUS_2020!K66&lt;&gt;"",GUS_2020!K66*41.868/1000,"")</f>
        <v/>
      </c>
      <c r="L66" s="273" t="str">
        <f>IF(GUS_2020!L66&lt;&gt;"",GUS_2020!L66*41.868/1000,"")</f>
        <v/>
      </c>
      <c r="M66" s="273" t="str">
        <f>IF(GUS_2020!M66&lt;&gt;"",GUS_2020!M66*41.868/1000,"")</f>
        <v/>
      </c>
      <c r="N66" s="273" t="str">
        <f>IF(GUS_2020!N66&lt;&gt;"",GUS_2020!N66*41.868/1000,"")</f>
        <v/>
      </c>
      <c r="O66" s="273" t="str">
        <f>IF(GUS_2020!O66&lt;&gt;"",GUS_2020!O66*41.868/1000,"")</f>
        <v/>
      </c>
      <c r="P66" s="273" t="str">
        <f>IF(GUS_2020!P66&lt;&gt;"",GUS_2020!P66*41.868/1000,"")</f>
        <v/>
      </c>
      <c r="Q66" s="273" t="str">
        <f>IF(GUS_2020!Q66&lt;&gt;"",GUS_2020!Q66*41.868/1000,"")</f>
        <v/>
      </c>
      <c r="R66" s="273" t="str">
        <f>IF(GUS_2020!R66&lt;&gt;"",GUS_2020!R66*41.868/1000,"")</f>
        <v/>
      </c>
      <c r="S66" s="273" t="str">
        <f>IF(GUS_2020!S66&lt;&gt;"",GUS_2020!S66*41.868/1000,"")</f>
        <v/>
      </c>
      <c r="T66" s="273" t="str">
        <f>IF(GUS_2020!T66&lt;&gt;"",GUS_2020!T66*41.868/1000,"")</f>
        <v/>
      </c>
      <c r="U66" s="273" t="str">
        <f>IF(GUS_2020!U66&lt;&gt;"",GUS_2020!U66*41.868/1000,"")</f>
        <v/>
      </c>
      <c r="V66" s="273" t="str">
        <f>IF(GUS_2020!V66&lt;&gt;"",GUS_2020!V66*41.868/1000,"")</f>
        <v/>
      </c>
      <c r="W66" s="273">
        <f>IF(GUS_2020!W66&lt;&gt;"",GUS_2020!W66*41.868/1000,"")</f>
        <v>29.977488000000001</v>
      </c>
      <c r="X66" s="273" t="str">
        <f>IF(GUS_2020!X66&lt;&gt;"",GUS_2020!X66*41.868/1000,"")</f>
        <v/>
      </c>
      <c r="Y66" s="273" t="str">
        <f>IF(GUS_2020!Y66&lt;&gt;"",GUS_2020!Y66*41.868/1000,"")</f>
        <v/>
      </c>
      <c r="Z66" s="273">
        <f>IF(GUS_2020!Z66&lt;&gt;"",GUS_2020!Z66*41.868/1000,"")</f>
        <v>29.977488000000001</v>
      </c>
      <c r="AA66" s="273" t="str">
        <f>IF(GUS_2020!AA66&lt;&gt;"",GUS_2020!AA66*41.868/1000,"")</f>
        <v/>
      </c>
      <c r="AB66" s="273" t="str">
        <f>IF(GUS_2020!AB66&lt;&gt;"",GUS_2020!AB66*41.868/1000,"")</f>
        <v/>
      </c>
      <c r="AC66" s="273" t="str">
        <f>IF(GUS_2020!AC66&lt;&gt;"",GUS_2020!AC66*41.868/1000,"")</f>
        <v/>
      </c>
      <c r="AD66" s="273" t="str">
        <f>IF(GUS_2020!AD66&lt;&gt;"",GUS_2020!AD66*41.868/1000,"")</f>
        <v/>
      </c>
      <c r="AE66" s="273" t="str">
        <f>IF(GUS_2020!AE66&lt;&gt;"",GUS_2020!AE66*41.868/1000,"")</f>
        <v/>
      </c>
      <c r="AF66" s="273" t="str">
        <f>IF(GUS_2020!AF66&lt;&gt;"",GUS_2020!AF66*41.868/1000,"")</f>
        <v/>
      </c>
      <c r="AG66" s="273" t="str">
        <f>IF(GUS_2020!AG66&lt;&gt;"",GUS_2020!AG66*41.868/1000,"")</f>
        <v/>
      </c>
      <c r="AH66" s="273" t="str">
        <f>IF(GUS_2020!AH66&lt;&gt;"",GUS_2020!AH66*41.868/1000,"")</f>
        <v/>
      </c>
      <c r="AI66" s="273" t="str">
        <f>IF(GUS_2020!AI66&lt;&gt;"",GUS_2020!AI66*41.868/1000,"")</f>
        <v/>
      </c>
      <c r="AJ66" s="273" t="str">
        <f>IF(GUS_2020!AJ66&lt;&gt;"",GUS_2020!AJ66*41.868/1000,"")</f>
        <v/>
      </c>
      <c r="AK66" s="273" t="str">
        <f>IF(GUS_2020!AK66&lt;&gt;"",GUS_2020!AK66*41.868/1000,"")</f>
        <v/>
      </c>
      <c r="AL66" s="273" t="str">
        <f>IF(GUS_2020!AL66&lt;&gt;"",GUS_2020!AL66*41.868/1000,"")</f>
        <v/>
      </c>
      <c r="AM66" s="273" t="str">
        <f>IF(GUS_2020!AM66&lt;&gt;"",GUS_2020!AM66*41.868/1000,"")</f>
        <v/>
      </c>
      <c r="AN66" s="273" t="str">
        <f>IF(GUS_2020!AN66&lt;&gt;"",GUS_2020!AN66*41.868/1000,"")</f>
        <v/>
      </c>
      <c r="AO66" s="273" t="str">
        <f>IF(GUS_2020!AO66&lt;&gt;"",GUS_2020!AO66*41.868/1000,"")</f>
        <v/>
      </c>
      <c r="AP66" s="273" t="str">
        <f>IF(GUS_2020!AP66&lt;&gt;"",GUS_2020!AP66*41.868/1000,"")</f>
        <v/>
      </c>
      <c r="AQ66" s="273" t="str">
        <f>IF(GUS_2020!AQ66&lt;&gt;"",GUS_2020!AQ66*41.868/1000,"")</f>
        <v/>
      </c>
      <c r="AR66" s="273" t="str">
        <f>IF(GUS_2020!AR66&lt;&gt;"",GUS_2020!AR66*41.868/1000,"")</f>
        <v/>
      </c>
      <c r="AS66" s="273" t="str">
        <f>IF(GUS_2020!AS66&lt;&gt;"",GUS_2020!AS66*41.868/1000,"")</f>
        <v/>
      </c>
      <c r="AT66" s="273" t="str">
        <f>IF(GUS_2020!AT66&lt;&gt;"",GUS_2020!AT66*41.868/1000,"")</f>
        <v/>
      </c>
      <c r="AU66" s="273" t="str">
        <f>IF(GUS_2020!AU66&lt;&gt;"",GUS_2020!AU66*41.868/1000,"")</f>
        <v/>
      </c>
      <c r="AV66" s="273" t="str">
        <f>IF(GUS_2020!AV66&lt;&gt;"",GUS_2020!AV66*41.868/1000,"")</f>
        <v/>
      </c>
      <c r="AW66" s="273" t="str">
        <f>IF(GUS_2020!AW66&lt;&gt;"",GUS_2020!AW66*41.868/1000,"")</f>
        <v/>
      </c>
      <c r="AX66" s="273" t="str">
        <f>IF(GUS_2020!AX66&lt;&gt;"",GUS_2020!AX66*41.868/1000,"")</f>
        <v/>
      </c>
      <c r="AY66" s="273" t="str">
        <f>IF(GUS_2020!AY66&lt;&gt;"",GUS_2020!AY66*41.868/1000,"")</f>
        <v/>
      </c>
      <c r="AZ66" s="273" t="str">
        <f>IF(GUS_2020!AZ66&lt;&gt;"",GUS_2020!AZ66*41.868/1000,"")</f>
        <v/>
      </c>
      <c r="BA66" s="273" t="str">
        <f>IF(GUS_2020!BA66&lt;&gt;"",GUS_2020!BA66*41.868/1000,"")</f>
        <v/>
      </c>
      <c r="BB66" s="273" t="str">
        <f>IF(GUS_2020!BB66&lt;&gt;"",GUS_2020!BB66*41.868/1000,"")</f>
        <v/>
      </c>
      <c r="BC66" s="273" t="str">
        <f>IF(GUS_2020!BC66&lt;&gt;"",GUS_2020!BC66*41.868/1000,"")</f>
        <v/>
      </c>
      <c r="BD66" s="273" t="str">
        <f>IF(GUS_2020!BD66&lt;&gt;"",GUS_2020!BD66*41.868/1000,"")</f>
        <v/>
      </c>
      <c r="BE66" s="273" t="str">
        <f>IF(GUS_2020!BE66&lt;&gt;"",GUS_2020!BE66*41.868/1000,"")</f>
        <v/>
      </c>
      <c r="BF66" s="273" t="str">
        <f>IF(GUS_2020!BF66&lt;&gt;"",GUS_2020!BF66*41.868/1000,"")</f>
        <v/>
      </c>
      <c r="BG66" s="273" t="str">
        <f>IF(GUS_2020!BG66&lt;&gt;"",GUS_2020!BG66*41.868/1000,"")</f>
        <v/>
      </c>
      <c r="BH66" s="273" t="str">
        <f>IF(GUS_2020!BH66&lt;&gt;"",GUS_2020!BH66*41.868/1000,"")</f>
        <v/>
      </c>
      <c r="BI66" s="273" t="str">
        <f>IF(GUS_2020!BI66&lt;&gt;"",GUS_2020!BI66*41.868/1000,"")</f>
        <v/>
      </c>
      <c r="BJ66" s="273" t="str">
        <f>IF(GUS_2020!BJ66&lt;&gt;"",GUS_2020!BJ66*41.868/1000,"")</f>
        <v/>
      </c>
      <c r="BK66" s="273" t="str">
        <f>IF(GUS_2020!BK66&lt;&gt;"",GUS_2020!BK66*41.868/1000,"")</f>
        <v/>
      </c>
      <c r="BL66" s="273" t="str">
        <f>IF(GUS_2020!BL66&lt;&gt;"",GUS_2020!BL66*41.868/1000,"")</f>
        <v/>
      </c>
      <c r="BM66" s="273" t="str">
        <f>IF(GUS_2020!BM66&lt;&gt;"",GUS_2020!BM66*41.868/1000,"")</f>
        <v/>
      </c>
      <c r="BN66" s="273" t="str">
        <f>IF(GUS_2020!BN66&lt;&gt;"",GUS_2020!BN66*41.868/1000,"")</f>
        <v/>
      </c>
      <c r="BO66" s="273" t="str">
        <f>IF(GUS_2020!BO66&lt;&gt;"",GUS_2020!BO66*41.868/1000,"")</f>
        <v/>
      </c>
      <c r="BP66" s="273" t="str">
        <f>IF(GUS_2020!BP66&lt;&gt;"",GUS_2020!BP66*41.868/1000,"")</f>
        <v/>
      </c>
      <c r="BQ66" s="273" t="str">
        <f>IF(GUS_2020!BQ66&lt;&gt;"",GUS_2020!BQ66*41.868/1000,"")</f>
        <v/>
      </c>
      <c r="BR66" s="273" t="str">
        <f>IF(GUS_2020!BR66&lt;&gt;"",GUS_2020!BR66*41.868/1000,"")</f>
        <v/>
      </c>
      <c r="BS66" s="273" t="str">
        <f>IF(GUS_2020!BS66&lt;&gt;"",GUS_2020!BS66*41.868/1000,"")</f>
        <v/>
      </c>
    </row>
    <row r="67" spans="1:71" ht="22.5">
      <c r="A67" s="272" t="s">
        <v>710</v>
      </c>
      <c r="B67" s="273">
        <f>IF(GUS_2020!B67&lt;&gt;"",GUS_2020!B67*41.868/1000,"")</f>
        <v>7.3269000000000002</v>
      </c>
      <c r="C67" s="273" t="str">
        <f>IF(GUS_2020!C67&lt;&gt;"",GUS_2020!C67*41.868/1000,"")</f>
        <v/>
      </c>
      <c r="D67" s="273" t="str">
        <f>IF(GUS_2020!D67&lt;&gt;"",GUS_2020!D67*41.868/1000,"")</f>
        <v/>
      </c>
      <c r="E67" s="273" t="str">
        <f>IF(GUS_2020!E67&lt;&gt;"",GUS_2020!E67*41.868/1000,"")</f>
        <v/>
      </c>
      <c r="F67" s="273" t="str">
        <f>IF(GUS_2020!F67&lt;&gt;"",GUS_2020!F67*41.868/1000,"")</f>
        <v/>
      </c>
      <c r="G67" s="273" t="str">
        <f>IF(GUS_2020!G67&lt;&gt;"",GUS_2020!G67*41.868/1000,"")</f>
        <v/>
      </c>
      <c r="H67" s="273" t="str">
        <f>IF(GUS_2020!H67&lt;&gt;"",GUS_2020!H67*41.868/1000,"")</f>
        <v/>
      </c>
      <c r="I67" s="273" t="str">
        <f>IF(GUS_2020!I67&lt;&gt;"",GUS_2020!I67*41.868/1000,"")</f>
        <v/>
      </c>
      <c r="J67" s="273" t="str">
        <f>IF(GUS_2020!J67&lt;&gt;"",GUS_2020!J67*41.868/1000,"")</f>
        <v/>
      </c>
      <c r="K67" s="273" t="str">
        <f>IF(GUS_2020!K67&lt;&gt;"",GUS_2020!K67*41.868/1000,"")</f>
        <v/>
      </c>
      <c r="L67" s="273" t="str">
        <f>IF(GUS_2020!L67&lt;&gt;"",GUS_2020!L67*41.868/1000,"")</f>
        <v/>
      </c>
      <c r="M67" s="273" t="str">
        <f>IF(GUS_2020!M67&lt;&gt;"",GUS_2020!M67*41.868/1000,"")</f>
        <v/>
      </c>
      <c r="N67" s="273" t="str">
        <f>IF(GUS_2020!N67&lt;&gt;"",GUS_2020!N67*41.868/1000,"")</f>
        <v/>
      </c>
      <c r="O67" s="273" t="str">
        <f>IF(GUS_2020!O67&lt;&gt;"",GUS_2020!O67*41.868/1000,"")</f>
        <v/>
      </c>
      <c r="P67" s="273" t="str">
        <f>IF(GUS_2020!P67&lt;&gt;"",GUS_2020!P67*41.868/1000,"")</f>
        <v/>
      </c>
      <c r="Q67" s="273" t="str">
        <f>IF(GUS_2020!Q67&lt;&gt;"",GUS_2020!Q67*41.868/1000,"")</f>
        <v/>
      </c>
      <c r="R67" s="273" t="str">
        <f>IF(GUS_2020!R67&lt;&gt;"",GUS_2020!R67*41.868/1000,"")</f>
        <v/>
      </c>
      <c r="S67" s="273" t="str">
        <f>IF(GUS_2020!S67&lt;&gt;"",GUS_2020!S67*41.868/1000,"")</f>
        <v/>
      </c>
      <c r="T67" s="273" t="str">
        <f>IF(GUS_2020!T67&lt;&gt;"",GUS_2020!T67*41.868/1000,"")</f>
        <v/>
      </c>
      <c r="U67" s="273" t="str">
        <f>IF(GUS_2020!U67&lt;&gt;"",GUS_2020!U67*41.868/1000,"")</f>
        <v/>
      </c>
      <c r="V67" s="273" t="str">
        <f>IF(GUS_2020!V67&lt;&gt;"",GUS_2020!V67*41.868/1000,"")</f>
        <v/>
      </c>
      <c r="W67" s="273">
        <f>IF(GUS_2020!W67&lt;&gt;"",GUS_2020!W67*41.868/1000,"")</f>
        <v>7.3269000000000002</v>
      </c>
      <c r="X67" s="273" t="str">
        <f>IF(GUS_2020!X67&lt;&gt;"",GUS_2020!X67*41.868/1000,"")</f>
        <v/>
      </c>
      <c r="Y67" s="273" t="str">
        <f>IF(GUS_2020!Y67&lt;&gt;"",GUS_2020!Y67*41.868/1000,"")</f>
        <v/>
      </c>
      <c r="Z67" s="273">
        <f>IF(GUS_2020!Z67&lt;&gt;"",GUS_2020!Z67*41.868/1000,"")</f>
        <v>7.3269000000000002</v>
      </c>
      <c r="AA67" s="273" t="str">
        <f>IF(GUS_2020!AA67&lt;&gt;"",GUS_2020!AA67*41.868/1000,"")</f>
        <v/>
      </c>
      <c r="AB67" s="273" t="str">
        <f>IF(GUS_2020!AB67&lt;&gt;"",GUS_2020!AB67*41.868/1000,"")</f>
        <v/>
      </c>
      <c r="AC67" s="273" t="str">
        <f>IF(GUS_2020!AC67&lt;&gt;"",GUS_2020!AC67*41.868/1000,"")</f>
        <v/>
      </c>
      <c r="AD67" s="273" t="str">
        <f>IF(GUS_2020!AD67&lt;&gt;"",GUS_2020!AD67*41.868/1000,"")</f>
        <v/>
      </c>
      <c r="AE67" s="273" t="str">
        <f>IF(GUS_2020!AE67&lt;&gt;"",GUS_2020!AE67*41.868/1000,"")</f>
        <v/>
      </c>
      <c r="AF67" s="273" t="str">
        <f>IF(GUS_2020!AF67&lt;&gt;"",GUS_2020!AF67*41.868/1000,"")</f>
        <v/>
      </c>
      <c r="AG67" s="273" t="str">
        <f>IF(GUS_2020!AG67&lt;&gt;"",GUS_2020!AG67*41.868/1000,"")</f>
        <v/>
      </c>
      <c r="AH67" s="273" t="str">
        <f>IF(GUS_2020!AH67&lt;&gt;"",GUS_2020!AH67*41.868/1000,"")</f>
        <v/>
      </c>
      <c r="AI67" s="273" t="str">
        <f>IF(GUS_2020!AI67&lt;&gt;"",GUS_2020!AI67*41.868/1000,"")</f>
        <v/>
      </c>
      <c r="AJ67" s="273" t="str">
        <f>IF(GUS_2020!AJ67&lt;&gt;"",GUS_2020!AJ67*41.868/1000,"")</f>
        <v/>
      </c>
      <c r="AK67" s="273" t="str">
        <f>IF(GUS_2020!AK67&lt;&gt;"",GUS_2020!AK67*41.868/1000,"")</f>
        <v/>
      </c>
      <c r="AL67" s="273" t="str">
        <f>IF(GUS_2020!AL67&lt;&gt;"",GUS_2020!AL67*41.868/1000,"")</f>
        <v/>
      </c>
      <c r="AM67" s="273" t="str">
        <f>IF(GUS_2020!AM67&lt;&gt;"",GUS_2020!AM67*41.868/1000,"")</f>
        <v/>
      </c>
      <c r="AN67" s="273" t="str">
        <f>IF(GUS_2020!AN67&lt;&gt;"",GUS_2020!AN67*41.868/1000,"")</f>
        <v/>
      </c>
      <c r="AO67" s="273" t="str">
        <f>IF(GUS_2020!AO67&lt;&gt;"",GUS_2020!AO67*41.868/1000,"")</f>
        <v/>
      </c>
      <c r="AP67" s="273" t="str">
        <f>IF(GUS_2020!AP67&lt;&gt;"",GUS_2020!AP67*41.868/1000,"")</f>
        <v/>
      </c>
      <c r="AQ67" s="273" t="str">
        <f>IF(GUS_2020!AQ67&lt;&gt;"",GUS_2020!AQ67*41.868/1000,"")</f>
        <v/>
      </c>
      <c r="AR67" s="273" t="str">
        <f>IF(GUS_2020!AR67&lt;&gt;"",GUS_2020!AR67*41.868/1000,"")</f>
        <v/>
      </c>
      <c r="AS67" s="273" t="str">
        <f>IF(GUS_2020!AS67&lt;&gt;"",GUS_2020!AS67*41.868/1000,"")</f>
        <v/>
      </c>
      <c r="AT67" s="273" t="str">
        <f>IF(GUS_2020!AT67&lt;&gt;"",GUS_2020!AT67*41.868/1000,"")</f>
        <v/>
      </c>
      <c r="AU67" s="273" t="str">
        <f>IF(GUS_2020!AU67&lt;&gt;"",GUS_2020!AU67*41.868/1000,"")</f>
        <v/>
      </c>
      <c r="AV67" s="273" t="str">
        <f>IF(GUS_2020!AV67&lt;&gt;"",GUS_2020!AV67*41.868/1000,"")</f>
        <v/>
      </c>
      <c r="AW67" s="273" t="str">
        <f>IF(GUS_2020!AW67&lt;&gt;"",GUS_2020!AW67*41.868/1000,"")</f>
        <v/>
      </c>
      <c r="AX67" s="273" t="str">
        <f>IF(GUS_2020!AX67&lt;&gt;"",GUS_2020!AX67*41.868/1000,"")</f>
        <v/>
      </c>
      <c r="AY67" s="273" t="str">
        <f>IF(GUS_2020!AY67&lt;&gt;"",GUS_2020!AY67*41.868/1000,"")</f>
        <v/>
      </c>
      <c r="AZ67" s="273" t="str">
        <f>IF(GUS_2020!AZ67&lt;&gt;"",GUS_2020!AZ67*41.868/1000,"")</f>
        <v/>
      </c>
      <c r="BA67" s="273" t="str">
        <f>IF(GUS_2020!BA67&lt;&gt;"",GUS_2020!BA67*41.868/1000,"")</f>
        <v/>
      </c>
      <c r="BB67" s="273" t="str">
        <f>IF(GUS_2020!BB67&lt;&gt;"",GUS_2020!BB67*41.868/1000,"")</f>
        <v/>
      </c>
      <c r="BC67" s="273" t="str">
        <f>IF(GUS_2020!BC67&lt;&gt;"",GUS_2020!BC67*41.868/1000,"")</f>
        <v/>
      </c>
      <c r="BD67" s="273" t="str">
        <f>IF(GUS_2020!BD67&lt;&gt;"",GUS_2020!BD67*41.868/1000,"")</f>
        <v/>
      </c>
      <c r="BE67" s="273" t="str">
        <f>IF(GUS_2020!BE67&lt;&gt;"",GUS_2020!BE67*41.868/1000,"")</f>
        <v/>
      </c>
      <c r="BF67" s="273" t="str">
        <f>IF(GUS_2020!BF67&lt;&gt;"",GUS_2020!BF67*41.868/1000,"")</f>
        <v/>
      </c>
      <c r="BG67" s="273" t="str">
        <f>IF(GUS_2020!BG67&lt;&gt;"",GUS_2020!BG67*41.868/1000,"")</f>
        <v/>
      </c>
      <c r="BH67" s="273" t="str">
        <f>IF(GUS_2020!BH67&lt;&gt;"",GUS_2020!BH67*41.868/1000,"")</f>
        <v/>
      </c>
      <c r="BI67" s="273" t="str">
        <f>IF(GUS_2020!BI67&lt;&gt;"",GUS_2020!BI67*41.868/1000,"")</f>
        <v/>
      </c>
      <c r="BJ67" s="273" t="str">
        <f>IF(GUS_2020!BJ67&lt;&gt;"",GUS_2020!BJ67*41.868/1000,"")</f>
        <v/>
      </c>
      <c r="BK67" s="273" t="str">
        <f>IF(GUS_2020!BK67&lt;&gt;"",GUS_2020!BK67*41.868/1000,"")</f>
        <v/>
      </c>
      <c r="BL67" s="273" t="str">
        <f>IF(GUS_2020!BL67&lt;&gt;"",GUS_2020!BL67*41.868/1000,"")</f>
        <v/>
      </c>
      <c r="BM67" s="273" t="str">
        <f>IF(GUS_2020!BM67&lt;&gt;"",GUS_2020!BM67*41.868/1000,"")</f>
        <v/>
      </c>
      <c r="BN67" s="273" t="str">
        <f>IF(GUS_2020!BN67&lt;&gt;"",GUS_2020!BN67*41.868/1000,"")</f>
        <v/>
      </c>
      <c r="BO67" s="273" t="str">
        <f>IF(GUS_2020!BO67&lt;&gt;"",GUS_2020!BO67*41.868/1000,"")</f>
        <v/>
      </c>
      <c r="BP67" s="273" t="str">
        <f>IF(GUS_2020!BP67&lt;&gt;"",GUS_2020!BP67*41.868/1000,"")</f>
        <v/>
      </c>
      <c r="BQ67" s="273" t="str">
        <f>IF(GUS_2020!BQ67&lt;&gt;"",GUS_2020!BQ67*41.868/1000,"")</f>
        <v/>
      </c>
      <c r="BR67" s="273" t="str">
        <f>IF(GUS_2020!BR67&lt;&gt;"",GUS_2020!BR67*41.868/1000,"")</f>
        <v/>
      </c>
      <c r="BS67" s="273" t="str">
        <f>IF(GUS_2020!BS67&lt;&gt;"",GUS_2020!BS67*41.868/1000,"")</f>
        <v/>
      </c>
    </row>
    <row r="68" spans="1:71" ht="22.5">
      <c r="A68" s="272" t="s">
        <v>711</v>
      </c>
      <c r="B68" s="273" t="str">
        <f>IF(GUS_2020!B68&lt;&gt;"",GUS_2020!B68*41.868/1000,"")</f>
        <v/>
      </c>
      <c r="C68" s="273" t="str">
        <f>IF(GUS_2020!C68&lt;&gt;"",GUS_2020!C68*41.868/1000,"")</f>
        <v/>
      </c>
      <c r="D68" s="273" t="str">
        <f>IF(GUS_2020!D68&lt;&gt;"",GUS_2020!D68*41.868/1000,"")</f>
        <v/>
      </c>
      <c r="E68" s="273" t="str">
        <f>IF(GUS_2020!E68&lt;&gt;"",GUS_2020!E68*41.868/1000,"")</f>
        <v/>
      </c>
      <c r="F68" s="273" t="str">
        <f>IF(GUS_2020!F68&lt;&gt;"",GUS_2020!F68*41.868/1000,"")</f>
        <v/>
      </c>
      <c r="G68" s="273" t="str">
        <f>IF(GUS_2020!G68&lt;&gt;"",GUS_2020!G68*41.868/1000,"")</f>
        <v/>
      </c>
      <c r="H68" s="273" t="str">
        <f>IF(GUS_2020!H68&lt;&gt;"",GUS_2020!H68*41.868/1000,"")</f>
        <v/>
      </c>
      <c r="I68" s="273" t="str">
        <f>IF(GUS_2020!I68&lt;&gt;"",GUS_2020!I68*41.868/1000,"")</f>
        <v/>
      </c>
      <c r="J68" s="273" t="str">
        <f>IF(GUS_2020!J68&lt;&gt;"",GUS_2020!J68*41.868/1000,"")</f>
        <v/>
      </c>
      <c r="K68" s="273" t="str">
        <f>IF(GUS_2020!K68&lt;&gt;"",GUS_2020!K68*41.868/1000,"")</f>
        <v/>
      </c>
      <c r="L68" s="273" t="str">
        <f>IF(GUS_2020!L68&lt;&gt;"",GUS_2020!L68*41.868/1000,"")</f>
        <v/>
      </c>
      <c r="M68" s="273" t="str">
        <f>IF(GUS_2020!M68&lt;&gt;"",GUS_2020!M68*41.868/1000,"")</f>
        <v/>
      </c>
      <c r="N68" s="273" t="str">
        <f>IF(GUS_2020!N68&lt;&gt;"",GUS_2020!N68*41.868/1000,"")</f>
        <v/>
      </c>
      <c r="O68" s="273" t="str">
        <f>IF(GUS_2020!O68&lt;&gt;"",GUS_2020!O68*41.868/1000,"")</f>
        <v/>
      </c>
      <c r="P68" s="273" t="str">
        <f>IF(GUS_2020!P68&lt;&gt;"",GUS_2020!P68*41.868/1000,"")</f>
        <v/>
      </c>
      <c r="Q68" s="273" t="str">
        <f>IF(GUS_2020!Q68&lt;&gt;"",GUS_2020!Q68*41.868/1000,"")</f>
        <v/>
      </c>
      <c r="R68" s="273" t="str">
        <f>IF(GUS_2020!R68&lt;&gt;"",GUS_2020!R68*41.868/1000,"")</f>
        <v/>
      </c>
      <c r="S68" s="273" t="str">
        <f>IF(GUS_2020!S68&lt;&gt;"",GUS_2020!S68*41.868/1000,"")</f>
        <v/>
      </c>
      <c r="T68" s="273" t="str">
        <f>IF(GUS_2020!T68&lt;&gt;"",GUS_2020!T68*41.868/1000,"")</f>
        <v/>
      </c>
      <c r="U68" s="273" t="str">
        <f>IF(GUS_2020!U68&lt;&gt;"",GUS_2020!U68*41.868/1000,"")</f>
        <v/>
      </c>
      <c r="V68" s="273" t="str">
        <f>IF(GUS_2020!V68&lt;&gt;"",GUS_2020!V68*41.868/1000,"")</f>
        <v/>
      </c>
      <c r="W68" s="273" t="str">
        <f>IF(GUS_2020!W68&lt;&gt;"",GUS_2020!W68*41.868/1000,"")</f>
        <v/>
      </c>
      <c r="X68" s="273" t="str">
        <f>IF(GUS_2020!X68&lt;&gt;"",GUS_2020!X68*41.868/1000,"")</f>
        <v/>
      </c>
      <c r="Y68" s="273" t="str">
        <f>IF(GUS_2020!Y68&lt;&gt;"",GUS_2020!Y68*41.868/1000,"")</f>
        <v/>
      </c>
      <c r="Z68" s="273" t="str">
        <f>IF(GUS_2020!Z68&lt;&gt;"",GUS_2020!Z68*41.868/1000,"")</f>
        <v/>
      </c>
      <c r="AA68" s="273" t="str">
        <f>IF(GUS_2020!AA68&lt;&gt;"",GUS_2020!AA68*41.868/1000,"")</f>
        <v/>
      </c>
      <c r="AB68" s="273" t="str">
        <f>IF(GUS_2020!AB68&lt;&gt;"",GUS_2020!AB68*41.868/1000,"")</f>
        <v/>
      </c>
      <c r="AC68" s="273" t="str">
        <f>IF(GUS_2020!AC68&lt;&gt;"",GUS_2020!AC68*41.868/1000,"")</f>
        <v/>
      </c>
      <c r="AD68" s="273" t="str">
        <f>IF(GUS_2020!AD68&lt;&gt;"",GUS_2020!AD68*41.868/1000,"")</f>
        <v/>
      </c>
      <c r="AE68" s="273" t="str">
        <f>IF(GUS_2020!AE68&lt;&gt;"",GUS_2020!AE68*41.868/1000,"")</f>
        <v/>
      </c>
      <c r="AF68" s="273" t="str">
        <f>IF(GUS_2020!AF68&lt;&gt;"",GUS_2020!AF68*41.868/1000,"")</f>
        <v/>
      </c>
      <c r="AG68" s="273" t="str">
        <f>IF(GUS_2020!AG68&lt;&gt;"",GUS_2020!AG68*41.868/1000,"")</f>
        <v/>
      </c>
      <c r="AH68" s="273" t="str">
        <f>IF(GUS_2020!AH68&lt;&gt;"",GUS_2020!AH68*41.868/1000,"")</f>
        <v/>
      </c>
      <c r="AI68" s="273" t="str">
        <f>IF(GUS_2020!AI68&lt;&gt;"",GUS_2020!AI68*41.868/1000,"")</f>
        <v/>
      </c>
      <c r="AJ68" s="273" t="str">
        <f>IF(GUS_2020!AJ68&lt;&gt;"",GUS_2020!AJ68*41.868/1000,"")</f>
        <v/>
      </c>
      <c r="AK68" s="273" t="str">
        <f>IF(GUS_2020!AK68&lt;&gt;"",GUS_2020!AK68*41.868/1000,"")</f>
        <v/>
      </c>
      <c r="AL68" s="273" t="str">
        <f>IF(GUS_2020!AL68&lt;&gt;"",GUS_2020!AL68*41.868/1000,"")</f>
        <v/>
      </c>
      <c r="AM68" s="273" t="str">
        <f>IF(GUS_2020!AM68&lt;&gt;"",GUS_2020!AM68*41.868/1000,"")</f>
        <v/>
      </c>
      <c r="AN68" s="273" t="str">
        <f>IF(GUS_2020!AN68&lt;&gt;"",GUS_2020!AN68*41.868/1000,"")</f>
        <v/>
      </c>
      <c r="AO68" s="273" t="str">
        <f>IF(GUS_2020!AO68&lt;&gt;"",GUS_2020!AO68*41.868/1000,"")</f>
        <v/>
      </c>
      <c r="AP68" s="273" t="str">
        <f>IF(GUS_2020!AP68&lt;&gt;"",GUS_2020!AP68*41.868/1000,"")</f>
        <v/>
      </c>
      <c r="AQ68" s="273" t="str">
        <f>IF(GUS_2020!AQ68&lt;&gt;"",GUS_2020!AQ68*41.868/1000,"")</f>
        <v/>
      </c>
      <c r="AR68" s="273" t="str">
        <f>IF(GUS_2020!AR68&lt;&gt;"",GUS_2020!AR68*41.868/1000,"")</f>
        <v/>
      </c>
      <c r="AS68" s="273" t="str">
        <f>IF(GUS_2020!AS68&lt;&gt;"",GUS_2020!AS68*41.868/1000,"")</f>
        <v/>
      </c>
      <c r="AT68" s="273" t="str">
        <f>IF(GUS_2020!AT68&lt;&gt;"",GUS_2020!AT68*41.868/1000,"")</f>
        <v/>
      </c>
      <c r="AU68" s="273" t="str">
        <f>IF(GUS_2020!AU68&lt;&gt;"",GUS_2020!AU68*41.868/1000,"")</f>
        <v/>
      </c>
      <c r="AV68" s="273" t="str">
        <f>IF(GUS_2020!AV68&lt;&gt;"",GUS_2020!AV68*41.868/1000,"")</f>
        <v/>
      </c>
      <c r="AW68" s="273" t="str">
        <f>IF(GUS_2020!AW68&lt;&gt;"",GUS_2020!AW68*41.868/1000,"")</f>
        <v/>
      </c>
      <c r="AX68" s="273" t="str">
        <f>IF(GUS_2020!AX68&lt;&gt;"",GUS_2020!AX68*41.868/1000,"")</f>
        <v/>
      </c>
      <c r="AY68" s="273" t="str">
        <f>IF(GUS_2020!AY68&lt;&gt;"",GUS_2020!AY68*41.868/1000,"")</f>
        <v/>
      </c>
      <c r="AZ68" s="273" t="str">
        <f>IF(GUS_2020!AZ68&lt;&gt;"",GUS_2020!AZ68*41.868/1000,"")</f>
        <v/>
      </c>
      <c r="BA68" s="273" t="str">
        <f>IF(GUS_2020!BA68&lt;&gt;"",GUS_2020!BA68*41.868/1000,"")</f>
        <v/>
      </c>
      <c r="BB68" s="273" t="str">
        <f>IF(GUS_2020!BB68&lt;&gt;"",GUS_2020!BB68*41.868/1000,"")</f>
        <v/>
      </c>
      <c r="BC68" s="273" t="str">
        <f>IF(GUS_2020!BC68&lt;&gt;"",GUS_2020!BC68*41.868/1000,"")</f>
        <v/>
      </c>
      <c r="BD68" s="273" t="str">
        <f>IF(GUS_2020!BD68&lt;&gt;"",GUS_2020!BD68*41.868/1000,"")</f>
        <v/>
      </c>
      <c r="BE68" s="273" t="str">
        <f>IF(GUS_2020!BE68&lt;&gt;"",GUS_2020!BE68*41.868/1000,"")</f>
        <v/>
      </c>
      <c r="BF68" s="273" t="str">
        <f>IF(GUS_2020!BF68&lt;&gt;"",GUS_2020!BF68*41.868/1000,"")</f>
        <v/>
      </c>
      <c r="BG68" s="273" t="str">
        <f>IF(GUS_2020!BG68&lt;&gt;"",GUS_2020!BG68*41.868/1000,"")</f>
        <v/>
      </c>
      <c r="BH68" s="273" t="str">
        <f>IF(GUS_2020!BH68&lt;&gt;"",GUS_2020!BH68*41.868/1000,"")</f>
        <v/>
      </c>
      <c r="BI68" s="273" t="str">
        <f>IF(GUS_2020!BI68&lt;&gt;"",GUS_2020!BI68*41.868/1000,"")</f>
        <v/>
      </c>
      <c r="BJ68" s="273" t="str">
        <f>IF(GUS_2020!BJ68&lt;&gt;"",GUS_2020!BJ68*41.868/1000,"")</f>
        <v/>
      </c>
      <c r="BK68" s="273" t="str">
        <f>IF(GUS_2020!BK68&lt;&gt;"",GUS_2020!BK68*41.868/1000,"")</f>
        <v/>
      </c>
      <c r="BL68" s="273" t="str">
        <f>IF(GUS_2020!BL68&lt;&gt;"",GUS_2020!BL68*41.868/1000,"")</f>
        <v/>
      </c>
      <c r="BM68" s="273" t="str">
        <f>IF(GUS_2020!BM68&lt;&gt;"",GUS_2020!BM68*41.868/1000,"")</f>
        <v/>
      </c>
      <c r="BN68" s="273" t="str">
        <f>IF(GUS_2020!BN68&lt;&gt;"",GUS_2020!BN68*41.868/1000,"")</f>
        <v/>
      </c>
      <c r="BO68" s="273" t="str">
        <f>IF(GUS_2020!BO68&lt;&gt;"",GUS_2020!BO68*41.868/1000,"")</f>
        <v/>
      </c>
      <c r="BP68" s="273" t="str">
        <f>IF(GUS_2020!BP68&lt;&gt;"",GUS_2020!BP68*41.868/1000,"")</f>
        <v/>
      </c>
      <c r="BQ68" s="273" t="str">
        <f>IF(GUS_2020!BQ68&lt;&gt;"",GUS_2020!BQ68*41.868/1000,"")</f>
        <v/>
      </c>
      <c r="BR68" s="273" t="str">
        <f>IF(GUS_2020!BR68&lt;&gt;"",GUS_2020!BR68*41.868/1000,"")</f>
        <v/>
      </c>
      <c r="BS68" s="273" t="str">
        <f>IF(GUS_2020!BS68&lt;&gt;"",GUS_2020!BS68*41.868/1000,"")</f>
        <v/>
      </c>
    </row>
    <row r="69" spans="1:71" ht="22.5">
      <c r="A69" s="272" t="s">
        <v>725</v>
      </c>
      <c r="B69" s="273" t="str">
        <f>IF(GUS_2020!B69&lt;&gt;"",GUS_2020!B69*41.868/1000,"")</f>
        <v/>
      </c>
      <c r="C69" s="273" t="str">
        <f>IF(GUS_2020!C69&lt;&gt;"",GUS_2020!C69*41.868/1000,"")</f>
        <v/>
      </c>
      <c r="D69" s="273" t="str">
        <f>IF(GUS_2020!D69&lt;&gt;"",GUS_2020!D69*41.868/1000,"")</f>
        <v/>
      </c>
      <c r="E69" s="273" t="str">
        <f>IF(GUS_2020!E69&lt;&gt;"",GUS_2020!E69*41.868/1000,"")</f>
        <v/>
      </c>
      <c r="F69" s="273" t="str">
        <f>IF(GUS_2020!F69&lt;&gt;"",GUS_2020!F69*41.868/1000,"")</f>
        <v/>
      </c>
      <c r="G69" s="273" t="str">
        <f>IF(GUS_2020!G69&lt;&gt;"",GUS_2020!G69*41.868/1000,"")</f>
        <v/>
      </c>
      <c r="H69" s="273" t="str">
        <f>IF(GUS_2020!H69&lt;&gt;"",GUS_2020!H69*41.868/1000,"")</f>
        <v/>
      </c>
      <c r="I69" s="273" t="str">
        <f>IF(GUS_2020!I69&lt;&gt;"",GUS_2020!I69*41.868/1000,"")</f>
        <v/>
      </c>
      <c r="J69" s="273" t="str">
        <f>IF(GUS_2020!J69&lt;&gt;"",GUS_2020!J69*41.868/1000,"")</f>
        <v/>
      </c>
      <c r="K69" s="273" t="str">
        <f>IF(GUS_2020!K69&lt;&gt;"",GUS_2020!K69*41.868/1000,"")</f>
        <v/>
      </c>
      <c r="L69" s="273" t="str">
        <f>IF(GUS_2020!L69&lt;&gt;"",GUS_2020!L69*41.868/1000,"")</f>
        <v/>
      </c>
      <c r="M69" s="273" t="str">
        <f>IF(GUS_2020!M69&lt;&gt;"",GUS_2020!M69*41.868/1000,"")</f>
        <v/>
      </c>
      <c r="N69" s="273" t="str">
        <f>IF(GUS_2020!N69&lt;&gt;"",GUS_2020!N69*41.868/1000,"")</f>
        <v/>
      </c>
      <c r="O69" s="273" t="str">
        <f>IF(GUS_2020!O69&lt;&gt;"",GUS_2020!O69*41.868/1000,"")</f>
        <v/>
      </c>
      <c r="P69" s="273" t="str">
        <f>IF(GUS_2020!P69&lt;&gt;"",GUS_2020!P69*41.868/1000,"")</f>
        <v/>
      </c>
      <c r="Q69" s="273" t="str">
        <f>IF(GUS_2020!Q69&lt;&gt;"",GUS_2020!Q69*41.868/1000,"")</f>
        <v/>
      </c>
      <c r="R69" s="273" t="str">
        <f>IF(GUS_2020!R69&lt;&gt;"",GUS_2020!R69*41.868/1000,"")</f>
        <v/>
      </c>
      <c r="S69" s="273" t="str">
        <f>IF(GUS_2020!S69&lt;&gt;"",GUS_2020!S69*41.868/1000,"")</f>
        <v/>
      </c>
      <c r="T69" s="273" t="str">
        <f>IF(GUS_2020!T69&lt;&gt;"",GUS_2020!T69*41.868/1000,"")</f>
        <v/>
      </c>
      <c r="U69" s="273" t="str">
        <f>IF(GUS_2020!U69&lt;&gt;"",GUS_2020!U69*41.868/1000,"")</f>
        <v/>
      </c>
      <c r="V69" s="273" t="str">
        <f>IF(GUS_2020!V69&lt;&gt;"",GUS_2020!V69*41.868/1000,"")</f>
        <v/>
      </c>
      <c r="W69" s="273" t="str">
        <f>IF(GUS_2020!W69&lt;&gt;"",GUS_2020!W69*41.868/1000,"")</f>
        <v/>
      </c>
      <c r="X69" s="273" t="str">
        <f>IF(GUS_2020!X69&lt;&gt;"",GUS_2020!X69*41.868/1000,"")</f>
        <v/>
      </c>
      <c r="Y69" s="273" t="str">
        <f>IF(GUS_2020!Y69&lt;&gt;"",GUS_2020!Y69*41.868/1000,"")</f>
        <v/>
      </c>
      <c r="Z69" s="273" t="str">
        <f>IF(GUS_2020!Z69&lt;&gt;"",GUS_2020!Z69*41.868/1000,"")</f>
        <v/>
      </c>
      <c r="AA69" s="273" t="str">
        <f>IF(GUS_2020!AA69&lt;&gt;"",GUS_2020!AA69*41.868/1000,"")</f>
        <v/>
      </c>
      <c r="AB69" s="273" t="str">
        <f>IF(GUS_2020!AB69&lt;&gt;"",GUS_2020!AB69*41.868/1000,"")</f>
        <v/>
      </c>
      <c r="AC69" s="273" t="str">
        <f>IF(GUS_2020!AC69&lt;&gt;"",GUS_2020!AC69*41.868/1000,"")</f>
        <v/>
      </c>
      <c r="AD69" s="273" t="str">
        <f>IF(GUS_2020!AD69&lt;&gt;"",GUS_2020!AD69*41.868/1000,"")</f>
        <v/>
      </c>
      <c r="AE69" s="273" t="str">
        <f>IF(GUS_2020!AE69&lt;&gt;"",GUS_2020!AE69*41.868/1000,"")</f>
        <v/>
      </c>
      <c r="AF69" s="273" t="str">
        <f>IF(GUS_2020!AF69&lt;&gt;"",GUS_2020!AF69*41.868/1000,"")</f>
        <v/>
      </c>
      <c r="AG69" s="273" t="str">
        <f>IF(GUS_2020!AG69&lt;&gt;"",GUS_2020!AG69*41.868/1000,"")</f>
        <v/>
      </c>
      <c r="AH69" s="273" t="str">
        <f>IF(GUS_2020!AH69&lt;&gt;"",GUS_2020!AH69*41.868/1000,"")</f>
        <v/>
      </c>
      <c r="AI69" s="273" t="str">
        <f>IF(GUS_2020!AI69&lt;&gt;"",GUS_2020!AI69*41.868/1000,"")</f>
        <v/>
      </c>
      <c r="AJ69" s="273" t="str">
        <f>IF(GUS_2020!AJ69&lt;&gt;"",GUS_2020!AJ69*41.868/1000,"")</f>
        <v/>
      </c>
      <c r="AK69" s="273" t="str">
        <f>IF(GUS_2020!AK69&lt;&gt;"",GUS_2020!AK69*41.868/1000,"")</f>
        <v/>
      </c>
      <c r="AL69" s="273" t="str">
        <f>IF(GUS_2020!AL69&lt;&gt;"",GUS_2020!AL69*41.868/1000,"")</f>
        <v/>
      </c>
      <c r="AM69" s="273" t="str">
        <f>IF(GUS_2020!AM69&lt;&gt;"",GUS_2020!AM69*41.868/1000,"")</f>
        <v/>
      </c>
      <c r="AN69" s="273" t="str">
        <f>IF(GUS_2020!AN69&lt;&gt;"",GUS_2020!AN69*41.868/1000,"")</f>
        <v/>
      </c>
      <c r="AO69" s="273" t="str">
        <f>IF(GUS_2020!AO69&lt;&gt;"",GUS_2020!AO69*41.868/1000,"")</f>
        <v/>
      </c>
      <c r="AP69" s="273" t="str">
        <f>IF(GUS_2020!AP69&lt;&gt;"",GUS_2020!AP69*41.868/1000,"")</f>
        <v/>
      </c>
      <c r="AQ69" s="273" t="str">
        <f>IF(GUS_2020!AQ69&lt;&gt;"",GUS_2020!AQ69*41.868/1000,"")</f>
        <v/>
      </c>
      <c r="AR69" s="273" t="str">
        <f>IF(GUS_2020!AR69&lt;&gt;"",GUS_2020!AR69*41.868/1000,"")</f>
        <v/>
      </c>
      <c r="AS69" s="273" t="str">
        <f>IF(GUS_2020!AS69&lt;&gt;"",GUS_2020!AS69*41.868/1000,"")</f>
        <v/>
      </c>
      <c r="AT69" s="273" t="str">
        <f>IF(GUS_2020!AT69&lt;&gt;"",GUS_2020!AT69*41.868/1000,"")</f>
        <v/>
      </c>
      <c r="AU69" s="273" t="str">
        <f>IF(GUS_2020!AU69&lt;&gt;"",GUS_2020!AU69*41.868/1000,"")</f>
        <v/>
      </c>
      <c r="AV69" s="273" t="str">
        <f>IF(GUS_2020!AV69&lt;&gt;"",GUS_2020!AV69*41.868/1000,"")</f>
        <v/>
      </c>
      <c r="AW69" s="273" t="str">
        <f>IF(GUS_2020!AW69&lt;&gt;"",GUS_2020!AW69*41.868/1000,"")</f>
        <v/>
      </c>
      <c r="AX69" s="273" t="str">
        <f>IF(GUS_2020!AX69&lt;&gt;"",GUS_2020!AX69*41.868/1000,"")</f>
        <v/>
      </c>
      <c r="AY69" s="273" t="str">
        <f>IF(GUS_2020!AY69&lt;&gt;"",GUS_2020!AY69*41.868/1000,"")</f>
        <v/>
      </c>
      <c r="AZ69" s="273" t="str">
        <f>IF(GUS_2020!AZ69&lt;&gt;"",GUS_2020!AZ69*41.868/1000,"")</f>
        <v/>
      </c>
      <c r="BA69" s="273" t="str">
        <f>IF(GUS_2020!BA69&lt;&gt;"",GUS_2020!BA69*41.868/1000,"")</f>
        <v/>
      </c>
      <c r="BB69" s="273" t="str">
        <f>IF(GUS_2020!BB69&lt;&gt;"",GUS_2020!BB69*41.868/1000,"")</f>
        <v/>
      </c>
      <c r="BC69" s="273" t="str">
        <f>IF(GUS_2020!BC69&lt;&gt;"",GUS_2020!BC69*41.868/1000,"")</f>
        <v/>
      </c>
      <c r="BD69" s="273" t="str">
        <f>IF(GUS_2020!BD69&lt;&gt;"",GUS_2020!BD69*41.868/1000,"")</f>
        <v/>
      </c>
      <c r="BE69" s="273" t="str">
        <f>IF(GUS_2020!BE69&lt;&gt;"",GUS_2020!BE69*41.868/1000,"")</f>
        <v/>
      </c>
      <c r="BF69" s="273" t="str">
        <f>IF(GUS_2020!BF69&lt;&gt;"",GUS_2020!BF69*41.868/1000,"")</f>
        <v/>
      </c>
      <c r="BG69" s="273" t="str">
        <f>IF(GUS_2020!BG69&lt;&gt;"",GUS_2020!BG69*41.868/1000,"")</f>
        <v/>
      </c>
      <c r="BH69" s="273" t="str">
        <f>IF(GUS_2020!BH69&lt;&gt;"",GUS_2020!BH69*41.868/1000,"")</f>
        <v/>
      </c>
      <c r="BI69" s="273" t="str">
        <f>IF(GUS_2020!BI69&lt;&gt;"",GUS_2020!BI69*41.868/1000,"")</f>
        <v/>
      </c>
      <c r="BJ69" s="273" t="str">
        <f>IF(GUS_2020!BJ69&lt;&gt;"",GUS_2020!BJ69*41.868/1000,"")</f>
        <v/>
      </c>
      <c r="BK69" s="273" t="str">
        <f>IF(GUS_2020!BK69&lt;&gt;"",GUS_2020!BK69*41.868/1000,"")</f>
        <v/>
      </c>
      <c r="BL69" s="273" t="str">
        <f>IF(GUS_2020!BL69&lt;&gt;"",GUS_2020!BL69*41.868/1000,"")</f>
        <v/>
      </c>
      <c r="BM69" s="273" t="str">
        <f>IF(GUS_2020!BM69&lt;&gt;"",GUS_2020!BM69*41.868/1000,"")</f>
        <v/>
      </c>
      <c r="BN69" s="273" t="str">
        <f>IF(GUS_2020!BN69&lt;&gt;"",GUS_2020!BN69*41.868/1000,"")</f>
        <v/>
      </c>
      <c r="BO69" s="273" t="str">
        <f>IF(GUS_2020!BO69&lt;&gt;"",GUS_2020!BO69*41.868/1000,"")</f>
        <v/>
      </c>
      <c r="BP69" s="273" t="str">
        <f>IF(GUS_2020!BP69&lt;&gt;"",GUS_2020!BP69*41.868/1000,"")</f>
        <v/>
      </c>
      <c r="BQ69" s="273" t="str">
        <f>IF(GUS_2020!BQ69&lt;&gt;"",GUS_2020!BQ69*41.868/1000,"")</f>
        <v/>
      </c>
      <c r="BR69" s="273" t="str">
        <f>IF(GUS_2020!BR69&lt;&gt;"",GUS_2020!BR69*41.868/1000,"")</f>
        <v/>
      </c>
      <c r="BS69" s="273" t="str">
        <f>IF(GUS_2020!BS69&lt;&gt;"",GUS_2020!BS69*41.868/1000,"")</f>
        <v/>
      </c>
    </row>
    <row r="70" spans="1:71" ht="22.5">
      <c r="A70" s="272" t="s">
        <v>726</v>
      </c>
      <c r="B70" s="273">
        <f>IF(GUS_2020!B70&lt;&gt;"",GUS_2020!B70*41.868/1000,"")</f>
        <v>29.223864000000003</v>
      </c>
      <c r="C70" s="273" t="str">
        <f>IF(GUS_2020!C70&lt;&gt;"",GUS_2020!C70*41.868/1000,"")</f>
        <v/>
      </c>
      <c r="D70" s="273" t="str">
        <f>IF(GUS_2020!D70&lt;&gt;"",GUS_2020!D70*41.868/1000,"")</f>
        <v/>
      </c>
      <c r="E70" s="273" t="str">
        <f>IF(GUS_2020!E70&lt;&gt;"",GUS_2020!E70*41.868/1000,"")</f>
        <v/>
      </c>
      <c r="F70" s="273" t="str">
        <f>IF(GUS_2020!F70&lt;&gt;"",GUS_2020!F70*41.868/1000,"")</f>
        <v/>
      </c>
      <c r="G70" s="273" t="str">
        <f>IF(GUS_2020!G70&lt;&gt;"",GUS_2020!G70*41.868/1000,"")</f>
        <v/>
      </c>
      <c r="H70" s="273" t="str">
        <f>IF(GUS_2020!H70&lt;&gt;"",GUS_2020!H70*41.868/1000,"")</f>
        <v/>
      </c>
      <c r="I70" s="273" t="str">
        <f>IF(GUS_2020!I70&lt;&gt;"",GUS_2020!I70*41.868/1000,"")</f>
        <v/>
      </c>
      <c r="J70" s="273" t="str">
        <f>IF(GUS_2020!J70&lt;&gt;"",GUS_2020!J70*41.868/1000,"")</f>
        <v/>
      </c>
      <c r="K70" s="273" t="str">
        <f>IF(GUS_2020!K70&lt;&gt;"",GUS_2020!K70*41.868/1000,"")</f>
        <v/>
      </c>
      <c r="L70" s="273" t="str">
        <f>IF(GUS_2020!L70&lt;&gt;"",GUS_2020!L70*41.868/1000,"")</f>
        <v/>
      </c>
      <c r="M70" s="273" t="str">
        <f>IF(GUS_2020!M70&lt;&gt;"",GUS_2020!M70*41.868/1000,"")</f>
        <v/>
      </c>
      <c r="N70" s="273" t="str">
        <f>IF(GUS_2020!N70&lt;&gt;"",GUS_2020!N70*41.868/1000,"")</f>
        <v/>
      </c>
      <c r="O70" s="273" t="str">
        <f>IF(GUS_2020!O70&lt;&gt;"",GUS_2020!O70*41.868/1000,"")</f>
        <v/>
      </c>
      <c r="P70" s="273" t="str">
        <f>IF(GUS_2020!P70&lt;&gt;"",GUS_2020!P70*41.868/1000,"")</f>
        <v/>
      </c>
      <c r="Q70" s="273" t="str">
        <f>IF(GUS_2020!Q70&lt;&gt;"",GUS_2020!Q70*41.868/1000,"")</f>
        <v/>
      </c>
      <c r="R70" s="273" t="str">
        <f>IF(GUS_2020!R70&lt;&gt;"",GUS_2020!R70*41.868/1000,"")</f>
        <v/>
      </c>
      <c r="S70" s="273" t="str">
        <f>IF(GUS_2020!S70&lt;&gt;"",GUS_2020!S70*41.868/1000,"")</f>
        <v/>
      </c>
      <c r="T70" s="273" t="str">
        <f>IF(GUS_2020!T70&lt;&gt;"",GUS_2020!T70*41.868/1000,"")</f>
        <v/>
      </c>
      <c r="U70" s="273" t="str">
        <f>IF(GUS_2020!U70&lt;&gt;"",GUS_2020!U70*41.868/1000,"")</f>
        <v/>
      </c>
      <c r="V70" s="273" t="str">
        <f>IF(GUS_2020!V70&lt;&gt;"",GUS_2020!V70*41.868/1000,"")</f>
        <v/>
      </c>
      <c r="W70" s="273">
        <f>IF(GUS_2020!W70&lt;&gt;"",GUS_2020!W70*41.868/1000,"")</f>
        <v>29.223864000000003</v>
      </c>
      <c r="X70" s="273" t="str">
        <f>IF(GUS_2020!X70&lt;&gt;"",GUS_2020!X70*41.868/1000,"")</f>
        <v/>
      </c>
      <c r="Y70" s="273" t="str">
        <f>IF(GUS_2020!Y70&lt;&gt;"",GUS_2020!Y70*41.868/1000,"")</f>
        <v/>
      </c>
      <c r="Z70" s="273" t="str">
        <f>IF(GUS_2020!Z70&lt;&gt;"",GUS_2020!Z70*41.868/1000,"")</f>
        <v/>
      </c>
      <c r="AA70" s="273" t="str">
        <f>IF(GUS_2020!AA70&lt;&gt;"",GUS_2020!AA70*41.868/1000,"")</f>
        <v/>
      </c>
      <c r="AB70" s="273" t="str">
        <f>IF(GUS_2020!AB70&lt;&gt;"",GUS_2020!AB70*41.868/1000,"")</f>
        <v/>
      </c>
      <c r="AC70" s="273">
        <f>IF(GUS_2020!AC70&lt;&gt;"",GUS_2020!AC70*41.868/1000,"")</f>
        <v>5.3591040000000003</v>
      </c>
      <c r="AD70" s="273" t="str">
        <f>IF(GUS_2020!AD70&lt;&gt;"",GUS_2020!AD70*41.868/1000,"")</f>
        <v/>
      </c>
      <c r="AE70" s="273">
        <f>IF(GUS_2020!AE70&lt;&gt;"",GUS_2020!AE70*41.868/1000,"")</f>
        <v>1.1304360000000002</v>
      </c>
      <c r="AF70" s="273" t="str">
        <f>IF(GUS_2020!AF70&lt;&gt;"",GUS_2020!AF70*41.868/1000,"")</f>
        <v/>
      </c>
      <c r="AG70" s="273" t="str">
        <f>IF(GUS_2020!AG70&lt;&gt;"",GUS_2020!AG70*41.868/1000,"")</f>
        <v/>
      </c>
      <c r="AH70" s="273" t="str">
        <f>IF(GUS_2020!AH70&lt;&gt;"",GUS_2020!AH70*41.868/1000,"")</f>
        <v/>
      </c>
      <c r="AI70" s="273" t="str">
        <f>IF(GUS_2020!AI70&lt;&gt;"",GUS_2020!AI70*41.868/1000,"")</f>
        <v/>
      </c>
      <c r="AJ70" s="273" t="str">
        <f>IF(GUS_2020!AJ70&lt;&gt;"",GUS_2020!AJ70*41.868/1000,"")</f>
        <v/>
      </c>
      <c r="AK70" s="273">
        <f>IF(GUS_2020!AK70&lt;&gt;"",GUS_2020!AK70*41.868/1000,"")</f>
        <v>15.491160000000002</v>
      </c>
      <c r="AL70" s="273">
        <f>IF(GUS_2020!AL70&lt;&gt;"",GUS_2020!AL70*41.868/1000,"")</f>
        <v>0.46054800000000001</v>
      </c>
      <c r="AM70" s="273" t="str">
        <f>IF(GUS_2020!AM70&lt;&gt;"",GUS_2020!AM70*41.868/1000,"")</f>
        <v/>
      </c>
      <c r="AN70" s="273" t="str">
        <f>IF(GUS_2020!AN70&lt;&gt;"",GUS_2020!AN70*41.868/1000,"")</f>
        <v/>
      </c>
      <c r="AO70" s="273" t="str">
        <f>IF(GUS_2020!AO70&lt;&gt;"",GUS_2020!AO70*41.868/1000,"")</f>
        <v/>
      </c>
      <c r="AP70" s="273" t="str">
        <f>IF(GUS_2020!AP70&lt;&gt;"",GUS_2020!AP70*41.868/1000,"")</f>
        <v/>
      </c>
      <c r="AQ70" s="273" t="str">
        <f>IF(GUS_2020!AQ70&lt;&gt;"",GUS_2020!AQ70*41.868/1000,"")</f>
        <v/>
      </c>
      <c r="AR70" s="273" t="str">
        <f>IF(GUS_2020!AR70&lt;&gt;"",GUS_2020!AR70*41.868/1000,"")</f>
        <v/>
      </c>
      <c r="AS70" s="273">
        <f>IF(GUS_2020!AS70&lt;&gt;"",GUS_2020!AS70*41.868/1000,"")</f>
        <v>6.782616</v>
      </c>
      <c r="AT70" s="273" t="str">
        <f>IF(GUS_2020!AT70&lt;&gt;"",GUS_2020!AT70*41.868/1000,"")</f>
        <v/>
      </c>
      <c r="AU70" s="273" t="str">
        <f>IF(GUS_2020!AU70&lt;&gt;"",GUS_2020!AU70*41.868/1000,"")</f>
        <v/>
      </c>
      <c r="AV70" s="273" t="str">
        <f>IF(GUS_2020!AV70&lt;&gt;"",GUS_2020!AV70*41.868/1000,"")</f>
        <v/>
      </c>
      <c r="AW70" s="273" t="str">
        <f>IF(GUS_2020!AW70&lt;&gt;"",GUS_2020!AW70*41.868/1000,"")</f>
        <v/>
      </c>
      <c r="AX70" s="273" t="str">
        <f>IF(GUS_2020!AX70&lt;&gt;"",GUS_2020!AX70*41.868/1000,"")</f>
        <v/>
      </c>
      <c r="AY70" s="273" t="str">
        <f>IF(GUS_2020!AY70&lt;&gt;"",GUS_2020!AY70*41.868/1000,"")</f>
        <v/>
      </c>
      <c r="AZ70" s="273" t="str">
        <f>IF(GUS_2020!AZ70&lt;&gt;"",GUS_2020!AZ70*41.868/1000,"")</f>
        <v/>
      </c>
      <c r="BA70" s="273" t="str">
        <f>IF(GUS_2020!BA70&lt;&gt;"",GUS_2020!BA70*41.868/1000,"")</f>
        <v/>
      </c>
      <c r="BB70" s="273" t="str">
        <f>IF(GUS_2020!BB70&lt;&gt;"",GUS_2020!BB70*41.868/1000,"")</f>
        <v/>
      </c>
      <c r="BC70" s="273" t="str">
        <f>IF(GUS_2020!BC70&lt;&gt;"",GUS_2020!BC70*41.868/1000,"")</f>
        <v/>
      </c>
      <c r="BD70" s="273" t="str">
        <f>IF(GUS_2020!BD70&lt;&gt;"",GUS_2020!BD70*41.868/1000,"")</f>
        <v/>
      </c>
      <c r="BE70" s="273" t="str">
        <f>IF(GUS_2020!BE70&lt;&gt;"",GUS_2020!BE70*41.868/1000,"")</f>
        <v/>
      </c>
      <c r="BF70" s="273" t="str">
        <f>IF(GUS_2020!BF70&lt;&gt;"",GUS_2020!BF70*41.868/1000,"")</f>
        <v/>
      </c>
      <c r="BG70" s="273" t="str">
        <f>IF(GUS_2020!BG70&lt;&gt;"",GUS_2020!BG70*41.868/1000,"")</f>
        <v/>
      </c>
      <c r="BH70" s="273" t="str">
        <f>IF(GUS_2020!BH70&lt;&gt;"",GUS_2020!BH70*41.868/1000,"")</f>
        <v/>
      </c>
      <c r="BI70" s="273" t="str">
        <f>IF(GUS_2020!BI70&lt;&gt;"",GUS_2020!BI70*41.868/1000,"")</f>
        <v/>
      </c>
      <c r="BJ70" s="273" t="str">
        <f>IF(GUS_2020!BJ70&lt;&gt;"",GUS_2020!BJ70*41.868/1000,"")</f>
        <v/>
      </c>
      <c r="BK70" s="273" t="str">
        <f>IF(GUS_2020!BK70&lt;&gt;"",GUS_2020!BK70*41.868/1000,"")</f>
        <v/>
      </c>
      <c r="BL70" s="273" t="str">
        <f>IF(GUS_2020!BL70&lt;&gt;"",GUS_2020!BL70*41.868/1000,"")</f>
        <v/>
      </c>
      <c r="BM70" s="273" t="str">
        <f>IF(GUS_2020!BM70&lt;&gt;"",GUS_2020!BM70*41.868/1000,"")</f>
        <v/>
      </c>
      <c r="BN70" s="273" t="str">
        <f>IF(GUS_2020!BN70&lt;&gt;"",GUS_2020!BN70*41.868/1000,"")</f>
        <v/>
      </c>
      <c r="BO70" s="273" t="str">
        <f>IF(GUS_2020!BO70&lt;&gt;"",GUS_2020!BO70*41.868/1000,"")</f>
        <v/>
      </c>
      <c r="BP70" s="273" t="str">
        <f>IF(GUS_2020!BP70&lt;&gt;"",GUS_2020!BP70*41.868/1000,"")</f>
        <v/>
      </c>
      <c r="BQ70" s="273" t="str">
        <f>IF(GUS_2020!BQ70&lt;&gt;"",GUS_2020!BQ70*41.868/1000,"")</f>
        <v/>
      </c>
      <c r="BR70" s="273" t="str">
        <f>IF(GUS_2020!BR70&lt;&gt;"",GUS_2020!BR70*41.868/1000,"")</f>
        <v/>
      </c>
      <c r="BS70" s="273" t="str">
        <f>IF(GUS_2020!BS70&lt;&gt;"",GUS_2020!BS70*41.868/1000,"")</f>
        <v/>
      </c>
    </row>
    <row r="71" spans="1:71" ht="22.5">
      <c r="A71" s="272" t="s">
        <v>714</v>
      </c>
      <c r="B71" s="273">
        <f>IF(GUS_2020!B71&lt;&gt;"",GUS_2020!B71*41.868/1000,"")</f>
        <v>0.293076</v>
      </c>
      <c r="C71" s="273">
        <f>IF(GUS_2020!C71&lt;&gt;"",GUS_2020!C71*41.868/1000,"")</f>
        <v>0.293076</v>
      </c>
      <c r="D71" s="273" t="str">
        <f>IF(GUS_2020!D71&lt;&gt;"",GUS_2020!D71*41.868/1000,"")</f>
        <v/>
      </c>
      <c r="E71" s="273" t="str">
        <f>IF(GUS_2020!E71&lt;&gt;"",GUS_2020!E71*41.868/1000,"")</f>
        <v/>
      </c>
      <c r="F71" s="273" t="str">
        <f>IF(GUS_2020!F71&lt;&gt;"",GUS_2020!F71*41.868/1000,"")</f>
        <v/>
      </c>
      <c r="G71" s="273" t="str">
        <f>IF(GUS_2020!G71&lt;&gt;"",GUS_2020!G71*41.868/1000,"")</f>
        <v/>
      </c>
      <c r="H71" s="273" t="str">
        <f>IF(GUS_2020!H71&lt;&gt;"",GUS_2020!H71*41.868/1000,"")</f>
        <v/>
      </c>
      <c r="I71" s="273">
        <f>IF(GUS_2020!I71&lt;&gt;"",GUS_2020!I71*41.868/1000,"")</f>
        <v>0.293076</v>
      </c>
      <c r="J71" s="273" t="str">
        <f>IF(GUS_2020!J71&lt;&gt;"",GUS_2020!J71*41.868/1000,"")</f>
        <v/>
      </c>
      <c r="K71" s="273" t="str">
        <f>IF(GUS_2020!K71&lt;&gt;"",GUS_2020!K71*41.868/1000,"")</f>
        <v/>
      </c>
      <c r="L71" s="273" t="str">
        <f>IF(GUS_2020!L71&lt;&gt;"",GUS_2020!L71*41.868/1000,"")</f>
        <v/>
      </c>
      <c r="M71" s="273" t="str">
        <f>IF(GUS_2020!M71&lt;&gt;"",GUS_2020!M71*41.868/1000,"")</f>
        <v/>
      </c>
      <c r="N71" s="273" t="str">
        <f>IF(GUS_2020!N71&lt;&gt;"",GUS_2020!N71*41.868/1000,"")</f>
        <v/>
      </c>
      <c r="O71" s="273" t="str">
        <f>IF(GUS_2020!O71&lt;&gt;"",GUS_2020!O71*41.868/1000,"")</f>
        <v/>
      </c>
      <c r="P71" s="273" t="str">
        <f>IF(GUS_2020!P71&lt;&gt;"",GUS_2020!P71*41.868/1000,"")</f>
        <v/>
      </c>
      <c r="Q71" s="273" t="str">
        <f>IF(GUS_2020!Q71&lt;&gt;"",GUS_2020!Q71*41.868/1000,"")</f>
        <v/>
      </c>
      <c r="R71" s="273" t="str">
        <f>IF(GUS_2020!R71&lt;&gt;"",GUS_2020!R71*41.868/1000,"")</f>
        <v/>
      </c>
      <c r="S71" s="273" t="str">
        <f>IF(GUS_2020!S71&lt;&gt;"",GUS_2020!S71*41.868/1000,"")</f>
        <v/>
      </c>
      <c r="T71" s="273" t="str">
        <f>IF(GUS_2020!T71&lt;&gt;"",GUS_2020!T71*41.868/1000,"")</f>
        <v/>
      </c>
      <c r="U71" s="273" t="str">
        <f>IF(GUS_2020!U71&lt;&gt;"",GUS_2020!U71*41.868/1000,"")</f>
        <v/>
      </c>
      <c r="V71" s="273" t="str">
        <f>IF(GUS_2020!V71&lt;&gt;"",GUS_2020!V71*41.868/1000,"")</f>
        <v/>
      </c>
      <c r="W71" s="273" t="str">
        <f>IF(GUS_2020!W71&lt;&gt;"",GUS_2020!W71*41.868/1000,"")</f>
        <v/>
      </c>
      <c r="X71" s="273" t="str">
        <f>IF(GUS_2020!X71&lt;&gt;"",GUS_2020!X71*41.868/1000,"")</f>
        <v/>
      </c>
      <c r="Y71" s="273" t="str">
        <f>IF(GUS_2020!Y71&lt;&gt;"",GUS_2020!Y71*41.868/1000,"")</f>
        <v/>
      </c>
      <c r="Z71" s="273" t="str">
        <f>IF(GUS_2020!Z71&lt;&gt;"",GUS_2020!Z71*41.868/1000,"")</f>
        <v/>
      </c>
      <c r="AA71" s="273" t="str">
        <f>IF(GUS_2020!AA71&lt;&gt;"",GUS_2020!AA71*41.868/1000,"")</f>
        <v/>
      </c>
      <c r="AB71" s="273" t="str">
        <f>IF(GUS_2020!AB71&lt;&gt;"",GUS_2020!AB71*41.868/1000,"")</f>
        <v/>
      </c>
      <c r="AC71" s="273" t="str">
        <f>IF(GUS_2020!AC71&lt;&gt;"",GUS_2020!AC71*41.868/1000,"")</f>
        <v/>
      </c>
      <c r="AD71" s="273" t="str">
        <f>IF(GUS_2020!AD71&lt;&gt;"",GUS_2020!AD71*41.868/1000,"")</f>
        <v/>
      </c>
      <c r="AE71" s="273" t="str">
        <f>IF(GUS_2020!AE71&lt;&gt;"",GUS_2020!AE71*41.868/1000,"")</f>
        <v/>
      </c>
      <c r="AF71" s="273" t="str">
        <f>IF(GUS_2020!AF71&lt;&gt;"",GUS_2020!AF71*41.868/1000,"")</f>
        <v/>
      </c>
      <c r="AG71" s="273" t="str">
        <f>IF(GUS_2020!AG71&lt;&gt;"",GUS_2020!AG71*41.868/1000,"")</f>
        <v/>
      </c>
      <c r="AH71" s="273" t="str">
        <f>IF(GUS_2020!AH71&lt;&gt;"",GUS_2020!AH71*41.868/1000,"")</f>
        <v/>
      </c>
      <c r="AI71" s="273" t="str">
        <f>IF(GUS_2020!AI71&lt;&gt;"",GUS_2020!AI71*41.868/1000,"")</f>
        <v/>
      </c>
      <c r="AJ71" s="273" t="str">
        <f>IF(GUS_2020!AJ71&lt;&gt;"",GUS_2020!AJ71*41.868/1000,"")</f>
        <v/>
      </c>
      <c r="AK71" s="273" t="str">
        <f>IF(GUS_2020!AK71&lt;&gt;"",GUS_2020!AK71*41.868/1000,"")</f>
        <v/>
      </c>
      <c r="AL71" s="273" t="str">
        <f>IF(GUS_2020!AL71&lt;&gt;"",GUS_2020!AL71*41.868/1000,"")</f>
        <v/>
      </c>
      <c r="AM71" s="273" t="str">
        <f>IF(GUS_2020!AM71&lt;&gt;"",GUS_2020!AM71*41.868/1000,"")</f>
        <v/>
      </c>
      <c r="AN71" s="273" t="str">
        <f>IF(GUS_2020!AN71&lt;&gt;"",GUS_2020!AN71*41.868/1000,"")</f>
        <v/>
      </c>
      <c r="AO71" s="273" t="str">
        <f>IF(GUS_2020!AO71&lt;&gt;"",GUS_2020!AO71*41.868/1000,"")</f>
        <v/>
      </c>
      <c r="AP71" s="273" t="str">
        <f>IF(GUS_2020!AP71&lt;&gt;"",GUS_2020!AP71*41.868/1000,"")</f>
        <v/>
      </c>
      <c r="AQ71" s="273" t="str">
        <f>IF(GUS_2020!AQ71&lt;&gt;"",GUS_2020!AQ71*41.868/1000,"")</f>
        <v/>
      </c>
      <c r="AR71" s="273" t="str">
        <f>IF(GUS_2020!AR71&lt;&gt;"",GUS_2020!AR71*41.868/1000,"")</f>
        <v/>
      </c>
      <c r="AS71" s="273" t="str">
        <f>IF(GUS_2020!AS71&lt;&gt;"",GUS_2020!AS71*41.868/1000,"")</f>
        <v/>
      </c>
      <c r="AT71" s="273" t="str">
        <f>IF(GUS_2020!AT71&lt;&gt;"",GUS_2020!AT71*41.868/1000,"")</f>
        <v/>
      </c>
      <c r="AU71" s="273" t="str">
        <f>IF(GUS_2020!AU71&lt;&gt;"",GUS_2020!AU71*41.868/1000,"")</f>
        <v/>
      </c>
      <c r="AV71" s="273" t="str">
        <f>IF(GUS_2020!AV71&lt;&gt;"",GUS_2020!AV71*41.868/1000,"")</f>
        <v/>
      </c>
      <c r="AW71" s="273" t="str">
        <f>IF(GUS_2020!AW71&lt;&gt;"",GUS_2020!AW71*41.868/1000,"")</f>
        <v/>
      </c>
      <c r="AX71" s="273" t="str">
        <f>IF(GUS_2020!AX71&lt;&gt;"",GUS_2020!AX71*41.868/1000,"")</f>
        <v/>
      </c>
      <c r="AY71" s="273" t="str">
        <f>IF(GUS_2020!AY71&lt;&gt;"",GUS_2020!AY71*41.868/1000,"")</f>
        <v/>
      </c>
      <c r="AZ71" s="273" t="str">
        <f>IF(GUS_2020!AZ71&lt;&gt;"",GUS_2020!AZ71*41.868/1000,"")</f>
        <v/>
      </c>
      <c r="BA71" s="273" t="str">
        <f>IF(GUS_2020!BA71&lt;&gt;"",GUS_2020!BA71*41.868/1000,"")</f>
        <v/>
      </c>
      <c r="BB71" s="273" t="str">
        <f>IF(GUS_2020!BB71&lt;&gt;"",GUS_2020!BB71*41.868/1000,"")</f>
        <v/>
      </c>
      <c r="BC71" s="273" t="str">
        <f>IF(GUS_2020!BC71&lt;&gt;"",GUS_2020!BC71*41.868/1000,"")</f>
        <v/>
      </c>
      <c r="BD71" s="273" t="str">
        <f>IF(GUS_2020!BD71&lt;&gt;"",GUS_2020!BD71*41.868/1000,"")</f>
        <v/>
      </c>
      <c r="BE71" s="273" t="str">
        <f>IF(GUS_2020!BE71&lt;&gt;"",GUS_2020!BE71*41.868/1000,"")</f>
        <v/>
      </c>
      <c r="BF71" s="273" t="str">
        <f>IF(GUS_2020!BF71&lt;&gt;"",GUS_2020!BF71*41.868/1000,"")</f>
        <v/>
      </c>
      <c r="BG71" s="273" t="str">
        <f>IF(GUS_2020!BG71&lt;&gt;"",GUS_2020!BG71*41.868/1000,"")</f>
        <v/>
      </c>
      <c r="BH71" s="273" t="str">
        <f>IF(GUS_2020!BH71&lt;&gt;"",GUS_2020!BH71*41.868/1000,"")</f>
        <v/>
      </c>
      <c r="BI71" s="273" t="str">
        <f>IF(GUS_2020!BI71&lt;&gt;"",GUS_2020!BI71*41.868/1000,"")</f>
        <v/>
      </c>
      <c r="BJ71" s="273" t="str">
        <f>IF(GUS_2020!BJ71&lt;&gt;"",GUS_2020!BJ71*41.868/1000,"")</f>
        <v/>
      </c>
      <c r="BK71" s="273" t="str">
        <f>IF(GUS_2020!BK71&lt;&gt;"",GUS_2020!BK71*41.868/1000,"")</f>
        <v/>
      </c>
      <c r="BL71" s="273" t="str">
        <f>IF(GUS_2020!BL71&lt;&gt;"",GUS_2020!BL71*41.868/1000,"")</f>
        <v/>
      </c>
      <c r="BM71" s="273" t="str">
        <f>IF(GUS_2020!BM71&lt;&gt;"",GUS_2020!BM71*41.868/1000,"")</f>
        <v/>
      </c>
      <c r="BN71" s="273" t="str">
        <f>IF(GUS_2020!BN71&lt;&gt;"",GUS_2020!BN71*41.868/1000,"")</f>
        <v/>
      </c>
      <c r="BO71" s="273" t="str">
        <f>IF(GUS_2020!BO71&lt;&gt;"",GUS_2020!BO71*41.868/1000,"")</f>
        <v/>
      </c>
      <c r="BP71" s="273" t="str">
        <f>IF(GUS_2020!BP71&lt;&gt;"",GUS_2020!BP71*41.868/1000,"")</f>
        <v/>
      </c>
      <c r="BQ71" s="273" t="str">
        <f>IF(GUS_2020!BQ71&lt;&gt;"",GUS_2020!BQ71*41.868/1000,"")</f>
        <v/>
      </c>
      <c r="BR71" s="273" t="str">
        <f>IF(GUS_2020!BR71&lt;&gt;"",GUS_2020!BR71*41.868/1000,"")</f>
        <v/>
      </c>
      <c r="BS71" s="273" t="str">
        <f>IF(GUS_2020!BS71&lt;&gt;"",GUS_2020!BS71*41.868/1000,"")</f>
        <v/>
      </c>
    </row>
    <row r="72" spans="1:71" ht="22.5">
      <c r="A72" s="272" t="s">
        <v>715</v>
      </c>
      <c r="B72" s="273" t="str">
        <f>IF(GUS_2020!B72&lt;&gt;"",GUS_2020!B72*41.868/1000,"")</f>
        <v/>
      </c>
      <c r="C72" s="273" t="str">
        <f>IF(GUS_2020!C72&lt;&gt;"",GUS_2020!C72*41.868/1000,"")</f>
        <v/>
      </c>
      <c r="D72" s="273" t="str">
        <f>IF(GUS_2020!D72&lt;&gt;"",GUS_2020!D72*41.868/1000,"")</f>
        <v/>
      </c>
      <c r="E72" s="273" t="str">
        <f>IF(GUS_2020!E72&lt;&gt;"",GUS_2020!E72*41.868/1000,"")</f>
        <v/>
      </c>
      <c r="F72" s="273" t="str">
        <f>IF(GUS_2020!F72&lt;&gt;"",GUS_2020!F72*41.868/1000,"")</f>
        <v/>
      </c>
      <c r="G72" s="273" t="str">
        <f>IF(GUS_2020!G72&lt;&gt;"",GUS_2020!G72*41.868/1000,"")</f>
        <v/>
      </c>
      <c r="H72" s="273" t="str">
        <f>IF(GUS_2020!H72&lt;&gt;"",GUS_2020!H72*41.868/1000,"")</f>
        <v/>
      </c>
      <c r="I72" s="273" t="str">
        <f>IF(GUS_2020!I72&lt;&gt;"",GUS_2020!I72*41.868/1000,"")</f>
        <v/>
      </c>
      <c r="J72" s="273" t="str">
        <f>IF(GUS_2020!J72&lt;&gt;"",GUS_2020!J72*41.868/1000,"")</f>
        <v/>
      </c>
      <c r="K72" s="273" t="str">
        <f>IF(GUS_2020!K72&lt;&gt;"",GUS_2020!K72*41.868/1000,"")</f>
        <v/>
      </c>
      <c r="L72" s="273" t="str">
        <f>IF(GUS_2020!L72&lt;&gt;"",GUS_2020!L72*41.868/1000,"")</f>
        <v/>
      </c>
      <c r="M72" s="273" t="str">
        <f>IF(GUS_2020!M72&lt;&gt;"",GUS_2020!M72*41.868/1000,"")</f>
        <v/>
      </c>
      <c r="N72" s="273" t="str">
        <f>IF(GUS_2020!N72&lt;&gt;"",GUS_2020!N72*41.868/1000,"")</f>
        <v/>
      </c>
      <c r="O72" s="273" t="str">
        <f>IF(GUS_2020!O72&lt;&gt;"",GUS_2020!O72*41.868/1000,"")</f>
        <v/>
      </c>
      <c r="P72" s="273" t="str">
        <f>IF(GUS_2020!P72&lt;&gt;"",GUS_2020!P72*41.868/1000,"")</f>
        <v/>
      </c>
      <c r="Q72" s="273" t="str">
        <f>IF(GUS_2020!Q72&lt;&gt;"",GUS_2020!Q72*41.868/1000,"")</f>
        <v/>
      </c>
      <c r="R72" s="273" t="str">
        <f>IF(GUS_2020!R72&lt;&gt;"",GUS_2020!R72*41.868/1000,"")</f>
        <v/>
      </c>
      <c r="S72" s="273" t="str">
        <f>IF(GUS_2020!S72&lt;&gt;"",GUS_2020!S72*41.868/1000,"")</f>
        <v/>
      </c>
      <c r="T72" s="273" t="str">
        <f>IF(GUS_2020!T72&lt;&gt;"",GUS_2020!T72*41.868/1000,"")</f>
        <v/>
      </c>
      <c r="U72" s="273" t="str">
        <f>IF(GUS_2020!U72&lt;&gt;"",GUS_2020!U72*41.868/1000,"")</f>
        <v/>
      </c>
      <c r="V72" s="273" t="str">
        <f>IF(GUS_2020!V72&lt;&gt;"",GUS_2020!V72*41.868/1000,"")</f>
        <v/>
      </c>
      <c r="W72" s="273" t="str">
        <f>IF(GUS_2020!W72&lt;&gt;"",GUS_2020!W72*41.868/1000,"")</f>
        <v/>
      </c>
      <c r="X72" s="273" t="str">
        <f>IF(GUS_2020!X72&lt;&gt;"",GUS_2020!X72*41.868/1000,"")</f>
        <v/>
      </c>
      <c r="Y72" s="273" t="str">
        <f>IF(GUS_2020!Y72&lt;&gt;"",GUS_2020!Y72*41.868/1000,"")</f>
        <v/>
      </c>
      <c r="Z72" s="273" t="str">
        <f>IF(GUS_2020!Z72&lt;&gt;"",GUS_2020!Z72*41.868/1000,"")</f>
        <v/>
      </c>
      <c r="AA72" s="273" t="str">
        <f>IF(GUS_2020!AA72&lt;&gt;"",GUS_2020!AA72*41.868/1000,"")</f>
        <v/>
      </c>
      <c r="AB72" s="273" t="str">
        <f>IF(GUS_2020!AB72&lt;&gt;"",GUS_2020!AB72*41.868/1000,"")</f>
        <v/>
      </c>
      <c r="AC72" s="273" t="str">
        <f>IF(GUS_2020!AC72&lt;&gt;"",GUS_2020!AC72*41.868/1000,"")</f>
        <v/>
      </c>
      <c r="AD72" s="273" t="str">
        <f>IF(GUS_2020!AD72&lt;&gt;"",GUS_2020!AD72*41.868/1000,"")</f>
        <v/>
      </c>
      <c r="AE72" s="273" t="str">
        <f>IF(GUS_2020!AE72&lt;&gt;"",GUS_2020!AE72*41.868/1000,"")</f>
        <v/>
      </c>
      <c r="AF72" s="273" t="str">
        <f>IF(GUS_2020!AF72&lt;&gt;"",GUS_2020!AF72*41.868/1000,"")</f>
        <v/>
      </c>
      <c r="AG72" s="273" t="str">
        <f>IF(GUS_2020!AG72&lt;&gt;"",GUS_2020!AG72*41.868/1000,"")</f>
        <v/>
      </c>
      <c r="AH72" s="273" t="str">
        <f>IF(GUS_2020!AH72&lt;&gt;"",GUS_2020!AH72*41.868/1000,"")</f>
        <v/>
      </c>
      <c r="AI72" s="273" t="str">
        <f>IF(GUS_2020!AI72&lt;&gt;"",GUS_2020!AI72*41.868/1000,"")</f>
        <v/>
      </c>
      <c r="AJ72" s="273" t="str">
        <f>IF(GUS_2020!AJ72&lt;&gt;"",GUS_2020!AJ72*41.868/1000,"")</f>
        <v/>
      </c>
      <c r="AK72" s="273" t="str">
        <f>IF(GUS_2020!AK72&lt;&gt;"",GUS_2020!AK72*41.868/1000,"")</f>
        <v/>
      </c>
      <c r="AL72" s="273" t="str">
        <f>IF(GUS_2020!AL72&lt;&gt;"",GUS_2020!AL72*41.868/1000,"")</f>
        <v/>
      </c>
      <c r="AM72" s="273" t="str">
        <f>IF(GUS_2020!AM72&lt;&gt;"",GUS_2020!AM72*41.868/1000,"")</f>
        <v/>
      </c>
      <c r="AN72" s="273" t="str">
        <f>IF(GUS_2020!AN72&lt;&gt;"",GUS_2020!AN72*41.868/1000,"")</f>
        <v/>
      </c>
      <c r="AO72" s="273" t="str">
        <f>IF(GUS_2020!AO72&lt;&gt;"",GUS_2020!AO72*41.868/1000,"")</f>
        <v/>
      </c>
      <c r="AP72" s="273" t="str">
        <f>IF(GUS_2020!AP72&lt;&gt;"",GUS_2020!AP72*41.868/1000,"")</f>
        <v/>
      </c>
      <c r="AQ72" s="273" t="str">
        <f>IF(GUS_2020!AQ72&lt;&gt;"",GUS_2020!AQ72*41.868/1000,"")</f>
        <v/>
      </c>
      <c r="AR72" s="273" t="str">
        <f>IF(GUS_2020!AR72&lt;&gt;"",GUS_2020!AR72*41.868/1000,"")</f>
        <v/>
      </c>
      <c r="AS72" s="273" t="str">
        <f>IF(GUS_2020!AS72&lt;&gt;"",GUS_2020!AS72*41.868/1000,"")</f>
        <v/>
      </c>
      <c r="AT72" s="273" t="str">
        <f>IF(GUS_2020!AT72&lt;&gt;"",GUS_2020!AT72*41.868/1000,"")</f>
        <v/>
      </c>
      <c r="AU72" s="273" t="str">
        <f>IF(GUS_2020!AU72&lt;&gt;"",GUS_2020!AU72*41.868/1000,"")</f>
        <v/>
      </c>
      <c r="AV72" s="273" t="str">
        <f>IF(GUS_2020!AV72&lt;&gt;"",GUS_2020!AV72*41.868/1000,"")</f>
        <v/>
      </c>
      <c r="AW72" s="273" t="str">
        <f>IF(GUS_2020!AW72&lt;&gt;"",GUS_2020!AW72*41.868/1000,"")</f>
        <v/>
      </c>
      <c r="AX72" s="273" t="str">
        <f>IF(GUS_2020!AX72&lt;&gt;"",GUS_2020!AX72*41.868/1000,"")</f>
        <v/>
      </c>
      <c r="AY72" s="273" t="str">
        <f>IF(GUS_2020!AY72&lt;&gt;"",GUS_2020!AY72*41.868/1000,"")</f>
        <v/>
      </c>
      <c r="AZ72" s="273" t="str">
        <f>IF(GUS_2020!AZ72&lt;&gt;"",GUS_2020!AZ72*41.868/1000,"")</f>
        <v/>
      </c>
      <c r="BA72" s="273" t="str">
        <f>IF(GUS_2020!BA72&lt;&gt;"",GUS_2020!BA72*41.868/1000,"")</f>
        <v/>
      </c>
      <c r="BB72" s="273" t="str">
        <f>IF(GUS_2020!BB72&lt;&gt;"",GUS_2020!BB72*41.868/1000,"")</f>
        <v/>
      </c>
      <c r="BC72" s="273" t="str">
        <f>IF(GUS_2020!BC72&lt;&gt;"",GUS_2020!BC72*41.868/1000,"")</f>
        <v/>
      </c>
      <c r="BD72" s="273" t="str">
        <f>IF(GUS_2020!BD72&lt;&gt;"",GUS_2020!BD72*41.868/1000,"")</f>
        <v/>
      </c>
      <c r="BE72" s="273" t="str">
        <f>IF(GUS_2020!BE72&lt;&gt;"",GUS_2020!BE72*41.868/1000,"")</f>
        <v/>
      </c>
      <c r="BF72" s="273" t="str">
        <f>IF(GUS_2020!BF72&lt;&gt;"",GUS_2020!BF72*41.868/1000,"")</f>
        <v/>
      </c>
      <c r="BG72" s="273" t="str">
        <f>IF(GUS_2020!BG72&lt;&gt;"",GUS_2020!BG72*41.868/1000,"")</f>
        <v/>
      </c>
      <c r="BH72" s="273" t="str">
        <f>IF(GUS_2020!BH72&lt;&gt;"",GUS_2020!BH72*41.868/1000,"")</f>
        <v/>
      </c>
      <c r="BI72" s="273" t="str">
        <f>IF(GUS_2020!BI72&lt;&gt;"",GUS_2020!BI72*41.868/1000,"")</f>
        <v/>
      </c>
      <c r="BJ72" s="273" t="str">
        <f>IF(GUS_2020!BJ72&lt;&gt;"",GUS_2020!BJ72*41.868/1000,"")</f>
        <v/>
      </c>
      <c r="BK72" s="273" t="str">
        <f>IF(GUS_2020!BK72&lt;&gt;"",GUS_2020!BK72*41.868/1000,"")</f>
        <v/>
      </c>
      <c r="BL72" s="273" t="str">
        <f>IF(GUS_2020!BL72&lt;&gt;"",GUS_2020!BL72*41.868/1000,"")</f>
        <v/>
      </c>
      <c r="BM72" s="273" t="str">
        <f>IF(GUS_2020!BM72&lt;&gt;"",GUS_2020!BM72*41.868/1000,"")</f>
        <v/>
      </c>
      <c r="BN72" s="273" t="str">
        <f>IF(GUS_2020!BN72&lt;&gt;"",GUS_2020!BN72*41.868/1000,"")</f>
        <v/>
      </c>
      <c r="BO72" s="273" t="str">
        <f>IF(GUS_2020!BO72&lt;&gt;"",GUS_2020!BO72*41.868/1000,"")</f>
        <v/>
      </c>
      <c r="BP72" s="273" t="str">
        <f>IF(GUS_2020!BP72&lt;&gt;"",GUS_2020!BP72*41.868/1000,"")</f>
        <v/>
      </c>
      <c r="BQ72" s="273" t="str">
        <f>IF(GUS_2020!BQ72&lt;&gt;"",GUS_2020!BQ72*41.868/1000,"")</f>
        <v/>
      </c>
      <c r="BR72" s="273" t="str">
        <f>IF(GUS_2020!BR72&lt;&gt;"",GUS_2020!BR72*41.868/1000,"")</f>
        <v/>
      </c>
      <c r="BS72" s="273" t="str">
        <f>IF(GUS_2020!BS72&lt;&gt;"",GUS_2020!BS72*41.868/1000,"")</f>
        <v/>
      </c>
    </row>
    <row r="73" spans="1:71" ht="22.5">
      <c r="A73" s="272" t="s">
        <v>716</v>
      </c>
      <c r="B73" s="273" t="str">
        <f>IF(GUS_2020!B73&lt;&gt;"",GUS_2020!B73*41.868/1000,"")</f>
        <v/>
      </c>
      <c r="C73" s="273" t="str">
        <f>IF(GUS_2020!C73&lt;&gt;"",GUS_2020!C73*41.868/1000,"")</f>
        <v/>
      </c>
      <c r="D73" s="273" t="str">
        <f>IF(GUS_2020!D73&lt;&gt;"",GUS_2020!D73*41.868/1000,"")</f>
        <v/>
      </c>
      <c r="E73" s="273" t="str">
        <f>IF(GUS_2020!E73&lt;&gt;"",GUS_2020!E73*41.868/1000,"")</f>
        <v/>
      </c>
      <c r="F73" s="273" t="str">
        <f>IF(GUS_2020!F73&lt;&gt;"",GUS_2020!F73*41.868/1000,"")</f>
        <v/>
      </c>
      <c r="G73" s="273" t="str">
        <f>IF(GUS_2020!G73&lt;&gt;"",GUS_2020!G73*41.868/1000,"")</f>
        <v/>
      </c>
      <c r="H73" s="273" t="str">
        <f>IF(GUS_2020!H73&lt;&gt;"",GUS_2020!H73*41.868/1000,"")</f>
        <v/>
      </c>
      <c r="I73" s="273" t="str">
        <f>IF(GUS_2020!I73&lt;&gt;"",GUS_2020!I73*41.868/1000,"")</f>
        <v/>
      </c>
      <c r="J73" s="273" t="str">
        <f>IF(GUS_2020!J73&lt;&gt;"",GUS_2020!J73*41.868/1000,"")</f>
        <v/>
      </c>
      <c r="K73" s="273" t="str">
        <f>IF(GUS_2020!K73&lt;&gt;"",GUS_2020!K73*41.868/1000,"")</f>
        <v/>
      </c>
      <c r="L73" s="273" t="str">
        <f>IF(GUS_2020!L73&lt;&gt;"",GUS_2020!L73*41.868/1000,"")</f>
        <v/>
      </c>
      <c r="M73" s="273" t="str">
        <f>IF(GUS_2020!M73&lt;&gt;"",GUS_2020!M73*41.868/1000,"")</f>
        <v/>
      </c>
      <c r="N73" s="273" t="str">
        <f>IF(GUS_2020!N73&lt;&gt;"",GUS_2020!N73*41.868/1000,"")</f>
        <v/>
      </c>
      <c r="O73" s="273" t="str">
        <f>IF(GUS_2020!O73&lt;&gt;"",GUS_2020!O73*41.868/1000,"")</f>
        <v/>
      </c>
      <c r="P73" s="273" t="str">
        <f>IF(GUS_2020!P73&lt;&gt;"",GUS_2020!P73*41.868/1000,"")</f>
        <v/>
      </c>
      <c r="Q73" s="273" t="str">
        <f>IF(GUS_2020!Q73&lt;&gt;"",GUS_2020!Q73*41.868/1000,"")</f>
        <v/>
      </c>
      <c r="R73" s="273" t="str">
        <f>IF(GUS_2020!R73&lt;&gt;"",GUS_2020!R73*41.868/1000,"")</f>
        <v/>
      </c>
      <c r="S73" s="273" t="str">
        <f>IF(GUS_2020!S73&lt;&gt;"",GUS_2020!S73*41.868/1000,"")</f>
        <v/>
      </c>
      <c r="T73" s="273" t="str">
        <f>IF(GUS_2020!T73&lt;&gt;"",GUS_2020!T73*41.868/1000,"")</f>
        <v/>
      </c>
      <c r="U73" s="273" t="str">
        <f>IF(GUS_2020!U73&lt;&gt;"",GUS_2020!U73*41.868/1000,"")</f>
        <v/>
      </c>
      <c r="V73" s="273" t="str">
        <f>IF(GUS_2020!V73&lt;&gt;"",GUS_2020!V73*41.868/1000,"")</f>
        <v/>
      </c>
      <c r="W73" s="273" t="str">
        <f>IF(GUS_2020!W73&lt;&gt;"",GUS_2020!W73*41.868/1000,"")</f>
        <v/>
      </c>
      <c r="X73" s="273" t="str">
        <f>IF(GUS_2020!X73&lt;&gt;"",GUS_2020!X73*41.868/1000,"")</f>
        <v/>
      </c>
      <c r="Y73" s="273" t="str">
        <f>IF(GUS_2020!Y73&lt;&gt;"",GUS_2020!Y73*41.868/1000,"")</f>
        <v/>
      </c>
      <c r="Z73" s="273" t="str">
        <f>IF(GUS_2020!Z73&lt;&gt;"",GUS_2020!Z73*41.868/1000,"")</f>
        <v/>
      </c>
      <c r="AA73" s="273" t="str">
        <f>IF(GUS_2020!AA73&lt;&gt;"",GUS_2020!AA73*41.868/1000,"")</f>
        <v/>
      </c>
      <c r="AB73" s="273" t="str">
        <f>IF(GUS_2020!AB73&lt;&gt;"",GUS_2020!AB73*41.868/1000,"")</f>
        <v/>
      </c>
      <c r="AC73" s="273" t="str">
        <f>IF(GUS_2020!AC73&lt;&gt;"",GUS_2020!AC73*41.868/1000,"")</f>
        <v/>
      </c>
      <c r="AD73" s="273" t="str">
        <f>IF(GUS_2020!AD73&lt;&gt;"",GUS_2020!AD73*41.868/1000,"")</f>
        <v/>
      </c>
      <c r="AE73" s="273" t="str">
        <f>IF(GUS_2020!AE73&lt;&gt;"",GUS_2020!AE73*41.868/1000,"")</f>
        <v/>
      </c>
      <c r="AF73" s="273" t="str">
        <f>IF(GUS_2020!AF73&lt;&gt;"",GUS_2020!AF73*41.868/1000,"")</f>
        <v/>
      </c>
      <c r="AG73" s="273" t="str">
        <f>IF(GUS_2020!AG73&lt;&gt;"",GUS_2020!AG73*41.868/1000,"")</f>
        <v/>
      </c>
      <c r="AH73" s="273" t="str">
        <f>IF(GUS_2020!AH73&lt;&gt;"",GUS_2020!AH73*41.868/1000,"")</f>
        <v/>
      </c>
      <c r="AI73" s="273" t="str">
        <f>IF(GUS_2020!AI73&lt;&gt;"",GUS_2020!AI73*41.868/1000,"")</f>
        <v/>
      </c>
      <c r="AJ73" s="273" t="str">
        <f>IF(GUS_2020!AJ73&lt;&gt;"",GUS_2020!AJ73*41.868/1000,"")</f>
        <v/>
      </c>
      <c r="AK73" s="273" t="str">
        <f>IF(GUS_2020!AK73&lt;&gt;"",GUS_2020!AK73*41.868/1000,"")</f>
        <v/>
      </c>
      <c r="AL73" s="273" t="str">
        <f>IF(GUS_2020!AL73&lt;&gt;"",GUS_2020!AL73*41.868/1000,"")</f>
        <v/>
      </c>
      <c r="AM73" s="273" t="str">
        <f>IF(GUS_2020!AM73&lt;&gt;"",GUS_2020!AM73*41.868/1000,"")</f>
        <v/>
      </c>
      <c r="AN73" s="273" t="str">
        <f>IF(GUS_2020!AN73&lt;&gt;"",GUS_2020!AN73*41.868/1000,"")</f>
        <v/>
      </c>
      <c r="AO73" s="273" t="str">
        <f>IF(GUS_2020!AO73&lt;&gt;"",GUS_2020!AO73*41.868/1000,"")</f>
        <v/>
      </c>
      <c r="AP73" s="273" t="str">
        <f>IF(GUS_2020!AP73&lt;&gt;"",GUS_2020!AP73*41.868/1000,"")</f>
        <v/>
      </c>
      <c r="AQ73" s="273" t="str">
        <f>IF(GUS_2020!AQ73&lt;&gt;"",GUS_2020!AQ73*41.868/1000,"")</f>
        <v/>
      </c>
      <c r="AR73" s="273" t="str">
        <f>IF(GUS_2020!AR73&lt;&gt;"",GUS_2020!AR73*41.868/1000,"")</f>
        <v/>
      </c>
      <c r="AS73" s="273" t="str">
        <f>IF(GUS_2020!AS73&lt;&gt;"",GUS_2020!AS73*41.868/1000,"")</f>
        <v/>
      </c>
      <c r="AT73" s="273" t="str">
        <f>IF(GUS_2020!AT73&lt;&gt;"",GUS_2020!AT73*41.868/1000,"")</f>
        <v/>
      </c>
      <c r="AU73" s="273" t="str">
        <f>IF(GUS_2020!AU73&lt;&gt;"",GUS_2020!AU73*41.868/1000,"")</f>
        <v/>
      </c>
      <c r="AV73" s="273" t="str">
        <f>IF(GUS_2020!AV73&lt;&gt;"",GUS_2020!AV73*41.868/1000,"")</f>
        <v/>
      </c>
      <c r="AW73" s="273" t="str">
        <f>IF(GUS_2020!AW73&lt;&gt;"",GUS_2020!AW73*41.868/1000,"")</f>
        <v/>
      </c>
      <c r="AX73" s="273" t="str">
        <f>IF(GUS_2020!AX73&lt;&gt;"",GUS_2020!AX73*41.868/1000,"")</f>
        <v/>
      </c>
      <c r="AY73" s="273" t="str">
        <f>IF(GUS_2020!AY73&lt;&gt;"",GUS_2020!AY73*41.868/1000,"")</f>
        <v/>
      </c>
      <c r="AZ73" s="273" t="str">
        <f>IF(GUS_2020!AZ73&lt;&gt;"",GUS_2020!AZ73*41.868/1000,"")</f>
        <v/>
      </c>
      <c r="BA73" s="273" t="str">
        <f>IF(GUS_2020!BA73&lt;&gt;"",GUS_2020!BA73*41.868/1000,"")</f>
        <v/>
      </c>
      <c r="BB73" s="273" t="str">
        <f>IF(GUS_2020!BB73&lt;&gt;"",GUS_2020!BB73*41.868/1000,"")</f>
        <v/>
      </c>
      <c r="BC73" s="273" t="str">
        <f>IF(GUS_2020!BC73&lt;&gt;"",GUS_2020!BC73*41.868/1000,"")</f>
        <v/>
      </c>
      <c r="BD73" s="273" t="str">
        <f>IF(GUS_2020!BD73&lt;&gt;"",GUS_2020!BD73*41.868/1000,"")</f>
        <v/>
      </c>
      <c r="BE73" s="273" t="str">
        <f>IF(GUS_2020!BE73&lt;&gt;"",GUS_2020!BE73*41.868/1000,"")</f>
        <v/>
      </c>
      <c r="BF73" s="273" t="str">
        <f>IF(GUS_2020!BF73&lt;&gt;"",GUS_2020!BF73*41.868/1000,"")</f>
        <v/>
      </c>
      <c r="BG73" s="273" t="str">
        <f>IF(GUS_2020!BG73&lt;&gt;"",GUS_2020!BG73*41.868/1000,"")</f>
        <v/>
      </c>
      <c r="BH73" s="273" t="str">
        <f>IF(GUS_2020!BH73&lt;&gt;"",GUS_2020!BH73*41.868/1000,"")</f>
        <v/>
      </c>
      <c r="BI73" s="273" t="str">
        <f>IF(GUS_2020!BI73&lt;&gt;"",GUS_2020!BI73*41.868/1000,"")</f>
        <v/>
      </c>
      <c r="BJ73" s="273" t="str">
        <f>IF(GUS_2020!BJ73&lt;&gt;"",GUS_2020!BJ73*41.868/1000,"")</f>
        <v/>
      </c>
      <c r="BK73" s="273" t="str">
        <f>IF(GUS_2020!BK73&lt;&gt;"",GUS_2020!BK73*41.868/1000,"")</f>
        <v/>
      </c>
      <c r="BL73" s="273" t="str">
        <f>IF(GUS_2020!BL73&lt;&gt;"",GUS_2020!BL73*41.868/1000,"")</f>
        <v/>
      </c>
      <c r="BM73" s="273" t="str">
        <f>IF(GUS_2020!BM73&lt;&gt;"",GUS_2020!BM73*41.868/1000,"")</f>
        <v/>
      </c>
      <c r="BN73" s="273" t="str">
        <f>IF(GUS_2020!BN73&lt;&gt;"",GUS_2020!BN73*41.868/1000,"")</f>
        <v/>
      </c>
      <c r="BO73" s="273" t="str">
        <f>IF(GUS_2020!BO73&lt;&gt;"",GUS_2020!BO73*41.868/1000,"")</f>
        <v/>
      </c>
      <c r="BP73" s="273" t="str">
        <f>IF(GUS_2020!BP73&lt;&gt;"",GUS_2020!BP73*41.868/1000,"")</f>
        <v/>
      </c>
      <c r="BQ73" s="273" t="str">
        <f>IF(GUS_2020!BQ73&lt;&gt;"",GUS_2020!BQ73*41.868/1000,"")</f>
        <v/>
      </c>
      <c r="BR73" s="273" t="str">
        <f>IF(GUS_2020!BR73&lt;&gt;"",GUS_2020!BR73*41.868/1000,"")</f>
        <v/>
      </c>
      <c r="BS73" s="273" t="str">
        <f>IF(GUS_2020!BS73&lt;&gt;"",GUS_2020!BS73*41.868/1000,"")</f>
        <v/>
      </c>
    </row>
    <row r="74" spans="1:71" ht="22.5">
      <c r="A74" s="272" t="s">
        <v>717</v>
      </c>
      <c r="B74" s="273" t="str">
        <f>IF(GUS_2020!B74&lt;&gt;"",GUS_2020!B74*41.868/1000,"")</f>
        <v/>
      </c>
      <c r="C74" s="273" t="str">
        <f>IF(GUS_2020!C74&lt;&gt;"",GUS_2020!C74*41.868/1000,"")</f>
        <v/>
      </c>
      <c r="D74" s="273" t="str">
        <f>IF(GUS_2020!D74&lt;&gt;"",GUS_2020!D74*41.868/1000,"")</f>
        <v/>
      </c>
      <c r="E74" s="273" t="str">
        <f>IF(GUS_2020!E74&lt;&gt;"",GUS_2020!E74*41.868/1000,"")</f>
        <v/>
      </c>
      <c r="F74" s="273" t="str">
        <f>IF(GUS_2020!F74&lt;&gt;"",GUS_2020!F74*41.868/1000,"")</f>
        <v/>
      </c>
      <c r="G74" s="273" t="str">
        <f>IF(GUS_2020!G74&lt;&gt;"",GUS_2020!G74*41.868/1000,"")</f>
        <v/>
      </c>
      <c r="H74" s="273" t="str">
        <f>IF(GUS_2020!H74&lt;&gt;"",GUS_2020!H74*41.868/1000,"")</f>
        <v/>
      </c>
      <c r="I74" s="273" t="str">
        <f>IF(GUS_2020!I74&lt;&gt;"",GUS_2020!I74*41.868/1000,"")</f>
        <v/>
      </c>
      <c r="J74" s="273" t="str">
        <f>IF(GUS_2020!J74&lt;&gt;"",GUS_2020!J74*41.868/1000,"")</f>
        <v/>
      </c>
      <c r="K74" s="273" t="str">
        <f>IF(GUS_2020!K74&lt;&gt;"",GUS_2020!K74*41.868/1000,"")</f>
        <v/>
      </c>
      <c r="L74" s="273" t="str">
        <f>IF(GUS_2020!L74&lt;&gt;"",GUS_2020!L74*41.868/1000,"")</f>
        <v/>
      </c>
      <c r="M74" s="273" t="str">
        <f>IF(GUS_2020!M74&lt;&gt;"",GUS_2020!M74*41.868/1000,"")</f>
        <v/>
      </c>
      <c r="N74" s="273" t="str">
        <f>IF(GUS_2020!N74&lt;&gt;"",GUS_2020!N74*41.868/1000,"")</f>
        <v/>
      </c>
      <c r="O74" s="273" t="str">
        <f>IF(GUS_2020!O74&lt;&gt;"",GUS_2020!O74*41.868/1000,"")</f>
        <v/>
      </c>
      <c r="P74" s="273" t="str">
        <f>IF(GUS_2020!P74&lt;&gt;"",GUS_2020!P74*41.868/1000,"")</f>
        <v/>
      </c>
      <c r="Q74" s="273" t="str">
        <f>IF(GUS_2020!Q74&lt;&gt;"",GUS_2020!Q74*41.868/1000,"")</f>
        <v/>
      </c>
      <c r="R74" s="273" t="str">
        <f>IF(GUS_2020!R74&lt;&gt;"",GUS_2020!R74*41.868/1000,"")</f>
        <v/>
      </c>
      <c r="S74" s="273" t="str">
        <f>IF(GUS_2020!S74&lt;&gt;"",GUS_2020!S74*41.868/1000,"")</f>
        <v/>
      </c>
      <c r="T74" s="273" t="str">
        <f>IF(GUS_2020!T74&lt;&gt;"",GUS_2020!T74*41.868/1000,"")</f>
        <v/>
      </c>
      <c r="U74" s="273" t="str">
        <f>IF(GUS_2020!U74&lt;&gt;"",GUS_2020!U74*41.868/1000,"")</f>
        <v/>
      </c>
      <c r="V74" s="273" t="str">
        <f>IF(GUS_2020!V74&lt;&gt;"",GUS_2020!V74*41.868/1000,"")</f>
        <v/>
      </c>
      <c r="W74" s="273" t="str">
        <f>IF(GUS_2020!W74&lt;&gt;"",GUS_2020!W74*41.868/1000,"")</f>
        <v/>
      </c>
      <c r="X74" s="273" t="str">
        <f>IF(GUS_2020!X74&lt;&gt;"",GUS_2020!X74*41.868/1000,"")</f>
        <v/>
      </c>
      <c r="Y74" s="273" t="str">
        <f>IF(GUS_2020!Y74&lt;&gt;"",GUS_2020!Y74*41.868/1000,"")</f>
        <v/>
      </c>
      <c r="Z74" s="273" t="str">
        <f>IF(GUS_2020!Z74&lt;&gt;"",GUS_2020!Z74*41.868/1000,"")</f>
        <v/>
      </c>
      <c r="AA74" s="273" t="str">
        <f>IF(GUS_2020!AA74&lt;&gt;"",GUS_2020!AA74*41.868/1000,"")</f>
        <v/>
      </c>
      <c r="AB74" s="273" t="str">
        <f>IF(GUS_2020!AB74&lt;&gt;"",GUS_2020!AB74*41.868/1000,"")</f>
        <v/>
      </c>
      <c r="AC74" s="273" t="str">
        <f>IF(GUS_2020!AC74&lt;&gt;"",GUS_2020!AC74*41.868/1000,"")</f>
        <v/>
      </c>
      <c r="AD74" s="273" t="str">
        <f>IF(GUS_2020!AD74&lt;&gt;"",GUS_2020!AD74*41.868/1000,"")</f>
        <v/>
      </c>
      <c r="AE74" s="273" t="str">
        <f>IF(GUS_2020!AE74&lt;&gt;"",GUS_2020!AE74*41.868/1000,"")</f>
        <v/>
      </c>
      <c r="AF74" s="273" t="str">
        <f>IF(GUS_2020!AF74&lt;&gt;"",GUS_2020!AF74*41.868/1000,"")</f>
        <v/>
      </c>
      <c r="AG74" s="273" t="str">
        <f>IF(GUS_2020!AG74&lt;&gt;"",GUS_2020!AG74*41.868/1000,"")</f>
        <v/>
      </c>
      <c r="AH74" s="273" t="str">
        <f>IF(GUS_2020!AH74&lt;&gt;"",GUS_2020!AH74*41.868/1000,"")</f>
        <v/>
      </c>
      <c r="AI74" s="273" t="str">
        <f>IF(GUS_2020!AI74&lt;&gt;"",GUS_2020!AI74*41.868/1000,"")</f>
        <v/>
      </c>
      <c r="AJ74" s="273" t="str">
        <f>IF(GUS_2020!AJ74&lt;&gt;"",GUS_2020!AJ74*41.868/1000,"")</f>
        <v/>
      </c>
      <c r="AK74" s="273" t="str">
        <f>IF(GUS_2020!AK74&lt;&gt;"",GUS_2020!AK74*41.868/1000,"")</f>
        <v/>
      </c>
      <c r="AL74" s="273" t="str">
        <f>IF(GUS_2020!AL74&lt;&gt;"",GUS_2020!AL74*41.868/1000,"")</f>
        <v/>
      </c>
      <c r="AM74" s="273" t="str">
        <f>IF(GUS_2020!AM74&lt;&gt;"",GUS_2020!AM74*41.868/1000,"")</f>
        <v/>
      </c>
      <c r="AN74" s="273" t="str">
        <f>IF(GUS_2020!AN74&lt;&gt;"",GUS_2020!AN74*41.868/1000,"")</f>
        <v/>
      </c>
      <c r="AO74" s="273" t="str">
        <f>IF(GUS_2020!AO74&lt;&gt;"",GUS_2020!AO74*41.868/1000,"")</f>
        <v/>
      </c>
      <c r="AP74" s="273" t="str">
        <f>IF(GUS_2020!AP74&lt;&gt;"",GUS_2020!AP74*41.868/1000,"")</f>
        <v/>
      </c>
      <c r="AQ74" s="273" t="str">
        <f>IF(GUS_2020!AQ74&lt;&gt;"",GUS_2020!AQ74*41.868/1000,"")</f>
        <v/>
      </c>
      <c r="AR74" s="273" t="str">
        <f>IF(GUS_2020!AR74&lt;&gt;"",GUS_2020!AR74*41.868/1000,"")</f>
        <v/>
      </c>
      <c r="AS74" s="273" t="str">
        <f>IF(GUS_2020!AS74&lt;&gt;"",GUS_2020!AS74*41.868/1000,"")</f>
        <v/>
      </c>
      <c r="AT74" s="273" t="str">
        <f>IF(GUS_2020!AT74&lt;&gt;"",GUS_2020!AT74*41.868/1000,"")</f>
        <v/>
      </c>
      <c r="AU74" s="273" t="str">
        <f>IF(GUS_2020!AU74&lt;&gt;"",GUS_2020!AU74*41.868/1000,"")</f>
        <v/>
      </c>
      <c r="AV74" s="273" t="str">
        <f>IF(GUS_2020!AV74&lt;&gt;"",GUS_2020!AV74*41.868/1000,"")</f>
        <v/>
      </c>
      <c r="AW74" s="273" t="str">
        <f>IF(GUS_2020!AW74&lt;&gt;"",GUS_2020!AW74*41.868/1000,"")</f>
        <v/>
      </c>
      <c r="AX74" s="273" t="str">
        <f>IF(GUS_2020!AX74&lt;&gt;"",GUS_2020!AX74*41.868/1000,"")</f>
        <v/>
      </c>
      <c r="AY74" s="273" t="str">
        <f>IF(GUS_2020!AY74&lt;&gt;"",GUS_2020!AY74*41.868/1000,"")</f>
        <v/>
      </c>
      <c r="AZ74" s="273" t="str">
        <f>IF(GUS_2020!AZ74&lt;&gt;"",GUS_2020!AZ74*41.868/1000,"")</f>
        <v/>
      </c>
      <c r="BA74" s="273" t="str">
        <f>IF(GUS_2020!BA74&lt;&gt;"",GUS_2020!BA74*41.868/1000,"")</f>
        <v/>
      </c>
      <c r="BB74" s="273" t="str">
        <f>IF(GUS_2020!BB74&lt;&gt;"",GUS_2020!BB74*41.868/1000,"")</f>
        <v/>
      </c>
      <c r="BC74" s="273" t="str">
        <f>IF(GUS_2020!BC74&lt;&gt;"",GUS_2020!BC74*41.868/1000,"")</f>
        <v/>
      </c>
      <c r="BD74" s="273" t="str">
        <f>IF(GUS_2020!BD74&lt;&gt;"",GUS_2020!BD74*41.868/1000,"")</f>
        <v/>
      </c>
      <c r="BE74" s="273" t="str">
        <f>IF(GUS_2020!BE74&lt;&gt;"",GUS_2020!BE74*41.868/1000,"")</f>
        <v/>
      </c>
      <c r="BF74" s="273" t="str">
        <f>IF(GUS_2020!BF74&lt;&gt;"",GUS_2020!BF74*41.868/1000,"")</f>
        <v/>
      </c>
      <c r="BG74" s="273" t="str">
        <f>IF(GUS_2020!BG74&lt;&gt;"",GUS_2020!BG74*41.868/1000,"")</f>
        <v/>
      </c>
      <c r="BH74" s="273" t="str">
        <f>IF(GUS_2020!BH74&lt;&gt;"",GUS_2020!BH74*41.868/1000,"")</f>
        <v/>
      </c>
      <c r="BI74" s="273" t="str">
        <f>IF(GUS_2020!BI74&lt;&gt;"",GUS_2020!BI74*41.868/1000,"")</f>
        <v/>
      </c>
      <c r="BJ74" s="273" t="str">
        <f>IF(GUS_2020!BJ74&lt;&gt;"",GUS_2020!BJ74*41.868/1000,"")</f>
        <v/>
      </c>
      <c r="BK74" s="273" t="str">
        <f>IF(GUS_2020!BK74&lt;&gt;"",GUS_2020!BK74*41.868/1000,"")</f>
        <v/>
      </c>
      <c r="BL74" s="273" t="str">
        <f>IF(GUS_2020!BL74&lt;&gt;"",GUS_2020!BL74*41.868/1000,"")</f>
        <v/>
      </c>
      <c r="BM74" s="273" t="str">
        <f>IF(GUS_2020!BM74&lt;&gt;"",GUS_2020!BM74*41.868/1000,"")</f>
        <v/>
      </c>
      <c r="BN74" s="273" t="str">
        <f>IF(GUS_2020!BN74&lt;&gt;"",GUS_2020!BN74*41.868/1000,"")</f>
        <v/>
      </c>
      <c r="BO74" s="273" t="str">
        <f>IF(GUS_2020!BO74&lt;&gt;"",GUS_2020!BO74*41.868/1000,"")</f>
        <v/>
      </c>
      <c r="BP74" s="273" t="str">
        <f>IF(GUS_2020!BP74&lt;&gt;"",GUS_2020!BP74*41.868/1000,"")</f>
        <v/>
      </c>
      <c r="BQ74" s="273" t="str">
        <f>IF(GUS_2020!BQ74&lt;&gt;"",GUS_2020!BQ74*41.868/1000,"")</f>
        <v/>
      </c>
      <c r="BR74" s="273" t="str">
        <f>IF(GUS_2020!BR74&lt;&gt;"",GUS_2020!BR74*41.868/1000,"")</f>
        <v/>
      </c>
      <c r="BS74" s="273" t="str">
        <f>IF(GUS_2020!BS74&lt;&gt;"",GUS_2020!BS74*41.868/1000,"")</f>
        <v/>
      </c>
    </row>
    <row r="75" spans="1:71" ht="33.75">
      <c r="A75" s="272" t="s">
        <v>718</v>
      </c>
      <c r="B75" s="273">
        <f>IF(GUS_2020!B75&lt;&gt;"",GUS_2020!B75*41.868/1000,"")</f>
        <v>40.444488000000007</v>
      </c>
      <c r="C75" s="273" t="str">
        <f>IF(GUS_2020!C75&lt;&gt;"",GUS_2020!C75*41.868/1000,"")</f>
        <v/>
      </c>
      <c r="D75" s="273" t="str">
        <f>IF(GUS_2020!D75&lt;&gt;"",GUS_2020!D75*41.868/1000,"")</f>
        <v/>
      </c>
      <c r="E75" s="273" t="str">
        <f>IF(GUS_2020!E75&lt;&gt;"",GUS_2020!E75*41.868/1000,"")</f>
        <v/>
      </c>
      <c r="F75" s="273" t="str">
        <f>IF(GUS_2020!F75&lt;&gt;"",GUS_2020!F75*41.868/1000,"")</f>
        <v/>
      </c>
      <c r="G75" s="273" t="str">
        <f>IF(GUS_2020!G75&lt;&gt;"",GUS_2020!G75*41.868/1000,"")</f>
        <v/>
      </c>
      <c r="H75" s="273" t="str">
        <f>IF(GUS_2020!H75&lt;&gt;"",GUS_2020!H75*41.868/1000,"")</f>
        <v/>
      </c>
      <c r="I75" s="273" t="str">
        <f>IF(GUS_2020!I75&lt;&gt;"",GUS_2020!I75*41.868/1000,"")</f>
        <v/>
      </c>
      <c r="J75" s="273" t="str">
        <f>IF(GUS_2020!J75&lt;&gt;"",GUS_2020!J75*41.868/1000,"")</f>
        <v/>
      </c>
      <c r="K75" s="273" t="str">
        <f>IF(GUS_2020!K75&lt;&gt;"",GUS_2020!K75*41.868/1000,"")</f>
        <v/>
      </c>
      <c r="L75" s="273" t="str">
        <f>IF(GUS_2020!L75&lt;&gt;"",GUS_2020!L75*41.868/1000,"")</f>
        <v/>
      </c>
      <c r="M75" s="273" t="str">
        <f>IF(GUS_2020!M75&lt;&gt;"",GUS_2020!M75*41.868/1000,"")</f>
        <v/>
      </c>
      <c r="N75" s="273" t="str">
        <f>IF(GUS_2020!N75&lt;&gt;"",GUS_2020!N75*41.868/1000,"")</f>
        <v/>
      </c>
      <c r="O75" s="273" t="str">
        <f>IF(GUS_2020!O75&lt;&gt;"",GUS_2020!O75*41.868/1000,"")</f>
        <v/>
      </c>
      <c r="P75" s="273" t="str">
        <f>IF(GUS_2020!P75&lt;&gt;"",GUS_2020!P75*41.868/1000,"")</f>
        <v/>
      </c>
      <c r="Q75" s="273" t="str">
        <f>IF(GUS_2020!Q75&lt;&gt;"",GUS_2020!Q75*41.868/1000,"")</f>
        <v/>
      </c>
      <c r="R75" s="273" t="str">
        <f>IF(GUS_2020!R75&lt;&gt;"",GUS_2020!R75*41.868/1000,"")</f>
        <v/>
      </c>
      <c r="S75" s="273" t="str">
        <f>IF(GUS_2020!S75&lt;&gt;"",GUS_2020!S75*41.868/1000,"")</f>
        <v/>
      </c>
      <c r="T75" s="273" t="str">
        <f>IF(GUS_2020!T75&lt;&gt;"",GUS_2020!T75*41.868/1000,"")</f>
        <v/>
      </c>
      <c r="U75" s="273" t="str">
        <f>IF(GUS_2020!U75&lt;&gt;"",GUS_2020!U75*41.868/1000,"")</f>
        <v/>
      </c>
      <c r="V75" s="273" t="str">
        <f>IF(GUS_2020!V75&lt;&gt;"",GUS_2020!V75*41.868/1000,"")</f>
        <v/>
      </c>
      <c r="W75" s="273" t="str">
        <f>IF(GUS_2020!W75&lt;&gt;"",GUS_2020!W75*41.868/1000,"")</f>
        <v/>
      </c>
      <c r="X75" s="273" t="str">
        <f>IF(GUS_2020!X75&lt;&gt;"",GUS_2020!X75*41.868/1000,"")</f>
        <v/>
      </c>
      <c r="Y75" s="273" t="str">
        <f>IF(GUS_2020!Y75&lt;&gt;"",GUS_2020!Y75*41.868/1000,"")</f>
        <v/>
      </c>
      <c r="Z75" s="273" t="str">
        <f>IF(GUS_2020!Z75&lt;&gt;"",GUS_2020!Z75*41.868/1000,"")</f>
        <v/>
      </c>
      <c r="AA75" s="273" t="str">
        <f>IF(GUS_2020!AA75&lt;&gt;"",GUS_2020!AA75*41.868/1000,"")</f>
        <v/>
      </c>
      <c r="AB75" s="273" t="str">
        <f>IF(GUS_2020!AB75&lt;&gt;"",GUS_2020!AB75*41.868/1000,"")</f>
        <v/>
      </c>
      <c r="AC75" s="273" t="str">
        <f>IF(GUS_2020!AC75&lt;&gt;"",GUS_2020!AC75*41.868/1000,"")</f>
        <v/>
      </c>
      <c r="AD75" s="273" t="str">
        <f>IF(GUS_2020!AD75&lt;&gt;"",GUS_2020!AD75*41.868/1000,"")</f>
        <v/>
      </c>
      <c r="AE75" s="273" t="str">
        <f>IF(GUS_2020!AE75&lt;&gt;"",GUS_2020!AE75*41.868/1000,"")</f>
        <v/>
      </c>
      <c r="AF75" s="273" t="str">
        <f>IF(GUS_2020!AF75&lt;&gt;"",GUS_2020!AF75*41.868/1000,"")</f>
        <v/>
      </c>
      <c r="AG75" s="273" t="str">
        <f>IF(GUS_2020!AG75&lt;&gt;"",GUS_2020!AG75*41.868/1000,"")</f>
        <v/>
      </c>
      <c r="AH75" s="273" t="str">
        <f>IF(GUS_2020!AH75&lt;&gt;"",GUS_2020!AH75*41.868/1000,"")</f>
        <v/>
      </c>
      <c r="AI75" s="273" t="str">
        <f>IF(GUS_2020!AI75&lt;&gt;"",GUS_2020!AI75*41.868/1000,"")</f>
        <v/>
      </c>
      <c r="AJ75" s="273" t="str">
        <f>IF(GUS_2020!AJ75&lt;&gt;"",GUS_2020!AJ75*41.868/1000,"")</f>
        <v/>
      </c>
      <c r="AK75" s="273" t="str">
        <f>IF(GUS_2020!AK75&lt;&gt;"",GUS_2020!AK75*41.868/1000,"")</f>
        <v/>
      </c>
      <c r="AL75" s="273" t="str">
        <f>IF(GUS_2020!AL75&lt;&gt;"",GUS_2020!AL75*41.868/1000,"")</f>
        <v/>
      </c>
      <c r="AM75" s="273" t="str">
        <f>IF(GUS_2020!AM75&lt;&gt;"",GUS_2020!AM75*41.868/1000,"")</f>
        <v/>
      </c>
      <c r="AN75" s="273" t="str">
        <f>IF(GUS_2020!AN75&lt;&gt;"",GUS_2020!AN75*41.868/1000,"")</f>
        <v/>
      </c>
      <c r="AO75" s="273" t="str">
        <f>IF(GUS_2020!AO75&lt;&gt;"",GUS_2020!AO75*41.868/1000,"")</f>
        <v/>
      </c>
      <c r="AP75" s="273" t="str">
        <f>IF(GUS_2020!AP75&lt;&gt;"",GUS_2020!AP75*41.868/1000,"")</f>
        <v/>
      </c>
      <c r="AQ75" s="273" t="str">
        <f>IF(GUS_2020!AQ75&lt;&gt;"",GUS_2020!AQ75*41.868/1000,"")</f>
        <v/>
      </c>
      <c r="AR75" s="273" t="str">
        <f>IF(GUS_2020!AR75&lt;&gt;"",GUS_2020!AR75*41.868/1000,"")</f>
        <v/>
      </c>
      <c r="AS75" s="273" t="str">
        <f>IF(GUS_2020!AS75&lt;&gt;"",GUS_2020!AS75*41.868/1000,"")</f>
        <v/>
      </c>
      <c r="AT75" s="273" t="str">
        <f>IF(GUS_2020!AT75&lt;&gt;"",GUS_2020!AT75*41.868/1000,"")</f>
        <v/>
      </c>
      <c r="AU75" s="273">
        <f>IF(GUS_2020!AU75&lt;&gt;"",GUS_2020!AU75*41.868/1000,"")</f>
        <v>40.444488000000007</v>
      </c>
      <c r="AV75" s="273" t="str">
        <f>IF(GUS_2020!AV75&lt;&gt;"",GUS_2020!AV75*41.868/1000,"")</f>
        <v/>
      </c>
      <c r="AW75" s="273" t="str">
        <f>IF(GUS_2020!AW75&lt;&gt;"",GUS_2020!AW75*41.868/1000,"")</f>
        <v/>
      </c>
      <c r="AX75" s="273" t="str">
        <f>IF(GUS_2020!AX75&lt;&gt;"",GUS_2020!AX75*41.868/1000,"")</f>
        <v/>
      </c>
      <c r="AY75" s="273" t="str">
        <f>IF(GUS_2020!AY75&lt;&gt;"",GUS_2020!AY75*41.868/1000,"")</f>
        <v/>
      </c>
      <c r="AZ75" s="273" t="str">
        <f>IF(GUS_2020!AZ75&lt;&gt;"",GUS_2020!AZ75*41.868/1000,"")</f>
        <v/>
      </c>
      <c r="BA75" s="273" t="str">
        <f>IF(GUS_2020!BA75&lt;&gt;"",GUS_2020!BA75*41.868/1000,"")</f>
        <v/>
      </c>
      <c r="BB75" s="273" t="str">
        <f>IF(GUS_2020!BB75&lt;&gt;"",GUS_2020!BB75*41.868/1000,"")</f>
        <v/>
      </c>
      <c r="BC75" s="273" t="str">
        <f>IF(GUS_2020!BC75&lt;&gt;"",GUS_2020!BC75*41.868/1000,"")</f>
        <v/>
      </c>
      <c r="BD75" s="273" t="str">
        <f>IF(GUS_2020!BD75&lt;&gt;"",GUS_2020!BD75*41.868/1000,"")</f>
        <v/>
      </c>
      <c r="BE75" s="273" t="str">
        <f>IF(GUS_2020!BE75&lt;&gt;"",GUS_2020!BE75*41.868/1000,"")</f>
        <v/>
      </c>
      <c r="BF75" s="273" t="str">
        <f>IF(GUS_2020!BF75&lt;&gt;"",GUS_2020!BF75*41.868/1000,"")</f>
        <v/>
      </c>
      <c r="BG75" s="273">
        <f>IF(GUS_2020!BG75&lt;&gt;"",GUS_2020!BG75*41.868/1000,"")</f>
        <v>7.0756920000000001</v>
      </c>
      <c r="BH75" s="273" t="str">
        <f>IF(GUS_2020!BH75&lt;&gt;"",GUS_2020!BH75*41.868/1000,"")</f>
        <v/>
      </c>
      <c r="BI75" s="273">
        <f>IF(GUS_2020!BI75&lt;&gt;"",GUS_2020!BI75*41.868/1000,"")</f>
        <v>33.368796000000003</v>
      </c>
      <c r="BJ75" s="273" t="str">
        <f>IF(GUS_2020!BJ75&lt;&gt;"",GUS_2020!BJ75*41.868/1000,"")</f>
        <v/>
      </c>
      <c r="BK75" s="273" t="str">
        <f>IF(GUS_2020!BK75&lt;&gt;"",GUS_2020!BK75*41.868/1000,"")</f>
        <v/>
      </c>
      <c r="BL75" s="273" t="str">
        <f>IF(GUS_2020!BL75&lt;&gt;"",GUS_2020!BL75*41.868/1000,"")</f>
        <v/>
      </c>
      <c r="BM75" s="273" t="str">
        <f>IF(GUS_2020!BM75&lt;&gt;"",GUS_2020!BM75*41.868/1000,"")</f>
        <v/>
      </c>
      <c r="BN75" s="273" t="str">
        <f>IF(GUS_2020!BN75&lt;&gt;"",GUS_2020!BN75*41.868/1000,"")</f>
        <v/>
      </c>
      <c r="BO75" s="273" t="str">
        <f>IF(GUS_2020!BO75&lt;&gt;"",GUS_2020!BO75*41.868/1000,"")</f>
        <v/>
      </c>
      <c r="BP75" s="273" t="str">
        <f>IF(GUS_2020!BP75&lt;&gt;"",GUS_2020!BP75*41.868/1000,"")</f>
        <v/>
      </c>
      <c r="BQ75" s="273" t="str">
        <f>IF(GUS_2020!BQ75&lt;&gt;"",GUS_2020!BQ75*41.868/1000,"")</f>
        <v/>
      </c>
      <c r="BR75" s="273" t="str">
        <f>IF(GUS_2020!BR75&lt;&gt;"",GUS_2020!BR75*41.868/1000,"")</f>
        <v/>
      </c>
      <c r="BS75" s="273" t="str">
        <f>IF(GUS_2020!BS75&lt;&gt;"",GUS_2020!BS75*41.868/1000,"")</f>
        <v/>
      </c>
    </row>
    <row r="76" spans="1:71" ht="22.5">
      <c r="A76" s="272" t="s">
        <v>719</v>
      </c>
      <c r="B76" s="273" t="str">
        <f>IF(GUS_2020!B76&lt;&gt;"",GUS_2020!B76*41.868/1000,"")</f>
        <v/>
      </c>
      <c r="C76" s="273" t="str">
        <f>IF(GUS_2020!C76&lt;&gt;"",GUS_2020!C76*41.868/1000,"")</f>
        <v/>
      </c>
      <c r="D76" s="273" t="str">
        <f>IF(GUS_2020!D76&lt;&gt;"",GUS_2020!D76*41.868/1000,"")</f>
        <v/>
      </c>
      <c r="E76" s="273" t="str">
        <f>IF(GUS_2020!E76&lt;&gt;"",GUS_2020!E76*41.868/1000,"")</f>
        <v/>
      </c>
      <c r="F76" s="273" t="str">
        <f>IF(GUS_2020!F76&lt;&gt;"",GUS_2020!F76*41.868/1000,"")</f>
        <v/>
      </c>
      <c r="G76" s="273" t="str">
        <f>IF(GUS_2020!G76&lt;&gt;"",GUS_2020!G76*41.868/1000,"")</f>
        <v/>
      </c>
      <c r="H76" s="273" t="str">
        <f>IF(GUS_2020!H76&lt;&gt;"",GUS_2020!H76*41.868/1000,"")</f>
        <v/>
      </c>
      <c r="I76" s="273" t="str">
        <f>IF(GUS_2020!I76&lt;&gt;"",GUS_2020!I76*41.868/1000,"")</f>
        <v/>
      </c>
      <c r="J76" s="273" t="str">
        <f>IF(GUS_2020!J76&lt;&gt;"",GUS_2020!J76*41.868/1000,"")</f>
        <v/>
      </c>
      <c r="K76" s="273" t="str">
        <f>IF(GUS_2020!K76&lt;&gt;"",GUS_2020!K76*41.868/1000,"")</f>
        <v/>
      </c>
      <c r="L76" s="273" t="str">
        <f>IF(GUS_2020!L76&lt;&gt;"",GUS_2020!L76*41.868/1000,"")</f>
        <v/>
      </c>
      <c r="M76" s="273" t="str">
        <f>IF(GUS_2020!M76&lt;&gt;"",GUS_2020!M76*41.868/1000,"")</f>
        <v/>
      </c>
      <c r="N76" s="273" t="str">
        <f>IF(GUS_2020!N76&lt;&gt;"",GUS_2020!N76*41.868/1000,"")</f>
        <v/>
      </c>
      <c r="O76" s="273" t="str">
        <f>IF(GUS_2020!O76&lt;&gt;"",GUS_2020!O76*41.868/1000,"")</f>
        <v/>
      </c>
      <c r="P76" s="273" t="str">
        <f>IF(GUS_2020!P76&lt;&gt;"",GUS_2020!P76*41.868/1000,"")</f>
        <v/>
      </c>
      <c r="Q76" s="273" t="str">
        <f>IF(GUS_2020!Q76&lt;&gt;"",GUS_2020!Q76*41.868/1000,"")</f>
        <v/>
      </c>
      <c r="R76" s="273" t="str">
        <f>IF(GUS_2020!R76&lt;&gt;"",GUS_2020!R76*41.868/1000,"")</f>
        <v/>
      </c>
      <c r="S76" s="273" t="str">
        <f>IF(GUS_2020!S76&lt;&gt;"",GUS_2020!S76*41.868/1000,"")</f>
        <v/>
      </c>
      <c r="T76" s="273" t="str">
        <f>IF(GUS_2020!T76&lt;&gt;"",GUS_2020!T76*41.868/1000,"")</f>
        <v/>
      </c>
      <c r="U76" s="273" t="str">
        <f>IF(GUS_2020!U76&lt;&gt;"",GUS_2020!U76*41.868/1000,"")</f>
        <v/>
      </c>
      <c r="V76" s="273" t="str">
        <f>IF(GUS_2020!V76&lt;&gt;"",GUS_2020!V76*41.868/1000,"")</f>
        <v/>
      </c>
      <c r="W76" s="273" t="str">
        <f>IF(GUS_2020!W76&lt;&gt;"",GUS_2020!W76*41.868/1000,"")</f>
        <v/>
      </c>
      <c r="X76" s="273" t="str">
        <f>IF(GUS_2020!X76&lt;&gt;"",GUS_2020!X76*41.868/1000,"")</f>
        <v/>
      </c>
      <c r="Y76" s="273" t="str">
        <f>IF(GUS_2020!Y76&lt;&gt;"",GUS_2020!Y76*41.868/1000,"")</f>
        <v/>
      </c>
      <c r="Z76" s="273" t="str">
        <f>IF(GUS_2020!Z76&lt;&gt;"",GUS_2020!Z76*41.868/1000,"")</f>
        <v/>
      </c>
      <c r="AA76" s="273" t="str">
        <f>IF(GUS_2020!AA76&lt;&gt;"",GUS_2020!AA76*41.868/1000,"")</f>
        <v/>
      </c>
      <c r="AB76" s="273" t="str">
        <f>IF(GUS_2020!AB76&lt;&gt;"",GUS_2020!AB76*41.868/1000,"")</f>
        <v/>
      </c>
      <c r="AC76" s="273" t="str">
        <f>IF(GUS_2020!AC76&lt;&gt;"",GUS_2020!AC76*41.868/1000,"")</f>
        <v/>
      </c>
      <c r="AD76" s="273" t="str">
        <f>IF(GUS_2020!AD76&lt;&gt;"",GUS_2020!AD76*41.868/1000,"")</f>
        <v/>
      </c>
      <c r="AE76" s="273" t="str">
        <f>IF(GUS_2020!AE76&lt;&gt;"",GUS_2020!AE76*41.868/1000,"")</f>
        <v/>
      </c>
      <c r="AF76" s="273" t="str">
        <f>IF(GUS_2020!AF76&lt;&gt;"",GUS_2020!AF76*41.868/1000,"")</f>
        <v/>
      </c>
      <c r="AG76" s="273" t="str">
        <f>IF(GUS_2020!AG76&lt;&gt;"",GUS_2020!AG76*41.868/1000,"")</f>
        <v/>
      </c>
      <c r="AH76" s="273" t="str">
        <f>IF(GUS_2020!AH76&lt;&gt;"",GUS_2020!AH76*41.868/1000,"")</f>
        <v/>
      </c>
      <c r="AI76" s="273" t="str">
        <f>IF(GUS_2020!AI76&lt;&gt;"",GUS_2020!AI76*41.868/1000,"")</f>
        <v/>
      </c>
      <c r="AJ76" s="273" t="str">
        <f>IF(GUS_2020!AJ76&lt;&gt;"",GUS_2020!AJ76*41.868/1000,"")</f>
        <v/>
      </c>
      <c r="AK76" s="273" t="str">
        <f>IF(GUS_2020!AK76&lt;&gt;"",GUS_2020!AK76*41.868/1000,"")</f>
        <v/>
      </c>
      <c r="AL76" s="273" t="str">
        <f>IF(GUS_2020!AL76&lt;&gt;"",GUS_2020!AL76*41.868/1000,"")</f>
        <v/>
      </c>
      <c r="AM76" s="273" t="str">
        <f>IF(GUS_2020!AM76&lt;&gt;"",GUS_2020!AM76*41.868/1000,"")</f>
        <v/>
      </c>
      <c r="AN76" s="273" t="str">
        <f>IF(GUS_2020!AN76&lt;&gt;"",GUS_2020!AN76*41.868/1000,"")</f>
        <v/>
      </c>
      <c r="AO76" s="273" t="str">
        <f>IF(GUS_2020!AO76&lt;&gt;"",GUS_2020!AO76*41.868/1000,"")</f>
        <v/>
      </c>
      <c r="AP76" s="273" t="str">
        <f>IF(GUS_2020!AP76&lt;&gt;"",GUS_2020!AP76*41.868/1000,"")</f>
        <v/>
      </c>
      <c r="AQ76" s="273" t="str">
        <f>IF(GUS_2020!AQ76&lt;&gt;"",GUS_2020!AQ76*41.868/1000,"")</f>
        <v/>
      </c>
      <c r="AR76" s="273" t="str">
        <f>IF(GUS_2020!AR76&lt;&gt;"",GUS_2020!AR76*41.868/1000,"")</f>
        <v/>
      </c>
      <c r="AS76" s="273" t="str">
        <f>IF(GUS_2020!AS76&lt;&gt;"",GUS_2020!AS76*41.868/1000,"")</f>
        <v/>
      </c>
      <c r="AT76" s="273" t="str">
        <f>IF(GUS_2020!AT76&lt;&gt;"",GUS_2020!AT76*41.868/1000,"")</f>
        <v/>
      </c>
      <c r="AU76" s="273" t="str">
        <f>IF(GUS_2020!AU76&lt;&gt;"",GUS_2020!AU76*41.868/1000,"")</f>
        <v/>
      </c>
      <c r="AV76" s="273" t="str">
        <f>IF(GUS_2020!AV76&lt;&gt;"",GUS_2020!AV76*41.868/1000,"")</f>
        <v/>
      </c>
      <c r="AW76" s="273" t="str">
        <f>IF(GUS_2020!AW76&lt;&gt;"",GUS_2020!AW76*41.868/1000,"")</f>
        <v/>
      </c>
      <c r="AX76" s="273" t="str">
        <f>IF(GUS_2020!AX76&lt;&gt;"",GUS_2020!AX76*41.868/1000,"")</f>
        <v/>
      </c>
      <c r="AY76" s="273" t="str">
        <f>IF(GUS_2020!AY76&lt;&gt;"",GUS_2020!AY76*41.868/1000,"")</f>
        <v/>
      </c>
      <c r="AZ76" s="273" t="str">
        <f>IF(GUS_2020!AZ76&lt;&gt;"",GUS_2020!AZ76*41.868/1000,"")</f>
        <v/>
      </c>
      <c r="BA76" s="273" t="str">
        <f>IF(GUS_2020!BA76&lt;&gt;"",GUS_2020!BA76*41.868/1000,"")</f>
        <v/>
      </c>
      <c r="BB76" s="273" t="str">
        <f>IF(GUS_2020!BB76&lt;&gt;"",GUS_2020!BB76*41.868/1000,"")</f>
        <v/>
      </c>
      <c r="BC76" s="273" t="str">
        <f>IF(GUS_2020!BC76&lt;&gt;"",GUS_2020!BC76*41.868/1000,"")</f>
        <v/>
      </c>
      <c r="BD76" s="273" t="str">
        <f>IF(GUS_2020!BD76&lt;&gt;"",GUS_2020!BD76*41.868/1000,"")</f>
        <v/>
      </c>
      <c r="BE76" s="273" t="str">
        <f>IF(GUS_2020!BE76&lt;&gt;"",GUS_2020!BE76*41.868/1000,"")</f>
        <v/>
      </c>
      <c r="BF76" s="273" t="str">
        <f>IF(GUS_2020!BF76&lt;&gt;"",GUS_2020!BF76*41.868/1000,"")</f>
        <v/>
      </c>
      <c r="BG76" s="273" t="str">
        <f>IF(GUS_2020!BG76&lt;&gt;"",GUS_2020!BG76*41.868/1000,"")</f>
        <v/>
      </c>
      <c r="BH76" s="273" t="str">
        <f>IF(GUS_2020!BH76&lt;&gt;"",GUS_2020!BH76*41.868/1000,"")</f>
        <v/>
      </c>
      <c r="BI76" s="273" t="str">
        <f>IF(GUS_2020!BI76&lt;&gt;"",GUS_2020!BI76*41.868/1000,"")</f>
        <v/>
      </c>
      <c r="BJ76" s="273" t="str">
        <f>IF(GUS_2020!BJ76&lt;&gt;"",GUS_2020!BJ76*41.868/1000,"")</f>
        <v/>
      </c>
      <c r="BK76" s="273" t="str">
        <f>IF(GUS_2020!BK76&lt;&gt;"",GUS_2020!BK76*41.868/1000,"")</f>
        <v/>
      </c>
      <c r="BL76" s="273" t="str">
        <f>IF(GUS_2020!BL76&lt;&gt;"",GUS_2020!BL76*41.868/1000,"")</f>
        <v/>
      </c>
      <c r="BM76" s="273" t="str">
        <f>IF(GUS_2020!BM76&lt;&gt;"",GUS_2020!BM76*41.868/1000,"")</f>
        <v/>
      </c>
      <c r="BN76" s="273" t="str">
        <f>IF(GUS_2020!BN76&lt;&gt;"",GUS_2020!BN76*41.868/1000,"")</f>
        <v/>
      </c>
      <c r="BO76" s="273" t="str">
        <f>IF(GUS_2020!BO76&lt;&gt;"",GUS_2020!BO76*41.868/1000,"")</f>
        <v/>
      </c>
      <c r="BP76" s="273" t="str">
        <f>IF(GUS_2020!BP76&lt;&gt;"",GUS_2020!BP76*41.868/1000,"")</f>
        <v/>
      </c>
      <c r="BQ76" s="273" t="str">
        <f>IF(GUS_2020!BQ76&lt;&gt;"",GUS_2020!BQ76*41.868/1000,"")</f>
        <v/>
      </c>
      <c r="BR76" s="273" t="str">
        <f>IF(GUS_2020!BR76&lt;&gt;"",GUS_2020!BR76*41.868/1000,"")</f>
        <v/>
      </c>
      <c r="BS76" s="273" t="str">
        <f>IF(GUS_2020!BS76&lt;&gt;"",GUS_2020!BS76*41.868/1000,"")</f>
        <v/>
      </c>
    </row>
    <row r="77" spans="1:71" ht="22.5">
      <c r="A77" s="272" t="s">
        <v>720</v>
      </c>
      <c r="B77" s="273">
        <f>IF(GUS_2020!B77&lt;&gt;"",GUS_2020!B77*41.868/1000,"")</f>
        <v>23.362344</v>
      </c>
      <c r="C77" s="273" t="str">
        <f>IF(GUS_2020!C77&lt;&gt;"",GUS_2020!C77*41.868/1000,"")</f>
        <v/>
      </c>
      <c r="D77" s="273" t="str">
        <f>IF(GUS_2020!D77&lt;&gt;"",GUS_2020!D77*41.868/1000,"")</f>
        <v/>
      </c>
      <c r="E77" s="273" t="str">
        <f>IF(GUS_2020!E77&lt;&gt;"",GUS_2020!E77*41.868/1000,"")</f>
        <v/>
      </c>
      <c r="F77" s="273" t="str">
        <f>IF(GUS_2020!F77&lt;&gt;"",GUS_2020!F77*41.868/1000,"")</f>
        <v/>
      </c>
      <c r="G77" s="273" t="str">
        <f>IF(GUS_2020!G77&lt;&gt;"",GUS_2020!G77*41.868/1000,"")</f>
        <v/>
      </c>
      <c r="H77" s="273" t="str">
        <f>IF(GUS_2020!H77&lt;&gt;"",GUS_2020!H77*41.868/1000,"")</f>
        <v/>
      </c>
      <c r="I77" s="273" t="str">
        <f>IF(GUS_2020!I77&lt;&gt;"",GUS_2020!I77*41.868/1000,"")</f>
        <v/>
      </c>
      <c r="J77" s="273" t="str">
        <f>IF(GUS_2020!J77&lt;&gt;"",GUS_2020!J77*41.868/1000,"")</f>
        <v/>
      </c>
      <c r="K77" s="273" t="str">
        <f>IF(GUS_2020!K77&lt;&gt;"",GUS_2020!K77*41.868/1000,"")</f>
        <v/>
      </c>
      <c r="L77" s="273" t="str">
        <f>IF(GUS_2020!L77&lt;&gt;"",GUS_2020!L77*41.868/1000,"")</f>
        <v/>
      </c>
      <c r="M77" s="273" t="str">
        <f>IF(GUS_2020!M77&lt;&gt;"",GUS_2020!M77*41.868/1000,"")</f>
        <v/>
      </c>
      <c r="N77" s="273" t="str">
        <f>IF(GUS_2020!N77&lt;&gt;"",GUS_2020!N77*41.868/1000,"")</f>
        <v/>
      </c>
      <c r="O77" s="273" t="str">
        <f>IF(GUS_2020!O77&lt;&gt;"",GUS_2020!O77*41.868/1000,"")</f>
        <v/>
      </c>
      <c r="P77" s="273" t="str">
        <f>IF(GUS_2020!P77&lt;&gt;"",GUS_2020!P77*41.868/1000,"")</f>
        <v/>
      </c>
      <c r="Q77" s="273" t="str">
        <f>IF(GUS_2020!Q77&lt;&gt;"",GUS_2020!Q77*41.868/1000,"")</f>
        <v/>
      </c>
      <c r="R77" s="273" t="str">
        <f>IF(GUS_2020!R77&lt;&gt;"",GUS_2020!R77*41.868/1000,"")</f>
        <v/>
      </c>
      <c r="S77" s="273" t="str">
        <f>IF(GUS_2020!S77&lt;&gt;"",GUS_2020!S77*41.868/1000,"")</f>
        <v/>
      </c>
      <c r="T77" s="273" t="str">
        <f>IF(GUS_2020!T77&lt;&gt;"",GUS_2020!T77*41.868/1000,"")</f>
        <v/>
      </c>
      <c r="U77" s="273" t="str">
        <f>IF(GUS_2020!U77&lt;&gt;"",GUS_2020!U77*41.868/1000,"")</f>
        <v/>
      </c>
      <c r="V77" s="273" t="str">
        <f>IF(GUS_2020!V77&lt;&gt;"",GUS_2020!V77*41.868/1000,"")</f>
        <v/>
      </c>
      <c r="W77" s="273">
        <f>IF(GUS_2020!W77&lt;&gt;"",GUS_2020!W77*41.868/1000,"")</f>
        <v>23.362344</v>
      </c>
      <c r="X77" s="273" t="str">
        <f>IF(GUS_2020!X77&lt;&gt;"",GUS_2020!X77*41.868/1000,"")</f>
        <v/>
      </c>
      <c r="Y77" s="273" t="str">
        <f>IF(GUS_2020!Y77&lt;&gt;"",GUS_2020!Y77*41.868/1000,"")</f>
        <v/>
      </c>
      <c r="Z77" s="273" t="str">
        <f>IF(GUS_2020!Z77&lt;&gt;"",GUS_2020!Z77*41.868/1000,"")</f>
        <v/>
      </c>
      <c r="AA77" s="273" t="str">
        <f>IF(GUS_2020!AA77&lt;&gt;"",GUS_2020!AA77*41.868/1000,"")</f>
        <v/>
      </c>
      <c r="AB77" s="273">
        <f>IF(GUS_2020!AB77&lt;&gt;"",GUS_2020!AB77*41.868/1000,"")</f>
        <v>23.362344</v>
      </c>
      <c r="AC77" s="273" t="str">
        <f>IF(GUS_2020!AC77&lt;&gt;"",GUS_2020!AC77*41.868/1000,"")</f>
        <v/>
      </c>
      <c r="AD77" s="273" t="str">
        <f>IF(GUS_2020!AD77&lt;&gt;"",GUS_2020!AD77*41.868/1000,"")</f>
        <v/>
      </c>
      <c r="AE77" s="273" t="str">
        <f>IF(GUS_2020!AE77&lt;&gt;"",GUS_2020!AE77*41.868/1000,"")</f>
        <v/>
      </c>
      <c r="AF77" s="273" t="str">
        <f>IF(GUS_2020!AF77&lt;&gt;"",GUS_2020!AF77*41.868/1000,"")</f>
        <v/>
      </c>
      <c r="AG77" s="273" t="str">
        <f>IF(GUS_2020!AG77&lt;&gt;"",GUS_2020!AG77*41.868/1000,"")</f>
        <v/>
      </c>
      <c r="AH77" s="273" t="str">
        <f>IF(GUS_2020!AH77&lt;&gt;"",GUS_2020!AH77*41.868/1000,"")</f>
        <v/>
      </c>
      <c r="AI77" s="273" t="str">
        <f>IF(GUS_2020!AI77&lt;&gt;"",GUS_2020!AI77*41.868/1000,"")</f>
        <v/>
      </c>
      <c r="AJ77" s="273" t="str">
        <f>IF(GUS_2020!AJ77&lt;&gt;"",GUS_2020!AJ77*41.868/1000,"")</f>
        <v/>
      </c>
      <c r="AK77" s="273" t="str">
        <f>IF(GUS_2020!AK77&lt;&gt;"",GUS_2020!AK77*41.868/1000,"")</f>
        <v/>
      </c>
      <c r="AL77" s="273" t="str">
        <f>IF(GUS_2020!AL77&lt;&gt;"",GUS_2020!AL77*41.868/1000,"")</f>
        <v/>
      </c>
      <c r="AM77" s="273" t="str">
        <f>IF(GUS_2020!AM77&lt;&gt;"",GUS_2020!AM77*41.868/1000,"")</f>
        <v/>
      </c>
      <c r="AN77" s="273" t="str">
        <f>IF(GUS_2020!AN77&lt;&gt;"",GUS_2020!AN77*41.868/1000,"")</f>
        <v/>
      </c>
      <c r="AO77" s="273" t="str">
        <f>IF(GUS_2020!AO77&lt;&gt;"",GUS_2020!AO77*41.868/1000,"")</f>
        <v/>
      </c>
      <c r="AP77" s="273" t="str">
        <f>IF(GUS_2020!AP77&lt;&gt;"",GUS_2020!AP77*41.868/1000,"")</f>
        <v/>
      </c>
      <c r="AQ77" s="273" t="str">
        <f>IF(GUS_2020!AQ77&lt;&gt;"",GUS_2020!AQ77*41.868/1000,"")</f>
        <v/>
      </c>
      <c r="AR77" s="273" t="str">
        <f>IF(GUS_2020!AR77&lt;&gt;"",GUS_2020!AR77*41.868/1000,"")</f>
        <v/>
      </c>
      <c r="AS77" s="273" t="str">
        <f>IF(GUS_2020!AS77&lt;&gt;"",GUS_2020!AS77*41.868/1000,"")</f>
        <v/>
      </c>
      <c r="AT77" s="273" t="str">
        <f>IF(GUS_2020!AT77&lt;&gt;"",GUS_2020!AT77*41.868/1000,"")</f>
        <v/>
      </c>
      <c r="AU77" s="273" t="str">
        <f>IF(GUS_2020!AU77&lt;&gt;"",GUS_2020!AU77*41.868/1000,"")</f>
        <v/>
      </c>
      <c r="AV77" s="273" t="str">
        <f>IF(GUS_2020!AV77&lt;&gt;"",GUS_2020!AV77*41.868/1000,"")</f>
        <v/>
      </c>
      <c r="AW77" s="273" t="str">
        <f>IF(GUS_2020!AW77&lt;&gt;"",GUS_2020!AW77*41.868/1000,"")</f>
        <v/>
      </c>
      <c r="AX77" s="273" t="str">
        <f>IF(GUS_2020!AX77&lt;&gt;"",GUS_2020!AX77*41.868/1000,"")</f>
        <v/>
      </c>
      <c r="AY77" s="273" t="str">
        <f>IF(GUS_2020!AY77&lt;&gt;"",GUS_2020!AY77*41.868/1000,"")</f>
        <v/>
      </c>
      <c r="AZ77" s="273" t="str">
        <f>IF(GUS_2020!AZ77&lt;&gt;"",GUS_2020!AZ77*41.868/1000,"")</f>
        <v/>
      </c>
      <c r="BA77" s="273" t="str">
        <f>IF(GUS_2020!BA77&lt;&gt;"",GUS_2020!BA77*41.868/1000,"")</f>
        <v/>
      </c>
      <c r="BB77" s="273" t="str">
        <f>IF(GUS_2020!BB77&lt;&gt;"",GUS_2020!BB77*41.868/1000,"")</f>
        <v/>
      </c>
      <c r="BC77" s="273" t="str">
        <f>IF(GUS_2020!BC77&lt;&gt;"",GUS_2020!BC77*41.868/1000,"")</f>
        <v/>
      </c>
      <c r="BD77" s="273" t="str">
        <f>IF(GUS_2020!BD77&lt;&gt;"",GUS_2020!BD77*41.868/1000,"")</f>
        <v/>
      </c>
      <c r="BE77" s="273" t="str">
        <f>IF(GUS_2020!BE77&lt;&gt;"",GUS_2020!BE77*41.868/1000,"")</f>
        <v/>
      </c>
      <c r="BF77" s="273" t="str">
        <f>IF(GUS_2020!BF77&lt;&gt;"",GUS_2020!BF77*41.868/1000,"")</f>
        <v/>
      </c>
      <c r="BG77" s="273" t="str">
        <f>IF(GUS_2020!BG77&lt;&gt;"",GUS_2020!BG77*41.868/1000,"")</f>
        <v/>
      </c>
      <c r="BH77" s="273" t="str">
        <f>IF(GUS_2020!BH77&lt;&gt;"",GUS_2020!BH77*41.868/1000,"")</f>
        <v/>
      </c>
      <c r="BI77" s="273" t="str">
        <f>IF(GUS_2020!BI77&lt;&gt;"",GUS_2020!BI77*41.868/1000,"")</f>
        <v/>
      </c>
      <c r="BJ77" s="273" t="str">
        <f>IF(GUS_2020!BJ77&lt;&gt;"",GUS_2020!BJ77*41.868/1000,"")</f>
        <v/>
      </c>
      <c r="BK77" s="273" t="str">
        <f>IF(GUS_2020!BK77&lt;&gt;"",GUS_2020!BK77*41.868/1000,"")</f>
        <v/>
      </c>
      <c r="BL77" s="273" t="str">
        <f>IF(GUS_2020!BL77&lt;&gt;"",GUS_2020!BL77*41.868/1000,"")</f>
        <v/>
      </c>
      <c r="BM77" s="273" t="str">
        <f>IF(GUS_2020!BM77&lt;&gt;"",GUS_2020!BM77*41.868/1000,"")</f>
        <v/>
      </c>
      <c r="BN77" s="273" t="str">
        <f>IF(GUS_2020!BN77&lt;&gt;"",GUS_2020!BN77*41.868/1000,"")</f>
        <v/>
      </c>
      <c r="BO77" s="273" t="str">
        <f>IF(GUS_2020!BO77&lt;&gt;"",GUS_2020!BO77*41.868/1000,"")</f>
        <v/>
      </c>
      <c r="BP77" s="273" t="str">
        <f>IF(GUS_2020!BP77&lt;&gt;"",GUS_2020!BP77*41.868/1000,"")</f>
        <v/>
      </c>
      <c r="BQ77" s="273" t="str">
        <f>IF(GUS_2020!BQ77&lt;&gt;"",GUS_2020!BQ77*41.868/1000,"")</f>
        <v/>
      </c>
      <c r="BR77" s="273" t="str">
        <f>IF(GUS_2020!BR77&lt;&gt;"",GUS_2020!BR77*41.868/1000,"")</f>
        <v/>
      </c>
      <c r="BS77" s="273" t="str">
        <f>IF(GUS_2020!BS77&lt;&gt;"",GUS_2020!BS77*41.868/1000,"")</f>
        <v/>
      </c>
    </row>
    <row r="78" spans="1:71" ht="22.5">
      <c r="A78" s="272" t="s">
        <v>721</v>
      </c>
      <c r="B78" s="273" t="str">
        <f>IF(GUS_2020!B78&lt;&gt;"",GUS_2020!B78*41.868/1000,"")</f>
        <v/>
      </c>
      <c r="C78" s="273" t="str">
        <f>IF(GUS_2020!C78&lt;&gt;"",GUS_2020!C78*41.868/1000,"")</f>
        <v/>
      </c>
      <c r="D78" s="273" t="str">
        <f>IF(GUS_2020!D78&lt;&gt;"",GUS_2020!D78*41.868/1000,"")</f>
        <v/>
      </c>
      <c r="E78" s="273" t="str">
        <f>IF(GUS_2020!E78&lt;&gt;"",GUS_2020!E78*41.868/1000,"")</f>
        <v/>
      </c>
      <c r="F78" s="273" t="str">
        <f>IF(GUS_2020!F78&lt;&gt;"",GUS_2020!F78*41.868/1000,"")</f>
        <v/>
      </c>
      <c r="G78" s="273" t="str">
        <f>IF(GUS_2020!G78&lt;&gt;"",GUS_2020!G78*41.868/1000,"")</f>
        <v/>
      </c>
      <c r="H78" s="273" t="str">
        <f>IF(GUS_2020!H78&lt;&gt;"",GUS_2020!H78*41.868/1000,"")</f>
        <v/>
      </c>
      <c r="I78" s="273" t="str">
        <f>IF(GUS_2020!I78&lt;&gt;"",GUS_2020!I78*41.868/1000,"")</f>
        <v/>
      </c>
      <c r="J78" s="273" t="str">
        <f>IF(GUS_2020!J78&lt;&gt;"",GUS_2020!J78*41.868/1000,"")</f>
        <v/>
      </c>
      <c r="K78" s="273" t="str">
        <f>IF(GUS_2020!K78&lt;&gt;"",GUS_2020!K78*41.868/1000,"")</f>
        <v/>
      </c>
      <c r="L78" s="273" t="str">
        <f>IF(GUS_2020!L78&lt;&gt;"",GUS_2020!L78*41.868/1000,"")</f>
        <v/>
      </c>
      <c r="M78" s="273" t="str">
        <f>IF(GUS_2020!M78&lt;&gt;"",GUS_2020!M78*41.868/1000,"")</f>
        <v/>
      </c>
      <c r="N78" s="273" t="str">
        <f>IF(GUS_2020!N78&lt;&gt;"",GUS_2020!N78*41.868/1000,"")</f>
        <v/>
      </c>
      <c r="O78" s="273" t="str">
        <f>IF(GUS_2020!O78&lt;&gt;"",GUS_2020!O78*41.868/1000,"")</f>
        <v/>
      </c>
      <c r="P78" s="273" t="str">
        <f>IF(GUS_2020!P78&lt;&gt;"",GUS_2020!P78*41.868/1000,"")</f>
        <v/>
      </c>
      <c r="Q78" s="273" t="str">
        <f>IF(GUS_2020!Q78&lt;&gt;"",GUS_2020!Q78*41.868/1000,"")</f>
        <v/>
      </c>
      <c r="R78" s="273" t="str">
        <f>IF(GUS_2020!R78&lt;&gt;"",GUS_2020!R78*41.868/1000,"")</f>
        <v/>
      </c>
      <c r="S78" s="273" t="str">
        <f>IF(GUS_2020!S78&lt;&gt;"",GUS_2020!S78*41.868/1000,"")</f>
        <v/>
      </c>
      <c r="T78" s="273" t="str">
        <f>IF(GUS_2020!T78&lt;&gt;"",GUS_2020!T78*41.868/1000,"")</f>
        <v/>
      </c>
      <c r="U78" s="273" t="str">
        <f>IF(GUS_2020!U78&lt;&gt;"",GUS_2020!U78*41.868/1000,"")</f>
        <v/>
      </c>
      <c r="V78" s="273" t="str">
        <f>IF(GUS_2020!V78&lt;&gt;"",GUS_2020!V78*41.868/1000,"")</f>
        <v/>
      </c>
      <c r="W78" s="273" t="str">
        <f>IF(GUS_2020!W78&lt;&gt;"",GUS_2020!W78*41.868/1000,"")</f>
        <v/>
      </c>
      <c r="X78" s="273" t="str">
        <f>IF(GUS_2020!X78&lt;&gt;"",GUS_2020!X78*41.868/1000,"")</f>
        <v/>
      </c>
      <c r="Y78" s="273" t="str">
        <f>IF(GUS_2020!Y78&lt;&gt;"",GUS_2020!Y78*41.868/1000,"")</f>
        <v/>
      </c>
      <c r="Z78" s="273" t="str">
        <f>IF(GUS_2020!Z78&lt;&gt;"",GUS_2020!Z78*41.868/1000,"")</f>
        <v/>
      </c>
      <c r="AA78" s="273" t="str">
        <f>IF(GUS_2020!AA78&lt;&gt;"",GUS_2020!AA78*41.868/1000,"")</f>
        <v/>
      </c>
      <c r="AB78" s="273" t="str">
        <f>IF(GUS_2020!AB78&lt;&gt;"",GUS_2020!AB78*41.868/1000,"")</f>
        <v/>
      </c>
      <c r="AC78" s="273" t="str">
        <f>IF(GUS_2020!AC78&lt;&gt;"",GUS_2020!AC78*41.868/1000,"")</f>
        <v/>
      </c>
      <c r="AD78" s="273" t="str">
        <f>IF(GUS_2020!AD78&lt;&gt;"",GUS_2020!AD78*41.868/1000,"")</f>
        <v/>
      </c>
      <c r="AE78" s="273" t="str">
        <f>IF(GUS_2020!AE78&lt;&gt;"",GUS_2020!AE78*41.868/1000,"")</f>
        <v/>
      </c>
      <c r="AF78" s="273" t="str">
        <f>IF(GUS_2020!AF78&lt;&gt;"",GUS_2020!AF78*41.868/1000,"")</f>
        <v/>
      </c>
      <c r="AG78" s="273" t="str">
        <f>IF(GUS_2020!AG78&lt;&gt;"",GUS_2020!AG78*41.868/1000,"")</f>
        <v/>
      </c>
      <c r="AH78" s="273" t="str">
        <f>IF(GUS_2020!AH78&lt;&gt;"",GUS_2020!AH78*41.868/1000,"")</f>
        <v/>
      </c>
      <c r="AI78" s="273" t="str">
        <f>IF(GUS_2020!AI78&lt;&gt;"",GUS_2020!AI78*41.868/1000,"")</f>
        <v/>
      </c>
      <c r="AJ78" s="273" t="str">
        <f>IF(GUS_2020!AJ78&lt;&gt;"",GUS_2020!AJ78*41.868/1000,"")</f>
        <v/>
      </c>
      <c r="AK78" s="273" t="str">
        <f>IF(GUS_2020!AK78&lt;&gt;"",GUS_2020!AK78*41.868/1000,"")</f>
        <v/>
      </c>
      <c r="AL78" s="273" t="str">
        <f>IF(GUS_2020!AL78&lt;&gt;"",GUS_2020!AL78*41.868/1000,"")</f>
        <v/>
      </c>
      <c r="AM78" s="273" t="str">
        <f>IF(GUS_2020!AM78&lt;&gt;"",GUS_2020!AM78*41.868/1000,"")</f>
        <v/>
      </c>
      <c r="AN78" s="273" t="str">
        <f>IF(GUS_2020!AN78&lt;&gt;"",GUS_2020!AN78*41.868/1000,"")</f>
        <v/>
      </c>
      <c r="AO78" s="273" t="str">
        <f>IF(GUS_2020!AO78&lt;&gt;"",GUS_2020!AO78*41.868/1000,"")</f>
        <v/>
      </c>
      <c r="AP78" s="273" t="str">
        <f>IF(GUS_2020!AP78&lt;&gt;"",GUS_2020!AP78*41.868/1000,"")</f>
        <v/>
      </c>
      <c r="AQ78" s="273" t="str">
        <f>IF(GUS_2020!AQ78&lt;&gt;"",GUS_2020!AQ78*41.868/1000,"")</f>
        <v/>
      </c>
      <c r="AR78" s="273" t="str">
        <f>IF(GUS_2020!AR78&lt;&gt;"",GUS_2020!AR78*41.868/1000,"")</f>
        <v/>
      </c>
      <c r="AS78" s="273" t="str">
        <f>IF(GUS_2020!AS78&lt;&gt;"",GUS_2020!AS78*41.868/1000,"")</f>
        <v/>
      </c>
      <c r="AT78" s="273" t="str">
        <f>IF(GUS_2020!AT78&lt;&gt;"",GUS_2020!AT78*41.868/1000,"")</f>
        <v/>
      </c>
      <c r="AU78" s="273" t="str">
        <f>IF(GUS_2020!AU78&lt;&gt;"",GUS_2020!AU78*41.868/1000,"")</f>
        <v/>
      </c>
      <c r="AV78" s="273" t="str">
        <f>IF(GUS_2020!AV78&lt;&gt;"",GUS_2020!AV78*41.868/1000,"")</f>
        <v/>
      </c>
      <c r="AW78" s="273" t="str">
        <f>IF(GUS_2020!AW78&lt;&gt;"",GUS_2020!AW78*41.868/1000,"")</f>
        <v/>
      </c>
      <c r="AX78" s="273" t="str">
        <f>IF(GUS_2020!AX78&lt;&gt;"",GUS_2020!AX78*41.868/1000,"")</f>
        <v/>
      </c>
      <c r="AY78" s="273" t="str">
        <f>IF(GUS_2020!AY78&lt;&gt;"",GUS_2020!AY78*41.868/1000,"")</f>
        <v/>
      </c>
      <c r="AZ78" s="273" t="str">
        <f>IF(GUS_2020!AZ78&lt;&gt;"",GUS_2020!AZ78*41.868/1000,"")</f>
        <v/>
      </c>
      <c r="BA78" s="273" t="str">
        <f>IF(GUS_2020!BA78&lt;&gt;"",GUS_2020!BA78*41.868/1000,"")</f>
        <v/>
      </c>
      <c r="BB78" s="273" t="str">
        <f>IF(GUS_2020!BB78&lt;&gt;"",GUS_2020!BB78*41.868/1000,"")</f>
        <v/>
      </c>
      <c r="BC78" s="273" t="str">
        <f>IF(GUS_2020!BC78&lt;&gt;"",GUS_2020!BC78*41.868/1000,"")</f>
        <v/>
      </c>
      <c r="BD78" s="273" t="str">
        <f>IF(GUS_2020!BD78&lt;&gt;"",GUS_2020!BD78*41.868/1000,"")</f>
        <v/>
      </c>
      <c r="BE78" s="273" t="str">
        <f>IF(GUS_2020!BE78&lt;&gt;"",GUS_2020!BE78*41.868/1000,"")</f>
        <v/>
      </c>
      <c r="BF78" s="273" t="str">
        <f>IF(GUS_2020!BF78&lt;&gt;"",GUS_2020!BF78*41.868/1000,"")</f>
        <v/>
      </c>
      <c r="BG78" s="273" t="str">
        <f>IF(GUS_2020!BG78&lt;&gt;"",GUS_2020!BG78*41.868/1000,"")</f>
        <v/>
      </c>
      <c r="BH78" s="273" t="str">
        <f>IF(GUS_2020!BH78&lt;&gt;"",GUS_2020!BH78*41.868/1000,"")</f>
        <v/>
      </c>
      <c r="BI78" s="273" t="str">
        <f>IF(GUS_2020!BI78&lt;&gt;"",GUS_2020!BI78*41.868/1000,"")</f>
        <v/>
      </c>
      <c r="BJ78" s="273" t="str">
        <f>IF(GUS_2020!BJ78&lt;&gt;"",GUS_2020!BJ78*41.868/1000,"")</f>
        <v/>
      </c>
      <c r="BK78" s="273" t="str">
        <f>IF(GUS_2020!BK78&lt;&gt;"",GUS_2020!BK78*41.868/1000,"")</f>
        <v/>
      </c>
      <c r="BL78" s="273" t="str">
        <f>IF(GUS_2020!BL78&lt;&gt;"",GUS_2020!BL78*41.868/1000,"")</f>
        <v/>
      </c>
      <c r="BM78" s="273" t="str">
        <f>IF(GUS_2020!BM78&lt;&gt;"",GUS_2020!BM78*41.868/1000,"")</f>
        <v/>
      </c>
      <c r="BN78" s="273" t="str">
        <f>IF(GUS_2020!BN78&lt;&gt;"",GUS_2020!BN78*41.868/1000,"")</f>
        <v/>
      </c>
      <c r="BO78" s="273" t="str">
        <f>IF(GUS_2020!BO78&lt;&gt;"",GUS_2020!BO78*41.868/1000,"")</f>
        <v/>
      </c>
      <c r="BP78" s="273" t="str">
        <f>IF(GUS_2020!BP78&lt;&gt;"",GUS_2020!BP78*41.868/1000,"")</f>
        <v/>
      </c>
      <c r="BQ78" s="273" t="str">
        <f>IF(GUS_2020!BQ78&lt;&gt;"",GUS_2020!BQ78*41.868/1000,"")</f>
        <v/>
      </c>
      <c r="BR78" s="273" t="str">
        <f>IF(GUS_2020!BR78&lt;&gt;"",GUS_2020!BR78*41.868/1000,"")</f>
        <v/>
      </c>
      <c r="BS78" s="273" t="str">
        <f>IF(GUS_2020!BS78&lt;&gt;"",GUS_2020!BS78*41.868/1000,"")</f>
        <v/>
      </c>
    </row>
    <row r="79" spans="1:71" ht="22.5">
      <c r="A79" s="272" t="s">
        <v>727</v>
      </c>
      <c r="B79" s="273">
        <f>IF(GUS_2020!B79&lt;&gt;"",GUS_2020!B79*41.868/1000,"")</f>
        <v>249.36580800000002</v>
      </c>
      <c r="C79" s="273">
        <f>IF(GUS_2020!C79&lt;&gt;"",GUS_2020!C79*41.868/1000,"")</f>
        <v>3.6843840000000001</v>
      </c>
      <c r="D79" s="273" t="str">
        <f>IF(GUS_2020!D79&lt;&gt;"",GUS_2020!D79*41.868/1000,"")</f>
        <v/>
      </c>
      <c r="E79" s="273">
        <f>IF(GUS_2020!E79&lt;&gt;"",GUS_2020!E79*41.868/1000,"")</f>
        <v>2.4702120000000001</v>
      </c>
      <c r="F79" s="273">
        <f>IF(GUS_2020!F79&lt;&gt;"",GUS_2020!F79*41.868/1000,"")</f>
        <v>1.214172</v>
      </c>
      <c r="G79" s="273" t="str">
        <f>IF(GUS_2020!G79&lt;&gt;"",GUS_2020!G79*41.868/1000,"")</f>
        <v/>
      </c>
      <c r="H79" s="273">
        <f>IF(GUS_2020!H79&lt;&gt;"",GUS_2020!H79*41.868/1000,"")</f>
        <v>4.1868000000000002E-2</v>
      </c>
      <c r="I79" s="273" t="str">
        <f>IF(GUS_2020!I79&lt;&gt;"",GUS_2020!I79*41.868/1000,"")</f>
        <v/>
      </c>
      <c r="J79" s="273">
        <f>IF(GUS_2020!J79&lt;&gt;"",GUS_2020!J79*41.868/1000,"")</f>
        <v>0</v>
      </c>
      <c r="K79" s="273" t="str">
        <f>IF(GUS_2020!K79&lt;&gt;"",GUS_2020!K79*41.868/1000,"")</f>
        <v/>
      </c>
      <c r="L79" s="273" t="str">
        <f>IF(GUS_2020!L79&lt;&gt;"",GUS_2020!L79*41.868/1000,"")</f>
        <v/>
      </c>
      <c r="M79" s="273" t="str">
        <f>IF(GUS_2020!M79&lt;&gt;"",GUS_2020!M79*41.868/1000,"")</f>
        <v/>
      </c>
      <c r="N79" s="273">
        <f>IF(GUS_2020!N79&lt;&gt;"",GUS_2020!N79*41.868/1000,"")</f>
        <v>34.917912000000001</v>
      </c>
      <c r="O79" s="273" t="str">
        <f>IF(GUS_2020!O79&lt;&gt;"",GUS_2020!O79*41.868/1000,"")</f>
        <v/>
      </c>
      <c r="P79" s="273">
        <f>IF(GUS_2020!P79&lt;&gt;"",GUS_2020!P79*41.868/1000,"")</f>
        <v>34.917912000000001</v>
      </c>
      <c r="Q79" s="273" t="str">
        <f>IF(GUS_2020!Q79&lt;&gt;"",GUS_2020!Q79*41.868/1000,"")</f>
        <v/>
      </c>
      <c r="R79" s="273" t="str">
        <f>IF(GUS_2020!R79&lt;&gt;"",GUS_2020!R79*41.868/1000,"")</f>
        <v/>
      </c>
      <c r="S79" s="273" t="str">
        <f>IF(GUS_2020!S79&lt;&gt;"",GUS_2020!S79*41.868/1000,"")</f>
        <v/>
      </c>
      <c r="T79" s="273" t="str">
        <f>IF(GUS_2020!T79&lt;&gt;"",GUS_2020!T79*41.868/1000,"")</f>
        <v/>
      </c>
      <c r="U79" s="273" t="str">
        <f>IF(GUS_2020!U79&lt;&gt;"",GUS_2020!U79*41.868/1000,"")</f>
        <v/>
      </c>
      <c r="V79" s="273" t="str">
        <f>IF(GUS_2020!V79&lt;&gt;"",GUS_2020!V79*41.868/1000,"")</f>
        <v/>
      </c>
      <c r="W79" s="273">
        <f>IF(GUS_2020!W79&lt;&gt;"",GUS_2020!W79*41.868/1000,"")</f>
        <v>34.373628000000004</v>
      </c>
      <c r="X79" s="273" t="str">
        <f>IF(GUS_2020!X79&lt;&gt;"",GUS_2020!X79*41.868/1000,"")</f>
        <v/>
      </c>
      <c r="Y79" s="273" t="str">
        <f>IF(GUS_2020!Y79&lt;&gt;"",GUS_2020!Y79*41.868/1000,"")</f>
        <v/>
      </c>
      <c r="Z79" s="273" t="str">
        <f>IF(GUS_2020!Z79&lt;&gt;"",GUS_2020!Z79*41.868/1000,"")</f>
        <v/>
      </c>
      <c r="AA79" s="273" t="str">
        <f>IF(GUS_2020!AA79&lt;&gt;"",GUS_2020!AA79*41.868/1000,"")</f>
        <v/>
      </c>
      <c r="AB79" s="273" t="str">
        <f>IF(GUS_2020!AB79&lt;&gt;"",GUS_2020!AB79*41.868/1000,"")</f>
        <v/>
      </c>
      <c r="AC79" s="273">
        <f>IF(GUS_2020!AC79&lt;&gt;"",GUS_2020!AC79*41.868/1000,"")</f>
        <v>15.198084000000001</v>
      </c>
      <c r="AD79" s="273" t="str">
        <f>IF(GUS_2020!AD79&lt;&gt;"",GUS_2020!AD79*41.868/1000,"")</f>
        <v/>
      </c>
      <c r="AE79" s="273">
        <f>IF(GUS_2020!AE79&lt;&gt;"",GUS_2020!AE79*41.868/1000,"")</f>
        <v>0.37681200000000004</v>
      </c>
      <c r="AF79" s="273">
        <f>IF(GUS_2020!AF79&lt;&gt;"",GUS_2020!AF79*41.868/1000,"")</f>
        <v>0</v>
      </c>
      <c r="AG79" s="273" t="str">
        <f>IF(GUS_2020!AG79&lt;&gt;"",GUS_2020!AG79*41.868/1000,"")</f>
        <v/>
      </c>
      <c r="AH79" s="273" t="str">
        <f>IF(GUS_2020!AH79&lt;&gt;"",GUS_2020!AH79*41.868/1000,"")</f>
        <v/>
      </c>
      <c r="AI79" s="273" t="str">
        <f>IF(GUS_2020!AI79&lt;&gt;"",GUS_2020!AI79*41.868/1000,"")</f>
        <v/>
      </c>
      <c r="AJ79" s="273">
        <f>IF(GUS_2020!AJ79&lt;&gt;"",GUS_2020!AJ79*41.868/1000,"")</f>
        <v>0</v>
      </c>
      <c r="AK79" s="273" t="str">
        <f>IF(GUS_2020!AK79&lt;&gt;"",GUS_2020!AK79*41.868/1000,"")</f>
        <v/>
      </c>
      <c r="AL79" s="273">
        <f>IF(GUS_2020!AL79&lt;&gt;"",GUS_2020!AL79*41.868/1000,"")</f>
        <v>1.1304360000000002</v>
      </c>
      <c r="AM79" s="273">
        <f>IF(GUS_2020!AM79&lt;&gt;"",GUS_2020!AM79*41.868/1000,"")</f>
        <v>16.370388000000002</v>
      </c>
      <c r="AN79" s="273" t="str">
        <f>IF(GUS_2020!AN79&lt;&gt;"",GUS_2020!AN79*41.868/1000,"")</f>
        <v/>
      </c>
      <c r="AO79" s="273" t="str">
        <f>IF(GUS_2020!AO79&lt;&gt;"",GUS_2020!AO79*41.868/1000,"")</f>
        <v/>
      </c>
      <c r="AP79" s="273" t="str">
        <f>IF(GUS_2020!AP79&lt;&gt;"",GUS_2020!AP79*41.868/1000,"")</f>
        <v/>
      </c>
      <c r="AQ79" s="273" t="str">
        <f>IF(GUS_2020!AQ79&lt;&gt;"",GUS_2020!AQ79*41.868/1000,"")</f>
        <v/>
      </c>
      <c r="AR79" s="273" t="str">
        <f>IF(GUS_2020!AR79&lt;&gt;"",GUS_2020!AR79*41.868/1000,"")</f>
        <v/>
      </c>
      <c r="AS79" s="273">
        <f>IF(GUS_2020!AS79&lt;&gt;"",GUS_2020!AS79*41.868/1000,"")</f>
        <v>1.2979080000000001</v>
      </c>
      <c r="AT79" s="273">
        <f>IF(GUS_2020!AT79&lt;&gt;"",GUS_2020!AT79*41.868/1000,"")</f>
        <v>63.555624000000002</v>
      </c>
      <c r="AU79" s="273">
        <f>IF(GUS_2020!AU79&lt;&gt;"",GUS_2020!AU79*41.868/1000,"")</f>
        <v>4.1868000000000002E-2</v>
      </c>
      <c r="AV79" s="273" t="str">
        <f>IF(GUS_2020!AV79&lt;&gt;"",GUS_2020!AV79*41.868/1000,"")</f>
        <v/>
      </c>
      <c r="AW79" s="273" t="str">
        <f>IF(GUS_2020!AW79&lt;&gt;"",GUS_2020!AW79*41.868/1000,"")</f>
        <v/>
      </c>
      <c r="AX79" s="273" t="str">
        <f>IF(GUS_2020!AX79&lt;&gt;"",GUS_2020!AX79*41.868/1000,"")</f>
        <v/>
      </c>
      <c r="AY79" s="273" t="str">
        <f>IF(GUS_2020!AY79&lt;&gt;"",GUS_2020!AY79*41.868/1000,"")</f>
        <v/>
      </c>
      <c r="AZ79" s="273" t="str">
        <f>IF(GUS_2020!AZ79&lt;&gt;"",GUS_2020!AZ79*41.868/1000,"")</f>
        <v/>
      </c>
      <c r="BA79" s="273" t="str">
        <f>IF(GUS_2020!BA79&lt;&gt;"",GUS_2020!BA79*41.868/1000,"")</f>
        <v/>
      </c>
      <c r="BB79" s="273">
        <f>IF(GUS_2020!BB79&lt;&gt;"",GUS_2020!BB79*41.868/1000,"")</f>
        <v>4.1868000000000002E-2</v>
      </c>
      <c r="BC79" s="273" t="str">
        <f>IF(GUS_2020!BC79&lt;&gt;"",GUS_2020!BC79*41.868/1000,"")</f>
        <v/>
      </c>
      <c r="BD79" s="273">
        <f>IF(GUS_2020!BD79&lt;&gt;"",GUS_2020!BD79*41.868/1000,"")</f>
        <v>0</v>
      </c>
      <c r="BE79" s="273" t="str">
        <f>IF(GUS_2020!BE79&lt;&gt;"",GUS_2020!BE79*41.868/1000,"")</f>
        <v/>
      </c>
      <c r="BF79" s="273" t="str">
        <f>IF(GUS_2020!BF79&lt;&gt;"",GUS_2020!BF79*41.868/1000,"")</f>
        <v/>
      </c>
      <c r="BG79" s="273" t="str">
        <f>IF(GUS_2020!BG79&lt;&gt;"",GUS_2020!BG79*41.868/1000,"")</f>
        <v/>
      </c>
      <c r="BH79" s="273" t="str">
        <f>IF(GUS_2020!BH79&lt;&gt;"",GUS_2020!BH79*41.868/1000,"")</f>
        <v/>
      </c>
      <c r="BI79" s="273" t="str">
        <f>IF(GUS_2020!BI79&lt;&gt;"",GUS_2020!BI79*41.868/1000,"")</f>
        <v/>
      </c>
      <c r="BJ79" s="273" t="str">
        <f>IF(GUS_2020!BJ79&lt;&gt;"",GUS_2020!BJ79*41.868/1000,"")</f>
        <v/>
      </c>
      <c r="BK79" s="273" t="str">
        <f>IF(GUS_2020!BK79&lt;&gt;"",GUS_2020!BK79*41.868/1000,"")</f>
        <v/>
      </c>
      <c r="BL79" s="273" t="str">
        <f>IF(GUS_2020!BL79&lt;&gt;"",GUS_2020!BL79*41.868/1000,"")</f>
        <v/>
      </c>
      <c r="BM79" s="273" t="str">
        <f>IF(GUS_2020!BM79&lt;&gt;"",GUS_2020!BM79*41.868/1000,"")</f>
        <v/>
      </c>
      <c r="BN79" s="273">
        <f>IF(GUS_2020!BN79&lt;&gt;"",GUS_2020!BN79*41.868/1000,"")</f>
        <v>0</v>
      </c>
      <c r="BO79" s="273">
        <f>IF(GUS_2020!BO79&lt;&gt;"",GUS_2020!BO79*41.868/1000,"")</f>
        <v>0</v>
      </c>
      <c r="BP79" s="273" t="str">
        <f>IF(GUS_2020!BP79&lt;&gt;"",GUS_2020!BP79*41.868/1000,"")</f>
        <v/>
      </c>
      <c r="BQ79" s="273" t="str">
        <f>IF(GUS_2020!BQ79&lt;&gt;"",GUS_2020!BQ79*41.868/1000,"")</f>
        <v/>
      </c>
      <c r="BR79" s="273">
        <f>IF(GUS_2020!BR79&lt;&gt;"",GUS_2020!BR79*41.868/1000,"")</f>
        <v>25.288271999999999</v>
      </c>
      <c r="BS79" s="273">
        <f>IF(GUS_2020!BS79&lt;&gt;"",GUS_2020!BS79*41.868/1000,"")</f>
        <v>87.504120000000015</v>
      </c>
    </row>
    <row r="80" spans="1:71" ht="22.5">
      <c r="A80" s="272" t="s">
        <v>728</v>
      </c>
      <c r="B80" s="273">
        <f>IF(GUS_2020!B80&lt;&gt;"",GUS_2020!B80*41.868/1000,"")</f>
        <v>49.027428</v>
      </c>
      <c r="C80" s="273">
        <f>IF(GUS_2020!C80&lt;&gt;"",GUS_2020!C80*41.868/1000,"")</f>
        <v>4.1868000000000002E-2</v>
      </c>
      <c r="D80" s="273" t="str">
        <f>IF(GUS_2020!D80&lt;&gt;"",GUS_2020!D80*41.868/1000,"")</f>
        <v/>
      </c>
      <c r="E80" s="273" t="str">
        <f>IF(GUS_2020!E80&lt;&gt;"",GUS_2020!E80*41.868/1000,"")</f>
        <v/>
      </c>
      <c r="F80" s="273">
        <f>IF(GUS_2020!F80&lt;&gt;"",GUS_2020!F80*41.868/1000,"")</f>
        <v>4.1868000000000002E-2</v>
      </c>
      <c r="G80" s="273" t="str">
        <f>IF(GUS_2020!G80&lt;&gt;"",GUS_2020!G80*41.868/1000,"")</f>
        <v/>
      </c>
      <c r="H80" s="273">
        <f>IF(GUS_2020!H80&lt;&gt;"",GUS_2020!H80*41.868/1000,"")</f>
        <v>0</v>
      </c>
      <c r="I80" s="273" t="str">
        <f>IF(GUS_2020!I80&lt;&gt;"",GUS_2020!I80*41.868/1000,"")</f>
        <v/>
      </c>
      <c r="J80" s="273">
        <f>IF(GUS_2020!J80&lt;&gt;"",GUS_2020!J80*41.868/1000,"")</f>
        <v>0</v>
      </c>
      <c r="K80" s="273" t="str">
        <f>IF(GUS_2020!K80&lt;&gt;"",GUS_2020!K80*41.868/1000,"")</f>
        <v/>
      </c>
      <c r="L80" s="273" t="str">
        <f>IF(GUS_2020!L80&lt;&gt;"",GUS_2020!L80*41.868/1000,"")</f>
        <v/>
      </c>
      <c r="M80" s="273" t="str">
        <f>IF(GUS_2020!M80&lt;&gt;"",GUS_2020!M80*41.868/1000,"")</f>
        <v/>
      </c>
      <c r="N80" s="273">
        <f>IF(GUS_2020!N80&lt;&gt;"",GUS_2020!N80*41.868/1000,"")</f>
        <v>0</v>
      </c>
      <c r="O80" s="273" t="str">
        <f>IF(GUS_2020!O80&lt;&gt;"",GUS_2020!O80*41.868/1000,"")</f>
        <v/>
      </c>
      <c r="P80" s="273">
        <f>IF(GUS_2020!P80&lt;&gt;"",GUS_2020!P80*41.868/1000,"")</f>
        <v>0</v>
      </c>
      <c r="Q80" s="273" t="str">
        <f>IF(GUS_2020!Q80&lt;&gt;"",GUS_2020!Q80*41.868/1000,"")</f>
        <v/>
      </c>
      <c r="R80" s="273" t="str">
        <f>IF(GUS_2020!R80&lt;&gt;"",GUS_2020!R80*41.868/1000,"")</f>
        <v/>
      </c>
      <c r="S80" s="273" t="str">
        <f>IF(GUS_2020!S80&lt;&gt;"",GUS_2020!S80*41.868/1000,"")</f>
        <v/>
      </c>
      <c r="T80" s="273" t="str">
        <f>IF(GUS_2020!T80&lt;&gt;"",GUS_2020!T80*41.868/1000,"")</f>
        <v/>
      </c>
      <c r="U80" s="273" t="str">
        <f>IF(GUS_2020!U80&lt;&gt;"",GUS_2020!U80*41.868/1000,"")</f>
        <v/>
      </c>
      <c r="V80" s="273" t="str">
        <f>IF(GUS_2020!V80&lt;&gt;"",GUS_2020!V80*41.868/1000,"")</f>
        <v/>
      </c>
      <c r="W80" s="273">
        <f>IF(GUS_2020!W80&lt;&gt;"",GUS_2020!W80*41.868/1000,"")</f>
        <v>0.33494400000000002</v>
      </c>
      <c r="X80" s="273" t="str">
        <f>IF(GUS_2020!X80&lt;&gt;"",GUS_2020!X80*41.868/1000,"")</f>
        <v/>
      </c>
      <c r="Y80" s="273" t="str">
        <f>IF(GUS_2020!Y80&lt;&gt;"",GUS_2020!Y80*41.868/1000,"")</f>
        <v/>
      </c>
      <c r="Z80" s="273" t="str">
        <f>IF(GUS_2020!Z80&lt;&gt;"",GUS_2020!Z80*41.868/1000,"")</f>
        <v/>
      </c>
      <c r="AA80" s="273" t="str">
        <f>IF(GUS_2020!AA80&lt;&gt;"",GUS_2020!AA80*41.868/1000,"")</f>
        <v/>
      </c>
      <c r="AB80" s="273" t="str">
        <f>IF(GUS_2020!AB80&lt;&gt;"",GUS_2020!AB80*41.868/1000,"")</f>
        <v/>
      </c>
      <c r="AC80" s="273" t="str">
        <f>IF(GUS_2020!AC80&lt;&gt;"",GUS_2020!AC80*41.868/1000,"")</f>
        <v/>
      </c>
      <c r="AD80" s="273" t="str">
        <f>IF(GUS_2020!AD80&lt;&gt;"",GUS_2020!AD80*41.868/1000,"")</f>
        <v/>
      </c>
      <c r="AE80" s="273">
        <f>IF(GUS_2020!AE80&lt;&gt;"",GUS_2020!AE80*41.868/1000,"")</f>
        <v>0</v>
      </c>
      <c r="AF80" s="273">
        <f>IF(GUS_2020!AF80&lt;&gt;"",GUS_2020!AF80*41.868/1000,"")</f>
        <v>0</v>
      </c>
      <c r="AG80" s="273" t="str">
        <f>IF(GUS_2020!AG80&lt;&gt;"",GUS_2020!AG80*41.868/1000,"")</f>
        <v/>
      </c>
      <c r="AH80" s="273" t="str">
        <f>IF(GUS_2020!AH80&lt;&gt;"",GUS_2020!AH80*41.868/1000,"")</f>
        <v/>
      </c>
      <c r="AI80" s="273" t="str">
        <f>IF(GUS_2020!AI80&lt;&gt;"",GUS_2020!AI80*41.868/1000,"")</f>
        <v/>
      </c>
      <c r="AJ80" s="273">
        <f>IF(GUS_2020!AJ80&lt;&gt;"",GUS_2020!AJ80*41.868/1000,"")</f>
        <v>0</v>
      </c>
      <c r="AK80" s="273" t="str">
        <f>IF(GUS_2020!AK80&lt;&gt;"",GUS_2020!AK80*41.868/1000,"")</f>
        <v/>
      </c>
      <c r="AL80" s="273">
        <f>IF(GUS_2020!AL80&lt;&gt;"",GUS_2020!AL80*41.868/1000,"")</f>
        <v>0.16747200000000001</v>
      </c>
      <c r="AM80" s="273">
        <f>IF(GUS_2020!AM80&lt;&gt;"",GUS_2020!AM80*41.868/1000,"")</f>
        <v>0.12560400000000002</v>
      </c>
      <c r="AN80" s="273" t="str">
        <f>IF(GUS_2020!AN80&lt;&gt;"",GUS_2020!AN80*41.868/1000,"")</f>
        <v/>
      </c>
      <c r="AO80" s="273" t="str">
        <f>IF(GUS_2020!AO80&lt;&gt;"",GUS_2020!AO80*41.868/1000,"")</f>
        <v/>
      </c>
      <c r="AP80" s="273" t="str">
        <f>IF(GUS_2020!AP80&lt;&gt;"",GUS_2020!AP80*41.868/1000,"")</f>
        <v/>
      </c>
      <c r="AQ80" s="273" t="str">
        <f>IF(GUS_2020!AQ80&lt;&gt;"",GUS_2020!AQ80*41.868/1000,"")</f>
        <v/>
      </c>
      <c r="AR80" s="273" t="str">
        <f>IF(GUS_2020!AR80&lt;&gt;"",GUS_2020!AR80*41.868/1000,"")</f>
        <v/>
      </c>
      <c r="AS80" s="273">
        <f>IF(GUS_2020!AS80&lt;&gt;"",GUS_2020!AS80*41.868/1000,"")</f>
        <v>0</v>
      </c>
      <c r="AT80" s="273">
        <f>IF(GUS_2020!AT80&lt;&gt;"",GUS_2020!AT80*41.868/1000,"")</f>
        <v>4.1868000000000002E-2</v>
      </c>
      <c r="AU80" s="273">
        <f>IF(GUS_2020!AU80&lt;&gt;"",GUS_2020!AU80*41.868/1000,"")</f>
        <v>0</v>
      </c>
      <c r="AV80" s="273" t="str">
        <f>IF(GUS_2020!AV80&lt;&gt;"",GUS_2020!AV80*41.868/1000,"")</f>
        <v/>
      </c>
      <c r="AW80" s="273" t="str">
        <f>IF(GUS_2020!AW80&lt;&gt;"",GUS_2020!AW80*41.868/1000,"")</f>
        <v/>
      </c>
      <c r="AX80" s="273" t="str">
        <f>IF(GUS_2020!AX80&lt;&gt;"",GUS_2020!AX80*41.868/1000,"")</f>
        <v/>
      </c>
      <c r="AY80" s="273" t="str">
        <f>IF(GUS_2020!AY80&lt;&gt;"",GUS_2020!AY80*41.868/1000,"")</f>
        <v/>
      </c>
      <c r="AZ80" s="273" t="str">
        <f>IF(GUS_2020!AZ80&lt;&gt;"",GUS_2020!AZ80*41.868/1000,"")</f>
        <v/>
      </c>
      <c r="BA80" s="273" t="str">
        <f>IF(GUS_2020!BA80&lt;&gt;"",GUS_2020!BA80*41.868/1000,"")</f>
        <v/>
      </c>
      <c r="BB80" s="273">
        <f>IF(GUS_2020!BB80&lt;&gt;"",GUS_2020!BB80*41.868/1000,"")</f>
        <v>0</v>
      </c>
      <c r="BC80" s="273" t="str">
        <f>IF(GUS_2020!BC80&lt;&gt;"",GUS_2020!BC80*41.868/1000,"")</f>
        <v/>
      </c>
      <c r="BD80" s="273">
        <f>IF(GUS_2020!BD80&lt;&gt;"",GUS_2020!BD80*41.868/1000,"")</f>
        <v>0</v>
      </c>
      <c r="BE80" s="273" t="str">
        <f>IF(GUS_2020!BE80&lt;&gt;"",GUS_2020!BE80*41.868/1000,"")</f>
        <v/>
      </c>
      <c r="BF80" s="273" t="str">
        <f>IF(GUS_2020!BF80&lt;&gt;"",GUS_2020!BF80*41.868/1000,"")</f>
        <v/>
      </c>
      <c r="BG80" s="273" t="str">
        <f>IF(GUS_2020!BG80&lt;&gt;"",GUS_2020!BG80*41.868/1000,"")</f>
        <v/>
      </c>
      <c r="BH80" s="273" t="str">
        <f>IF(GUS_2020!BH80&lt;&gt;"",GUS_2020!BH80*41.868/1000,"")</f>
        <v/>
      </c>
      <c r="BI80" s="273" t="str">
        <f>IF(GUS_2020!BI80&lt;&gt;"",GUS_2020!BI80*41.868/1000,"")</f>
        <v/>
      </c>
      <c r="BJ80" s="273" t="str">
        <f>IF(GUS_2020!BJ80&lt;&gt;"",GUS_2020!BJ80*41.868/1000,"")</f>
        <v/>
      </c>
      <c r="BK80" s="273" t="str">
        <f>IF(GUS_2020!BK80&lt;&gt;"",GUS_2020!BK80*41.868/1000,"")</f>
        <v/>
      </c>
      <c r="BL80" s="273" t="str">
        <f>IF(GUS_2020!BL80&lt;&gt;"",GUS_2020!BL80*41.868/1000,"")</f>
        <v/>
      </c>
      <c r="BM80" s="273" t="str">
        <f>IF(GUS_2020!BM80&lt;&gt;"",GUS_2020!BM80*41.868/1000,"")</f>
        <v/>
      </c>
      <c r="BN80" s="273">
        <f>IF(GUS_2020!BN80&lt;&gt;"",GUS_2020!BN80*41.868/1000,"")</f>
        <v>0</v>
      </c>
      <c r="BO80" s="273">
        <f>IF(GUS_2020!BO80&lt;&gt;"",GUS_2020!BO80*41.868/1000,"")</f>
        <v>0</v>
      </c>
      <c r="BP80" s="273" t="str">
        <f>IF(GUS_2020!BP80&lt;&gt;"",GUS_2020!BP80*41.868/1000,"")</f>
        <v/>
      </c>
      <c r="BQ80" s="273" t="str">
        <f>IF(GUS_2020!BQ80&lt;&gt;"",GUS_2020!BQ80*41.868/1000,"")</f>
        <v/>
      </c>
      <c r="BR80" s="273">
        <f>IF(GUS_2020!BR80&lt;&gt;"",GUS_2020!BR80*41.868/1000,"")</f>
        <v>5.7777840000000005</v>
      </c>
      <c r="BS80" s="273">
        <f>IF(GUS_2020!BS80&lt;&gt;"",GUS_2020!BS80*41.868/1000,"")</f>
        <v>42.830964000000002</v>
      </c>
    </row>
    <row r="81" spans="1:71" ht="22.5">
      <c r="A81" s="272" t="s">
        <v>729</v>
      </c>
      <c r="B81" s="273">
        <f>IF(GUS_2020!B81&lt;&gt;"",GUS_2020!B81*41.868/1000,"")</f>
        <v>21.645756000000002</v>
      </c>
      <c r="C81" s="273">
        <f>IF(GUS_2020!C81&lt;&gt;"",GUS_2020!C81*41.868/1000,"")</f>
        <v>0.66988800000000004</v>
      </c>
      <c r="D81" s="273" t="str">
        <f>IF(GUS_2020!D81&lt;&gt;"",GUS_2020!D81*41.868/1000,"")</f>
        <v/>
      </c>
      <c r="E81" s="273" t="str">
        <f>IF(GUS_2020!E81&lt;&gt;"",GUS_2020!E81*41.868/1000,"")</f>
        <v/>
      </c>
      <c r="F81" s="273">
        <f>IF(GUS_2020!F81&lt;&gt;"",GUS_2020!F81*41.868/1000,"")</f>
        <v>0.62802000000000002</v>
      </c>
      <c r="G81" s="273" t="str">
        <f>IF(GUS_2020!G81&lt;&gt;"",GUS_2020!G81*41.868/1000,"")</f>
        <v/>
      </c>
      <c r="H81" s="273">
        <f>IF(GUS_2020!H81&lt;&gt;"",GUS_2020!H81*41.868/1000,"")</f>
        <v>4.1868000000000002E-2</v>
      </c>
      <c r="I81" s="273" t="str">
        <f>IF(GUS_2020!I81&lt;&gt;"",GUS_2020!I81*41.868/1000,"")</f>
        <v/>
      </c>
      <c r="J81" s="273">
        <f>IF(GUS_2020!J81&lt;&gt;"",GUS_2020!J81*41.868/1000,"")</f>
        <v>0</v>
      </c>
      <c r="K81" s="273" t="str">
        <f>IF(GUS_2020!K81&lt;&gt;"",GUS_2020!K81*41.868/1000,"")</f>
        <v/>
      </c>
      <c r="L81" s="273" t="str">
        <f>IF(GUS_2020!L81&lt;&gt;"",GUS_2020!L81*41.868/1000,"")</f>
        <v/>
      </c>
      <c r="M81" s="273" t="str">
        <f>IF(GUS_2020!M81&lt;&gt;"",GUS_2020!M81*41.868/1000,"")</f>
        <v/>
      </c>
      <c r="N81" s="273" t="str">
        <f>IF(GUS_2020!N81&lt;&gt;"",GUS_2020!N81*41.868/1000,"")</f>
        <v/>
      </c>
      <c r="O81" s="273" t="str">
        <f>IF(GUS_2020!O81&lt;&gt;"",GUS_2020!O81*41.868/1000,"")</f>
        <v/>
      </c>
      <c r="P81" s="273" t="str">
        <f>IF(GUS_2020!P81&lt;&gt;"",GUS_2020!P81*41.868/1000,"")</f>
        <v/>
      </c>
      <c r="Q81" s="273" t="str">
        <f>IF(GUS_2020!Q81&lt;&gt;"",GUS_2020!Q81*41.868/1000,"")</f>
        <v/>
      </c>
      <c r="R81" s="273" t="str">
        <f>IF(GUS_2020!R81&lt;&gt;"",GUS_2020!R81*41.868/1000,"")</f>
        <v/>
      </c>
      <c r="S81" s="273" t="str">
        <f>IF(GUS_2020!S81&lt;&gt;"",GUS_2020!S81*41.868/1000,"")</f>
        <v/>
      </c>
      <c r="T81" s="273" t="str">
        <f>IF(GUS_2020!T81&lt;&gt;"",GUS_2020!T81*41.868/1000,"")</f>
        <v/>
      </c>
      <c r="U81" s="273" t="str">
        <f>IF(GUS_2020!U81&lt;&gt;"",GUS_2020!U81*41.868/1000,"")</f>
        <v/>
      </c>
      <c r="V81" s="273" t="str">
        <f>IF(GUS_2020!V81&lt;&gt;"",GUS_2020!V81*41.868/1000,"")</f>
        <v/>
      </c>
      <c r="W81" s="273">
        <f>IF(GUS_2020!W81&lt;&gt;"",GUS_2020!W81*41.868/1000,"")</f>
        <v>0.87922800000000012</v>
      </c>
      <c r="X81" s="273" t="str">
        <f>IF(GUS_2020!X81&lt;&gt;"",GUS_2020!X81*41.868/1000,"")</f>
        <v/>
      </c>
      <c r="Y81" s="273" t="str">
        <f>IF(GUS_2020!Y81&lt;&gt;"",GUS_2020!Y81*41.868/1000,"")</f>
        <v/>
      </c>
      <c r="Z81" s="273" t="str">
        <f>IF(GUS_2020!Z81&lt;&gt;"",GUS_2020!Z81*41.868/1000,"")</f>
        <v/>
      </c>
      <c r="AA81" s="273" t="str">
        <f>IF(GUS_2020!AA81&lt;&gt;"",GUS_2020!AA81*41.868/1000,"")</f>
        <v/>
      </c>
      <c r="AB81" s="273" t="str">
        <f>IF(GUS_2020!AB81&lt;&gt;"",GUS_2020!AB81*41.868/1000,"")</f>
        <v/>
      </c>
      <c r="AC81" s="273" t="str">
        <f>IF(GUS_2020!AC81&lt;&gt;"",GUS_2020!AC81*41.868/1000,"")</f>
        <v/>
      </c>
      <c r="AD81" s="273" t="str">
        <f>IF(GUS_2020!AD81&lt;&gt;"",GUS_2020!AD81*41.868/1000,"")</f>
        <v/>
      </c>
      <c r="AE81" s="273">
        <f>IF(GUS_2020!AE81&lt;&gt;"",GUS_2020!AE81*41.868/1000,"")</f>
        <v>0</v>
      </c>
      <c r="AF81" s="273">
        <f>IF(GUS_2020!AF81&lt;&gt;"",GUS_2020!AF81*41.868/1000,"")</f>
        <v>0</v>
      </c>
      <c r="AG81" s="273" t="str">
        <f>IF(GUS_2020!AG81&lt;&gt;"",GUS_2020!AG81*41.868/1000,"")</f>
        <v/>
      </c>
      <c r="AH81" s="273" t="str">
        <f>IF(GUS_2020!AH81&lt;&gt;"",GUS_2020!AH81*41.868/1000,"")</f>
        <v/>
      </c>
      <c r="AI81" s="273" t="str">
        <f>IF(GUS_2020!AI81&lt;&gt;"",GUS_2020!AI81*41.868/1000,"")</f>
        <v/>
      </c>
      <c r="AJ81" s="273">
        <f>IF(GUS_2020!AJ81&lt;&gt;"",GUS_2020!AJ81*41.868/1000,"")</f>
        <v>0</v>
      </c>
      <c r="AK81" s="273" t="str">
        <f>IF(GUS_2020!AK81&lt;&gt;"",GUS_2020!AK81*41.868/1000,"")</f>
        <v/>
      </c>
      <c r="AL81" s="273">
        <f>IF(GUS_2020!AL81&lt;&gt;"",GUS_2020!AL81*41.868/1000,"")</f>
        <v>0.87922800000000012</v>
      </c>
      <c r="AM81" s="273" t="str">
        <f>IF(GUS_2020!AM81&lt;&gt;"",GUS_2020!AM81*41.868/1000,"")</f>
        <v/>
      </c>
      <c r="AN81" s="273" t="str">
        <f>IF(GUS_2020!AN81&lt;&gt;"",GUS_2020!AN81*41.868/1000,"")</f>
        <v/>
      </c>
      <c r="AO81" s="273" t="str">
        <f>IF(GUS_2020!AO81&lt;&gt;"",GUS_2020!AO81*41.868/1000,"")</f>
        <v/>
      </c>
      <c r="AP81" s="273" t="str">
        <f>IF(GUS_2020!AP81&lt;&gt;"",GUS_2020!AP81*41.868/1000,"")</f>
        <v/>
      </c>
      <c r="AQ81" s="273" t="str">
        <f>IF(GUS_2020!AQ81&lt;&gt;"",GUS_2020!AQ81*41.868/1000,"")</f>
        <v/>
      </c>
      <c r="AR81" s="273" t="str">
        <f>IF(GUS_2020!AR81&lt;&gt;"",GUS_2020!AR81*41.868/1000,"")</f>
        <v/>
      </c>
      <c r="AS81" s="273">
        <f>IF(GUS_2020!AS81&lt;&gt;"",GUS_2020!AS81*41.868/1000,"")</f>
        <v>0</v>
      </c>
      <c r="AT81" s="273">
        <f>IF(GUS_2020!AT81&lt;&gt;"",GUS_2020!AT81*41.868/1000,"")</f>
        <v>0.12560400000000002</v>
      </c>
      <c r="AU81" s="273">
        <f>IF(GUS_2020!AU81&lt;&gt;"",GUS_2020!AU81*41.868/1000,"")</f>
        <v>4.1868000000000002E-2</v>
      </c>
      <c r="AV81" s="273" t="str">
        <f>IF(GUS_2020!AV81&lt;&gt;"",GUS_2020!AV81*41.868/1000,"")</f>
        <v/>
      </c>
      <c r="AW81" s="273" t="str">
        <f>IF(GUS_2020!AW81&lt;&gt;"",GUS_2020!AW81*41.868/1000,"")</f>
        <v/>
      </c>
      <c r="AX81" s="273" t="str">
        <f>IF(GUS_2020!AX81&lt;&gt;"",GUS_2020!AX81*41.868/1000,"")</f>
        <v/>
      </c>
      <c r="AY81" s="273" t="str">
        <f>IF(GUS_2020!AY81&lt;&gt;"",GUS_2020!AY81*41.868/1000,"")</f>
        <v/>
      </c>
      <c r="AZ81" s="273" t="str">
        <f>IF(GUS_2020!AZ81&lt;&gt;"",GUS_2020!AZ81*41.868/1000,"")</f>
        <v/>
      </c>
      <c r="BA81" s="273" t="str">
        <f>IF(GUS_2020!BA81&lt;&gt;"",GUS_2020!BA81*41.868/1000,"")</f>
        <v/>
      </c>
      <c r="BB81" s="273">
        <f>IF(GUS_2020!BB81&lt;&gt;"",GUS_2020!BB81*41.868/1000,"")</f>
        <v>4.1868000000000002E-2</v>
      </c>
      <c r="BC81" s="273" t="str">
        <f>IF(GUS_2020!BC81&lt;&gt;"",GUS_2020!BC81*41.868/1000,"")</f>
        <v/>
      </c>
      <c r="BD81" s="273" t="str">
        <f>IF(GUS_2020!BD81&lt;&gt;"",GUS_2020!BD81*41.868/1000,"")</f>
        <v/>
      </c>
      <c r="BE81" s="273" t="str">
        <f>IF(GUS_2020!BE81&lt;&gt;"",GUS_2020!BE81*41.868/1000,"")</f>
        <v/>
      </c>
      <c r="BF81" s="273" t="str">
        <f>IF(GUS_2020!BF81&lt;&gt;"",GUS_2020!BF81*41.868/1000,"")</f>
        <v/>
      </c>
      <c r="BG81" s="273" t="str">
        <f>IF(GUS_2020!BG81&lt;&gt;"",GUS_2020!BG81*41.868/1000,"")</f>
        <v/>
      </c>
      <c r="BH81" s="273" t="str">
        <f>IF(GUS_2020!BH81&lt;&gt;"",GUS_2020!BH81*41.868/1000,"")</f>
        <v/>
      </c>
      <c r="BI81" s="273" t="str">
        <f>IF(GUS_2020!BI81&lt;&gt;"",GUS_2020!BI81*41.868/1000,"")</f>
        <v/>
      </c>
      <c r="BJ81" s="273" t="str">
        <f>IF(GUS_2020!BJ81&lt;&gt;"",GUS_2020!BJ81*41.868/1000,"")</f>
        <v/>
      </c>
      <c r="BK81" s="273" t="str">
        <f>IF(GUS_2020!BK81&lt;&gt;"",GUS_2020!BK81*41.868/1000,"")</f>
        <v/>
      </c>
      <c r="BL81" s="273" t="str">
        <f>IF(GUS_2020!BL81&lt;&gt;"",GUS_2020!BL81*41.868/1000,"")</f>
        <v/>
      </c>
      <c r="BM81" s="273" t="str">
        <f>IF(GUS_2020!BM81&lt;&gt;"",GUS_2020!BM81*41.868/1000,"")</f>
        <v/>
      </c>
      <c r="BN81" s="273">
        <f>IF(GUS_2020!BN81&lt;&gt;"",GUS_2020!BN81*41.868/1000,"")</f>
        <v>0</v>
      </c>
      <c r="BO81" s="273">
        <f>IF(GUS_2020!BO81&lt;&gt;"",GUS_2020!BO81*41.868/1000,"")</f>
        <v>0</v>
      </c>
      <c r="BP81" s="273" t="str">
        <f>IF(GUS_2020!BP81&lt;&gt;"",GUS_2020!BP81*41.868/1000,"")</f>
        <v/>
      </c>
      <c r="BQ81" s="273" t="str">
        <f>IF(GUS_2020!BQ81&lt;&gt;"",GUS_2020!BQ81*41.868/1000,"")</f>
        <v/>
      </c>
      <c r="BR81" s="273">
        <f>IF(GUS_2020!BR81&lt;&gt;"",GUS_2020!BR81*41.868/1000,"")</f>
        <v>2.9726280000000003</v>
      </c>
      <c r="BS81" s="273">
        <f>IF(GUS_2020!BS81&lt;&gt;"",GUS_2020!BS81*41.868/1000,"")</f>
        <v>16.998407999999998</v>
      </c>
    </row>
    <row r="82" spans="1:71" ht="22.5">
      <c r="A82" s="272" t="s">
        <v>730</v>
      </c>
      <c r="B82" s="273">
        <f>IF(GUS_2020!B82&lt;&gt;"",GUS_2020!B82*41.868/1000,"")</f>
        <v>20.934000000000001</v>
      </c>
      <c r="C82" s="273" t="str">
        <f>IF(GUS_2020!C82&lt;&gt;"",GUS_2020!C82*41.868/1000,"")</f>
        <v/>
      </c>
      <c r="D82" s="273" t="str">
        <f>IF(GUS_2020!D82&lt;&gt;"",GUS_2020!D82*41.868/1000,"")</f>
        <v/>
      </c>
      <c r="E82" s="273" t="str">
        <f>IF(GUS_2020!E82&lt;&gt;"",GUS_2020!E82*41.868/1000,"")</f>
        <v/>
      </c>
      <c r="F82" s="273" t="str">
        <f>IF(GUS_2020!F82&lt;&gt;"",GUS_2020!F82*41.868/1000,"")</f>
        <v/>
      </c>
      <c r="G82" s="273" t="str">
        <f>IF(GUS_2020!G82&lt;&gt;"",GUS_2020!G82*41.868/1000,"")</f>
        <v/>
      </c>
      <c r="H82" s="273" t="str">
        <f>IF(GUS_2020!H82&lt;&gt;"",GUS_2020!H82*41.868/1000,"")</f>
        <v/>
      </c>
      <c r="I82" s="273" t="str">
        <f>IF(GUS_2020!I82&lt;&gt;"",GUS_2020!I82*41.868/1000,"")</f>
        <v/>
      </c>
      <c r="J82" s="273" t="str">
        <f>IF(GUS_2020!J82&lt;&gt;"",GUS_2020!J82*41.868/1000,"")</f>
        <v/>
      </c>
      <c r="K82" s="273" t="str">
        <f>IF(GUS_2020!K82&lt;&gt;"",GUS_2020!K82*41.868/1000,"")</f>
        <v/>
      </c>
      <c r="L82" s="273" t="str">
        <f>IF(GUS_2020!L82&lt;&gt;"",GUS_2020!L82*41.868/1000,"")</f>
        <v/>
      </c>
      <c r="M82" s="273" t="str">
        <f>IF(GUS_2020!M82&lt;&gt;"",GUS_2020!M82*41.868/1000,"")</f>
        <v/>
      </c>
      <c r="N82" s="273" t="str">
        <f>IF(GUS_2020!N82&lt;&gt;"",GUS_2020!N82*41.868/1000,"")</f>
        <v/>
      </c>
      <c r="O82" s="273" t="str">
        <f>IF(GUS_2020!O82&lt;&gt;"",GUS_2020!O82*41.868/1000,"")</f>
        <v/>
      </c>
      <c r="P82" s="273" t="str">
        <f>IF(GUS_2020!P82&lt;&gt;"",GUS_2020!P82*41.868/1000,"")</f>
        <v/>
      </c>
      <c r="Q82" s="273" t="str">
        <f>IF(GUS_2020!Q82&lt;&gt;"",GUS_2020!Q82*41.868/1000,"")</f>
        <v/>
      </c>
      <c r="R82" s="273" t="str">
        <f>IF(GUS_2020!R82&lt;&gt;"",GUS_2020!R82*41.868/1000,"")</f>
        <v/>
      </c>
      <c r="S82" s="273" t="str">
        <f>IF(GUS_2020!S82&lt;&gt;"",GUS_2020!S82*41.868/1000,"")</f>
        <v/>
      </c>
      <c r="T82" s="273" t="str">
        <f>IF(GUS_2020!T82&lt;&gt;"",GUS_2020!T82*41.868/1000,"")</f>
        <v/>
      </c>
      <c r="U82" s="273" t="str">
        <f>IF(GUS_2020!U82&lt;&gt;"",GUS_2020!U82*41.868/1000,"")</f>
        <v/>
      </c>
      <c r="V82" s="273" t="str">
        <f>IF(GUS_2020!V82&lt;&gt;"",GUS_2020!V82*41.868/1000,"")</f>
        <v/>
      </c>
      <c r="W82" s="273">
        <f>IF(GUS_2020!W82&lt;&gt;"",GUS_2020!W82*41.868/1000,"")</f>
        <v>8.3736000000000005E-2</v>
      </c>
      <c r="X82" s="273" t="str">
        <f>IF(GUS_2020!X82&lt;&gt;"",GUS_2020!X82*41.868/1000,"")</f>
        <v/>
      </c>
      <c r="Y82" s="273" t="str">
        <f>IF(GUS_2020!Y82&lt;&gt;"",GUS_2020!Y82*41.868/1000,"")</f>
        <v/>
      </c>
      <c r="Z82" s="273" t="str">
        <f>IF(GUS_2020!Z82&lt;&gt;"",GUS_2020!Z82*41.868/1000,"")</f>
        <v/>
      </c>
      <c r="AA82" s="273" t="str">
        <f>IF(GUS_2020!AA82&lt;&gt;"",GUS_2020!AA82*41.868/1000,"")</f>
        <v/>
      </c>
      <c r="AB82" s="273" t="str">
        <f>IF(GUS_2020!AB82&lt;&gt;"",GUS_2020!AB82*41.868/1000,"")</f>
        <v/>
      </c>
      <c r="AC82" s="273" t="str">
        <f>IF(GUS_2020!AC82&lt;&gt;"",GUS_2020!AC82*41.868/1000,"")</f>
        <v/>
      </c>
      <c r="AD82" s="273" t="str">
        <f>IF(GUS_2020!AD82&lt;&gt;"",GUS_2020!AD82*41.868/1000,"")</f>
        <v/>
      </c>
      <c r="AE82" s="273" t="str">
        <f>IF(GUS_2020!AE82&lt;&gt;"",GUS_2020!AE82*41.868/1000,"")</f>
        <v/>
      </c>
      <c r="AF82" s="273" t="str">
        <f>IF(GUS_2020!AF82&lt;&gt;"",GUS_2020!AF82*41.868/1000,"")</f>
        <v/>
      </c>
      <c r="AG82" s="273" t="str">
        <f>IF(GUS_2020!AG82&lt;&gt;"",GUS_2020!AG82*41.868/1000,"")</f>
        <v/>
      </c>
      <c r="AH82" s="273" t="str">
        <f>IF(GUS_2020!AH82&lt;&gt;"",GUS_2020!AH82*41.868/1000,"")</f>
        <v/>
      </c>
      <c r="AI82" s="273" t="str">
        <f>IF(GUS_2020!AI82&lt;&gt;"",GUS_2020!AI82*41.868/1000,"")</f>
        <v/>
      </c>
      <c r="AJ82" s="273" t="str">
        <f>IF(GUS_2020!AJ82&lt;&gt;"",GUS_2020!AJ82*41.868/1000,"")</f>
        <v/>
      </c>
      <c r="AK82" s="273" t="str">
        <f>IF(GUS_2020!AK82&lt;&gt;"",GUS_2020!AK82*41.868/1000,"")</f>
        <v/>
      </c>
      <c r="AL82" s="273">
        <f>IF(GUS_2020!AL82&lt;&gt;"",GUS_2020!AL82*41.868/1000,"")</f>
        <v>8.3736000000000005E-2</v>
      </c>
      <c r="AM82" s="273" t="str">
        <f>IF(GUS_2020!AM82&lt;&gt;"",GUS_2020!AM82*41.868/1000,"")</f>
        <v/>
      </c>
      <c r="AN82" s="273" t="str">
        <f>IF(GUS_2020!AN82&lt;&gt;"",GUS_2020!AN82*41.868/1000,"")</f>
        <v/>
      </c>
      <c r="AO82" s="273" t="str">
        <f>IF(GUS_2020!AO82&lt;&gt;"",GUS_2020!AO82*41.868/1000,"")</f>
        <v/>
      </c>
      <c r="AP82" s="273" t="str">
        <f>IF(GUS_2020!AP82&lt;&gt;"",GUS_2020!AP82*41.868/1000,"")</f>
        <v/>
      </c>
      <c r="AQ82" s="273" t="str">
        <f>IF(GUS_2020!AQ82&lt;&gt;"",GUS_2020!AQ82*41.868/1000,"")</f>
        <v/>
      </c>
      <c r="AR82" s="273" t="str">
        <f>IF(GUS_2020!AR82&lt;&gt;"",GUS_2020!AR82*41.868/1000,"")</f>
        <v/>
      </c>
      <c r="AS82" s="273" t="str">
        <f>IF(GUS_2020!AS82&lt;&gt;"",GUS_2020!AS82*41.868/1000,"")</f>
        <v/>
      </c>
      <c r="AT82" s="273">
        <f>IF(GUS_2020!AT82&lt;&gt;"",GUS_2020!AT82*41.868/1000,"")</f>
        <v>19.552356</v>
      </c>
      <c r="AU82" s="273" t="str">
        <f>IF(GUS_2020!AU82&lt;&gt;"",GUS_2020!AU82*41.868/1000,"")</f>
        <v/>
      </c>
      <c r="AV82" s="273" t="str">
        <f>IF(GUS_2020!AV82&lt;&gt;"",GUS_2020!AV82*41.868/1000,"")</f>
        <v/>
      </c>
      <c r="AW82" s="273" t="str">
        <f>IF(GUS_2020!AW82&lt;&gt;"",GUS_2020!AW82*41.868/1000,"")</f>
        <v/>
      </c>
      <c r="AX82" s="273" t="str">
        <f>IF(GUS_2020!AX82&lt;&gt;"",GUS_2020!AX82*41.868/1000,"")</f>
        <v/>
      </c>
      <c r="AY82" s="273" t="str">
        <f>IF(GUS_2020!AY82&lt;&gt;"",GUS_2020!AY82*41.868/1000,"")</f>
        <v/>
      </c>
      <c r="AZ82" s="273" t="str">
        <f>IF(GUS_2020!AZ82&lt;&gt;"",GUS_2020!AZ82*41.868/1000,"")</f>
        <v/>
      </c>
      <c r="BA82" s="273" t="str">
        <f>IF(GUS_2020!BA82&lt;&gt;"",GUS_2020!BA82*41.868/1000,"")</f>
        <v/>
      </c>
      <c r="BB82" s="273" t="str">
        <f>IF(GUS_2020!BB82&lt;&gt;"",GUS_2020!BB82*41.868/1000,"")</f>
        <v/>
      </c>
      <c r="BC82" s="273" t="str">
        <f>IF(GUS_2020!BC82&lt;&gt;"",GUS_2020!BC82*41.868/1000,"")</f>
        <v/>
      </c>
      <c r="BD82" s="273" t="str">
        <f>IF(GUS_2020!BD82&lt;&gt;"",GUS_2020!BD82*41.868/1000,"")</f>
        <v/>
      </c>
      <c r="BE82" s="273" t="str">
        <f>IF(GUS_2020!BE82&lt;&gt;"",GUS_2020!BE82*41.868/1000,"")</f>
        <v/>
      </c>
      <c r="BF82" s="273" t="str">
        <f>IF(GUS_2020!BF82&lt;&gt;"",GUS_2020!BF82*41.868/1000,"")</f>
        <v/>
      </c>
      <c r="BG82" s="273" t="str">
        <f>IF(GUS_2020!BG82&lt;&gt;"",GUS_2020!BG82*41.868/1000,"")</f>
        <v/>
      </c>
      <c r="BH82" s="273" t="str">
        <f>IF(GUS_2020!BH82&lt;&gt;"",GUS_2020!BH82*41.868/1000,"")</f>
        <v/>
      </c>
      <c r="BI82" s="273" t="str">
        <f>IF(GUS_2020!BI82&lt;&gt;"",GUS_2020!BI82*41.868/1000,"")</f>
        <v/>
      </c>
      <c r="BJ82" s="273" t="str">
        <f>IF(GUS_2020!BJ82&lt;&gt;"",GUS_2020!BJ82*41.868/1000,"")</f>
        <v/>
      </c>
      <c r="BK82" s="273" t="str">
        <f>IF(GUS_2020!BK82&lt;&gt;"",GUS_2020!BK82*41.868/1000,"")</f>
        <v/>
      </c>
      <c r="BL82" s="273" t="str">
        <f>IF(GUS_2020!BL82&lt;&gt;"",GUS_2020!BL82*41.868/1000,"")</f>
        <v/>
      </c>
      <c r="BM82" s="273" t="str">
        <f>IF(GUS_2020!BM82&lt;&gt;"",GUS_2020!BM82*41.868/1000,"")</f>
        <v/>
      </c>
      <c r="BN82" s="273" t="str">
        <f>IF(GUS_2020!BN82&lt;&gt;"",GUS_2020!BN82*41.868/1000,"")</f>
        <v/>
      </c>
      <c r="BO82" s="273" t="str">
        <f>IF(GUS_2020!BO82&lt;&gt;"",GUS_2020!BO82*41.868/1000,"")</f>
        <v/>
      </c>
      <c r="BP82" s="273" t="str">
        <f>IF(GUS_2020!BP82&lt;&gt;"",GUS_2020!BP82*41.868/1000,"")</f>
        <v/>
      </c>
      <c r="BQ82" s="273" t="str">
        <f>IF(GUS_2020!BQ82&lt;&gt;"",GUS_2020!BQ82*41.868/1000,"")</f>
        <v/>
      </c>
      <c r="BR82" s="273">
        <f>IF(GUS_2020!BR82&lt;&gt;"",GUS_2020!BR82*41.868/1000,"")</f>
        <v>4.1868000000000002E-2</v>
      </c>
      <c r="BS82" s="273">
        <f>IF(GUS_2020!BS82&lt;&gt;"",GUS_2020!BS82*41.868/1000,"")</f>
        <v>1.25604</v>
      </c>
    </row>
    <row r="83" spans="1:71" ht="22.5">
      <c r="A83" s="272" t="s">
        <v>714</v>
      </c>
      <c r="B83" s="273">
        <f>IF(GUS_2020!B83&lt;&gt;"",GUS_2020!B83*41.868/1000,"")</f>
        <v>0</v>
      </c>
      <c r="C83" s="273" t="str">
        <f>IF(GUS_2020!C83&lt;&gt;"",GUS_2020!C83*41.868/1000,"")</f>
        <v/>
      </c>
      <c r="D83" s="273" t="str">
        <f>IF(GUS_2020!D83&lt;&gt;"",GUS_2020!D83*41.868/1000,"")</f>
        <v/>
      </c>
      <c r="E83" s="273" t="str">
        <f>IF(GUS_2020!E83&lt;&gt;"",GUS_2020!E83*41.868/1000,"")</f>
        <v/>
      </c>
      <c r="F83" s="273" t="str">
        <f>IF(GUS_2020!F83&lt;&gt;"",GUS_2020!F83*41.868/1000,"")</f>
        <v/>
      </c>
      <c r="G83" s="273" t="str">
        <f>IF(GUS_2020!G83&lt;&gt;"",GUS_2020!G83*41.868/1000,"")</f>
        <v/>
      </c>
      <c r="H83" s="273" t="str">
        <f>IF(GUS_2020!H83&lt;&gt;"",GUS_2020!H83*41.868/1000,"")</f>
        <v/>
      </c>
      <c r="I83" s="273" t="str">
        <f>IF(GUS_2020!I83&lt;&gt;"",GUS_2020!I83*41.868/1000,"")</f>
        <v/>
      </c>
      <c r="J83" s="273" t="str">
        <f>IF(GUS_2020!J83&lt;&gt;"",GUS_2020!J83*41.868/1000,"")</f>
        <v/>
      </c>
      <c r="K83" s="273" t="str">
        <f>IF(GUS_2020!K83&lt;&gt;"",GUS_2020!K83*41.868/1000,"")</f>
        <v/>
      </c>
      <c r="L83" s="273" t="str">
        <f>IF(GUS_2020!L83&lt;&gt;"",GUS_2020!L83*41.868/1000,"")</f>
        <v/>
      </c>
      <c r="M83" s="273" t="str">
        <f>IF(GUS_2020!M83&lt;&gt;"",GUS_2020!M83*41.868/1000,"")</f>
        <v/>
      </c>
      <c r="N83" s="273" t="str">
        <f>IF(GUS_2020!N83&lt;&gt;"",GUS_2020!N83*41.868/1000,"")</f>
        <v/>
      </c>
      <c r="O83" s="273" t="str">
        <f>IF(GUS_2020!O83&lt;&gt;"",GUS_2020!O83*41.868/1000,"")</f>
        <v/>
      </c>
      <c r="P83" s="273" t="str">
        <f>IF(GUS_2020!P83&lt;&gt;"",GUS_2020!P83*41.868/1000,"")</f>
        <v/>
      </c>
      <c r="Q83" s="273" t="str">
        <f>IF(GUS_2020!Q83&lt;&gt;"",GUS_2020!Q83*41.868/1000,"")</f>
        <v/>
      </c>
      <c r="R83" s="273" t="str">
        <f>IF(GUS_2020!R83&lt;&gt;"",GUS_2020!R83*41.868/1000,"")</f>
        <v/>
      </c>
      <c r="S83" s="273" t="str">
        <f>IF(GUS_2020!S83&lt;&gt;"",GUS_2020!S83*41.868/1000,"")</f>
        <v/>
      </c>
      <c r="T83" s="273" t="str">
        <f>IF(GUS_2020!T83&lt;&gt;"",GUS_2020!T83*41.868/1000,"")</f>
        <v/>
      </c>
      <c r="U83" s="273" t="str">
        <f>IF(GUS_2020!U83&lt;&gt;"",GUS_2020!U83*41.868/1000,"")</f>
        <v/>
      </c>
      <c r="V83" s="273" t="str">
        <f>IF(GUS_2020!V83&lt;&gt;"",GUS_2020!V83*41.868/1000,"")</f>
        <v/>
      </c>
      <c r="W83" s="273" t="str">
        <f>IF(GUS_2020!W83&lt;&gt;"",GUS_2020!W83*41.868/1000,"")</f>
        <v/>
      </c>
      <c r="X83" s="273" t="str">
        <f>IF(GUS_2020!X83&lt;&gt;"",GUS_2020!X83*41.868/1000,"")</f>
        <v/>
      </c>
      <c r="Y83" s="273" t="str">
        <f>IF(GUS_2020!Y83&lt;&gt;"",GUS_2020!Y83*41.868/1000,"")</f>
        <v/>
      </c>
      <c r="Z83" s="273" t="str">
        <f>IF(GUS_2020!Z83&lt;&gt;"",GUS_2020!Z83*41.868/1000,"")</f>
        <v/>
      </c>
      <c r="AA83" s="273" t="str">
        <f>IF(GUS_2020!AA83&lt;&gt;"",GUS_2020!AA83*41.868/1000,"")</f>
        <v/>
      </c>
      <c r="AB83" s="273" t="str">
        <f>IF(GUS_2020!AB83&lt;&gt;"",GUS_2020!AB83*41.868/1000,"")</f>
        <v/>
      </c>
      <c r="AC83" s="273" t="str">
        <f>IF(GUS_2020!AC83&lt;&gt;"",GUS_2020!AC83*41.868/1000,"")</f>
        <v/>
      </c>
      <c r="AD83" s="273" t="str">
        <f>IF(GUS_2020!AD83&lt;&gt;"",GUS_2020!AD83*41.868/1000,"")</f>
        <v/>
      </c>
      <c r="AE83" s="273" t="str">
        <f>IF(GUS_2020!AE83&lt;&gt;"",GUS_2020!AE83*41.868/1000,"")</f>
        <v/>
      </c>
      <c r="AF83" s="273" t="str">
        <f>IF(GUS_2020!AF83&lt;&gt;"",GUS_2020!AF83*41.868/1000,"")</f>
        <v/>
      </c>
      <c r="AG83" s="273" t="str">
        <f>IF(GUS_2020!AG83&lt;&gt;"",GUS_2020!AG83*41.868/1000,"")</f>
        <v/>
      </c>
      <c r="AH83" s="273" t="str">
        <f>IF(GUS_2020!AH83&lt;&gt;"",GUS_2020!AH83*41.868/1000,"")</f>
        <v/>
      </c>
      <c r="AI83" s="273" t="str">
        <f>IF(GUS_2020!AI83&lt;&gt;"",GUS_2020!AI83*41.868/1000,"")</f>
        <v/>
      </c>
      <c r="AJ83" s="273" t="str">
        <f>IF(GUS_2020!AJ83&lt;&gt;"",GUS_2020!AJ83*41.868/1000,"")</f>
        <v/>
      </c>
      <c r="AK83" s="273" t="str">
        <f>IF(GUS_2020!AK83&lt;&gt;"",GUS_2020!AK83*41.868/1000,"")</f>
        <v/>
      </c>
      <c r="AL83" s="273" t="str">
        <f>IF(GUS_2020!AL83&lt;&gt;"",GUS_2020!AL83*41.868/1000,"")</f>
        <v/>
      </c>
      <c r="AM83" s="273" t="str">
        <f>IF(GUS_2020!AM83&lt;&gt;"",GUS_2020!AM83*41.868/1000,"")</f>
        <v/>
      </c>
      <c r="AN83" s="273" t="str">
        <f>IF(GUS_2020!AN83&lt;&gt;"",GUS_2020!AN83*41.868/1000,"")</f>
        <v/>
      </c>
      <c r="AO83" s="273" t="str">
        <f>IF(GUS_2020!AO83&lt;&gt;"",GUS_2020!AO83*41.868/1000,"")</f>
        <v/>
      </c>
      <c r="AP83" s="273" t="str">
        <f>IF(GUS_2020!AP83&lt;&gt;"",GUS_2020!AP83*41.868/1000,"")</f>
        <v/>
      </c>
      <c r="AQ83" s="273" t="str">
        <f>IF(GUS_2020!AQ83&lt;&gt;"",GUS_2020!AQ83*41.868/1000,"")</f>
        <v/>
      </c>
      <c r="AR83" s="273" t="str">
        <f>IF(GUS_2020!AR83&lt;&gt;"",GUS_2020!AR83*41.868/1000,"")</f>
        <v/>
      </c>
      <c r="AS83" s="273" t="str">
        <f>IF(GUS_2020!AS83&lt;&gt;"",GUS_2020!AS83*41.868/1000,"")</f>
        <v/>
      </c>
      <c r="AT83" s="273" t="str">
        <f>IF(GUS_2020!AT83&lt;&gt;"",GUS_2020!AT83*41.868/1000,"")</f>
        <v/>
      </c>
      <c r="AU83" s="273" t="str">
        <f>IF(GUS_2020!AU83&lt;&gt;"",GUS_2020!AU83*41.868/1000,"")</f>
        <v/>
      </c>
      <c r="AV83" s="273" t="str">
        <f>IF(GUS_2020!AV83&lt;&gt;"",GUS_2020!AV83*41.868/1000,"")</f>
        <v/>
      </c>
      <c r="AW83" s="273" t="str">
        <f>IF(GUS_2020!AW83&lt;&gt;"",GUS_2020!AW83*41.868/1000,"")</f>
        <v/>
      </c>
      <c r="AX83" s="273" t="str">
        <f>IF(GUS_2020!AX83&lt;&gt;"",GUS_2020!AX83*41.868/1000,"")</f>
        <v/>
      </c>
      <c r="AY83" s="273" t="str">
        <f>IF(GUS_2020!AY83&lt;&gt;"",GUS_2020!AY83*41.868/1000,"")</f>
        <v/>
      </c>
      <c r="AZ83" s="273" t="str">
        <f>IF(GUS_2020!AZ83&lt;&gt;"",GUS_2020!AZ83*41.868/1000,"")</f>
        <v/>
      </c>
      <c r="BA83" s="273" t="str">
        <f>IF(GUS_2020!BA83&lt;&gt;"",GUS_2020!BA83*41.868/1000,"")</f>
        <v/>
      </c>
      <c r="BB83" s="273" t="str">
        <f>IF(GUS_2020!BB83&lt;&gt;"",GUS_2020!BB83*41.868/1000,"")</f>
        <v/>
      </c>
      <c r="BC83" s="273" t="str">
        <f>IF(GUS_2020!BC83&lt;&gt;"",GUS_2020!BC83*41.868/1000,"")</f>
        <v/>
      </c>
      <c r="BD83" s="273" t="str">
        <f>IF(GUS_2020!BD83&lt;&gt;"",GUS_2020!BD83*41.868/1000,"")</f>
        <v/>
      </c>
      <c r="BE83" s="273" t="str">
        <f>IF(GUS_2020!BE83&lt;&gt;"",GUS_2020!BE83*41.868/1000,"")</f>
        <v/>
      </c>
      <c r="BF83" s="273" t="str">
        <f>IF(GUS_2020!BF83&lt;&gt;"",GUS_2020!BF83*41.868/1000,"")</f>
        <v/>
      </c>
      <c r="BG83" s="273" t="str">
        <f>IF(GUS_2020!BG83&lt;&gt;"",GUS_2020!BG83*41.868/1000,"")</f>
        <v/>
      </c>
      <c r="BH83" s="273" t="str">
        <f>IF(GUS_2020!BH83&lt;&gt;"",GUS_2020!BH83*41.868/1000,"")</f>
        <v/>
      </c>
      <c r="BI83" s="273" t="str">
        <f>IF(GUS_2020!BI83&lt;&gt;"",GUS_2020!BI83*41.868/1000,"")</f>
        <v/>
      </c>
      <c r="BJ83" s="273" t="str">
        <f>IF(GUS_2020!BJ83&lt;&gt;"",GUS_2020!BJ83*41.868/1000,"")</f>
        <v/>
      </c>
      <c r="BK83" s="273" t="str">
        <f>IF(GUS_2020!BK83&lt;&gt;"",GUS_2020!BK83*41.868/1000,"")</f>
        <v/>
      </c>
      <c r="BL83" s="273" t="str">
        <f>IF(GUS_2020!BL83&lt;&gt;"",GUS_2020!BL83*41.868/1000,"")</f>
        <v/>
      </c>
      <c r="BM83" s="273" t="str">
        <f>IF(GUS_2020!BM83&lt;&gt;"",GUS_2020!BM83*41.868/1000,"")</f>
        <v/>
      </c>
      <c r="BN83" s="273" t="str">
        <f>IF(GUS_2020!BN83&lt;&gt;"",GUS_2020!BN83*41.868/1000,"")</f>
        <v/>
      </c>
      <c r="BO83" s="273" t="str">
        <f>IF(GUS_2020!BO83&lt;&gt;"",GUS_2020!BO83*41.868/1000,"")</f>
        <v/>
      </c>
      <c r="BP83" s="273" t="str">
        <f>IF(GUS_2020!BP83&lt;&gt;"",GUS_2020!BP83*41.868/1000,"")</f>
        <v/>
      </c>
      <c r="BQ83" s="273" t="str">
        <f>IF(GUS_2020!BQ83&lt;&gt;"",GUS_2020!BQ83*41.868/1000,"")</f>
        <v/>
      </c>
      <c r="BR83" s="273" t="str">
        <f>IF(GUS_2020!BR83&lt;&gt;"",GUS_2020!BR83*41.868/1000,"")</f>
        <v/>
      </c>
      <c r="BS83" s="273">
        <f>IF(GUS_2020!BS83&lt;&gt;"",GUS_2020!BS83*41.868/1000,"")</f>
        <v>0</v>
      </c>
    </row>
    <row r="84" spans="1:71" ht="22.5">
      <c r="A84" s="272" t="s">
        <v>704</v>
      </c>
      <c r="B84" s="273">
        <f>IF(GUS_2020!B84&lt;&gt;"",GUS_2020!B84*41.868/1000,"")</f>
        <v>40.528224000000002</v>
      </c>
      <c r="C84" s="273">
        <f>IF(GUS_2020!C84&lt;&gt;"",GUS_2020!C84*41.868/1000,"")</f>
        <v>2.4702120000000001</v>
      </c>
      <c r="D84" s="273" t="str">
        <f>IF(GUS_2020!D84&lt;&gt;"",GUS_2020!D84*41.868/1000,"")</f>
        <v/>
      </c>
      <c r="E84" s="273">
        <f>IF(GUS_2020!E84&lt;&gt;"",GUS_2020!E84*41.868/1000,"")</f>
        <v>2.4702120000000001</v>
      </c>
      <c r="F84" s="273" t="str">
        <f>IF(GUS_2020!F84&lt;&gt;"",GUS_2020!F84*41.868/1000,"")</f>
        <v/>
      </c>
      <c r="G84" s="273" t="str">
        <f>IF(GUS_2020!G84&lt;&gt;"",GUS_2020!G84*41.868/1000,"")</f>
        <v/>
      </c>
      <c r="H84" s="273" t="str">
        <f>IF(GUS_2020!H84&lt;&gt;"",GUS_2020!H84*41.868/1000,"")</f>
        <v/>
      </c>
      <c r="I84" s="273" t="str">
        <f>IF(GUS_2020!I84&lt;&gt;"",GUS_2020!I84*41.868/1000,"")</f>
        <v/>
      </c>
      <c r="J84" s="273" t="str">
        <f>IF(GUS_2020!J84&lt;&gt;"",GUS_2020!J84*41.868/1000,"")</f>
        <v/>
      </c>
      <c r="K84" s="273" t="str">
        <f>IF(GUS_2020!K84&lt;&gt;"",GUS_2020!K84*41.868/1000,"")</f>
        <v/>
      </c>
      <c r="L84" s="273" t="str">
        <f>IF(GUS_2020!L84&lt;&gt;"",GUS_2020!L84*41.868/1000,"")</f>
        <v/>
      </c>
      <c r="M84" s="273" t="str">
        <f>IF(GUS_2020!M84&lt;&gt;"",GUS_2020!M84*41.868/1000,"")</f>
        <v/>
      </c>
      <c r="N84" s="273">
        <f>IF(GUS_2020!N84&lt;&gt;"",GUS_2020!N84*41.868/1000,"")</f>
        <v>34.917912000000001</v>
      </c>
      <c r="O84" s="273" t="str">
        <f>IF(GUS_2020!O84&lt;&gt;"",GUS_2020!O84*41.868/1000,"")</f>
        <v/>
      </c>
      <c r="P84" s="273">
        <f>IF(GUS_2020!P84&lt;&gt;"",GUS_2020!P84*41.868/1000,"")</f>
        <v>34.917912000000001</v>
      </c>
      <c r="Q84" s="273" t="str">
        <f>IF(GUS_2020!Q84&lt;&gt;"",GUS_2020!Q84*41.868/1000,"")</f>
        <v/>
      </c>
      <c r="R84" s="273" t="str">
        <f>IF(GUS_2020!R84&lt;&gt;"",GUS_2020!R84*41.868/1000,"")</f>
        <v/>
      </c>
      <c r="S84" s="273" t="str">
        <f>IF(GUS_2020!S84&lt;&gt;"",GUS_2020!S84*41.868/1000,"")</f>
        <v/>
      </c>
      <c r="T84" s="273" t="str">
        <f>IF(GUS_2020!T84&lt;&gt;"",GUS_2020!T84*41.868/1000,"")</f>
        <v/>
      </c>
      <c r="U84" s="273" t="str">
        <f>IF(GUS_2020!U84&lt;&gt;"",GUS_2020!U84*41.868/1000,"")</f>
        <v/>
      </c>
      <c r="V84" s="273" t="str">
        <f>IF(GUS_2020!V84&lt;&gt;"",GUS_2020!V84*41.868/1000,"")</f>
        <v/>
      </c>
      <c r="W84" s="273" t="str">
        <f>IF(GUS_2020!W84&lt;&gt;"",GUS_2020!W84*41.868/1000,"")</f>
        <v/>
      </c>
      <c r="X84" s="273" t="str">
        <f>IF(GUS_2020!X84&lt;&gt;"",GUS_2020!X84*41.868/1000,"")</f>
        <v/>
      </c>
      <c r="Y84" s="273" t="str">
        <f>IF(GUS_2020!Y84&lt;&gt;"",GUS_2020!Y84*41.868/1000,"")</f>
        <v/>
      </c>
      <c r="Z84" s="273" t="str">
        <f>IF(GUS_2020!Z84&lt;&gt;"",GUS_2020!Z84*41.868/1000,"")</f>
        <v/>
      </c>
      <c r="AA84" s="273" t="str">
        <f>IF(GUS_2020!AA84&lt;&gt;"",GUS_2020!AA84*41.868/1000,"")</f>
        <v/>
      </c>
      <c r="AB84" s="273" t="str">
        <f>IF(GUS_2020!AB84&lt;&gt;"",GUS_2020!AB84*41.868/1000,"")</f>
        <v/>
      </c>
      <c r="AC84" s="273" t="str">
        <f>IF(GUS_2020!AC84&lt;&gt;"",GUS_2020!AC84*41.868/1000,"")</f>
        <v/>
      </c>
      <c r="AD84" s="273" t="str">
        <f>IF(GUS_2020!AD84&lt;&gt;"",GUS_2020!AD84*41.868/1000,"")</f>
        <v/>
      </c>
      <c r="AE84" s="273" t="str">
        <f>IF(GUS_2020!AE84&lt;&gt;"",GUS_2020!AE84*41.868/1000,"")</f>
        <v/>
      </c>
      <c r="AF84" s="273" t="str">
        <f>IF(GUS_2020!AF84&lt;&gt;"",GUS_2020!AF84*41.868/1000,"")</f>
        <v/>
      </c>
      <c r="AG84" s="273" t="str">
        <f>IF(GUS_2020!AG84&lt;&gt;"",GUS_2020!AG84*41.868/1000,"")</f>
        <v/>
      </c>
      <c r="AH84" s="273" t="str">
        <f>IF(GUS_2020!AH84&lt;&gt;"",GUS_2020!AH84*41.868/1000,"")</f>
        <v/>
      </c>
      <c r="AI84" s="273" t="str">
        <f>IF(GUS_2020!AI84&lt;&gt;"",GUS_2020!AI84*41.868/1000,"")</f>
        <v/>
      </c>
      <c r="AJ84" s="273" t="str">
        <f>IF(GUS_2020!AJ84&lt;&gt;"",GUS_2020!AJ84*41.868/1000,"")</f>
        <v/>
      </c>
      <c r="AK84" s="273" t="str">
        <f>IF(GUS_2020!AK84&lt;&gt;"",GUS_2020!AK84*41.868/1000,"")</f>
        <v/>
      </c>
      <c r="AL84" s="273" t="str">
        <f>IF(GUS_2020!AL84&lt;&gt;"",GUS_2020!AL84*41.868/1000,"")</f>
        <v/>
      </c>
      <c r="AM84" s="273" t="str">
        <f>IF(GUS_2020!AM84&lt;&gt;"",GUS_2020!AM84*41.868/1000,"")</f>
        <v/>
      </c>
      <c r="AN84" s="273" t="str">
        <f>IF(GUS_2020!AN84&lt;&gt;"",GUS_2020!AN84*41.868/1000,"")</f>
        <v/>
      </c>
      <c r="AO84" s="273" t="str">
        <f>IF(GUS_2020!AO84&lt;&gt;"",GUS_2020!AO84*41.868/1000,"")</f>
        <v/>
      </c>
      <c r="AP84" s="273" t="str">
        <f>IF(GUS_2020!AP84&lt;&gt;"",GUS_2020!AP84*41.868/1000,"")</f>
        <v/>
      </c>
      <c r="AQ84" s="273" t="str">
        <f>IF(GUS_2020!AQ84&lt;&gt;"",GUS_2020!AQ84*41.868/1000,"")</f>
        <v/>
      </c>
      <c r="AR84" s="273" t="str">
        <f>IF(GUS_2020!AR84&lt;&gt;"",GUS_2020!AR84*41.868/1000,"")</f>
        <v/>
      </c>
      <c r="AS84" s="273" t="str">
        <f>IF(GUS_2020!AS84&lt;&gt;"",GUS_2020!AS84*41.868/1000,"")</f>
        <v/>
      </c>
      <c r="AT84" s="273">
        <f>IF(GUS_2020!AT84&lt;&gt;"",GUS_2020!AT84*41.868/1000,"")</f>
        <v>0</v>
      </c>
      <c r="AU84" s="273" t="str">
        <f>IF(GUS_2020!AU84&lt;&gt;"",GUS_2020!AU84*41.868/1000,"")</f>
        <v/>
      </c>
      <c r="AV84" s="273" t="str">
        <f>IF(GUS_2020!AV84&lt;&gt;"",GUS_2020!AV84*41.868/1000,"")</f>
        <v/>
      </c>
      <c r="AW84" s="273" t="str">
        <f>IF(GUS_2020!AW84&lt;&gt;"",GUS_2020!AW84*41.868/1000,"")</f>
        <v/>
      </c>
      <c r="AX84" s="273" t="str">
        <f>IF(GUS_2020!AX84&lt;&gt;"",GUS_2020!AX84*41.868/1000,"")</f>
        <v/>
      </c>
      <c r="AY84" s="273" t="str">
        <f>IF(GUS_2020!AY84&lt;&gt;"",GUS_2020!AY84*41.868/1000,"")</f>
        <v/>
      </c>
      <c r="AZ84" s="273" t="str">
        <f>IF(GUS_2020!AZ84&lt;&gt;"",GUS_2020!AZ84*41.868/1000,"")</f>
        <v/>
      </c>
      <c r="BA84" s="273" t="str">
        <f>IF(GUS_2020!BA84&lt;&gt;"",GUS_2020!BA84*41.868/1000,"")</f>
        <v/>
      </c>
      <c r="BB84" s="273" t="str">
        <f>IF(GUS_2020!BB84&lt;&gt;"",GUS_2020!BB84*41.868/1000,"")</f>
        <v/>
      </c>
      <c r="BC84" s="273" t="str">
        <f>IF(GUS_2020!BC84&lt;&gt;"",GUS_2020!BC84*41.868/1000,"")</f>
        <v/>
      </c>
      <c r="BD84" s="273" t="str">
        <f>IF(GUS_2020!BD84&lt;&gt;"",GUS_2020!BD84*41.868/1000,"")</f>
        <v/>
      </c>
      <c r="BE84" s="273" t="str">
        <f>IF(GUS_2020!BE84&lt;&gt;"",GUS_2020!BE84*41.868/1000,"")</f>
        <v/>
      </c>
      <c r="BF84" s="273" t="str">
        <f>IF(GUS_2020!BF84&lt;&gt;"",GUS_2020!BF84*41.868/1000,"")</f>
        <v/>
      </c>
      <c r="BG84" s="273" t="str">
        <f>IF(GUS_2020!BG84&lt;&gt;"",GUS_2020!BG84*41.868/1000,"")</f>
        <v/>
      </c>
      <c r="BH84" s="273" t="str">
        <f>IF(GUS_2020!BH84&lt;&gt;"",GUS_2020!BH84*41.868/1000,"")</f>
        <v/>
      </c>
      <c r="BI84" s="273" t="str">
        <f>IF(GUS_2020!BI84&lt;&gt;"",GUS_2020!BI84*41.868/1000,"")</f>
        <v/>
      </c>
      <c r="BJ84" s="273" t="str">
        <f>IF(GUS_2020!BJ84&lt;&gt;"",GUS_2020!BJ84*41.868/1000,"")</f>
        <v/>
      </c>
      <c r="BK84" s="273" t="str">
        <f>IF(GUS_2020!BK84&lt;&gt;"",GUS_2020!BK84*41.868/1000,"")</f>
        <v/>
      </c>
      <c r="BL84" s="273" t="str">
        <f>IF(GUS_2020!BL84&lt;&gt;"",GUS_2020!BL84*41.868/1000,"")</f>
        <v/>
      </c>
      <c r="BM84" s="273" t="str">
        <f>IF(GUS_2020!BM84&lt;&gt;"",GUS_2020!BM84*41.868/1000,"")</f>
        <v/>
      </c>
      <c r="BN84" s="273" t="str">
        <f>IF(GUS_2020!BN84&lt;&gt;"",GUS_2020!BN84*41.868/1000,"")</f>
        <v/>
      </c>
      <c r="BO84" s="273" t="str">
        <f>IF(GUS_2020!BO84&lt;&gt;"",GUS_2020!BO84*41.868/1000,"")</f>
        <v/>
      </c>
      <c r="BP84" s="273" t="str">
        <f>IF(GUS_2020!BP84&lt;&gt;"",GUS_2020!BP84*41.868/1000,"")</f>
        <v/>
      </c>
      <c r="BQ84" s="273" t="str">
        <f>IF(GUS_2020!BQ84&lt;&gt;"",GUS_2020!BQ84*41.868/1000,"")</f>
        <v/>
      </c>
      <c r="BR84" s="273">
        <f>IF(GUS_2020!BR84&lt;&gt;"",GUS_2020!BR84*41.868/1000,"")</f>
        <v>0.79549200000000009</v>
      </c>
      <c r="BS84" s="273">
        <f>IF(GUS_2020!BS84&lt;&gt;"",GUS_2020!BS84*41.868/1000,"")</f>
        <v>2.386476</v>
      </c>
    </row>
    <row r="85" spans="1:71" ht="22.5">
      <c r="A85" s="272" t="s">
        <v>715</v>
      </c>
      <c r="B85" s="273" t="str">
        <f>IF(GUS_2020!B85&lt;&gt;"",GUS_2020!B85*41.868/1000,"")</f>
        <v/>
      </c>
      <c r="C85" s="273" t="str">
        <f>IF(GUS_2020!C85&lt;&gt;"",GUS_2020!C85*41.868/1000,"")</f>
        <v/>
      </c>
      <c r="D85" s="273" t="str">
        <f>IF(GUS_2020!D85&lt;&gt;"",GUS_2020!D85*41.868/1000,"")</f>
        <v/>
      </c>
      <c r="E85" s="273" t="str">
        <f>IF(GUS_2020!E85&lt;&gt;"",GUS_2020!E85*41.868/1000,"")</f>
        <v/>
      </c>
      <c r="F85" s="273" t="str">
        <f>IF(GUS_2020!F85&lt;&gt;"",GUS_2020!F85*41.868/1000,"")</f>
        <v/>
      </c>
      <c r="G85" s="273" t="str">
        <f>IF(GUS_2020!G85&lt;&gt;"",GUS_2020!G85*41.868/1000,"")</f>
        <v/>
      </c>
      <c r="H85" s="273" t="str">
        <f>IF(GUS_2020!H85&lt;&gt;"",GUS_2020!H85*41.868/1000,"")</f>
        <v/>
      </c>
      <c r="I85" s="273" t="str">
        <f>IF(GUS_2020!I85&lt;&gt;"",GUS_2020!I85*41.868/1000,"")</f>
        <v/>
      </c>
      <c r="J85" s="273" t="str">
        <f>IF(GUS_2020!J85&lt;&gt;"",GUS_2020!J85*41.868/1000,"")</f>
        <v/>
      </c>
      <c r="K85" s="273" t="str">
        <f>IF(GUS_2020!K85&lt;&gt;"",GUS_2020!K85*41.868/1000,"")</f>
        <v/>
      </c>
      <c r="L85" s="273" t="str">
        <f>IF(GUS_2020!L85&lt;&gt;"",GUS_2020!L85*41.868/1000,"")</f>
        <v/>
      </c>
      <c r="M85" s="273" t="str">
        <f>IF(GUS_2020!M85&lt;&gt;"",GUS_2020!M85*41.868/1000,"")</f>
        <v/>
      </c>
      <c r="N85" s="273" t="str">
        <f>IF(GUS_2020!N85&lt;&gt;"",GUS_2020!N85*41.868/1000,"")</f>
        <v/>
      </c>
      <c r="O85" s="273" t="str">
        <f>IF(GUS_2020!O85&lt;&gt;"",GUS_2020!O85*41.868/1000,"")</f>
        <v/>
      </c>
      <c r="P85" s="273" t="str">
        <f>IF(GUS_2020!P85&lt;&gt;"",GUS_2020!P85*41.868/1000,"")</f>
        <v/>
      </c>
      <c r="Q85" s="273" t="str">
        <f>IF(GUS_2020!Q85&lt;&gt;"",GUS_2020!Q85*41.868/1000,"")</f>
        <v/>
      </c>
      <c r="R85" s="273" t="str">
        <f>IF(GUS_2020!R85&lt;&gt;"",GUS_2020!R85*41.868/1000,"")</f>
        <v/>
      </c>
      <c r="S85" s="273" t="str">
        <f>IF(GUS_2020!S85&lt;&gt;"",GUS_2020!S85*41.868/1000,"")</f>
        <v/>
      </c>
      <c r="T85" s="273" t="str">
        <f>IF(GUS_2020!T85&lt;&gt;"",GUS_2020!T85*41.868/1000,"")</f>
        <v/>
      </c>
      <c r="U85" s="273" t="str">
        <f>IF(GUS_2020!U85&lt;&gt;"",GUS_2020!U85*41.868/1000,"")</f>
        <v/>
      </c>
      <c r="V85" s="273" t="str">
        <f>IF(GUS_2020!V85&lt;&gt;"",GUS_2020!V85*41.868/1000,"")</f>
        <v/>
      </c>
      <c r="W85" s="273" t="str">
        <f>IF(GUS_2020!W85&lt;&gt;"",GUS_2020!W85*41.868/1000,"")</f>
        <v/>
      </c>
      <c r="X85" s="273" t="str">
        <f>IF(GUS_2020!X85&lt;&gt;"",GUS_2020!X85*41.868/1000,"")</f>
        <v/>
      </c>
      <c r="Y85" s="273" t="str">
        <f>IF(GUS_2020!Y85&lt;&gt;"",GUS_2020!Y85*41.868/1000,"")</f>
        <v/>
      </c>
      <c r="Z85" s="273" t="str">
        <f>IF(GUS_2020!Z85&lt;&gt;"",GUS_2020!Z85*41.868/1000,"")</f>
        <v/>
      </c>
      <c r="AA85" s="273" t="str">
        <f>IF(GUS_2020!AA85&lt;&gt;"",GUS_2020!AA85*41.868/1000,"")</f>
        <v/>
      </c>
      <c r="AB85" s="273" t="str">
        <f>IF(GUS_2020!AB85&lt;&gt;"",GUS_2020!AB85*41.868/1000,"")</f>
        <v/>
      </c>
      <c r="AC85" s="273" t="str">
        <f>IF(GUS_2020!AC85&lt;&gt;"",GUS_2020!AC85*41.868/1000,"")</f>
        <v/>
      </c>
      <c r="AD85" s="273" t="str">
        <f>IF(GUS_2020!AD85&lt;&gt;"",GUS_2020!AD85*41.868/1000,"")</f>
        <v/>
      </c>
      <c r="AE85" s="273" t="str">
        <f>IF(GUS_2020!AE85&lt;&gt;"",GUS_2020!AE85*41.868/1000,"")</f>
        <v/>
      </c>
      <c r="AF85" s="273" t="str">
        <f>IF(GUS_2020!AF85&lt;&gt;"",GUS_2020!AF85*41.868/1000,"")</f>
        <v/>
      </c>
      <c r="AG85" s="273" t="str">
        <f>IF(GUS_2020!AG85&lt;&gt;"",GUS_2020!AG85*41.868/1000,"")</f>
        <v/>
      </c>
      <c r="AH85" s="273" t="str">
        <f>IF(GUS_2020!AH85&lt;&gt;"",GUS_2020!AH85*41.868/1000,"")</f>
        <v/>
      </c>
      <c r="AI85" s="273" t="str">
        <f>IF(GUS_2020!AI85&lt;&gt;"",GUS_2020!AI85*41.868/1000,"")</f>
        <v/>
      </c>
      <c r="AJ85" s="273" t="str">
        <f>IF(GUS_2020!AJ85&lt;&gt;"",GUS_2020!AJ85*41.868/1000,"")</f>
        <v/>
      </c>
      <c r="AK85" s="273" t="str">
        <f>IF(GUS_2020!AK85&lt;&gt;"",GUS_2020!AK85*41.868/1000,"")</f>
        <v/>
      </c>
      <c r="AL85" s="273" t="str">
        <f>IF(GUS_2020!AL85&lt;&gt;"",GUS_2020!AL85*41.868/1000,"")</f>
        <v/>
      </c>
      <c r="AM85" s="273" t="str">
        <f>IF(GUS_2020!AM85&lt;&gt;"",GUS_2020!AM85*41.868/1000,"")</f>
        <v/>
      </c>
      <c r="AN85" s="273" t="str">
        <f>IF(GUS_2020!AN85&lt;&gt;"",GUS_2020!AN85*41.868/1000,"")</f>
        <v/>
      </c>
      <c r="AO85" s="273" t="str">
        <f>IF(GUS_2020!AO85&lt;&gt;"",GUS_2020!AO85*41.868/1000,"")</f>
        <v/>
      </c>
      <c r="AP85" s="273" t="str">
        <f>IF(GUS_2020!AP85&lt;&gt;"",GUS_2020!AP85*41.868/1000,"")</f>
        <v/>
      </c>
      <c r="AQ85" s="273" t="str">
        <f>IF(GUS_2020!AQ85&lt;&gt;"",GUS_2020!AQ85*41.868/1000,"")</f>
        <v/>
      </c>
      <c r="AR85" s="273" t="str">
        <f>IF(GUS_2020!AR85&lt;&gt;"",GUS_2020!AR85*41.868/1000,"")</f>
        <v/>
      </c>
      <c r="AS85" s="273" t="str">
        <f>IF(GUS_2020!AS85&lt;&gt;"",GUS_2020!AS85*41.868/1000,"")</f>
        <v/>
      </c>
      <c r="AT85" s="273" t="str">
        <f>IF(GUS_2020!AT85&lt;&gt;"",GUS_2020!AT85*41.868/1000,"")</f>
        <v/>
      </c>
      <c r="AU85" s="273" t="str">
        <f>IF(GUS_2020!AU85&lt;&gt;"",GUS_2020!AU85*41.868/1000,"")</f>
        <v/>
      </c>
      <c r="AV85" s="273" t="str">
        <f>IF(GUS_2020!AV85&lt;&gt;"",GUS_2020!AV85*41.868/1000,"")</f>
        <v/>
      </c>
      <c r="AW85" s="273" t="str">
        <f>IF(GUS_2020!AW85&lt;&gt;"",GUS_2020!AW85*41.868/1000,"")</f>
        <v/>
      </c>
      <c r="AX85" s="273" t="str">
        <f>IF(GUS_2020!AX85&lt;&gt;"",GUS_2020!AX85*41.868/1000,"")</f>
        <v/>
      </c>
      <c r="AY85" s="273" t="str">
        <f>IF(GUS_2020!AY85&lt;&gt;"",GUS_2020!AY85*41.868/1000,"")</f>
        <v/>
      </c>
      <c r="AZ85" s="273" t="str">
        <f>IF(GUS_2020!AZ85&lt;&gt;"",GUS_2020!AZ85*41.868/1000,"")</f>
        <v/>
      </c>
      <c r="BA85" s="273" t="str">
        <f>IF(GUS_2020!BA85&lt;&gt;"",GUS_2020!BA85*41.868/1000,"")</f>
        <v/>
      </c>
      <c r="BB85" s="273" t="str">
        <f>IF(GUS_2020!BB85&lt;&gt;"",GUS_2020!BB85*41.868/1000,"")</f>
        <v/>
      </c>
      <c r="BC85" s="273" t="str">
        <f>IF(GUS_2020!BC85&lt;&gt;"",GUS_2020!BC85*41.868/1000,"")</f>
        <v/>
      </c>
      <c r="BD85" s="273" t="str">
        <f>IF(GUS_2020!BD85&lt;&gt;"",GUS_2020!BD85*41.868/1000,"")</f>
        <v/>
      </c>
      <c r="BE85" s="273" t="str">
        <f>IF(GUS_2020!BE85&lt;&gt;"",GUS_2020!BE85*41.868/1000,"")</f>
        <v/>
      </c>
      <c r="BF85" s="273" t="str">
        <f>IF(GUS_2020!BF85&lt;&gt;"",GUS_2020!BF85*41.868/1000,"")</f>
        <v/>
      </c>
      <c r="BG85" s="273" t="str">
        <f>IF(GUS_2020!BG85&lt;&gt;"",GUS_2020!BG85*41.868/1000,"")</f>
        <v/>
      </c>
      <c r="BH85" s="273" t="str">
        <f>IF(GUS_2020!BH85&lt;&gt;"",GUS_2020!BH85*41.868/1000,"")</f>
        <v/>
      </c>
      <c r="BI85" s="273" t="str">
        <f>IF(GUS_2020!BI85&lt;&gt;"",GUS_2020!BI85*41.868/1000,"")</f>
        <v/>
      </c>
      <c r="BJ85" s="273" t="str">
        <f>IF(GUS_2020!BJ85&lt;&gt;"",GUS_2020!BJ85*41.868/1000,"")</f>
        <v/>
      </c>
      <c r="BK85" s="273" t="str">
        <f>IF(GUS_2020!BK85&lt;&gt;"",GUS_2020!BK85*41.868/1000,"")</f>
        <v/>
      </c>
      <c r="BL85" s="273" t="str">
        <f>IF(GUS_2020!BL85&lt;&gt;"",GUS_2020!BL85*41.868/1000,"")</f>
        <v/>
      </c>
      <c r="BM85" s="273" t="str">
        <f>IF(GUS_2020!BM85&lt;&gt;"",GUS_2020!BM85*41.868/1000,"")</f>
        <v/>
      </c>
      <c r="BN85" s="273" t="str">
        <f>IF(GUS_2020!BN85&lt;&gt;"",GUS_2020!BN85*41.868/1000,"")</f>
        <v/>
      </c>
      <c r="BO85" s="273" t="str">
        <f>IF(GUS_2020!BO85&lt;&gt;"",GUS_2020!BO85*41.868/1000,"")</f>
        <v/>
      </c>
      <c r="BP85" s="273" t="str">
        <f>IF(GUS_2020!BP85&lt;&gt;"",GUS_2020!BP85*41.868/1000,"")</f>
        <v/>
      </c>
      <c r="BQ85" s="273" t="str">
        <f>IF(GUS_2020!BQ85&lt;&gt;"",GUS_2020!BQ85*41.868/1000,"")</f>
        <v/>
      </c>
      <c r="BR85" s="273" t="str">
        <f>IF(GUS_2020!BR85&lt;&gt;"",GUS_2020!BR85*41.868/1000,"")</f>
        <v/>
      </c>
      <c r="BS85" s="273" t="str">
        <f>IF(GUS_2020!BS85&lt;&gt;"",GUS_2020!BS85*41.868/1000,"")</f>
        <v/>
      </c>
    </row>
    <row r="86" spans="1:71" ht="22.5">
      <c r="A86" s="272" t="s">
        <v>706</v>
      </c>
      <c r="B86" s="273">
        <f>IF(GUS_2020!B86&lt;&gt;"",GUS_2020!B86*41.868/1000,"")</f>
        <v>0.50241600000000008</v>
      </c>
      <c r="C86" s="273">
        <f>IF(GUS_2020!C86&lt;&gt;"",GUS_2020!C86*41.868/1000,"")</f>
        <v>0</v>
      </c>
      <c r="D86" s="273" t="str">
        <f>IF(GUS_2020!D86&lt;&gt;"",GUS_2020!D86*41.868/1000,"")</f>
        <v/>
      </c>
      <c r="E86" s="273" t="str">
        <f>IF(GUS_2020!E86&lt;&gt;"",GUS_2020!E86*41.868/1000,"")</f>
        <v/>
      </c>
      <c r="F86" s="273">
        <f>IF(GUS_2020!F86&lt;&gt;"",GUS_2020!F86*41.868/1000,"")</f>
        <v>0</v>
      </c>
      <c r="G86" s="273" t="str">
        <f>IF(GUS_2020!G86&lt;&gt;"",GUS_2020!G86*41.868/1000,"")</f>
        <v/>
      </c>
      <c r="H86" s="273" t="str">
        <f>IF(GUS_2020!H86&lt;&gt;"",GUS_2020!H86*41.868/1000,"")</f>
        <v/>
      </c>
      <c r="I86" s="273" t="str">
        <f>IF(GUS_2020!I86&lt;&gt;"",GUS_2020!I86*41.868/1000,"")</f>
        <v/>
      </c>
      <c r="J86" s="273" t="str">
        <f>IF(GUS_2020!J86&lt;&gt;"",GUS_2020!J86*41.868/1000,"")</f>
        <v/>
      </c>
      <c r="K86" s="273" t="str">
        <f>IF(GUS_2020!K86&lt;&gt;"",GUS_2020!K86*41.868/1000,"")</f>
        <v/>
      </c>
      <c r="L86" s="273" t="str">
        <f>IF(GUS_2020!L86&lt;&gt;"",GUS_2020!L86*41.868/1000,"")</f>
        <v/>
      </c>
      <c r="M86" s="273" t="str">
        <f>IF(GUS_2020!M86&lt;&gt;"",GUS_2020!M86*41.868/1000,"")</f>
        <v/>
      </c>
      <c r="N86" s="273" t="str">
        <f>IF(GUS_2020!N86&lt;&gt;"",GUS_2020!N86*41.868/1000,"")</f>
        <v/>
      </c>
      <c r="O86" s="273" t="str">
        <f>IF(GUS_2020!O86&lt;&gt;"",GUS_2020!O86*41.868/1000,"")</f>
        <v/>
      </c>
      <c r="P86" s="273" t="str">
        <f>IF(GUS_2020!P86&lt;&gt;"",GUS_2020!P86*41.868/1000,"")</f>
        <v/>
      </c>
      <c r="Q86" s="273" t="str">
        <f>IF(GUS_2020!Q86&lt;&gt;"",GUS_2020!Q86*41.868/1000,"")</f>
        <v/>
      </c>
      <c r="R86" s="273" t="str">
        <f>IF(GUS_2020!R86&lt;&gt;"",GUS_2020!R86*41.868/1000,"")</f>
        <v/>
      </c>
      <c r="S86" s="273" t="str">
        <f>IF(GUS_2020!S86&lt;&gt;"",GUS_2020!S86*41.868/1000,"")</f>
        <v/>
      </c>
      <c r="T86" s="273" t="str">
        <f>IF(GUS_2020!T86&lt;&gt;"",GUS_2020!T86*41.868/1000,"")</f>
        <v/>
      </c>
      <c r="U86" s="273" t="str">
        <f>IF(GUS_2020!U86&lt;&gt;"",GUS_2020!U86*41.868/1000,"")</f>
        <v/>
      </c>
      <c r="V86" s="273" t="str">
        <f>IF(GUS_2020!V86&lt;&gt;"",GUS_2020!V86*41.868/1000,"")</f>
        <v/>
      </c>
      <c r="W86" s="273" t="str">
        <f>IF(GUS_2020!W86&lt;&gt;"",GUS_2020!W86*41.868/1000,"")</f>
        <v/>
      </c>
      <c r="X86" s="273" t="str">
        <f>IF(GUS_2020!X86&lt;&gt;"",GUS_2020!X86*41.868/1000,"")</f>
        <v/>
      </c>
      <c r="Y86" s="273" t="str">
        <f>IF(GUS_2020!Y86&lt;&gt;"",GUS_2020!Y86*41.868/1000,"")</f>
        <v/>
      </c>
      <c r="Z86" s="273" t="str">
        <f>IF(GUS_2020!Z86&lt;&gt;"",GUS_2020!Z86*41.868/1000,"")</f>
        <v/>
      </c>
      <c r="AA86" s="273" t="str">
        <f>IF(GUS_2020!AA86&lt;&gt;"",GUS_2020!AA86*41.868/1000,"")</f>
        <v/>
      </c>
      <c r="AB86" s="273" t="str">
        <f>IF(GUS_2020!AB86&lt;&gt;"",GUS_2020!AB86*41.868/1000,"")</f>
        <v/>
      </c>
      <c r="AC86" s="273" t="str">
        <f>IF(GUS_2020!AC86&lt;&gt;"",GUS_2020!AC86*41.868/1000,"")</f>
        <v/>
      </c>
      <c r="AD86" s="273" t="str">
        <f>IF(GUS_2020!AD86&lt;&gt;"",GUS_2020!AD86*41.868/1000,"")</f>
        <v/>
      </c>
      <c r="AE86" s="273" t="str">
        <f>IF(GUS_2020!AE86&lt;&gt;"",GUS_2020!AE86*41.868/1000,"")</f>
        <v/>
      </c>
      <c r="AF86" s="273" t="str">
        <f>IF(GUS_2020!AF86&lt;&gt;"",GUS_2020!AF86*41.868/1000,"")</f>
        <v/>
      </c>
      <c r="AG86" s="273" t="str">
        <f>IF(GUS_2020!AG86&lt;&gt;"",GUS_2020!AG86*41.868/1000,"")</f>
        <v/>
      </c>
      <c r="AH86" s="273" t="str">
        <f>IF(GUS_2020!AH86&lt;&gt;"",GUS_2020!AH86*41.868/1000,"")</f>
        <v/>
      </c>
      <c r="AI86" s="273" t="str">
        <f>IF(GUS_2020!AI86&lt;&gt;"",GUS_2020!AI86*41.868/1000,"")</f>
        <v/>
      </c>
      <c r="AJ86" s="273" t="str">
        <f>IF(GUS_2020!AJ86&lt;&gt;"",GUS_2020!AJ86*41.868/1000,"")</f>
        <v/>
      </c>
      <c r="AK86" s="273" t="str">
        <f>IF(GUS_2020!AK86&lt;&gt;"",GUS_2020!AK86*41.868/1000,"")</f>
        <v/>
      </c>
      <c r="AL86" s="273" t="str">
        <f>IF(GUS_2020!AL86&lt;&gt;"",GUS_2020!AL86*41.868/1000,"")</f>
        <v/>
      </c>
      <c r="AM86" s="273" t="str">
        <f>IF(GUS_2020!AM86&lt;&gt;"",GUS_2020!AM86*41.868/1000,"")</f>
        <v/>
      </c>
      <c r="AN86" s="273" t="str">
        <f>IF(GUS_2020!AN86&lt;&gt;"",GUS_2020!AN86*41.868/1000,"")</f>
        <v/>
      </c>
      <c r="AO86" s="273" t="str">
        <f>IF(GUS_2020!AO86&lt;&gt;"",GUS_2020!AO86*41.868/1000,"")</f>
        <v/>
      </c>
      <c r="AP86" s="273" t="str">
        <f>IF(GUS_2020!AP86&lt;&gt;"",GUS_2020!AP86*41.868/1000,"")</f>
        <v/>
      </c>
      <c r="AQ86" s="273" t="str">
        <f>IF(GUS_2020!AQ86&lt;&gt;"",GUS_2020!AQ86*41.868/1000,"")</f>
        <v/>
      </c>
      <c r="AR86" s="273" t="str">
        <f>IF(GUS_2020!AR86&lt;&gt;"",GUS_2020!AR86*41.868/1000,"")</f>
        <v/>
      </c>
      <c r="AS86" s="273" t="str">
        <f>IF(GUS_2020!AS86&lt;&gt;"",GUS_2020!AS86*41.868/1000,"")</f>
        <v/>
      </c>
      <c r="AT86" s="273" t="str">
        <f>IF(GUS_2020!AT86&lt;&gt;"",GUS_2020!AT86*41.868/1000,"")</f>
        <v/>
      </c>
      <c r="AU86" s="273" t="str">
        <f>IF(GUS_2020!AU86&lt;&gt;"",GUS_2020!AU86*41.868/1000,"")</f>
        <v/>
      </c>
      <c r="AV86" s="273" t="str">
        <f>IF(GUS_2020!AV86&lt;&gt;"",GUS_2020!AV86*41.868/1000,"")</f>
        <v/>
      </c>
      <c r="AW86" s="273" t="str">
        <f>IF(GUS_2020!AW86&lt;&gt;"",GUS_2020!AW86*41.868/1000,"")</f>
        <v/>
      </c>
      <c r="AX86" s="273" t="str">
        <f>IF(GUS_2020!AX86&lt;&gt;"",GUS_2020!AX86*41.868/1000,"")</f>
        <v/>
      </c>
      <c r="AY86" s="273" t="str">
        <f>IF(GUS_2020!AY86&lt;&gt;"",GUS_2020!AY86*41.868/1000,"")</f>
        <v/>
      </c>
      <c r="AZ86" s="273" t="str">
        <f>IF(GUS_2020!AZ86&lt;&gt;"",GUS_2020!AZ86*41.868/1000,"")</f>
        <v/>
      </c>
      <c r="BA86" s="273" t="str">
        <f>IF(GUS_2020!BA86&lt;&gt;"",GUS_2020!BA86*41.868/1000,"")</f>
        <v/>
      </c>
      <c r="BB86" s="273" t="str">
        <f>IF(GUS_2020!BB86&lt;&gt;"",GUS_2020!BB86*41.868/1000,"")</f>
        <v/>
      </c>
      <c r="BC86" s="273" t="str">
        <f>IF(GUS_2020!BC86&lt;&gt;"",GUS_2020!BC86*41.868/1000,"")</f>
        <v/>
      </c>
      <c r="BD86" s="273" t="str">
        <f>IF(GUS_2020!BD86&lt;&gt;"",GUS_2020!BD86*41.868/1000,"")</f>
        <v/>
      </c>
      <c r="BE86" s="273" t="str">
        <f>IF(GUS_2020!BE86&lt;&gt;"",GUS_2020!BE86*41.868/1000,"")</f>
        <v/>
      </c>
      <c r="BF86" s="273" t="str">
        <f>IF(GUS_2020!BF86&lt;&gt;"",GUS_2020!BF86*41.868/1000,"")</f>
        <v/>
      </c>
      <c r="BG86" s="273" t="str">
        <f>IF(GUS_2020!BG86&lt;&gt;"",GUS_2020!BG86*41.868/1000,"")</f>
        <v/>
      </c>
      <c r="BH86" s="273" t="str">
        <f>IF(GUS_2020!BH86&lt;&gt;"",GUS_2020!BH86*41.868/1000,"")</f>
        <v/>
      </c>
      <c r="BI86" s="273" t="str">
        <f>IF(GUS_2020!BI86&lt;&gt;"",GUS_2020!BI86*41.868/1000,"")</f>
        <v/>
      </c>
      <c r="BJ86" s="273" t="str">
        <f>IF(GUS_2020!BJ86&lt;&gt;"",GUS_2020!BJ86*41.868/1000,"")</f>
        <v/>
      </c>
      <c r="BK86" s="273" t="str">
        <f>IF(GUS_2020!BK86&lt;&gt;"",GUS_2020!BK86*41.868/1000,"")</f>
        <v/>
      </c>
      <c r="BL86" s="273" t="str">
        <f>IF(GUS_2020!BL86&lt;&gt;"",GUS_2020!BL86*41.868/1000,"")</f>
        <v/>
      </c>
      <c r="BM86" s="273" t="str">
        <f>IF(GUS_2020!BM86&lt;&gt;"",GUS_2020!BM86*41.868/1000,"")</f>
        <v/>
      </c>
      <c r="BN86" s="273" t="str">
        <f>IF(GUS_2020!BN86&lt;&gt;"",GUS_2020!BN86*41.868/1000,"")</f>
        <v/>
      </c>
      <c r="BO86" s="273" t="str">
        <f>IF(GUS_2020!BO86&lt;&gt;"",GUS_2020!BO86*41.868/1000,"")</f>
        <v/>
      </c>
      <c r="BP86" s="273" t="str">
        <f>IF(GUS_2020!BP86&lt;&gt;"",GUS_2020!BP86*41.868/1000,"")</f>
        <v/>
      </c>
      <c r="BQ86" s="273" t="str">
        <f>IF(GUS_2020!BQ86&lt;&gt;"",GUS_2020!BQ86*41.868/1000,"")</f>
        <v/>
      </c>
      <c r="BR86" s="273">
        <f>IF(GUS_2020!BR86&lt;&gt;"",GUS_2020!BR86*41.868/1000,"")</f>
        <v>0</v>
      </c>
      <c r="BS86" s="273">
        <f>IF(GUS_2020!BS86&lt;&gt;"",GUS_2020!BS86*41.868/1000,"")</f>
        <v>0.46054800000000001</v>
      </c>
    </row>
    <row r="87" spans="1:71" ht="22.5">
      <c r="A87" s="272" t="s">
        <v>705</v>
      </c>
      <c r="B87" s="273" t="str">
        <f>IF(GUS_2020!B87&lt;&gt;"",GUS_2020!B87*41.868/1000,"")</f>
        <v/>
      </c>
      <c r="C87" s="273" t="str">
        <f>IF(GUS_2020!C87&lt;&gt;"",GUS_2020!C87*41.868/1000,"")</f>
        <v/>
      </c>
      <c r="D87" s="273" t="str">
        <f>IF(GUS_2020!D87&lt;&gt;"",GUS_2020!D87*41.868/1000,"")</f>
        <v/>
      </c>
      <c r="E87" s="273" t="str">
        <f>IF(GUS_2020!E87&lt;&gt;"",GUS_2020!E87*41.868/1000,"")</f>
        <v/>
      </c>
      <c r="F87" s="273" t="str">
        <f>IF(GUS_2020!F87&lt;&gt;"",GUS_2020!F87*41.868/1000,"")</f>
        <v/>
      </c>
      <c r="G87" s="273" t="str">
        <f>IF(GUS_2020!G87&lt;&gt;"",GUS_2020!G87*41.868/1000,"")</f>
        <v/>
      </c>
      <c r="H87" s="273" t="str">
        <f>IF(GUS_2020!H87&lt;&gt;"",GUS_2020!H87*41.868/1000,"")</f>
        <v/>
      </c>
      <c r="I87" s="273" t="str">
        <f>IF(GUS_2020!I87&lt;&gt;"",GUS_2020!I87*41.868/1000,"")</f>
        <v/>
      </c>
      <c r="J87" s="273" t="str">
        <f>IF(GUS_2020!J87&lt;&gt;"",GUS_2020!J87*41.868/1000,"")</f>
        <v/>
      </c>
      <c r="K87" s="273" t="str">
        <f>IF(GUS_2020!K87&lt;&gt;"",GUS_2020!K87*41.868/1000,"")</f>
        <v/>
      </c>
      <c r="L87" s="273" t="str">
        <f>IF(GUS_2020!L87&lt;&gt;"",GUS_2020!L87*41.868/1000,"")</f>
        <v/>
      </c>
      <c r="M87" s="273" t="str">
        <f>IF(GUS_2020!M87&lt;&gt;"",GUS_2020!M87*41.868/1000,"")</f>
        <v/>
      </c>
      <c r="N87" s="273" t="str">
        <f>IF(GUS_2020!N87&lt;&gt;"",GUS_2020!N87*41.868/1000,"")</f>
        <v/>
      </c>
      <c r="O87" s="273" t="str">
        <f>IF(GUS_2020!O87&lt;&gt;"",GUS_2020!O87*41.868/1000,"")</f>
        <v/>
      </c>
      <c r="P87" s="273" t="str">
        <f>IF(GUS_2020!P87&lt;&gt;"",GUS_2020!P87*41.868/1000,"")</f>
        <v/>
      </c>
      <c r="Q87" s="273" t="str">
        <f>IF(GUS_2020!Q87&lt;&gt;"",GUS_2020!Q87*41.868/1000,"")</f>
        <v/>
      </c>
      <c r="R87" s="273" t="str">
        <f>IF(GUS_2020!R87&lt;&gt;"",GUS_2020!R87*41.868/1000,"")</f>
        <v/>
      </c>
      <c r="S87" s="273" t="str">
        <f>IF(GUS_2020!S87&lt;&gt;"",GUS_2020!S87*41.868/1000,"")</f>
        <v/>
      </c>
      <c r="T87" s="273" t="str">
        <f>IF(GUS_2020!T87&lt;&gt;"",GUS_2020!T87*41.868/1000,"")</f>
        <v/>
      </c>
      <c r="U87" s="273" t="str">
        <f>IF(GUS_2020!U87&lt;&gt;"",GUS_2020!U87*41.868/1000,"")</f>
        <v/>
      </c>
      <c r="V87" s="273" t="str">
        <f>IF(GUS_2020!V87&lt;&gt;"",GUS_2020!V87*41.868/1000,"")</f>
        <v/>
      </c>
      <c r="W87" s="273" t="str">
        <f>IF(GUS_2020!W87&lt;&gt;"",GUS_2020!W87*41.868/1000,"")</f>
        <v/>
      </c>
      <c r="X87" s="273" t="str">
        <f>IF(GUS_2020!X87&lt;&gt;"",GUS_2020!X87*41.868/1000,"")</f>
        <v/>
      </c>
      <c r="Y87" s="273" t="str">
        <f>IF(GUS_2020!Y87&lt;&gt;"",GUS_2020!Y87*41.868/1000,"")</f>
        <v/>
      </c>
      <c r="Z87" s="273" t="str">
        <f>IF(GUS_2020!Z87&lt;&gt;"",GUS_2020!Z87*41.868/1000,"")</f>
        <v/>
      </c>
      <c r="AA87" s="273" t="str">
        <f>IF(GUS_2020!AA87&lt;&gt;"",GUS_2020!AA87*41.868/1000,"")</f>
        <v/>
      </c>
      <c r="AB87" s="273" t="str">
        <f>IF(GUS_2020!AB87&lt;&gt;"",GUS_2020!AB87*41.868/1000,"")</f>
        <v/>
      </c>
      <c r="AC87" s="273" t="str">
        <f>IF(GUS_2020!AC87&lt;&gt;"",GUS_2020!AC87*41.868/1000,"")</f>
        <v/>
      </c>
      <c r="AD87" s="273" t="str">
        <f>IF(GUS_2020!AD87&lt;&gt;"",GUS_2020!AD87*41.868/1000,"")</f>
        <v/>
      </c>
      <c r="AE87" s="273" t="str">
        <f>IF(GUS_2020!AE87&lt;&gt;"",GUS_2020!AE87*41.868/1000,"")</f>
        <v/>
      </c>
      <c r="AF87" s="273" t="str">
        <f>IF(GUS_2020!AF87&lt;&gt;"",GUS_2020!AF87*41.868/1000,"")</f>
        <v/>
      </c>
      <c r="AG87" s="273" t="str">
        <f>IF(GUS_2020!AG87&lt;&gt;"",GUS_2020!AG87*41.868/1000,"")</f>
        <v/>
      </c>
      <c r="AH87" s="273" t="str">
        <f>IF(GUS_2020!AH87&lt;&gt;"",GUS_2020!AH87*41.868/1000,"")</f>
        <v/>
      </c>
      <c r="AI87" s="273" t="str">
        <f>IF(GUS_2020!AI87&lt;&gt;"",GUS_2020!AI87*41.868/1000,"")</f>
        <v/>
      </c>
      <c r="AJ87" s="273" t="str">
        <f>IF(GUS_2020!AJ87&lt;&gt;"",GUS_2020!AJ87*41.868/1000,"")</f>
        <v/>
      </c>
      <c r="AK87" s="273" t="str">
        <f>IF(GUS_2020!AK87&lt;&gt;"",GUS_2020!AK87*41.868/1000,"")</f>
        <v/>
      </c>
      <c r="AL87" s="273" t="str">
        <f>IF(GUS_2020!AL87&lt;&gt;"",GUS_2020!AL87*41.868/1000,"")</f>
        <v/>
      </c>
      <c r="AM87" s="273" t="str">
        <f>IF(GUS_2020!AM87&lt;&gt;"",GUS_2020!AM87*41.868/1000,"")</f>
        <v/>
      </c>
      <c r="AN87" s="273" t="str">
        <f>IF(GUS_2020!AN87&lt;&gt;"",GUS_2020!AN87*41.868/1000,"")</f>
        <v/>
      </c>
      <c r="AO87" s="273" t="str">
        <f>IF(GUS_2020!AO87&lt;&gt;"",GUS_2020!AO87*41.868/1000,"")</f>
        <v/>
      </c>
      <c r="AP87" s="273" t="str">
        <f>IF(GUS_2020!AP87&lt;&gt;"",GUS_2020!AP87*41.868/1000,"")</f>
        <v/>
      </c>
      <c r="AQ87" s="273" t="str">
        <f>IF(GUS_2020!AQ87&lt;&gt;"",GUS_2020!AQ87*41.868/1000,"")</f>
        <v/>
      </c>
      <c r="AR87" s="273" t="str">
        <f>IF(GUS_2020!AR87&lt;&gt;"",GUS_2020!AR87*41.868/1000,"")</f>
        <v/>
      </c>
      <c r="AS87" s="273" t="str">
        <f>IF(GUS_2020!AS87&lt;&gt;"",GUS_2020!AS87*41.868/1000,"")</f>
        <v/>
      </c>
      <c r="AT87" s="273" t="str">
        <f>IF(GUS_2020!AT87&lt;&gt;"",GUS_2020!AT87*41.868/1000,"")</f>
        <v/>
      </c>
      <c r="AU87" s="273" t="str">
        <f>IF(GUS_2020!AU87&lt;&gt;"",GUS_2020!AU87*41.868/1000,"")</f>
        <v/>
      </c>
      <c r="AV87" s="273" t="str">
        <f>IF(GUS_2020!AV87&lt;&gt;"",GUS_2020!AV87*41.868/1000,"")</f>
        <v/>
      </c>
      <c r="AW87" s="273" t="str">
        <f>IF(GUS_2020!AW87&lt;&gt;"",GUS_2020!AW87*41.868/1000,"")</f>
        <v/>
      </c>
      <c r="AX87" s="273" t="str">
        <f>IF(GUS_2020!AX87&lt;&gt;"",GUS_2020!AX87*41.868/1000,"")</f>
        <v/>
      </c>
      <c r="AY87" s="273" t="str">
        <f>IF(GUS_2020!AY87&lt;&gt;"",GUS_2020!AY87*41.868/1000,"")</f>
        <v/>
      </c>
      <c r="AZ87" s="273" t="str">
        <f>IF(GUS_2020!AZ87&lt;&gt;"",GUS_2020!AZ87*41.868/1000,"")</f>
        <v/>
      </c>
      <c r="BA87" s="273" t="str">
        <f>IF(GUS_2020!BA87&lt;&gt;"",GUS_2020!BA87*41.868/1000,"")</f>
        <v/>
      </c>
      <c r="BB87" s="273" t="str">
        <f>IF(GUS_2020!BB87&lt;&gt;"",GUS_2020!BB87*41.868/1000,"")</f>
        <v/>
      </c>
      <c r="BC87" s="273" t="str">
        <f>IF(GUS_2020!BC87&lt;&gt;"",GUS_2020!BC87*41.868/1000,"")</f>
        <v/>
      </c>
      <c r="BD87" s="273" t="str">
        <f>IF(GUS_2020!BD87&lt;&gt;"",GUS_2020!BD87*41.868/1000,"")</f>
        <v/>
      </c>
      <c r="BE87" s="273" t="str">
        <f>IF(GUS_2020!BE87&lt;&gt;"",GUS_2020!BE87*41.868/1000,"")</f>
        <v/>
      </c>
      <c r="BF87" s="273" t="str">
        <f>IF(GUS_2020!BF87&lt;&gt;"",GUS_2020!BF87*41.868/1000,"")</f>
        <v/>
      </c>
      <c r="BG87" s="273" t="str">
        <f>IF(GUS_2020!BG87&lt;&gt;"",GUS_2020!BG87*41.868/1000,"")</f>
        <v/>
      </c>
      <c r="BH87" s="273" t="str">
        <f>IF(GUS_2020!BH87&lt;&gt;"",GUS_2020!BH87*41.868/1000,"")</f>
        <v/>
      </c>
      <c r="BI87" s="273" t="str">
        <f>IF(GUS_2020!BI87&lt;&gt;"",GUS_2020!BI87*41.868/1000,"")</f>
        <v/>
      </c>
      <c r="BJ87" s="273" t="str">
        <f>IF(GUS_2020!BJ87&lt;&gt;"",GUS_2020!BJ87*41.868/1000,"")</f>
        <v/>
      </c>
      <c r="BK87" s="273" t="str">
        <f>IF(GUS_2020!BK87&lt;&gt;"",GUS_2020!BK87*41.868/1000,"")</f>
        <v/>
      </c>
      <c r="BL87" s="273" t="str">
        <f>IF(GUS_2020!BL87&lt;&gt;"",GUS_2020!BL87*41.868/1000,"")</f>
        <v/>
      </c>
      <c r="BM87" s="273" t="str">
        <f>IF(GUS_2020!BM87&lt;&gt;"",GUS_2020!BM87*41.868/1000,"")</f>
        <v/>
      </c>
      <c r="BN87" s="273" t="str">
        <f>IF(GUS_2020!BN87&lt;&gt;"",GUS_2020!BN87*41.868/1000,"")</f>
        <v/>
      </c>
      <c r="BO87" s="273" t="str">
        <f>IF(GUS_2020!BO87&lt;&gt;"",GUS_2020!BO87*41.868/1000,"")</f>
        <v/>
      </c>
      <c r="BP87" s="273" t="str">
        <f>IF(GUS_2020!BP87&lt;&gt;"",GUS_2020!BP87*41.868/1000,"")</f>
        <v/>
      </c>
      <c r="BQ87" s="273" t="str">
        <f>IF(GUS_2020!BQ87&lt;&gt;"",GUS_2020!BQ87*41.868/1000,"")</f>
        <v/>
      </c>
      <c r="BR87" s="273" t="str">
        <f>IF(GUS_2020!BR87&lt;&gt;"",GUS_2020!BR87*41.868/1000,"")</f>
        <v/>
      </c>
      <c r="BS87" s="273" t="str">
        <f>IF(GUS_2020!BS87&lt;&gt;"",GUS_2020!BS87*41.868/1000,"")</f>
        <v/>
      </c>
    </row>
    <row r="88" spans="1:71" s="314" customFormat="1" ht="22.5">
      <c r="A88" s="315" t="s">
        <v>731</v>
      </c>
      <c r="B88" s="316">
        <f>IF(GUS_2020!B88&lt;&gt;"",GUS_2020!B88*41.868/1000,"")</f>
        <v>81.140184000000005</v>
      </c>
      <c r="C88" s="316">
        <f>IF(GUS_2020!C88&lt;&gt;"",GUS_2020!C88*41.868/1000,"")</f>
        <v>0.54428399999999999</v>
      </c>
      <c r="D88" s="316" t="str">
        <f>IF(GUS_2020!D88&lt;&gt;"",GUS_2020!D88*41.868/1000,"")</f>
        <v/>
      </c>
      <c r="E88" s="316" t="str">
        <f>IF(GUS_2020!E88&lt;&gt;"",GUS_2020!E88*41.868/1000,"")</f>
        <v/>
      </c>
      <c r="F88" s="316">
        <f>IF(GUS_2020!F88&lt;&gt;"",GUS_2020!F88*41.868/1000,"")</f>
        <v>0.54428399999999999</v>
      </c>
      <c r="G88" s="316" t="str">
        <f>IF(GUS_2020!G88&lt;&gt;"",GUS_2020!G88*41.868/1000,"")</f>
        <v/>
      </c>
      <c r="H88" s="316" t="str">
        <f>IF(GUS_2020!H88&lt;&gt;"",GUS_2020!H88*41.868/1000,"")</f>
        <v/>
      </c>
      <c r="I88" s="316" t="str">
        <f>IF(GUS_2020!I88&lt;&gt;"",GUS_2020!I88*41.868/1000,"")</f>
        <v/>
      </c>
      <c r="J88" s="316" t="str">
        <f>IF(GUS_2020!J88&lt;&gt;"",GUS_2020!J88*41.868/1000,"")</f>
        <v/>
      </c>
      <c r="K88" s="316" t="str">
        <f>IF(GUS_2020!K88&lt;&gt;"",GUS_2020!K88*41.868/1000,"")</f>
        <v/>
      </c>
      <c r="L88" s="316" t="str">
        <f>IF(GUS_2020!L88&lt;&gt;"",GUS_2020!L88*41.868/1000,"")</f>
        <v/>
      </c>
      <c r="M88" s="316" t="str">
        <f>IF(GUS_2020!M88&lt;&gt;"",GUS_2020!M88*41.868/1000,"")</f>
        <v/>
      </c>
      <c r="N88" s="316" t="str">
        <f>IF(GUS_2020!N88&lt;&gt;"",GUS_2020!N88*41.868/1000,"")</f>
        <v/>
      </c>
      <c r="O88" s="316" t="str">
        <f>IF(GUS_2020!O88&lt;&gt;"",GUS_2020!O88*41.868/1000,"")</f>
        <v/>
      </c>
      <c r="P88" s="316" t="str">
        <f>IF(GUS_2020!P88&lt;&gt;"",GUS_2020!P88*41.868/1000,"")</f>
        <v/>
      </c>
      <c r="Q88" s="316" t="str">
        <f>IF(GUS_2020!Q88&lt;&gt;"",GUS_2020!Q88*41.868/1000,"")</f>
        <v/>
      </c>
      <c r="R88" s="316" t="str">
        <f>IF(GUS_2020!R88&lt;&gt;"",GUS_2020!R88*41.868/1000,"")</f>
        <v/>
      </c>
      <c r="S88" s="316" t="str">
        <f>IF(GUS_2020!S88&lt;&gt;"",GUS_2020!S88*41.868/1000,"")</f>
        <v/>
      </c>
      <c r="T88" s="316" t="str">
        <f>IF(GUS_2020!T88&lt;&gt;"",GUS_2020!T88*41.868/1000,"")</f>
        <v/>
      </c>
      <c r="U88" s="316" t="str">
        <f>IF(GUS_2020!U88&lt;&gt;"",GUS_2020!U88*41.868/1000,"")</f>
        <v/>
      </c>
      <c r="V88" s="316" t="str">
        <f>IF(GUS_2020!V88&lt;&gt;"",GUS_2020!V88*41.868/1000,"")</f>
        <v/>
      </c>
      <c r="W88" s="316">
        <f>IF(GUS_2020!W88&lt;&gt;"",GUS_2020!W88*41.868/1000,"")</f>
        <v>33.075720000000004</v>
      </c>
      <c r="X88" s="316" t="str">
        <f>IF(GUS_2020!X88&lt;&gt;"",GUS_2020!X88*41.868/1000,"")</f>
        <v/>
      </c>
      <c r="Y88" s="316" t="str">
        <f>IF(GUS_2020!Y88&lt;&gt;"",GUS_2020!Y88*41.868/1000,"")</f>
        <v/>
      </c>
      <c r="Z88" s="316" t="str">
        <f>IF(GUS_2020!Z88&lt;&gt;"",GUS_2020!Z88*41.868/1000,"")</f>
        <v/>
      </c>
      <c r="AA88" s="316" t="str">
        <f>IF(GUS_2020!AA88&lt;&gt;"",GUS_2020!AA88*41.868/1000,"")</f>
        <v/>
      </c>
      <c r="AB88" s="316" t="str">
        <f>IF(GUS_2020!AB88&lt;&gt;"",GUS_2020!AB88*41.868/1000,"")</f>
        <v/>
      </c>
      <c r="AC88" s="320">
        <f>IF(GUS_2020!AC88&lt;&gt;"",GUS_2020!AC88*41.868/1000,"")</f>
        <v>15.198084000000001</v>
      </c>
      <c r="AD88" s="316" t="str">
        <f>IF(GUS_2020!AD88&lt;&gt;"",GUS_2020!AD88*41.868/1000,"")</f>
        <v/>
      </c>
      <c r="AE88" s="316">
        <f>IF(GUS_2020!AE88&lt;&gt;"",GUS_2020!AE88*41.868/1000,"")</f>
        <v>0.37681200000000004</v>
      </c>
      <c r="AF88" s="316">
        <f>IF(GUS_2020!AF88&lt;&gt;"",GUS_2020!AF88*41.868/1000,"")</f>
        <v>0</v>
      </c>
      <c r="AG88" s="316" t="str">
        <f>IF(GUS_2020!AG88&lt;&gt;"",GUS_2020!AG88*41.868/1000,"")</f>
        <v/>
      </c>
      <c r="AH88" s="316" t="str">
        <f>IF(GUS_2020!AH88&lt;&gt;"",GUS_2020!AH88*41.868/1000,"")</f>
        <v/>
      </c>
      <c r="AI88" s="316" t="str">
        <f>IF(GUS_2020!AI88&lt;&gt;"",GUS_2020!AI88*41.868/1000,"")</f>
        <v/>
      </c>
      <c r="AJ88" s="316" t="str">
        <f>IF(GUS_2020!AJ88&lt;&gt;"",GUS_2020!AJ88*41.868/1000,"")</f>
        <v/>
      </c>
      <c r="AK88" s="316" t="str">
        <f>IF(GUS_2020!AK88&lt;&gt;"",GUS_2020!AK88*41.868/1000,"")</f>
        <v/>
      </c>
      <c r="AL88" s="316">
        <f>IF(GUS_2020!AL88&lt;&gt;"",GUS_2020!AL88*41.868/1000,"")</f>
        <v>0</v>
      </c>
      <c r="AM88" s="320">
        <f>IF(GUS_2020!AM88&lt;&gt;"",GUS_2020!AM88*41.868/1000,"")</f>
        <v>16.202916000000002</v>
      </c>
      <c r="AN88" s="316" t="str">
        <f>IF(GUS_2020!AN88&lt;&gt;"",GUS_2020!AN88*41.868/1000,"")</f>
        <v/>
      </c>
      <c r="AO88" s="316" t="str">
        <f>IF(GUS_2020!AO88&lt;&gt;"",GUS_2020!AO88*41.868/1000,"")</f>
        <v/>
      </c>
      <c r="AP88" s="316" t="str">
        <f>IF(GUS_2020!AP88&lt;&gt;"",GUS_2020!AP88*41.868/1000,"")</f>
        <v/>
      </c>
      <c r="AQ88" s="316" t="str">
        <f>IF(GUS_2020!AQ88&lt;&gt;"",GUS_2020!AQ88*41.868/1000,"")</f>
        <v/>
      </c>
      <c r="AR88" s="316" t="str">
        <f>IF(GUS_2020!AR88&lt;&gt;"",GUS_2020!AR88*41.868/1000,"")</f>
        <v/>
      </c>
      <c r="AS88" s="316">
        <f>IF(GUS_2020!AS88&lt;&gt;"",GUS_2020!AS88*41.868/1000,"")</f>
        <v>1.2979080000000001</v>
      </c>
      <c r="AT88" s="320">
        <f>IF(GUS_2020!AT88&lt;&gt;"",GUS_2020!AT88*41.868/1000,"")</f>
        <v>41.072507999999999</v>
      </c>
      <c r="AU88" s="316" t="str">
        <f>IF(GUS_2020!AU88&lt;&gt;"",GUS_2020!AU88*41.868/1000,"")</f>
        <v/>
      </c>
      <c r="AV88" s="316" t="str">
        <f>IF(GUS_2020!AV88&lt;&gt;"",GUS_2020!AV88*41.868/1000,"")</f>
        <v/>
      </c>
      <c r="AW88" s="316" t="str">
        <f>IF(GUS_2020!AW88&lt;&gt;"",GUS_2020!AW88*41.868/1000,"")</f>
        <v/>
      </c>
      <c r="AX88" s="316" t="str">
        <f>IF(GUS_2020!AX88&lt;&gt;"",GUS_2020!AX88*41.868/1000,"")</f>
        <v/>
      </c>
      <c r="AY88" s="316" t="str">
        <f>IF(GUS_2020!AY88&lt;&gt;"",GUS_2020!AY88*41.868/1000,"")</f>
        <v/>
      </c>
      <c r="AZ88" s="316" t="str">
        <f>IF(GUS_2020!AZ88&lt;&gt;"",GUS_2020!AZ88*41.868/1000,"")</f>
        <v/>
      </c>
      <c r="BA88" s="316" t="str">
        <f>IF(GUS_2020!BA88&lt;&gt;"",GUS_2020!BA88*41.868/1000,"")</f>
        <v/>
      </c>
      <c r="BB88" s="316" t="str">
        <f>IF(GUS_2020!BB88&lt;&gt;"",GUS_2020!BB88*41.868/1000,"")</f>
        <v/>
      </c>
      <c r="BC88" s="316" t="str">
        <f>IF(GUS_2020!BC88&lt;&gt;"",GUS_2020!BC88*41.868/1000,"")</f>
        <v/>
      </c>
      <c r="BD88" s="316" t="str">
        <f>IF(GUS_2020!BD88&lt;&gt;"",GUS_2020!BD88*41.868/1000,"")</f>
        <v/>
      </c>
      <c r="BE88" s="316" t="str">
        <f>IF(GUS_2020!BE88&lt;&gt;"",GUS_2020!BE88*41.868/1000,"")</f>
        <v/>
      </c>
      <c r="BF88" s="316" t="str">
        <f>IF(GUS_2020!BF88&lt;&gt;"",GUS_2020!BF88*41.868/1000,"")</f>
        <v/>
      </c>
      <c r="BG88" s="316" t="str">
        <f>IF(GUS_2020!BG88&lt;&gt;"",GUS_2020!BG88*41.868/1000,"")</f>
        <v/>
      </c>
      <c r="BH88" s="316" t="str">
        <f>IF(GUS_2020!BH88&lt;&gt;"",GUS_2020!BH88*41.868/1000,"")</f>
        <v/>
      </c>
      <c r="BI88" s="316" t="str">
        <f>IF(GUS_2020!BI88&lt;&gt;"",GUS_2020!BI88*41.868/1000,"")</f>
        <v/>
      </c>
      <c r="BJ88" s="316" t="str">
        <f>IF(GUS_2020!BJ88&lt;&gt;"",GUS_2020!BJ88*41.868/1000,"")</f>
        <v/>
      </c>
      <c r="BK88" s="316" t="str">
        <f>IF(GUS_2020!BK88&lt;&gt;"",GUS_2020!BK88*41.868/1000,"")</f>
        <v/>
      </c>
      <c r="BL88" s="316" t="str">
        <f>IF(GUS_2020!BL88&lt;&gt;"",GUS_2020!BL88*41.868/1000,"")</f>
        <v/>
      </c>
      <c r="BM88" s="316" t="str">
        <f>IF(GUS_2020!BM88&lt;&gt;"",GUS_2020!BM88*41.868/1000,"")</f>
        <v/>
      </c>
      <c r="BN88" s="316" t="str">
        <f>IF(GUS_2020!BN88&lt;&gt;"",GUS_2020!BN88*41.868/1000,"")</f>
        <v/>
      </c>
      <c r="BO88" s="316" t="str">
        <f>IF(GUS_2020!BO88&lt;&gt;"",GUS_2020!BO88*41.868/1000,"")</f>
        <v/>
      </c>
      <c r="BP88" s="316" t="str">
        <f>IF(GUS_2020!BP88&lt;&gt;"",GUS_2020!BP88*41.868/1000,"")</f>
        <v/>
      </c>
      <c r="BQ88" s="316" t="str">
        <f>IF(GUS_2020!BQ88&lt;&gt;"",GUS_2020!BQ88*41.868/1000,"")</f>
        <v/>
      </c>
      <c r="BR88" s="320">
        <f>IF(GUS_2020!BR88&lt;&gt;"",GUS_2020!BR88*41.868/1000,"")</f>
        <v>0.33494400000000002</v>
      </c>
      <c r="BS88" s="320">
        <f>IF(GUS_2020!BS88&lt;&gt;"",GUS_2020!BS88*41.868/1000,"")</f>
        <v>6.1127279999999997</v>
      </c>
    </row>
    <row r="89" spans="1:71" ht="22.5">
      <c r="A89" s="272" t="s">
        <v>732</v>
      </c>
      <c r="B89" s="273" t="str">
        <f>IF(GUS_2020!B89&lt;&gt;"",GUS_2020!B89*41.868/1000,"")</f>
        <v/>
      </c>
      <c r="C89" s="273" t="str">
        <f>IF(GUS_2020!C89&lt;&gt;"",GUS_2020!C89*41.868/1000,"")</f>
        <v/>
      </c>
      <c r="D89" s="273" t="str">
        <f>IF(GUS_2020!D89&lt;&gt;"",GUS_2020!D89*41.868/1000,"")</f>
        <v/>
      </c>
      <c r="E89" s="273" t="str">
        <f>IF(GUS_2020!E89&lt;&gt;"",GUS_2020!E89*41.868/1000,"")</f>
        <v/>
      </c>
      <c r="F89" s="273" t="str">
        <f>IF(GUS_2020!F89&lt;&gt;"",GUS_2020!F89*41.868/1000,"")</f>
        <v/>
      </c>
      <c r="G89" s="273" t="str">
        <f>IF(GUS_2020!G89&lt;&gt;"",GUS_2020!G89*41.868/1000,"")</f>
        <v/>
      </c>
      <c r="H89" s="273" t="str">
        <f>IF(GUS_2020!H89&lt;&gt;"",GUS_2020!H89*41.868/1000,"")</f>
        <v/>
      </c>
      <c r="I89" s="273" t="str">
        <f>IF(GUS_2020!I89&lt;&gt;"",GUS_2020!I89*41.868/1000,"")</f>
        <v/>
      </c>
      <c r="J89" s="273" t="str">
        <f>IF(GUS_2020!J89&lt;&gt;"",GUS_2020!J89*41.868/1000,"")</f>
        <v/>
      </c>
      <c r="K89" s="273" t="str">
        <f>IF(GUS_2020!K89&lt;&gt;"",GUS_2020!K89*41.868/1000,"")</f>
        <v/>
      </c>
      <c r="L89" s="273" t="str">
        <f>IF(GUS_2020!L89&lt;&gt;"",GUS_2020!L89*41.868/1000,"")</f>
        <v/>
      </c>
      <c r="M89" s="273" t="str">
        <f>IF(GUS_2020!M89&lt;&gt;"",GUS_2020!M89*41.868/1000,"")</f>
        <v/>
      </c>
      <c r="N89" s="273" t="str">
        <f>IF(GUS_2020!N89&lt;&gt;"",GUS_2020!N89*41.868/1000,"")</f>
        <v/>
      </c>
      <c r="O89" s="273" t="str">
        <f>IF(GUS_2020!O89&lt;&gt;"",GUS_2020!O89*41.868/1000,"")</f>
        <v/>
      </c>
      <c r="P89" s="273" t="str">
        <f>IF(GUS_2020!P89&lt;&gt;"",GUS_2020!P89*41.868/1000,"")</f>
        <v/>
      </c>
      <c r="Q89" s="273" t="str">
        <f>IF(GUS_2020!Q89&lt;&gt;"",GUS_2020!Q89*41.868/1000,"")</f>
        <v/>
      </c>
      <c r="R89" s="273" t="str">
        <f>IF(GUS_2020!R89&lt;&gt;"",GUS_2020!R89*41.868/1000,"")</f>
        <v/>
      </c>
      <c r="S89" s="273" t="str">
        <f>IF(GUS_2020!S89&lt;&gt;"",GUS_2020!S89*41.868/1000,"")</f>
        <v/>
      </c>
      <c r="T89" s="273" t="str">
        <f>IF(GUS_2020!T89&lt;&gt;"",GUS_2020!T89*41.868/1000,"")</f>
        <v/>
      </c>
      <c r="U89" s="273" t="str">
        <f>IF(GUS_2020!U89&lt;&gt;"",GUS_2020!U89*41.868/1000,"")</f>
        <v/>
      </c>
      <c r="V89" s="273" t="str">
        <f>IF(GUS_2020!V89&lt;&gt;"",GUS_2020!V89*41.868/1000,"")</f>
        <v/>
      </c>
      <c r="W89" s="273" t="str">
        <f>IF(GUS_2020!W89&lt;&gt;"",GUS_2020!W89*41.868/1000,"")</f>
        <v/>
      </c>
      <c r="X89" s="273" t="str">
        <f>IF(GUS_2020!X89&lt;&gt;"",GUS_2020!X89*41.868/1000,"")</f>
        <v/>
      </c>
      <c r="Y89" s="273" t="str">
        <f>IF(GUS_2020!Y89&lt;&gt;"",GUS_2020!Y89*41.868/1000,"")</f>
        <v/>
      </c>
      <c r="Z89" s="273" t="str">
        <f>IF(GUS_2020!Z89&lt;&gt;"",GUS_2020!Z89*41.868/1000,"")</f>
        <v/>
      </c>
      <c r="AA89" s="273" t="str">
        <f>IF(GUS_2020!AA89&lt;&gt;"",GUS_2020!AA89*41.868/1000,"")</f>
        <v/>
      </c>
      <c r="AB89" s="273" t="str">
        <f>IF(GUS_2020!AB89&lt;&gt;"",GUS_2020!AB89*41.868/1000,"")</f>
        <v/>
      </c>
      <c r="AC89" s="273" t="str">
        <f>IF(GUS_2020!AC89&lt;&gt;"",GUS_2020!AC89*41.868/1000,"")</f>
        <v/>
      </c>
      <c r="AD89" s="273" t="str">
        <f>IF(GUS_2020!AD89&lt;&gt;"",GUS_2020!AD89*41.868/1000,"")</f>
        <v/>
      </c>
      <c r="AE89" s="273" t="str">
        <f>IF(GUS_2020!AE89&lt;&gt;"",GUS_2020!AE89*41.868/1000,"")</f>
        <v/>
      </c>
      <c r="AF89" s="273" t="str">
        <f>IF(GUS_2020!AF89&lt;&gt;"",GUS_2020!AF89*41.868/1000,"")</f>
        <v/>
      </c>
      <c r="AG89" s="273" t="str">
        <f>IF(GUS_2020!AG89&lt;&gt;"",GUS_2020!AG89*41.868/1000,"")</f>
        <v/>
      </c>
      <c r="AH89" s="273" t="str">
        <f>IF(GUS_2020!AH89&lt;&gt;"",GUS_2020!AH89*41.868/1000,"")</f>
        <v/>
      </c>
      <c r="AI89" s="273" t="str">
        <f>IF(GUS_2020!AI89&lt;&gt;"",GUS_2020!AI89*41.868/1000,"")</f>
        <v/>
      </c>
      <c r="AJ89" s="273" t="str">
        <f>IF(GUS_2020!AJ89&lt;&gt;"",GUS_2020!AJ89*41.868/1000,"")</f>
        <v/>
      </c>
      <c r="AK89" s="273" t="str">
        <f>IF(GUS_2020!AK89&lt;&gt;"",GUS_2020!AK89*41.868/1000,"")</f>
        <v/>
      </c>
      <c r="AL89" s="273" t="str">
        <f>IF(GUS_2020!AL89&lt;&gt;"",GUS_2020!AL89*41.868/1000,"")</f>
        <v/>
      </c>
      <c r="AM89" s="273" t="str">
        <f>IF(GUS_2020!AM89&lt;&gt;"",GUS_2020!AM89*41.868/1000,"")</f>
        <v/>
      </c>
      <c r="AN89" s="273" t="str">
        <f>IF(GUS_2020!AN89&lt;&gt;"",GUS_2020!AN89*41.868/1000,"")</f>
        <v/>
      </c>
      <c r="AO89" s="273" t="str">
        <f>IF(GUS_2020!AO89&lt;&gt;"",GUS_2020!AO89*41.868/1000,"")</f>
        <v/>
      </c>
      <c r="AP89" s="273" t="str">
        <f>IF(GUS_2020!AP89&lt;&gt;"",GUS_2020!AP89*41.868/1000,"")</f>
        <v/>
      </c>
      <c r="AQ89" s="273" t="str">
        <f>IF(GUS_2020!AQ89&lt;&gt;"",GUS_2020!AQ89*41.868/1000,"")</f>
        <v/>
      </c>
      <c r="AR89" s="273" t="str">
        <f>IF(GUS_2020!AR89&lt;&gt;"",GUS_2020!AR89*41.868/1000,"")</f>
        <v/>
      </c>
      <c r="AS89" s="273" t="str">
        <f>IF(GUS_2020!AS89&lt;&gt;"",GUS_2020!AS89*41.868/1000,"")</f>
        <v/>
      </c>
      <c r="AT89" s="273" t="str">
        <f>IF(GUS_2020!AT89&lt;&gt;"",GUS_2020!AT89*41.868/1000,"")</f>
        <v/>
      </c>
      <c r="AU89" s="273" t="str">
        <f>IF(GUS_2020!AU89&lt;&gt;"",GUS_2020!AU89*41.868/1000,"")</f>
        <v/>
      </c>
      <c r="AV89" s="273" t="str">
        <f>IF(GUS_2020!AV89&lt;&gt;"",GUS_2020!AV89*41.868/1000,"")</f>
        <v/>
      </c>
      <c r="AW89" s="273" t="str">
        <f>IF(GUS_2020!AW89&lt;&gt;"",GUS_2020!AW89*41.868/1000,"")</f>
        <v/>
      </c>
      <c r="AX89" s="273" t="str">
        <f>IF(GUS_2020!AX89&lt;&gt;"",GUS_2020!AX89*41.868/1000,"")</f>
        <v/>
      </c>
      <c r="AY89" s="273" t="str">
        <f>IF(GUS_2020!AY89&lt;&gt;"",GUS_2020!AY89*41.868/1000,"")</f>
        <v/>
      </c>
      <c r="AZ89" s="273" t="str">
        <f>IF(GUS_2020!AZ89&lt;&gt;"",GUS_2020!AZ89*41.868/1000,"")</f>
        <v/>
      </c>
      <c r="BA89" s="273" t="str">
        <f>IF(GUS_2020!BA89&lt;&gt;"",GUS_2020!BA89*41.868/1000,"")</f>
        <v/>
      </c>
      <c r="BB89" s="273" t="str">
        <f>IF(GUS_2020!BB89&lt;&gt;"",GUS_2020!BB89*41.868/1000,"")</f>
        <v/>
      </c>
      <c r="BC89" s="273" t="str">
        <f>IF(GUS_2020!BC89&lt;&gt;"",GUS_2020!BC89*41.868/1000,"")</f>
        <v/>
      </c>
      <c r="BD89" s="273" t="str">
        <f>IF(GUS_2020!BD89&lt;&gt;"",GUS_2020!BD89*41.868/1000,"")</f>
        <v/>
      </c>
      <c r="BE89" s="273" t="str">
        <f>IF(GUS_2020!BE89&lt;&gt;"",GUS_2020!BE89*41.868/1000,"")</f>
        <v/>
      </c>
      <c r="BF89" s="273" t="str">
        <f>IF(GUS_2020!BF89&lt;&gt;"",GUS_2020!BF89*41.868/1000,"")</f>
        <v/>
      </c>
      <c r="BG89" s="273" t="str">
        <f>IF(GUS_2020!BG89&lt;&gt;"",GUS_2020!BG89*41.868/1000,"")</f>
        <v/>
      </c>
      <c r="BH89" s="273" t="str">
        <f>IF(GUS_2020!BH89&lt;&gt;"",GUS_2020!BH89*41.868/1000,"")</f>
        <v/>
      </c>
      <c r="BI89" s="273" t="str">
        <f>IF(GUS_2020!BI89&lt;&gt;"",GUS_2020!BI89*41.868/1000,"")</f>
        <v/>
      </c>
      <c r="BJ89" s="273" t="str">
        <f>IF(GUS_2020!BJ89&lt;&gt;"",GUS_2020!BJ89*41.868/1000,"")</f>
        <v/>
      </c>
      <c r="BK89" s="273" t="str">
        <f>IF(GUS_2020!BK89&lt;&gt;"",GUS_2020!BK89*41.868/1000,"")</f>
        <v/>
      </c>
      <c r="BL89" s="273" t="str">
        <f>IF(GUS_2020!BL89&lt;&gt;"",GUS_2020!BL89*41.868/1000,"")</f>
        <v/>
      </c>
      <c r="BM89" s="273" t="str">
        <f>IF(GUS_2020!BM89&lt;&gt;"",GUS_2020!BM89*41.868/1000,"")</f>
        <v/>
      </c>
      <c r="BN89" s="273" t="str">
        <f>IF(GUS_2020!BN89&lt;&gt;"",GUS_2020!BN89*41.868/1000,"")</f>
        <v/>
      </c>
      <c r="BO89" s="273" t="str">
        <f>IF(GUS_2020!BO89&lt;&gt;"",GUS_2020!BO89*41.868/1000,"")</f>
        <v/>
      </c>
      <c r="BP89" s="273" t="str">
        <f>IF(GUS_2020!BP89&lt;&gt;"",GUS_2020!BP89*41.868/1000,"")</f>
        <v/>
      </c>
      <c r="BQ89" s="273" t="str">
        <f>IF(GUS_2020!BQ89&lt;&gt;"",GUS_2020!BQ89*41.868/1000,"")</f>
        <v/>
      </c>
      <c r="BR89" s="273" t="str">
        <f>IF(GUS_2020!BR89&lt;&gt;"",GUS_2020!BR89*41.868/1000,"")</f>
        <v/>
      </c>
      <c r="BS89" s="273" t="str">
        <f>IF(GUS_2020!BS89&lt;&gt;"",GUS_2020!BS89*41.868/1000,"")</f>
        <v/>
      </c>
    </row>
    <row r="90" spans="1:71" ht="22.5">
      <c r="A90" s="272" t="s">
        <v>716</v>
      </c>
      <c r="B90" s="273" t="str">
        <f>IF(GUS_2020!B90&lt;&gt;"",GUS_2020!B90*41.868/1000,"")</f>
        <v/>
      </c>
      <c r="C90" s="273" t="str">
        <f>IF(GUS_2020!C90&lt;&gt;"",GUS_2020!C90*41.868/1000,"")</f>
        <v/>
      </c>
      <c r="D90" s="273" t="str">
        <f>IF(GUS_2020!D90&lt;&gt;"",GUS_2020!D90*41.868/1000,"")</f>
        <v/>
      </c>
      <c r="E90" s="273" t="str">
        <f>IF(GUS_2020!E90&lt;&gt;"",GUS_2020!E90*41.868/1000,"")</f>
        <v/>
      </c>
      <c r="F90" s="273" t="str">
        <f>IF(GUS_2020!F90&lt;&gt;"",GUS_2020!F90*41.868/1000,"")</f>
        <v/>
      </c>
      <c r="G90" s="273" t="str">
        <f>IF(GUS_2020!G90&lt;&gt;"",GUS_2020!G90*41.868/1000,"")</f>
        <v/>
      </c>
      <c r="H90" s="273" t="str">
        <f>IF(GUS_2020!H90&lt;&gt;"",GUS_2020!H90*41.868/1000,"")</f>
        <v/>
      </c>
      <c r="I90" s="273" t="str">
        <f>IF(GUS_2020!I90&lt;&gt;"",GUS_2020!I90*41.868/1000,"")</f>
        <v/>
      </c>
      <c r="J90" s="273" t="str">
        <f>IF(GUS_2020!J90&lt;&gt;"",GUS_2020!J90*41.868/1000,"")</f>
        <v/>
      </c>
      <c r="K90" s="273" t="str">
        <f>IF(GUS_2020!K90&lt;&gt;"",GUS_2020!K90*41.868/1000,"")</f>
        <v/>
      </c>
      <c r="L90" s="273" t="str">
        <f>IF(GUS_2020!L90&lt;&gt;"",GUS_2020!L90*41.868/1000,"")</f>
        <v/>
      </c>
      <c r="M90" s="273" t="str">
        <f>IF(GUS_2020!M90&lt;&gt;"",GUS_2020!M90*41.868/1000,"")</f>
        <v/>
      </c>
      <c r="N90" s="273" t="str">
        <f>IF(GUS_2020!N90&lt;&gt;"",GUS_2020!N90*41.868/1000,"")</f>
        <v/>
      </c>
      <c r="O90" s="273" t="str">
        <f>IF(GUS_2020!O90&lt;&gt;"",GUS_2020!O90*41.868/1000,"")</f>
        <v/>
      </c>
      <c r="P90" s="273" t="str">
        <f>IF(GUS_2020!P90&lt;&gt;"",GUS_2020!P90*41.868/1000,"")</f>
        <v/>
      </c>
      <c r="Q90" s="273" t="str">
        <f>IF(GUS_2020!Q90&lt;&gt;"",GUS_2020!Q90*41.868/1000,"")</f>
        <v/>
      </c>
      <c r="R90" s="273" t="str">
        <f>IF(GUS_2020!R90&lt;&gt;"",GUS_2020!R90*41.868/1000,"")</f>
        <v/>
      </c>
      <c r="S90" s="273" t="str">
        <f>IF(GUS_2020!S90&lt;&gt;"",GUS_2020!S90*41.868/1000,"")</f>
        <v/>
      </c>
      <c r="T90" s="273" t="str">
        <f>IF(GUS_2020!T90&lt;&gt;"",GUS_2020!T90*41.868/1000,"")</f>
        <v/>
      </c>
      <c r="U90" s="273" t="str">
        <f>IF(GUS_2020!U90&lt;&gt;"",GUS_2020!U90*41.868/1000,"")</f>
        <v/>
      </c>
      <c r="V90" s="273" t="str">
        <f>IF(GUS_2020!V90&lt;&gt;"",GUS_2020!V90*41.868/1000,"")</f>
        <v/>
      </c>
      <c r="W90" s="273" t="str">
        <f>IF(GUS_2020!W90&lt;&gt;"",GUS_2020!W90*41.868/1000,"")</f>
        <v/>
      </c>
      <c r="X90" s="273" t="str">
        <f>IF(GUS_2020!X90&lt;&gt;"",GUS_2020!X90*41.868/1000,"")</f>
        <v/>
      </c>
      <c r="Y90" s="273" t="str">
        <f>IF(GUS_2020!Y90&lt;&gt;"",GUS_2020!Y90*41.868/1000,"")</f>
        <v/>
      </c>
      <c r="Z90" s="273" t="str">
        <f>IF(GUS_2020!Z90&lt;&gt;"",GUS_2020!Z90*41.868/1000,"")</f>
        <v/>
      </c>
      <c r="AA90" s="273" t="str">
        <f>IF(GUS_2020!AA90&lt;&gt;"",GUS_2020!AA90*41.868/1000,"")</f>
        <v/>
      </c>
      <c r="AB90" s="273" t="str">
        <f>IF(GUS_2020!AB90&lt;&gt;"",GUS_2020!AB90*41.868/1000,"")</f>
        <v/>
      </c>
      <c r="AC90" s="273" t="str">
        <f>IF(GUS_2020!AC90&lt;&gt;"",GUS_2020!AC90*41.868/1000,"")</f>
        <v/>
      </c>
      <c r="AD90" s="273" t="str">
        <f>IF(GUS_2020!AD90&lt;&gt;"",GUS_2020!AD90*41.868/1000,"")</f>
        <v/>
      </c>
      <c r="AE90" s="273" t="str">
        <f>IF(GUS_2020!AE90&lt;&gt;"",GUS_2020!AE90*41.868/1000,"")</f>
        <v/>
      </c>
      <c r="AF90" s="273" t="str">
        <f>IF(GUS_2020!AF90&lt;&gt;"",GUS_2020!AF90*41.868/1000,"")</f>
        <v/>
      </c>
      <c r="AG90" s="273" t="str">
        <f>IF(GUS_2020!AG90&lt;&gt;"",GUS_2020!AG90*41.868/1000,"")</f>
        <v/>
      </c>
      <c r="AH90" s="273" t="str">
        <f>IF(GUS_2020!AH90&lt;&gt;"",GUS_2020!AH90*41.868/1000,"")</f>
        <v/>
      </c>
      <c r="AI90" s="273" t="str">
        <f>IF(GUS_2020!AI90&lt;&gt;"",GUS_2020!AI90*41.868/1000,"")</f>
        <v/>
      </c>
      <c r="AJ90" s="273" t="str">
        <f>IF(GUS_2020!AJ90&lt;&gt;"",GUS_2020!AJ90*41.868/1000,"")</f>
        <v/>
      </c>
      <c r="AK90" s="273" t="str">
        <f>IF(GUS_2020!AK90&lt;&gt;"",GUS_2020!AK90*41.868/1000,"")</f>
        <v/>
      </c>
      <c r="AL90" s="273" t="str">
        <f>IF(GUS_2020!AL90&lt;&gt;"",GUS_2020!AL90*41.868/1000,"")</f>
        <v/>
      </c>
      <c r="AM90" s="273" t="str">
        <f>IF(GUS_2020!AM90&lt;&gt;"",GUS_2020!AM90*41.868/1000,"")</f>
        <v/>
      </c>
      <c r="AN90" s="273" t="str">
        <f>IF(GUS_2020!AN90&lt;&gt;"",GUS_2020!AN90*41.868/1000,"")</f>
        <v/>
      </c>
      <c r="AO90" s="273" t="str">
        <f>IF(GUS_2020!AO90&lt;&gt;"",GUS_2020!AO90*41.868/1000,"")</f>
        <v/>
      </c>
      <c r="AP90" s="273" t="str">
        <f>IF(GUS_2020!AP90&lt;&gt;"",GUS_2020!AP90*41.868/1000,"")</f>
        <v/>
      </c>
      <c r="AQ90" s="273" t="str">
        <f>IF(GUS_2020!AQ90&lt;&gt;"",GUS_2020!AQ90*41.868/1000,"")</f>
        <v/>
      </c>
      <c r="AR90" s="273" t="str">
        <f>IF(GUS_2020!AR90&lt;&gt;"",GUS_2020!AR90*41.868/1000,"")</f>
        <v/>
      </c>
      <c r="AS90" s="273" t="str">
        <f>IF(GUS_2020!AS90&lt;&gt;"",GUS_2020!AS90*41.868/1000,"")</f>
        <v/>
      </c>
      <c r="AT90" s="273" t="str">
        <f>IF(GUS_2020!AT90&lt;&gt;"",GUS_2020!AT90*41.868/1000,"")</f>
        <v/>
      </c>
      <c r="AU90" s="273" t="str">
        <f>IF(GUS_2020!AU90&lt;&gt;"",GUS_2020!AU90*41.868/1000,"")</f>
        <v/>
      </c>
      <c r="AV90" s="273" t="str">
        <f>IF(GUS_2020!AV90&lt;&gt;"",GUS_2020!AV90*41.868/1000,"")</f>
        <v/>
      </c>
      <c r="AW90" s="273" t="str">
        <f>IF(GUS_2020!AW90&lt;&gt;"",GUS_2020!AW90*41.868/1000,"")</f>
        <v/>
      </c>
      <c r="AX90" s="273" t="str">
        <f>IF(GUS_2020!AX90&lt;&gt;"",GUS_2020!AX90*41.868/1000,"")</f>
        <v/>
      </c>
      <c r="AY90" s="273" t="str">
        <f>IF(GUS_2020!AY90&lt;&gt;"",GUS_2020!AY90*41.868/1000,"")</f>
        <v/>
      </c>
      <c r="AZ90" s="273" t="str">
        <f>IF(GUS_2020!AZ90&lt;&gt;"",GUS_2020!AZ90*41.868/1000,"")</f>
        <v/>
      </c>
      <c r="BA90" s="273" t="str">
        <f>IF(GUS_2020!BA90&lt;&gt;"",GUS_2020!BA90*41.868/1000,"")</f>
        <v/>
      </c>
      <c r="BB90" s="273" t="str">
        <f>IF(GUS_2020!BB90&lt;&gt;"",GUS_2020!BB90*41.868/1000,"")</f>
        <v/>
      </c>
      <c r="BC90" s="273" t="str">
        <f>IF(GUS_2020!BC90&lt;&gt;"",GUS_2020!BC90*41.868/1000,"")</f>
        <v/>
      </c>
      <c r="BD90" s="273" t="str">
        <f>IF(GUS_2020!BD90&lt;&gt;"",GUS_2020!BD90*41.868/1000,"")</f>
        <v/>
      </c>
      <c r="BE90" s="273" t="str">
        <f>IF(GUS_2020!BE90&lt;&gt;"",GUS_2020!BE90*41.868/1000,"")</f>
        <v/>
      </c>
      <c r="BF90" s="273" t="str">
        <f>IF(GUS_2020!BF90&lt;&gt;"",GUS_2020!BF90*41.868/1000,"")</f>
        <v/>
      </c>
      <c r="BG90" s="273" t="str">
        <f>IF(GUS_2020!BG90&lt;&gt;"",GUS_2020!BG90*41.868/1000,"")</f>
        <v/>
      </c>
      <c r="BH90" s="273" t="str">
        <f>IF(GUS_2020!BH90&lt;&gt;"",GUS_2020!BH90*41.868/1000,"")</f>
        <v/>
      </c>
      <c r="BI90" s="273" t="str">
        <f>IF(GUS_2020!BI90&lt;&gt;"",GUS_2020!BI90*41.868/1000,"")</f>
        <v/>
      </c>
      <c r="BJ90" s="273" t="str">
        <f>IF(GUS_2020!BJ90&lt;&gt;"",GUS_2020!BJ90*41.868/1000,"")</f>
        <v/>
      </c>
      <c r="BK90" s="273" t="str">
        <f>IF(GUS_2020!BK90&lt;&gt;"",GUS_2020!BK90*41.868/1000,"")</f>
        <v/>
      </c>
      <c r="BL90" s="273" t="str">
        <f>IF(GUS_2020!BL90&lt;&gt;"",GUS_2020!BL90*41.868/1000,"")</f>
        <v/>
      </c>
      <c r="BM90" s="273" t="str">
        <f>IF(GUS_2020!BM90&lt;&gt;"",GUS_2020!BM90*41.868/1000,"")</f>
        <v/>
      </c>
      <c r="BN90" s="273" t="str">
        <f>IF(GUS_2020!BN90&lt;&gt;"",GUS_2020!BN90*41.868/1000,"")</f>
        <v/>
      </c>
      <c r="BO90" s="273" t="str">
        <f>IF(GUS_2020!BO90&lt;&gt;"",GUS_2020!BO90*41.868/1000,"")</f>
        <v/>
      </c>
      <c r="BP90" s="273" t="str">
        <f>IF(GUS_2020!BP90&lt;&gt;"",GUS_2020!BP90*41.868/1000,"")</f>
        <v/>
      </c>
      <c r="BQ90" s="273" t="str">
        <f>IF(GUS_2020!BQ90&lt;&gt;"",GUS_2020!BQ90*41.868/1000,"")</f>
        <v/>
      </c>
      <c r="BR90" s="273" t="str">
        <f>IF(GUS_2020!BR90&lt;&gt;"",GUS_2020!BR90*41.868/1000,"")</f>
        <v/>
      </c>
      <c r="BS90" s="273" t="str">
        <f>IF(GUS_2020!BS90&lt;&gt;"",GUS_2020!BS90*41.868/1000,"")</f>
        <v/>
      </c>
    </row>
    <row r="91" spans="1:71" ht="22.5">
      <c r="A91" s="272" t="s">
        <v>733</v>
      </c>
      <c r="B91" s="273">
        <f>IF(GUS_2020!B91&lt;&gt;"",GUS_2020!B91*41.868/1000,"")</f>
        <v>1.800324</v>
      </c>
      <c r="C91" s="273" t="str">
        <f>IF(GUS_2020!C91&lt;&gt;"",GUS_2020!C91*41.868/1000,"")</f>
        <v/>
      </c>
      <c r="D91" s="273" t="str">
        <f>IF(GUS_2020!D91&lt;&gt;"",GUS_2020!D91*41.868/1000,"")</f>
        <v/>
      </c>
      <c r="E91" s="273" t="str">
        <f>IF(GUS_2020!E91&lt;&gt;"",GUS_2020!E91*41.868/1000,"")</f>
        <v/>
      </c>
      <c r="F91" s="273" t="str">
        <f>IF(GUS_2020!F91&lt;&gt;"",GUS_2020!F91*41.868/1000,"")</f>
        <v/>
      </c>
      <c r="G91" s="273" t="str">
        <f>IF(GUS_2020!G91&lt;&gt;"",GUS_2020!G91*41.868/1000,"")</f>
        <v/>
      </c>
      <c r="H91" s="273" t="str">
        <f>IF(GUS_2020!H91&lt;&gt;"",GUS_2020!H91*41.868/1000,"")</f>
        <v/>
      </c>
      <c r="I91" s="273" t="str">
        <f>IF(GUS_2020!I91&lt;&gt;"",GUS_2020!I91*41.868/1000,"")</f>
        <v/>
      </c>
      <c r="J91" s="273" t="str">
        <f>IF(GUS_2020!J91&lt;&gt;"",GUS_2020!J91*41.868/1000,"")</f>
        <v/>
      </c>
      <c r="K91" s="273" t="str">
        <f>IF(GUS_2020!K91&lt;&gt;"",GUS_2020!K91*41.868/1000,"")</f>
        <v/>
      </c>
      <c r="L91" s="273" t="str">
        <f>IF(GUS_2020!L91&lt;&gt;"",GUS_2020!L91*41.868/1000,"")</f>
        <v/>
      </c>
      <c r="M91" s="273" t="str">
        <f>IF(GUS_2020!M91&lt;&gt;"",GUS_2020!M91*41.868/1000,"")</f>
        <v/>
      </c>
      <c r="N91" s="273" t="str">
        <f>IF(GUS_2020!N91&lt;&gt;"",GUS_2020!N91*41.868/1000,"")</f>
        <v/>
      </c>
      <c r="O91" s="273" t="str">
        <f>IF(GUS_2020!O91&lt;&gt;"",GUS_2020!O91*41.868/1000,"")</f>
        <v/>
      </c>
      <c r="P91" s="273" t="str">
        <f>IF(GUS_2020!P91&lt;&gt;"",GUS_2020!P91*41.868/1000,"")</f>
        <v/>
      </c>
      <c r="Q91" s="273" t="str">
        <f>IF(GUS_2020!Q91&lt;&gt;"",GUS_2020!Q91*41.868/1000,"")</f>
        <v/>
      </c>
      <c r="R91" s="273" t="str">
        <f>IF(GUS_2020!R91&lt;&gt;"",GUS_2020!R91*41.868/1000,"")</f>
        <v/>
      </c>
      <c r="S91" s="273" t="str">
        <f>IF(GUS_2020!S91&lt;&gt;"",GUS_2020!S91*41.868/1000,"")</f>
        <v/>
      </c>
      <c r="T91" s="273" t="str">
        <f>IF(GUS_2020!T91&lt;&gt;"",GUS_2020!T91*41.868/1000,"")</f>
        <v/>
      </c>
      <c r="U91" s="273" t="str">
        <f>IF(GUS_2020!U91&lt;&gt;"",GUS_2020!U91*41.868/1000,"")</f>
        <v/>
      </c>
      <c r="V91" s="273" t="str">
        <f>IF(GUS_2020!V91&lt;&gt;"",GUS_2020!V91*41.868/1000,"")</f>
        <v/>
      </c>
      <c r="W91" s="273" t="str">
        <f>IF(GUS_2020!W91&lt;&gt;"",GUS_2020!W91*41.868/1000,"")</f>
        <v/>
      </c>
      <c r="X91" s="273" t="str">
        <f>IF(GUS_2020!X91&lt;&gt;"",GUS_2020!X91*41.868/1000,"")</f>
        <v/>
      </c>
      <c r="Y91" s="273" t="str">
        <f>IF(GUS_2020!Y91&lt;&gt;"",GUS_2020!Y91*41.868/1000,"")</f>
        <v/>
      </c>
      <c r="Z91" s="273" t="str">
        <f>IF(GUS_2020!Z91&lt;&gt;"",GUS_2020!Z91*41.868/1000,"")</f>
        <v/>
      </c>
      <c r="AA91" s="273" t="str">
        <f>IF(GUS_2020!AA91&lt;&gt;"",GUS_2020!AA91*41.868/1000,"")</f>
        <v/>
      </c>
      <c r="AB91" s="273" t="str">
        <f>IF(GUS_2020!AB91&lt;&gt;"",GUS_2020!AB91*41.868/1000,"")</f>
        <v/>
      </c>
      <c r="AC91" s="273" t="str">
        <f>IF(GUS_2020!AC91&lt;&gt;"",GUS_2020!AC91*41.868/1000,"")</f>
        <v/>
      </c>
      <c r="AD91" s="273" t="str">
        <f>IF(GUS_2020!AD91&lt;&gt;"",GUS_2020!AD91*41.868/1000,"")</f>
        <v/>
      </c>
      <c r="AE91" s="273" t="str">
        <f>IF(GUS_2020!AE91&lt;&gt;"",GUS_2020!AE91*41.868/1000,"")</f>
        <v/>
      </c>
      <c r="AF91" s="273" t="str">
        <f>IF(GUS_2020!AF91&lt;&gt;"",GUS_2020!AF91*41.868/1000,"")</f>
        <v/>
      </c>
      <c r="AG91" s="273" t="str">
        <f>IF(GUS_2020!AG91&lt;&gt;"",GUS_2020!AG91*41.868/1000,"")</f>
        <v/>
      </c>
      <c r="AH91" s="273" t="str">
        <f>IF(GUS_2020!AH91&lt;&gt;"",GUS_2020!AH91*41.868/1000,"")</f>
        <v/>
      </c>
      <c r="AI91" s="273" t="str">
        <f>IF(GUS_2020!AI91&lt;&gt;"",GUS_2020!AI91*41.868/1000,"")</f>
        <v/>
      </c>
      <c r="AJ91" s="273" t="str">
        <f>IF(GUS_2020!AJ91&lt;&gt;"",GUS_2020!AJ91*41.868/1000,"")</f>
        <v/>
      </c>
      <c r="AK91" s="273" t="str">
        <f>IF(GUS_2020!AK91&lt;&gt;"",GUS_2020!AK91*41.868/1000,"")</f>
        <v/>
      </c>
      <c r="AL91" s="273" t="str">
        <f>IF(GUS_2020!AL91&lt;&gt;"",GUS_2020!AL91*41.868/1000,"")</f>
        <v/>
      </c>
      <c r="AM91" s="273" t="str">
        <f>IF(GUS_2020!AM91&lt;&gt;"",GUS_2020!AM91*41.868/1000,"")</f>
        <v/>
      </c>
      <c r="AN91" s="273" t="str">
        <f>IF(GUS_2020!AN91&lt;&gt;"",GUS_2020!AN91*41.868/1000,"")</f>
        <v/>
      </c>
      <c r="AO91" s="273" t="str">
        <f>IF(GUS_2020!AO91&lt;&gt;"",GUS_2020!AO91*41.868/1000,"")</f>
        <v/>
      </c>
      <c r="AP91" s="273" t="str">
        <f>IF(GUS_2020!AP91&lt;&gt;"",GUS_2020!AP91*41.868/1000,"")</f>
        <v/>
      </c>
      <c r="AQ91" s="273" t="str">
        <f>IF(GUS_2020!AQ91&lt;&gt;"",GUS_2020!AQ91*41.868/1000,"")</f>
        <v/>
      </c>
      <c r="AR91" s="273" t="str">
        <f>IF(GUS_2020!AR91&lt;&gt;"",GUS_2020!AR91*41.868/1000,"")</f>
        <v/>
      </c>
      <c r="AS91" s="273" t="str">
        <f>IF(GUS_2020!AS91&lt;&gt;"",GUS_2020!AS91*41.868/1000,"")</f>
        <v/>
      </c>
      <c r="AT91" s="273">
        <f>IF(GUS_2020!AT91&lt;&gt;"",GUS_2020!AT91*41.868/1000,"")</f>
        <v>1.67472</v>
      </c>
      <c r="AU91" s="273" t="str">
        <f>IF(GUS_2020!AU91&lt;&gt;"",GUS_2020!AU91*41.868/1000,"")</f>
        <v/>
      </c>
      <c r="AV91" s="273" t="str">
        <f>IF(GUS_2020!AV91&lt;&gt;"",GUS_2020!AV91*41.868/1000,"")</f>
        <v/>
      </c>
      <c r="AW91" s="273" t="str">
        <f>IF(GUS_2020!AW91&lt;&gt;"",GUS_2020!AW91*41.868/1000,"")</f>
        <v/>
      </c>
      <c r="AX91" s="273" t="str">
        <f>IF(GUS_2020!AX91&lt;&gt;"",GUS_2020!AX91*41.868/1000,"")</f>
        <v/>
      </c>
      <c r="AY91" s="273" t="str">
        <f>IF(GUS_2020!AY91&lt;&gt;"",GUS_2020!AY91*41.868/1000,"")</f>
        <v/>
      </c>
      <c r="AZ91" s="273" t="str">
        <f>IF(GUS_2020!AZ91&lt;&gt;"",GUS_2020!AZ91*41.868/1000,"")</f>
        <v/>
      </c>
      <c r="BA91" s="273" t="str">
        <f>IF(GUS_2020!BA91&lt;&gt;"",GUS_2020!BA91*41.868/1000,"")</f>
        <v/>
      </c>
      <c r="BB91" s="273" t="str">
        <f>IF(GUS_2020!BB91&lt;&gt;"",GUS_2020!BB91*41.868/1000,"")</f>
        <v/>
      </c>
      <c r="BC91" s="273" t="str">
        <f>IF(GUS_2020!BC91&lt;&gt;"",GUS_2020!BC91*41.868/1000,"")</f>
        <v/>
      </c>
      <c r="BD91" s="273" t="str">
        <f>IF(GUS_2020!BD91&lt;&gt;"",GUS_2020!BD91*41.868/1000,"")</f>
        <v/>
      </c>
      <c r="BE91" s="273" t="str">
        <f>IF(GUS_2020!BE91&lt;&gt;"",GUS_2020!BE91*41.868/1000,"")</f>
        <v/>
      </c>
      <c r="BF91" s="273" t="str">
        <f>IF(GUS_2020!BF91&lt;&gt;"",GUS_2020!BF91*41.868/1000,"")</f>
        <v/>
      </c>
      <c r="BG91" s="273" t="str">
        <f>IF(GUS_2020!BG91&lt;&gt;"",GUS_2020!BG91*41.868/1000,"")</f>
        <v/>
      </c>
      <c r="BH91" s="273" t="str">
        <f>IF(GUS_2020!BH91&lt;&gt;"",GUS_2020!BH91*41.868/1000,"")</f>
        <v/>
      </c>
      <c r="BI91" s="273" t="str">
        <f>IF(GUS_2020!BI91&lt;&gt;"",GUS_2020!BI91*41.868/1000,"")</f>
        <v/>
      </c>
      <c r="BJ91" s="273" t="str">
        <f>IF(GUS_2020!BJ91&lt;&gt;"",GUS_2020!BJ91*41.868/1000,"")</f>
        <v/>
      </c>
      <c r="BK91" s="273" t="str">
        <f>IF(GUS_2020!BK91&lt;&gt;"",GUS_2020!BK91*41.868/1000,"")</f>
        <v/>
      </c>
      <c r="BL91" s="273" t="str">
        <f>IF(GUS_2020!BL91&lt;&gt;"",GUS_2020!BL91*41.868/1000,"")</f>
        <v/>
      </c>
      <c r="BM91" s="273" t="str">
        <f>IF(GUS_2020!BM91&lt;&gt;"",GUS_2020!BM91*41.868/1000,"")</f>
        <v/>
      </c>
      <c r="BN91" s="273" t="str">
        <f>IF(GUS_2020!BN91&lt;&gt;"",GUS_2020!BN91*41.868/1000,"")</f>
        <v/>
      </c>
      <c r="BO91" s="273" t="str">
        <f>IF(GUS_2020!BO91&lt;&gt;"",GUS_2020!BO91*41.868/1000,"")</f>
        <v/>
      </c>
      <c r="BP91" s="273" t="str">
        <f>IF(GUS_2020!BP91&lt;&gt;"",GUS_2020!BP91*41.868/1000,"")</f>
        <v/>
      </c>
      <c r="BQ91" s="273" t="str">
        <f>IF(GUS_2020!BQ91&lt;&gt;"",GUS_2020!BQ91*41.868/1000,"")</f>
        <v/>
      </c>
      <c r="BR91" s="273" t="str">
        <f>IF(GUS_2020!BR91&lt;&gt;"",GUS_2020!BR91*41.868/1000,"")</f>
        <v/>
      </c>
      <c r="BS91" s="273">
        <f>IF(GUS_2020!BS91&lt;&gt;"",GUS_2020!BS91*41.868/1000,"")</f>
        <v>0.12560400000000002</v>
      </c>
    </row>
    <row r="92" spans="1:71" ht="22.5">
      <c r="A92" s="272" t="s">
        <v>734</v>
      </c>
      <c r="B92" s="273" t="str">
        <f>IF(GUS_2020!B92&lt;&gt;"",GUS_2020!B92*41.868/1000,"")</f>
        <v/>
      </c>
      <c r="C92" s="273" t="str">
        <f>IF(GUS_2020!C92&lt;&gt;"",GUS_2020!C92*41.868/1000,"")</f>
        <v/>
      </c>
      <c r="D92" s="273" t="str">
        <f>IF(GUS_2020!D92&lt;&gt;"",GUS_2020!D92*41.868/1000,"")</f>
        <v/>
      </c>
      <c r="E92" s="273" t="str">
        <f>IF(GUS_2020!E92&lt;&gt;"",GUS_2020!E92*41.868/1000,"")</f>
        <v/>
      </c>
      <c r="F92" s="273" t="str">
        <f>IF(GUS_2020!F92&lt;&gt;"",GUS_2020!F92*41.868/1000,"")</f>
        <v/>
      </c>
      <c r="G92" s="273" t="str">
        <f>IF(GUS_2020!G92&lt;&gt;"",GUS_2020!G92*41.868/1000,"")</f>
        <v/>
      </c>
      <c r="H92" s="273" t="str">
        <f>IF(GUS_2020!H92&lt;&gt;"",GUS_2020!H92*41.868/1000,"")</f>
        <v/>
      </c>
      <c r="I92" s="273" t="str">
        <f>IF(GUS_2020!I92&lt;&gt;"",GUS_2020!I92*41.868/1000,"")</f>
        <v/>
      </c>
      <c r="J92" s="273" t="str">
        <f>IF(GUS_2020!J92&lt;&gt;"",GUS_2020!J92*41.868/1000,"")</f>
        <v/>
      </c>
      <c r="K92" s="273" t="str">
        <f>IF(GUS_2020!K92&lt;&gt;"",GUS_2020!K92*41.868/1000,"")</f>
        <v/>
      </c>
      <c r="L92" s="273" t="str">
        <f>IF(GUS_2020!L92&lt;&gt;"",GUS_2020!L92*41.868/1000,"")</f>
        <v/>
      </c>
      <c r="M92" s="273" t="str">
        <f>IF(GUS_2020!M92&lt;&gt;"",GUS_2020!M92*41.868/1000,"")</f>
        <v/>
      </c>
      <c r="N92" s="273" t="str">
        <f>IF(GUS_2020!N92&lt;&gt;"",GUS_2020!N92*41.868/1000,"")</f>
        <v/>
      </c>
      <c r="O92" s="273" t="str">
        <f>IF(GUS_2020!O92&lt;&gt;"",GUS_2020!O92*41.868/1000,"")</f>
        <v/>
      </c>
      <c r="P92" s="273" t="str">
        <f>IF(GUS_2020!P92&lt;&gt;"",GUS_2020!P92*41.868/1000,"")</f>
        <v/>
      </c>
      <c r="Q92" s="273" t="str">
        <f>IF(GUS_2020!Q92&lt;&gt;"",GUS_2020!Q92*41.868/1000,"")</f>
        <v/>
      </c>
      <c r="R92" s="273" t="str">
        <f>IF(GUS_2020!R92&lt;&gt;"",GUS_2020!R92*41.868/1000,"")</f>
        <v/>
      </c>
      <c r="S92" s="273" t="str">
        <f>IF(GUS_2020!S92&lt;&gt;"",GUS_2020!S92*41.868/1000,"")</f>
        <v/>
      </c>
      <c r="T92" s="273" t="str">
        <f>IF(GUS_2020!T92&lt;&gt;"",GUS_2020!T92*41.868/1000,"")</f>
        <v/>
      </c>
      <c r="U92" s="273" t="str">
        <f>IF(GUS_2020!U92&lt;&gt;"",GUS_2020!U92*41.868/1000,"")</f>
        <v/>
      </c>
      <c r="V92" s="273" t="str">
        <f>IF(GUS_2020!V92&lt;&gt;"",GUS_2020!V92*41.868/1000,"")</f>
        <v/>
      </c>
      <c r="W92" s="273" t="str">
        <f>IF(GUS_2020!W92&lt;&gt;"",GUS_2020!W92*41.868/1000,"")</f>
        <v/>
      </c>
      <c r="X92" s="273" t="str">
        <f>IF(GUS_2020!X92&lt;&gt;"",GUS_2020!X92*41.868/1000,"")</f>
        <v/>
      </c>
      <c r="Y92" s="273" t="str">
        <f>IF(GUS_2020!Y92&lt;&gt;"",GUS_2020!Y92*41.868/1000,"")</f>
        <v/>
      </c>
      <c r="Z92" s="273" t="str">
        <f>IF(GUS_2020!Z92&lt;&gt;"",GUS_2020!Z92*41.868/1000,"")</f>
        <v/>
      </c>
      <c r="AA92" s="273" t="str">
        <f>IF(GUS_2020!AA92&lt;&gt;"",GUS_2020!AA92*41.868/1000,"")</f>
        <v/>
      </c>
      <c r="AB92" s="273" t="str">
        <f>IF(GUS_2020!AB92&lt;&gt;"",GUS_2020!AB92*41.868/1000,"")</f>
        <v/>
      </c>
      <c r="AC92" s="273" t="str">
        <f>IF(GUS_2020!AC92&lt;&gt;"",GUS_2020!AC92*41.868/1000,"")</f>
        <v/>
      </c>
      <c r="AD92" s="273" t="str">
        <f>IF(GUS_2020!AD92&lt;&gt;"",GUS_2020!AD92*41.868/1000,"")</f>
        <v/>
      </c>
      <c r="AE92" s="273" t="str">
        <f>IF(GUS_2020!AE92&lt;&gt;"",GUS_2020!AE92*41.868/1000,"")</f>
        <v/>
      </c>
      <c r="AF92" s="273" t="str">
        <f>IF(GUS_2020!AF92&lt;&gt;"",GUS_2020!AF92*41.868/1000,"")</f>
        <v/>
      </c>
      <c r="AG92" s="273" t="str">
        <f>IF(GUS_2020!AG92&lt;&gt;"",GUS_2020!AG92*41.868/1000,"")</f>
        <v/>
      </c>
      <c r="AH92" s="273" t="str">
        <f>IF(GUS_2020!AH92&lt;&gt;"",GUS_2020!AH92*41.868/1000,"")</f>
        <v/>
      </c>
      <c r="AI92" s="273" t="str">
        <f>IF(GUS_2020!AI92&lt;&gt;"",GUS_2020!AI92*41.868/1000,"")</f>
        <v/>
      </c>
      <c r="AJ92" s="273" t="str">
        <f>IF(GUS_2020!AJ92&lt;&gt;"",GUS_2020!AJ92*41.868/1000,"")</f>
        <v/>
      </c>
      <c r="AK92" s="273" t="str">
        <f>IF(GUS_2020!AK92&lt;&gt;"",GUS_2020!AK92*41.868/1000,"")</f>
        <v/>
      </c>
      <c r="AL92" s="273" t="str">
        <f>IF(GUS_2020!AL92&lt;&gt;"",GUS_2020!AL92*41.868/1000,"")</f>
        <v/>
      </c>
      <c r="AM92" s="273" t="str">
        <f>IF(GUS_2020!AM92&lt;&gt;"",GUS_2020!AM92*41.868/1000,"")</f>
        <v/>
      </c>
      <c r="AN92" s="273" t="str">
        <f>IF(GUS_2020!AN92&lt;&gt;"",GUS_2020!AN92*41.868/1000,"")</f>
        <v/>
      </c>
      <c r="AO92" s="273" t="str">
        <f>IF(GUS_2020!AO92&lt;&gt;"",GUS_2020!AO92*41.868/1000,"")</f>
        <v/>
      </c>
      <c r="AP92" s="273" t="str">
        <f>IF(GUS_2020!AP92&lt;&gt;"",GUS_2020!AP92*41.868/1000,"")</f>
        <v/>
      </c>
      <c r="AQ92" s="273" t="str">
        <f>IF(GUS_2020!AQ92&lt;&gt;"",GUS_2020!AQ92*41.868/1000,"")</f>
        <v/>
      </c>
      <c r="AR92" s="273" t="str">
        <f>IF(GUS_2020!AR92&lt;&gt;"",GUS_2020!AR92*41.868/1000,"")</f>
        <v/>
      </c>
      <c r="AS92" s="273" t="str">
        <f>IF(GUS_2020!AS92&lt;&gt;"",GUS_2020!AS92*41.868/1000,"")</f>
        <v/>
      </c>
      <c r="AT92" s="273" t="str">
        <f>IF(GUS_2020!AT92&lt;&gt;"",GUS_2020!AT92*41.868/1000,"")</f>
        <v/>
      </c>
      <c r="AU92" s="273" t="str">
        <f>IF(GUS_2020!AU92&lt;&gt;"",GUS_2020!AU92*41.868/1000,"")</f>
        <v/>
      </c>
      <c r="AV92" s="273" t="str">
        <f>IF(GUS_2020!AV92&lt;&gt;"",GUS_2020!AV92*41.868/1000,"")</f>
        <v/>
      </c>
      <c r="AW92" s="273" t="str">
        <f>IF(GUS_2020!AW92&lt;&gt;"",GUS_2020!AW92*41.868/1000,"")</f>
        <v/>
      </c>
      <c r="AX92" s="273" t="str">
        <f>IF(GUS_2020!AX92&lt;&gt;"",GUS_2020!AX92*41.868/1000,"")</f>
        <v/>
      </c>
      <c r="AY92" s="273" t="str">
        <f>IF(GUS_2020!AY92&lt;&gt;"",GUS_2020!AY92*41.868/1000,"")</f>
        <v/>
      </c>
      <c r="AZ92" s="273" t="str">
        <f>IF(GUS_2020!AZ92&lt;&gt;"",GUS_2020!AZ92*41.868/1000,"")</f>
        <v/>
      </c>
      <c r="BA92" s="273" t="str">
        <f>IF(GUS_2020!BA92&lt;&gt;"",GUS_2020!BA92*41.868/1000,"")</f>
        <v/>
      </c>
      <c r="BB92" s="273" t="str">
        <f>IF(GUS_2020!BB92&lt;&gt;"",GUS_2020!BB92*41.868/1000,"")</f>
        <v/>
      </c>
      <c r="BC92" s="273" t="str">
        <f>IF(GUS_2020!BC92&lt;&gt;"",GUS_2020!BC92*41.868/1000,"")</f>
        <v/>
      </c>
      <c r="BD92" s="273" t="str">
        <f>IF(GUS_2020!BD92&lt;&gt;"",GUS_2020!BD92*41.868/1000,"")</f>
        <v/>
      </c>
      <c r="BE92" s="273" t="str">
        <f>IF(GUS_2020!BE92&lt;&gt;"",GUS_2020!BE92*41.868/1000,"")</f>
        <v/>
      </c>
      <c r="BF92" s="273" t="str">
        <f>IF(GUS_2020!BF92&lt;&gt;"",GUS_2020!BF92*41.868/1000,"")</f>
        <v/>
      </c>
      <c r="BG92" s="273" t="str">
        <f>IF(GUS_2020!BG92&lt;&gt;"",GUS_2020!BG92*41.868/1000,"")</f>
        <v/>
      </c>
      <c r="BH92" s="273" t="str">
        <f>IF(GUS_2020!BH92&lt;&gt;"",GUS_2020!BH92*41.868/1000,"")</f>
        <v/>
      </c>
      <c r="BI92" s="273" t="str">
        <f>IF(GUS_2020!BI92&lt;&gt;"",GUS_2020!BI92*41.868/1000,"")</f>
        <v/>
      </c>
      <c r="BJ92" s="273" t="str">
        <f>IF(GUS_2020!BJ92&lt;&gt;"",GUS_2020!BJ92*41.868/1000,"")</f>
        <v/>
      </c>
      <c r="BK92" s="273" t="str">
        <f>IF(GUS_2020!BK92&lt;&gt;"",GUS_2020!BK92*41.868/1000,"")</f>
        <v/>
      </c>
      <c r="BL92" s="273" t="str">
        <f>IF(GUS_2020!BL92&lt;&gt;"",GUS_2020!BL92*41.868/1000,"")</f>
        <v/>
      </c>
      <c r="BM92" s="273" t="str">
        <f>IF(GUS_2020!BM92&lt;&gt;"",GUS_2020!BM92*41.868/1000,"")</f>
        <v/>
      </c>
      <c r="BN92" s="273" t="str">
        <f>IF(GUS_2020!BN92&lt;&gt;"",GUS_2020!BN92*41.868/1000,"")</f>
        <v/>
      </c>
      <c r="BO92" s="273" t="str">
        <f>IF(GUS_2020!BO92&lt;&gt;"",GUS_2020!BO92*41.868/1000,"")</f>
        <v/>
      </c>
      <c r="BP92" s="273" t="str">
        <f>IF(GUS_2020!BP92&lt;&gt;"",GUS_2020!BP92*41.868/1000,"")</f>
        <v/>
      </c>
      <c r="BQ92" s="273" t="str">
        <f>IF(GUS_2020!BQ92&lt;&gt;"",GUS_2020!BQ92*41.868/1000,"")</f>
        <v/>
      </c>
      <c r="BR92" s="273" t="str">
        <f>IF(GUS_2020!BR92&lt;&gt;"",GUS_2020!BR92*41.868/1000,"")</f>
        <v/>
      </c>
      <c r="BS92" s="273" t="str">
        <f>IF(GUS_2020!BS92&lt;&gt;"",GUS_2020!BS92*41.868/1000,"")</f>
        <v/>
      </c>
    </row>
    <row r="93" spans="1:71" ht="22.5">
      <c r="A93" s="272" t="s">
        <v>735</v>
      </c>
      <c r="B93" s="273" t="str">
        <f>IF(GUS_2020!B93&lt;&gt;"",GUS_2020!B93*41.868/1000,"")</f>
        <v/>
      </c>
      <c r="C93" s="273" t="str">
        <f>IF(GUS_2020!C93&lt;&gt;"",GUS_2020!C93*41.868/1000,"")</f>
        <v/>
      </c>
      <c r="D93" s="273" t="str">
        <f>IF(GUS_2020!D93&lt;&gt;"",GUS_2020!D93*41.868/1000,"")</f>
        <v/>
      </c>
      <c r="E93" s="273" t="str">
        <f>IF(GUS_2020!E93&lt;&gt;"",GUS_2020!E93*41.868/1000,"")</f>
        <v/>
      </c>
      <c r="F93" s="273" t="str">
        <f>IF(GUS_2020!F93&lt;&gt;"",GUS_2020!F93*41.868/1000,"")</f>
        <v/>
      </c>
      <c r="G93" s="273" t="str">
        <f>IF(GUS_2020!G93&lt;&gt;"",GUS_2020!G93*41.868/1000,"")</f>
        <v/>
      </c>
      <c r="H93" s="273" t="str">
        <f>IF(GUS_2020!H93&lt;&gt;"",GUS_2020!H93*41.868/1000,"")</f>
        <v/>
      </c>
      <c r="I93" s="273" t="str">
        <f>IF(GUS_2020!I93&lt;&gt;"",GUS_2020!I93*41.868/1000,"")</f>
        <v/>
      </c>
      <c r="J93" s="273" t="str">
        <f>IF(GUS_2020!J93&lt;&gt;"",GUS_2020!J93*41.868/1000,"")</f>
        <v/>
      </c>
      <c r="K93" s="273" t="str">
        <f>IF(GUS_2020!K93&lt;&gt;"",GUS_2020!K93*41.868/1000,"")</f>
        <v/>
      </c>
      <c r="L93" s="273" t="str">
        <f>IF(GUS_2020!L93&lt;&gt;"",GUS_2020!L93*41.868/1000,"")</f>
        <v/>
      </c>
      <c r="M93" s="273" t="str">
        <f>IF(GUS_2020!M93&lt;&gt;"",GUS_2020!M93*41.868/1000,"")</f>
        <v/>
      </c>
      <c r="N93" s="273" t="str">
        <f>IF(GUS_2020!N93&lt;&gt;"",GUS_2020!N93*41.868/1000,"")</f>
        <v/>
      </c>
      <c r="O93" s="273" t="str">
        <f>IF(GUS_2020!O93&lt;&gt;"",GUS_2020!O93*41.868/1000,"")</f>
        <v/>
      </c>
      <c r="P93" s="273" t="str">
        <f>IF(GUS_2020!P93&lt;&gt;"",GUS_2020!P93*41.868/1000,"")</f>
        <v/>
      </c>
      <c r="Q93" s="273" t="str">
        <f>IF(GUS_2020!Q93&lt;&gt;"",GUS_2020!Q93*41.868/1000,"")</f>
        <v/>
      </c>
      <c r="R93" s="273" t="str">
        <f>IF(GUS_2020!R93&lt;&gt;"",GUS_2020!R93*41.868/1000,"")</f>
        <v/>
      </c>
      <c r="S93" s="273" t="str">
        <f>IF(GUS_2020!S93&lt;&gt;"",GUS_2020!S93*41.868/1000,"")</f>
        <v/>
      </c>
      <c r="T93" s="273" t="str">
        <f>IF(GUS_2020!T93&lt;&gt;"",GUS_2020!T93*41.868/1000,"")</f>
        <v/>
      </c>
      <c r="U93" s="273" t="str">
        <f>IF(GUS_2020!U93&lt;&gt;"",GUS_2020!U93*41.868/1000,"")</f>
        <v/>
      </c>
      <c r="V93" s="273" t="str">
        <f>IF(GUS_2020!V93&lt;&gt;"",GUS_2020!V93*41.868/1000,"")</f>
        <v/>
      </c>
      <c r="W93" s="273" t="str">
        <f>IF(GUS_2020!W93&lt;&gt;"",GUS_2020!W93*41.868/1000,"")</f>
        <v/>
      </c>
      <c r="X93" s="273" t="str">
        <f>IF(GUS_2020!X93&lt;&gt;"",GUS_2020!X93*41.868/1000,"")</f>
        <v/>
      </c>
      <c r="Y93" s="273" t="str">
        <f>IF(GUS_2020!Y93&lt;&gt;"",GUS_2020!Y93*41.868/1000,"")</f>
        <v/>
      </c>
      <c r="Z93" s="273" t="str">
        <f>IF(GUS_2020!Z93&lt;&gt;"",GUS_2020!Z93*41.868/1000,"")</f>
        <v/>
      </c>
      <c r="AA93" s="273" t="str">
        <f>IF(GUS_2020!AA93&lt;&gt;"",GUS_2020!AA93*41.868/1000,"")</f>
        <v/>
      </c>
      <c r="AB93" s="273" t="str">
        <f>IF(GUS_2020!AB93&lt;&gt;"",GUS_2020!AB93*41.868/1000,"")</f>
        <v/>
      </c>
      <c r="AC93" s="273" t="str">
        <f>IF(GUS_2020!AC93&lt;&gt;"",GUS_2020!AC93*41.868/1000,"")</f>
        <v/>
      </c>
      <c r="AD93" s="273" t="str">
        <f>IF(GUS_2020!AD93&lt;&gt;"",GUS_2020!AD93*41.868/1000,"")</f>
        <v/>
      </c>
      <c r="AE93" s="273" t="str">
        <f>IF(GUS_2020!AE93&lt;&gt;"",GUS_2020!AE93*41.868/1000,"")</f>
        <v/>
      </c>
      <c r="AF93" s="273" t="str">
        <f>IF(GUS_2020!AF93&lt;&gt;"",GUS_2020!AF93*41.868/1000,"")</f>
        <v/>
      </c>
      <c r="AG93" s="273" t="str">
        <f>IF(GUS_2020!AG93&lt;&gt;"",GUS_2020!AG93*41.868/1000,"")</f>
        <v/>
      </c>
      <c r="AH93" s="273" t="str">
        <f>IF(GUS_2020!AH93&lt;&gt;"",GUS_2020!AH93*41.868/1000,"")</f>
        <v/>
      </c>
      <c r="AI93" s="273" t="str">
        <f>IF(GUS_2020!AI93&lt;&gt;"",GUS_2020!AI93*41.868/1000,"")</f>
        <v/>
      </c>
      <c r="AJ93" s="273" t="str">
        <f>IF(GUS_2020!AJ93&lt;&gt;"",GUS_2020!AJ93*41.868/1000,"")</f>
        <v/>
      </c>
      <c r="AK93" s="273" t="str">
        <f>IF(GUS_2020!AK93&lt;&gt;"",GUS_2020!AK93*41.868/1000,"")</f>
        <v/>
      </c>
      <c r="AL93" s="273" t="str">
        <f>IF(GUS_2020!AL93&lt;&gt;"",GUS_2020!AL93*41.868/1000,"")</f>
        <v/>
      </c>
      <c r="AM93" s="273" t="str">
        <f>IF(GUS_2020!AM93&lt;&gt;"",GUS_2020!AM93*41.868/1000,"")</f>
        <v/>
      </c>
      <c r="AN93" s="273" t="str">
        <f>IF(GUS_2020!AN93&lt;&gt;"",GUS_2020!AN93*41.868/1000,"")</f>
        <v/>
      </c>
      <c r="AO93" s="273" t="str">
        <f>IF(GUS_2020!AO93&lt;&gt;"",GUS_2020!AO93*41.868/1000,"")</f>
        <v/>
      </c>
      <c r="AP93" s="273" t="str">
        <f>IF(GUS_2020!AP93&lt;&gt;"",GUS_2020!AP93*41.868/1000,"")</f>
        <v/>
      </c>
      <c r="AQ93" s="273" t="str">
        <f>IF(GUS_2020!AQ93&lt;&gt;"",GUS_2020!AQ93*41.868/1000,"")</f>
        <v/>
      </c>
      <c r="AR93" s="273" t="str">
        <f>IF(GUS_2020!AR93&lt;&gt;"",GUS_2020!AR93*41.868/1000,"")</f>
        <v/>
      </c>
      <c r="AS93" s="273" t="str">
        <f>IF(GUS_2020!AS93&lt;&gt;"",GUS_2020!AS93*41.868/1000,"")</f>
        <v/>
      </c>
      <c r="AT93" s="273" t="str">
        <f>IF(GUS_2020!AT93&lt;&gt;"",GUS_2020!AT93*41.868/1000,"")</f>
        <v/>
      </c>
      <c r="AU93" s="273" t="str">
        <f>IF(GUS_2020!AU93&lt;&gt;"",GUS_2020!AU93*41.868/1000,"")</f>
        <v/>
      </c>
      <c r="AV93" s="273" t="str">
        <f>IF(GUS_2020!AV93&lt;&gt;"",GUS_2020!AV93*41.868/1000,"")</f>
        <v/>
      </c>
      <c r="AW93" s="273" t="str">
        <f>IF(GUS_2020!AW93&lt;&gt;"",GUS_2020!AW93*41.868/1000,"")</f>
        <v/>
      </c>
      <c r="AX93" s="273" t="str">
        <f>IF(GUS_2020!AX93&lt;&gt;"",GUS_2020!AX93*41.868/1000,"")</f>
        <v/>
      </c>
      <c r="AY93" s="273" t="str">
        <f>IF(GUS_2020!AY93&lt;&gt;"",GUS_2020!AY93*41.868/1000,"")</f>
        <v/>
      </c>
      <c r="AZ93" s="273" t="str">
        <f>IF(GUS_2020!AZ93&lt;&gt;"",GUS_2020!AZ93*41.868/1000,"")</f>
        <v/>
      </c>
      <c r="BA93" s="273" t="str">
        <f>IF(GUS_2020!BA93&lt;&gt;"",GUS_2020!BA93*41.868/1000,"")</f>
        <v/>
      </c>
      <c r="BB93" s="273" t="str">
        <f>IF(GUS_2020!BB93&lt;&gt;"",GUS_2020!BB93*41.868/1000,"")</f>
        <v/>
      </c>
      <c r="BC93" s="273" t="str">
        <f>IF(GUS_2020!BC93&lt;&gt;"",GUS_2020!BC93*41.868/1000,"")</f>
        <v/>
      </c>
      <c r="BD93" s="273" t="str">
        <f>IF(GUS_2020!BD93&lt;&gt;"",GUS_2020!BD93*41.868/1000,"")</f>
        <v/>
      </c>
      <c r="BE93" s="273" t="str">
        <f>IF(GUS_2020!BE93&lt;&gt;"",GUS_2020!BE93*41.868/1000,"")</f>
        <v/>
      </c>
      <c r="BF93" s="273" t="str">
        <f>IF(GUS_2020!BF93&lt;&gt;"",GUS_2020!BF93*41.868/1000,"")</f>
        <v/>
      </c>
      <c r="BG93" s="273" t="str">
        <f>IF(GUS_2020!BG93&lt;&gt;"",GUS_2020!BG93*41.868/1000,"")</f>
        <v/>
      </c>
      <c r="BH93" s="273" t="str">
        <f>IF(GUS_2020!BH93&lt;&gt;"",GUS_2020!BH93*41.868/1000,"")</f>
        <v/>
      </c>
      <c r="BI93" s="273" t="str">
        <f>IF(GUS_2020!BI93&lt;&gt;"",GUS_2020!BI93*41.868/1000,"")</f>
        <v/>
      </c>
      <c r="BJ93" s="273" t="str">
        <f>IF(GUS_2020!BJ93&lt;&gt;"",GUS_2020!BJ93*41.868/1000,"")</f>
        <v/>
      </c>
      <c r="BK93" s="273" t="str">
        <f>IF(GUS_2020!BK93&lt;&gt;"",GUS_2020!BK93*41.868/1000,"")</f>
        <v/>
      </c>
      <c r="BL93" s="273" t="str">
        <f>IF(GUS_2020!BL93&lt;&gt;"",GUS_2020!BL93*41.868/1000,"")</f>
        <v/>
      </c>
      <c r="BM93" s="273" t="str">
        <f>IF(GUS_2020!BM93&lt;&gt;"",GUS_2020!BM93*41.868/1000,"")</f>
        <v/>
      </c>
      <c r="BN93" s="273" t="str">
        <f>IF(GUS_2020!BN93&lt;&gt;"",GUS_2020!BN93*41.868/1000,"")</f>
        <v/>
      </c>
      <c r="BO93" s="273" t="str">
        <f>IF(GUS_2020!BO93&lt;&gt;"",GUS_2020!BO93*41.868/1000,"")</f>
        <v/>
      </c>
      <c r="BP93" s="273" t="str">
        <f>IF(GUS_2020!BP93&lt;&gt;"",GUS_2020!BP93*41.868/1000,"")</f>
        <v/>
      </c>
      <c r="BQ93" s="273" t="str">
        <f>IF(GUS_2020!BQ93&lt;&gt;"",GUS_2020!BQ93*41.868/1000,"")</f>
        <v/>
      </c>
      <c r="BR93" s="273" t="str">
        <f>IF(GUS_2020!BR93&lt;&gt;"",GUS_2020!BR93*41.868/1000,"")</f>
        <v/>
      </c>
      <c r="BS93" s="273" t="str">
        <f>IF(GUS_2020!BS93&lt;&gt;"",GUS_2020!BS93*41.868/1000,"")</f>
        <v/>
      </c>
    </row>
    <row r="94" spans="1:71" ht="22.5">
      <c r="A94" s="272" t="s">
        <v>719</v>
      </c>
      <c r="B94" s="273" t="str">
        <f>IF(GUS_2020!B94&lt;&gt;"",GUS_2020!B94*41.868/1000,"")</f>
        <v/>
      </c>
      <c r="C94" s="273" t="str">
        <f>IF(GUS_2020!C94&lt;&gt;"",GUS_2020!C94*41.868/1000,"")</f>
        <v/>
      </c>
      <c r="D94" s="273" t="str">
        <f>IF(GUS_2020!D94&lt;&gt;"",GUS_2020!D94*41.868/1000,"")</f>
        <v/>
      </c>
      <c r="E94" s="273" t="str">
        <f>IF(GUS_2020!E94&lt;&gt;"",GUS_2020!E94*41.868/1000,"")</f>
        <v/>
      </c>
      <c r="F94" s="273" t="str">
        <f>IF(GUS_2020!F94&lt;&gt;"",GUS_2020!F94*41.868/1000,"")</f>
        <v/>
      </c>
      <c r="G94" s="273" t="str">
        <f>IF(GUS_2020!G94&lt;&gt;"",GUS_2020!G94*41.868/1000,"")</f>
        <v/>
      </c>
      <c r="H94" s="273" t="str">
        <f>IF(GUS_2020!H94&lt;&gt;"",GUS_2020!H94*41.868/1000,"")</f>
        <v/>
      </c>
      <c r="I94" s="273" t="str">
        <f>IF(GUS_2020!I94&lt;&gt;"",GUS_2020!I94*41.868/1000,"")</f>
        <v/>
      </c>
      <c r="J94" s="273" t="str">
        <f>IF(GUS_2020!J94&lt;&gt;"",GUS_2020!J94*41.868/1000,"")</f>
        <v/>
      </c>
      <c r="K94" s="273" t="str">
        <f>IF(GUS_2020!K94&lt;&gt;"",GUS_2020!K94*41.868/1000,"")</f>
        <v/>
      </c>
      <c r="L94" s="273" t="str">
        <f>IF(GUS_2020!L94&lt;&gt;"",GUS_2020!L94*41.868/1000,"")</f>
        <v/>
      </c>
      <c r="M94" s="273" t="str">
        <f>IF(GUS_2020!M94&lt;&gt;"",GUS_2020!M94*41.868/1000,"")</f>
        <v/>
      </c>
      <c r="N94" s="273" t="str">
        <f>IF(GUS_2020!N94&lt;&gt;"",GUS_2020!N94*41.868/1000,"")</f>
        <v/>
      </c>
      <c r="O94" s="273" t="str">
        <f>IF(GUS_2020!O94&lt;&gt;"",GUS_2020!O94*41.868/1000,"")</f>
        <v/>
      </c>
      <c r="P94" s="273" t="str">
        <f>IF(GUS_2020!P94&lt;&gt;"",GUS_2020!P94*41.868/1000,"")</f>
        <v/>
      </c>
      <c r="Q94" s="273" t="str">
        <f>IF(GUS_2020!Q94&lt;&gt;"",GUS_2020!Q94*41.868/1000,"")</f>
        <v/>
      </c>
      <c r="R94" s="273" t="str">
        <f>IF(GUS_2020!R94&lt;&gt;"",GUS_2020!R94*41.868/1000,"")</f>
        <v/>
      </c>
      <c r="S94" s="273" t="str">
        <f>IF(GUS_2020!S94&lt;&gt;"",GUS_2020!S94*41.868/1000,"")</f>
        <v/>
      </c>
      <c r="T94" s="273" t="str">
        <f>IF(GUS_2020!T94&lt;&gt;"",GUS_2020!T94*41.868/1000,"")</f>
        <v/>
      </c>
      <c r="U94" s="273" t="str">
        <f>IF(GUS_2020!U94&lt;&gt;"",GUS_2020!U94*41.868/1000,"")</f>
        <v/>
      </c>
      <c r="V94" s="273" t="str">
        <f>IF(GUS_2020!V94&lt;&gt;"",GUS_2020!V94*41.868/1000,"")</f>
        <v/>
      </c>
      <c r="W94" s="273" t="str">
        <f>IF(GUS_2020!W94&lt;&gt;"",GUS_2020!W94*41.868/1000,"")</f>
        <v/>
      </c>
      <c r="X94" s="273" t="str">
        <f>IF(GUS_2020!X94&lt;&gt;"",GUS_2020!X94*41.868/1000,"")</f>
        <v/>
      </c>
      <c r="Y94" s="273" t="str">
        <f>IF(GUS_2020!Y94&lt;&gt;"",GUS_2020!Y94*41.868/1000,"")</f>
        <v/>
      </c>
      <c r="Z94" s="273" t="str">
        <f>IF(GUS_2020!Z94&lt;&gt;"",GUS_2020!Z94*41.868/1000,"")</f>
        <v/>
      </c>
      <c r="AA94" s="273" t="str">
        <f>IF(GUS_2020!AA94&lt;&gt;"",GUS_2020!AA94*41.868/1000,"")</f>
        <v/>
      </c>
      <c r="AB94" s="273" t="str">
        <f>IF(GUS_2020!AB94&lt;&gt;"",GUS_2020!AB94*41.868/1000,"")</f>
        <v/>
      </c>
      <c r="AC94" s="273" t="str">
        <f>IF(GUS_2020!AC94&lt;&gt;"",GUS_2020!AC94*41.868/1000,"")</f>
        <v/>
      </c>
      <c r="AD94" s="273" t="str">
        <f>IF(GUS_2020!AD94&lt;&gt;"",GUS_2020!AD94*41.868/1000,"")</f>
        <v/>
      </c>
      <c r="AE94" s="273" t="str">
        <f>IF(GUS_2020!AE94&lt;&gt;"",GUS_2020!AE94*41.868/1000,"")</f>
        <v/>
      </c>
      <c r="AF94" s="273" t="str">
        <f>IF(GUS_2020!AF94&lt;&gt;"",GUS_2020!AF94*41.868/1000,"")</f>
        <v/>
      </c>
      <c r="AG94" s="273" t="str">
        <f>IF(GUS_2020!AG94&lt;&gt;"",GUS_2020!AG94*41.868/1000,"")</f>
        <v/>
      </c>
      <c r="AH94" s="273" t="str">
        <f>IF(GUS_2020!AH94&lt;&gt;"",GUS_2020!AH94*41.868/1000,"")</f>
        <v/>
      </c>
      <c r="AI94" s="273" t="str">
        <f>IF(GUS_2020!AI94&lt;&gt;"",GUS_2020!AI94*41.868/1000,"")</f>
        <v/>
      </c>
      <c r="AJ94" s="273" t="str">
        <f>IF(GUS_2020!AJ94&lt;&gt;"",GUS_2020!AJ94*41.868/1000,"")</f>
        <v/>
      </c>
      <c r="AK94" s="273" t="str">
        <f>IF(GUS_2020!AK94&lt;&gt;"",GUS_2020!AK94*41.868/1000,"")</f>
        <v/>
      </c>
      <c r="AL94" s="273" t="str">
        <f>IF(GUS_2020!AL94&lt;&gt;"",GUS_2020!AL94*41.868/1000,"")</f>
        <v/>
      </c>
      <c r="AM94" s="273" t="str">
        <f>IF(GUS_2020!AM94&lt;&gt;"",GUS_2020!AM94*41.868/1000,"")</f>
        <v/>
      </c>
      <c r="AN94" s="273" t="str">
        <f>IF(GUS_2020!AN94&lt;&gt;"",GUS_2020!AN94*41.868/1000,"")</f>
        <v/>
      </c>
      <c r="AO94" s="273" t="str">
        <f>IF(GUS_2020!AO94&lt;&gt;"",GUS_2020!AO94*41.868/1000,"")</f>
        <v/>
      </c>
      <c r="AP94" s="273" t="str">
        <f>IF(GUS_2020!AP94&lt;&gt;"",GUS_2020!AP94*41.868/1000,"")</f>
        <v/>
      </c>
      <c r="AQ94" s="273" t="str">
        <f>IF(GUS_2020!AQ94&lt;&gt;"",GUS_2020!AQ94*41.868/1000,"")</f>
        <v/>
      </c>
      <c r="AR94" s="273" t="str">
        <f>IF(GUS_2020!AR94&lt;&gt;"",GUS_2020!AR94*41.868/1000,"")</f>
        <v/>
      </c>
      <c r="AS94" s="273" t="str">
        <f>IF(GUS_2020!AS94&lt;&gt;"",GUS_2020!AS94*41.868/1000,"")</f>
        <v/>
      </c>
      <c r="AT94" s="273" t="str">
        <f>IF(GUS_2020!AT94&lt;&gt;"",GUS_2020!AT94*41.868/1000,"")</f>
        <v/>
      </c>
      <c r="AU94" s="273" t="str">
        <f>IF(GUS_2020!AU94&lt;&gt;"",GUS_2020!AU94*41.868/1000,"")</f>
        <v/>
      </c>
      <c r="AV94" s="273" t="str">
        <f>IF(GUS_2020!AV94&lt;&gt;"",GUS_2020!AV94*41.868/1000,"")</f>
        <v/>
      </c>
      <c r="AW94" s="273" t="str">
        <f>IF(GUS_2020!AW94&lt;&gt;"",GUS_2020!AW94*41.868/1000,"")</f>
        <v/>
      </c>
      <c r="AX94" s="273" t="str">
        <f>IF(GUS_2020!AX94&lt;&gt;"",GUS_2020!AX94*41.868/1000,"")</f>
        <v/>
      </c>
      <c r="AY94" s="273" t="str">
        <f>IF(GUS_2020!AY94&lt;&gt;"",GUS_2020!AY94*41.868/1000,"")</f>
        <v/>
      </c>
      <c r="AZ94" s="273" t="str">
        <f>IF(GUS_2020!AZ94&lt;&gt;"",GUS_2020!AZ94*41.868/1000,"")</f>
        <v/>
      </c>
      <c r="BA94" s="273" t="str">
        <f>IF(GUS_2020!BA94&lt;&gt;"",GUS_2020!BA94*41.868/1000,"")</f>
        <v/>
      </c>
      <c r="BB94" s="273" t="str">
        <f>IF(GUS_2020!BB94&lt;&gt;"",GUS_2020!BB94*41.868/1000,"")</f>
        <v/>
      </c>
      <c r="BC94" s="273" t="str">
        <f>IF(GUS_2020!BC94&lt;&gt;"",GUS_2020!BC94*41.868/1000,"")</f>
        <v/>
      </c>
      <c r="BD94" s="273" t="str">
        <f>IF(GUS_2020!BD94&lt;&gt;"",GUS_2020!BD94*41.868/1000,"")</f>
        <v/>
      </c>
      <c r="BE94" s="273" t="str">
        <f>IF(GUS_2020!BE94&lt;&gt;"",GUS_2020!BE94*41.868/1000,"")</f>
        <v/>
      </c>
      <c r="BF94" s="273" t="str">
        <f>IF(GUS_2020!BF94&lt;&gt;"",GUS_2020!BF94*41.868/1000,"")</f>
        <v/>
      </c>
      <c r="BG94" s="273" t="str">
        <f>IF(GUS_2020!BG94&lt;&gt;"",GUS_2020!BG94*41.868/1000,"")</f>
        <v/>
      </c>
      <c r="BH94" s="273" t="str">
        <f>IF(GUS_2020!BH94&lt;&gt;"",GUS_2020!BH94*41.868/1000,"")</f>
        <v/>
      </c>
      <c r="BI94" s="273" t="str">
        <f>IF(GUS_2020!BI94&lt;&gt;"",GUS_2020!BI94*41.868/1000,"")</f>
        <v/>
      </c>
      <c r="BJ94" s="273" t="str">
        <f>IF(GUS_2020!BJ94&lt;&gt;"",GUS_2020!BJ94*41.868/1000,"")</f>
        <v/>
      </c>
      <c r="BK94" s="273" t="str">
        <f>IF(GUS_2020!BK94&lt;&gt;"",GUS_2020!BK94*41.868/1000,"")</f>
        <v/>
      </c>
      <c r="BL94" s="273" t="str">
        <f>IF(GUS_2020!BL94&lt;&gt;"",GUS_2020!BL94*41.868/1000,"")</f>
        <v/>
      </c>
      <c r="BM94" s="273" t="str">
        <f>IF(GUS_2020!BM94&lt;&gt;"",GUS_2020!BM94*41.868/1000,"")</f>
        <v/>
      </c>
      <c r="BN94" s="273" t="str">
        <f>IF(GUS_2020!BN94&lt;&gt;"",GUS_2020!BN94*41.868/1000,"")</f>
        <v/>
      </c>
      <c r="BO94" s="273" t="str">
        <f>IF(GUS_2020!BO94&lt;&gt;"",GUS_2020!BO94*41.868/1000,"")</f>
        <v/>
      </c>
      <c r="BP94" s="273" t="str">
        <f>IF(GUS_2020!BP94&lt;&gt;"",GUS_2020!BP94*41.868/1000,"")</f>
        <v/>
      </c>
      <c r="BQ94" s="273" t="str">
        <f>IF(GUS_2020!BQ94&lt;&gt;"",GUS_2020!BQ94*41.868/1000,"")</f>
        <v/>
      </c>
      <c r="BR94" s="273" t="str">
        <f>IF(GUS_2020!BR94&lt;&gt;"",GUS_2020!BR94*41.868/1000,"")</f>
        <v/>
      </c>
      <c r="BS94" s="273" t="str">
        <f>IF(GUS_2020!BS94&lt;&gt;"",GUS_2020!BS94*41.868/1000,"")</f>
        <v/>
      </c>
    </row>
    <row r="95" spans="1:71" ht="22.5">
      <c r="A95" s="272" t="s">
        <v>736</v>
      </c>
      <c r="B95" s="273">
        <f>IF(GUS_2020!B95&lt;&gt;"",GUS_2020!B95*41.868/1000,"")</f>
        <v>33.787476000000005</v>
      </c>
      <c r="C95" s="273" t="str">
        <f>IF(GUS_2020!C95&lt;&gt;"",GUS_2020!C95*41.868/1000,"")</f>
        <v/>
      </c>
      <c r="D95" s="273" t="str">
        <f>IF(GUS_2020!D95&lt;&gt;"",GUS_2020!D95*41.868/1000,"")</f>
        <v/>
      </c>
      <c r="E95" s="273" t="str">
        <f>IF(GUS_2020!E95&lt;&gt;"",GUS_2020!E95*41.868/1000,"")</f>
        <v/>
      </c>
      <c r="F95" s="273" t="str">
        <f>IF(GUS_2020!F95&lt;&gt;"",GUS_2020!F95*41.868/1000,"")</f>
        <v/>
      </c>
      <c r="G95" s="273" t="str">
        <f>IF(GUS_2020!G95&lt;&gt;"",GUS_2020!G95*41.868/1000,"")</f>
        <v/>
      </c>
      <c r="H95" s="273" t="str">
        <f>IF(GUS_2020!H95&lt;&gt;"",GUS_2020!H95*41.868/1000,"")</f>
        <v/>
      </c>
      <c r="I95" s="273" t="str">
        <f>IF(GUS_2020!I95&lt;&gt;"",GUS_2020!I95*41.868/1000,"")</f>
        <v/>
      </c>
      <c r="J95" s="273" t="str">
        <f>IF(GUS_2020!J95&lt;&gt;"",GUS_2020!J95*41.868/1000,"")</f>
        <v/>
      </c>
      <c r="K95" s="273" t="str">
        <f>IF(GUS_2020!K95&lt;&gt;"",GUS_2020!K95*41.868/1000,"")</f>
        <v/>
      </c>
      <c r="L95" s="273" t="str">
        <f>IF(GUS_2020!L95&lt;&gt;"",GUS_2020!L95*41.868/1000,"")</f>
        <v/>
      </c>
      <c r="M95" s="273" t="str">
        <f>IF(GUS_2020!M95&lt;&gt;"",GUS_2020!M95*41.868/1000,"")</f>
        <v/>
      </c>
      <c r="N95" s="273" t="str">
        <f>IF(GUS_2020!N95&lt;&gt;"",GUS_2020!N95*41.868/1000,"")</f>
        <v/>
      </c>
      <c r="O95" s="273" t="str">
        <f>IF(GUS_2020!O95&lt;&gt;"",GUS_2020!O95*41.868/1000,"")</f>
        <v/>
      </c>
      <c r="P95" s="273" t="str">
        <f>IF(GUS_2020!P95&lt;&gt;"",GUS_2020!P95*41.868/1000,"")</f>
        <v/>
      </c>
      <c r="Q95" s="273" t="str">
        <f>IF(GUS_2020!Q95&lt;&gt;"",GUS_2020!Q95*41.868/1000,"")</f>
        <v/>
      </c>
      <c r="R95" s="273" t="str">
        <f>IF(GUS_2020!R95&lt;&gt;"",GUS_2020!R95*41.868/1000,"")</f>
        <v/>
      </c>
      <c r="S95" s="273" t="str">
        <f>IF(GUS_2020!S95&lt;&gt;"",GUS_2020!S95*41.868/1000,"")</f>
        <v/>
      </c>
      <c r="T95" s="273" t="str">
        <f>IF(GUS_2020!T95&lt;&gt;"",GUS_2020!T95*41.868/1000,"")</f>
        <v/>
      </c>
      <c r="U95" s="273" t="str">
        <f>IF(GUS_2020!U95&lt;&gt;"",GUS_2020!U95*41.868/1000,"")</f>
        <v/>
      </c>
      <c r="V95" s="273" t="str">
        <f>IF(GUS_2020!V95&lt;&gt;"",GUS_2020!V95*41.868/1000,"")</f>
        <v/>
      </c>
      <c r="W95" s="273" t="str">
        <f>IF(GUS_2020!W95&lt;&gt;"",GUS_2020!W95*41.868/1000,"")</f>
        <v/>
      </c>
      <c r="X95" s="273" t="str">
        <f>IF(GUS_2020!X95&lt;&gt;"",GUS_2020!X95*41.868/1000,"")</f>
        <v/>
      </c>
      <c r="Y95" s="273" t="str">
        <f>IF(GUS_2020!Y95&lt;&gt;"",GUS_2020!Y95*41.868/1000,"")</f>
        <v/>
      </c>
      <c r="Z95" s="273" t="str">
        <f>IF(GUS_2020!Z95&lt;&gt;"",GUS_2020!Z95*41.868/1000,"")</f>
        <v/>
      </c>
      <c r="AA95" s="273" t="str">
        <f>IF(GUS_2020!AA95&lt;&gt;"",GUS_2020!AA95*41.868/1000,"")</f>
        <v/>
      </c>
      <c r="AB95" s="273" t="str">
        <f>IF(GUS_2020!AB95&lt;&gt;"",GUS_2020!AB95*41.868/1000,"")</f>
        <v/>
      </c>
      <c r="AC95" s="273" t="str">
        <f>IF(GUS_2020!AC95&lt;&gt;"",GUS_2020!AC95*41.868/1000,"")</f>
        <v/>
      </c>
      <c r="AD95" s="273" t="str">
        <f>IF(GUS_2020!AD95&lt;&gt;"",GUS_2020!AD95*41.868/1000,"")</f>
        <v/>
      </c>
      <c r="AE95" s="273" t="str">
        <f>IF(GUS_2020!AE95&lt;&gt;"",GUS_2020!AE95*41.868/1000,"")</f>
        <v/>
      </c>
      <c r="AF95" s="273" t="str">
        <f>IF(GUS_2020!AF95&lt;&gt;"",GUS_2020!AF95*41.868/1000,"")</f>
        <v/>
      </c>
      <c r="AG95" s="273" t="str">
        <f>IF(GUS_2020!AG95&lt;&gt;"",GUS_2020!AG95*41.868/1000,"")</f>
        <v/>
      </c>
      <c r="AH95" s="273" t="str">
        <f>IF(GUS_2020!AH95&lt;&gt;"",GUS_2020!AH95*41.868/1000,"")</f>
        <v/>
      </c>
      <c r="AI95" s="273" t="str">
        <f>IF(GUS_2020!AI95&lt;&gt;"",GUS_2020!AI95*41.868/1000,"")</f>
        <v/>
      </c>
      <c r="AJ95" s="273" t="str">
        <f>IF(GUS_2020!AJ95&lt;&gt;"",GUS_2020!AJ95*41.868/1000,"")</f>
        <v/>
      </c>
      <c r="AK95" s="273" t="str">
        <f>IF(GUS_2020!AK95&lt;&gt;"",GUS_2020!AK95*41.868/1000,"")</f>
        <v/>
      </c>
      <c r="AL95" s="273" t="str">
        <f>IF(GUS_2020!AL95&lt;&gt;"",GUS_2020!AL95*41.868/1000,"")</f>
        <v/>
      </c>
      <c r="AM95" s="273" t="str">
        <f>IF(GUS_2020!AM95&lt;&gt;"",GUS_2020!AM95*41.868/1000,"")</f>
        <v/>
      </c>
      <c r="AN95" s="273" t="str">
        <f>IF(GUS_2020!AN95&lt;&gt;"",GUS_2020!AN95*41.868/1000,"")</f>
        <v/>
      </c>
      <c r="AO95" s="273" t="str">
        <f>IF(GUS_2020!AO95&lt;&gt;"",GUS_2020!AO95*41.868/1000,"")</f>
        <v/>
      </c>
      <c r="AP95" s="273" t="str">
        <f>IF(GUS_2020!AP95&lt;&gt;"",GUS_2020!AP95*41.868/1000,"")</f>
        <v/>
      </c>
      <c r="AQ95" s="273" t="str">
        <f>IF(GUS_2020!AQ95&lt;&gt;"",GUS_2020!AQ95*41.868/1000,"")</f>
        <v/>
      </c>
      <c r="AR95" s="273" t="str">
        <f>IF(GUS_2020!AR95&lt;&gt;"",GUS_2020!AR95*41.868/1000,"")</f>
        <v/>
      </c>
      <c r="AS95" s="273" t="str">
        <f>IF(GUS_2020!AS95&lt;&gt;"",GUS_2020!AS95*41.868/1000,"")</f>
        <v/>
      </c>
      <c r="AT95" s="273">
        <f>IF(GUS_2020!AT95&lt;&gt;"",GUS_2020!AT95*41.868/1000,"")</f>
        <v>1.1304360000000002</v>
      </c>
      <c r="AU95" s="273" t="str">
        <f>IF(GUS_2020!AU95&lt;&gt;"",GUS_2020!AU95*41.868/1000,"")</f>
        <v/>
      </c>
      <c r="AV95" s="273" t="str">
        <f>IF(GUS_2020!AV95&lt;&gt;"",GUS_2020!AV95*41.868/1000,"")</f>
        <v/>
      </c>
      <c r="AW95" s="273" t="str">
        <f>IF(GUS_2020!AW95&lt;&gt;"",GUS_2020!AW95*41.868/1000,"")</f>
        <v/>
      </c>
      <c r="AX95" s="273" t="str">
        <f>IF(GUS_2020!AX95&lt;&gt;"",GUS_2020!AX95*41.868/1000,"")</f>
        <v/>
      </c>
      <c r="AY95" s="273" t="str">
        <f>IF(GUS_2020!AY95&lt;&gt;"",GUS_2020!AY95*41.868/1000,"")</f>
        <v/>
      </c>
      <c r="AZ95" s="273" t="str">
        <f>IF(GUS_2020!AZ95&lt;&gt;"",GUS_2020!AZ95*41.868/1000,"")</f>
        <v/>
      </c>
      <c r="BA95" s="273" t="str">
        <f>IF(GUS_2020!BA95&lt;&gt;"",GUS_2020!BA95*41.868/1000,"")</f>
        <v/>
      </c>
      <c r="BB95" s="273" t="str">
        <f>IF(GUS_2020!BB95&lt;&gt;"",GUS_2020!BB95*41.868/1000,"")</f>
        <v/>
      </c>
      <c r="BC95" s="273" t="str">
        <f>IF(GUS_2020!BC95&lt;&gt;"",GUS_2020!BC95*41.868/1000,"")</f>
        <v/>
      </c>
      <c r="BD95" s="273" t="str">
        <f>IF(GUS_2020!BD95&lt;&gt;"",GUS_2020!BD95*41.868/1000,"")</f>
        <v/>
      </c>
      <c r="BE95" s="273" t="str">
        <f>IF(GUS_2020!BE95&lt;&gt;"",GUS_2020!BE95*41.868/1000,"")</f>
        <v/>
      </c>
      <c r="BF95" s="273" t="str">
        <f>IF(GUS_2020!BF95&lt;&gt;"",GUS_2020!BF95*41.868/1000,"")</f>
        <v/>
      </c>
      <c r="BG95" s="273" t="str">
        <f>IF(GUS_2020!BG95&lt;&gt;"",GUS_2020!BG95*41.868/1000,"")</f>
        <v/>
      </c>
      <c r="BH95" s="273" t="str">
        <f>IF(GUS_2020!BH95&lt;&gt;"",GUS_2020!BH95*41.868/1000,"")</f>
        <v/>
      </c>
      <c r="BI95" s="273" t="str">
        <f>IF(GUS_2020!BI95&lt;&gt;"",GUS_2020!BI95*41.868/1000,"")</f>
        <v/>
      </c>
      <c r="BJ95" s="273" t="str">
        <f>IF(GUS_2020!BJ95&lt;&gt;"",GUS_2020!BJ95*41.868/1000,"")</f>
        <v/>
      </c>
      <c r="BK95" s="273" t="str">
        <f>IF(GUS_2020!BK95&lt;&gt;"",GUS_2020!BK95*41.868/1000,"")</f>
        <v/>
      </c>
      <c r="BL95" s="273" t="str">
        <f>IF(GUS_2020!BL95&lt;&gt;"",GUS_2020!BL95*41.868/1000,"")</f>
        <v/>
      </c>
      <c r="BM95" s="273" t="str">
        <f>IF(GUS_2020!BM95&lt;&gt;"",GUS_2020!BM95*41.868/1000,"")</f>
        <v/>
      </c>
      <c r="BN95" s="273" t="str">
        <f>IF(GUS_2020!BN95&lt;&gt;"",GUS_2020!BN95*41.868/1000,"")</f>
        <v/>
      </c>
      <c r="BO95" s="273" t="str">
        <f>IF(GUS_2020!BO95&lt;&gt;"",GUS_2020!BO95*41.868/1000,"")</f>
        <v/>
      </c>
      <c r="BP95" s="273" t="str">
        <f>IF(GUS_2020!BP95&lt;&gt;"",GUS_2020!BP95*41.868/1000,"")</f>
        <v/>
      </c>
      <c r="BQ95" s="273" t="str">
        <f>IF(GUS_2020!BQ95&lt;&gt;"",GUS_2020!BQ95*41.868/1000,"")</f>
        <v/>
      </c>
      <c r="BR95" s="273">
        <f>IF(GUS_2020!BR95&lt;&gt;"",GUS_2020!BR95*41.868/1000,"")</f>
        <v>15.365556</v>
      </c>
      <c r="BS95" s="273">
        <f>IF(GUS_2020!BS95&lt;&gt;"",GUS_2020!BS95*41.868/1000,"")</f>
        <v>17.291484000000001</v>
      </c>
    </row>
    <row r="96" spans="1:71" ht="22.5">
      <c r="A96" s="272" t="s">
        <v>737</v>
      </c>
      <c r="B96" s="273">
        <f>IF(GUS_2020!B96&lt;&gt;"",GUS_2020!B96*41.868/1000,"")</f>
        <v>61.755300000000005</v>
      </c>
      <c r="C96" s="273" t="str">
        <f>IF(GUS_2020!C96&lt;&gt;"",GUS_2020!C96*41.868/1000,"")</f>
        <v/>
      </c>
      <c r="D96" s="273" t="str">
        <f>IF(GUS_2020!D96&lt;&gt;"",GUS_2020!D96*41.868/1000,"")</f>
        <v/>
      </c>
      <c r="E96" s="273" t="str">
        <f>IF(GUS_2020!E96&lt;&gt;"",GUS_2020!E96*41.868/1000,"")</f>
        <v/>
      </c>
      <c r="F96" s="273" t="str">
        <f>IF(GUS_2020!F96&lt;&gt;"",GUS_2020!F96*41.868/1000,"")</f>
        <v/>
      </c>
      <c r="G96" s="273" t="str">
        <f>IF(GUS_2020!G96&lt;&gt;"",GUS_2020!G96*41.868/1000,"")</f>
        <v/>
      </c>
      <c r="H96" s="273" t="str">
        <f>IF(GUS_2020!H96&lt;&gt;"",GUS_2020!H96*41.868/1000,"")</f>
        <v/>
      </c>
      <c r="I96" s="273" t="str">
        <f>IF(GUS_2020!I96&lt;&gt;"",GUS_2020!I96*41.868/1000,"")</f>
        <v/>
      </c>
      <c r="J96" s="273" t="str">
        <f>IF(GUS_2020!J96&lt;&gt;"",GUS_2020!J96*41.868/1000,"")</f>
        <v/>
      </c>
      <c r="K96" s="273" t="str">
        <f>IF(GUS_2020!K96&lt;&gt;"",GUS_2020!K96*41.868/1000,"")</f>
        <v/>
      </c>
      <c r="L96" s="273" t="str">
        <f>IF(GUS_2020!L96&lt;&gt;"",GUS_2020!L96*41.868/1000,"")</f>
        <v/>
      </c>
      <c r="M96" s="273" t="str">
        <f>IF(GUS_2020!M96&lt;&gt;"",GUS_2020!M96*41.868/1000,"")</f>
        <v/>
      </c>
      <c r="N96" s="273" t="str">
        <f>IF(GUS_2020!N96&lt;&gt;"",GUS_2020!N96*41.868/1000,"")</f>
        <v/>
      </c>
      <c r="O96" s="273" t="str">
        <f>IF(GUS_2020!O96&lt;&gt;"",GUS_2020!O96*41.868/1000,"")</f>
        <v/>
      </c>
      <c r="P96" s="273" t="str">
        <f>IF(GUS_2020!P96&lt;&gt;"",GUS_2020!P96*41.868/1000,"")</f>
        <v/>
      </c>
      <c r="Q96" s="273" t="str">
        <f>IF(GUS_2020!Q96&lt;&gt;"",GUS_2020!Q96*41.868/1000,"")</f>
        <v/>
      </c>
      <c r="R96" s="273" t="str">
        <f>IF(GUS_2020!R96&lt;&gt;"",GUS_2020!R96*41.868/1000,"")</f>
        <v/>
      </c>
      <c r="S96" s="273" t="str">
        <f>IF(GUS_2020!S96&lt;&gt;"",GUS_2020!S96*41.868/1000,"")</f>
        <v/>
      </c>
      <c r="T96" s="273" t="str">
        <f>IF(GUS_2020!T96&lt;&gt;"",GUS_2020!T96*41.868/1000,"")</f>
        <v/>
      </c>
      <c r="U96" s="273" t="str">
        <f>IF(GUS_2020!U96&lt;&gt;"",GUS_2020!U96*41.868/1000,"")</f>
        <v/>
      </c>
      <c r="V96" s="273" t="str">
        <f>IF(GUS_2020!V96&lt;&gt;"",GUS_2020!V96*41.868/1000,"")</f>
        <v/>
      </c>
      <c r="W96" s="273" t="str">
        <f>IF(GUS_2020!W96&lt;&gt;"",GUS_2020!W96*41.868/1000,"")</f>
        <v/>
      </c>
      <c r="X96" s="273" t="str">
        <f>IF(GUS_2020!X96&lt;&gt;"",GUS_2020!X96*41.868/1000,"")</f>
        <v/>
      </c>
      <c r="Y96" s="273" t="str">
        <f>IF(GUS_2020!Y96&lt;&gt;"",GUS_2020!Y96*41.868/1000,"")</f>
        <v/>
      </c>
      <c r="Z96" s="273" t="str">
        <f>IF(GUS_2020!Z96&lt;&gt;"",GUS_2020!Z96*41.868/1000,"")</f>
        <v/>
      </c>
      <c r="AA96" s="273" t="str">
        <f>IF(GUS_2020!AA96&lt;&gt;"",GUS_2020!AA96*41.868/1000,"")</f>
        <v/>
      </c>
      <c r="AB96" s="273" t="str">
        <f>IF(GUS_2020!AB96&lt;&gt;"",GUS_2020!AB96*41.868/1000,"")</f>
        <v/>
      </c>
      <c r="AC96" s="273" t="str">
        <f>IF(GUS_2020!AC96&lt;&gt;"",GUS_2020!AC96*41.868/1000,"")</f>
        <v/>
      </c>
      <c r="AD96" s="273" t="str">
        <f>IF(GUS_2020!AD96&lt;&gt;"",GUS_2020!AD96*41.868/1000,"")</f>
        <v/>
      </c>
      <c r="AE96" s="273" t="str">
        <f>IF(GUS_2020!AE96&lt;&gt;"",GUS_2020!AE96*41.868/1000,"")</f>
        <v/>
      </c>
      <c r="AF96" s="273" t="str">
        <f>IF(GUS_2020!AF96&lt;&gt;"",GUS_2020!AF96*41.868/1000,"")</f>
        <v/>
      </c>
      <c r="AG96" s="273" t="str">
        <f>IF(GUS_2020!AG96&lt;&gt;"",GUS_2020!AG96*41.868/1000,"")</f>
        <v/>
      </c>
      <c r="AH96" s="273" t="str">
        <f>IF(GUS_2020!AH96&lt;&gt;"",GUS_2020!AH96*41.868/1000,"")</f>
        <v/>
      </c>
      <c r="AI96" s="273" t="str">
        <f>IF(GUS_2020!AI96&lt;&gt;"",GUS_2020!AI96*41.868/1000,"")</f>
        <v/>
      </c>
      <c r="AJ96" s="273" t="str">
        <f>IF(GUS_2020!AJ96&lt;&gt;"",GUS_2020!AJ96*41.868/1000,"")</f>
        <v/>
      </c>
      <c r="AK96" s="273" t="str">
        <f>IF(GUS_2020!AK96&lt;&gt;"",GUS_2020!AK96*41.868/1000,"")</f>
        <v/>
      </c>
      <c r="AL96" s="273" t="str">
        <f>IF(GUS_2020!AL96&lt;&gt;"",GUS_2020!AL96*41.868/1000,"")</f>
        <v/>
      </c>
      <c r="AM96" s="273" t="str">
        <f>IF(GUS_2020!AM96&lt;&gt;"",GUS_2020!AM96*41.868/1000,"")</f>
        <v/>
      </c>
      <c r="AN96" s="273" t="str">
        <f>IF(GUS_2020!AN96&lt;&gt;"",GUS_2020!AN96*41.868/1000,"")</f>
        <v/>
      </c>
      <c r="AO96" s="273" t="str">
        <f>IF(GUS_2020!AO96&lt;&gt;"",GUS_2020!AO96*41.868/1000,"")</f>
        <v/>
      </c>
      <c r="AP96" s="273" t="str">
        <f>IF(GUS_2020!AP96&lt;&gt;"",GUS_2020!AP96*41.868/1000,"")</f>
        <v/>
      </c>
      <c r="AQ96" s="273" t="str">
        <f>IF(GUS_2020!AQ96&lt;&gt;"",GUS_2020!AQ96*41.868/1000,"")</f>
        <v/>
      </c>
      <c r="AR96" s="273" t="str">
        <f>IF(GUS_2020!AR96&lt;&gt;"",GUS_2020!AR96*41.868/1000,"")</f>
        <v/>
      </c>
      <c r="AS96" s="273" t="str">
        <f>IF(GUS_2020!AS96&lt;&gt;"",GUS_2020!AS96*41.868/1000,"")</f>
        <v/>
      </c>
      <c r="AT96" s="273">
        <f>IF(GUS_2020!AT96&lt;&gt;"",GUS_2020!AT96*41.868/1000,"")</f>
        <v>0.41868</v>
      </c>
      <c r="AU96" s="273" t="str">
        <f>IF(GUS_2020!AU96&lt;&gt;"",GUS_2020!AU96*41.868/1000,"")</f>
        <v/>
      </c>
      <c r="AV96" s="273" t="str">
        <f>IF(GUS_2020!AV96&lt;&gt;"",GUS_2020!AV96*41.868/1000,"")</f>
        <v/>
      </c>
      <c r="AW96" s="273" t="str">
        <f>IF(GUS_2020!AW96&lt;&gt;"",GUS_2020!AW96*41.868/1000,"")</f>
        <v/>
      </c>
      <c r="AX96" s="273" t="str">
        <f>IF(GUS_2020!AX96&lt;&gt;"",GUS_2020!AX96*41.868/1000,"")</f>
        <v/>
      </c>
      <c r="AY96" s="273" t="str">
        <f>IF(GUS_2020!AY96&lt;&gt;"",GUS_2020!AY96*41.868/1000,"")</f>
        <v/>
      </c>
      <c r="AZ96" s="273" t="str">
        <f>IF(GUS_2020!AZ96&lt;&gt;"",GUS_2020!AZ96*41.868/1000,"")</f>
        <v/>
      </c>
      <c r="BA96" s="273" t="str">
        <f>IF(GUS_2020!BA96&lt;&gt;"",GUS_2020!BA96*41.868/1000,"")</f>
        <v/>
      </c>
      <c r="BB96" s="273" t="str">
        <f>IF(GUS_2020!BB96&lt;&gt;"",GUS_2020!BB96*41.868/1000,"")</f>
        <v/>
      </c>
      <c r="BC96" s="273" t="str">
        <f>IF(GUS_2020!BC96&lt;&gt;"",GUS_2020!BC96*41.868/1000,"")</f>
        <v/>
      </c>
      <c r="BD96" s="273" t="str">
        <f>IF(GUS_2020!BD96&lt;&gt;"",GUS_2020!BD96*41.868/1000,"")</f>
        <v/>
      </c>
      <c r="BE96" s="273" t="str">
        <f>IF(GUS_2020!BE96&lt;&gt;"",GUS_2020!BE96*41.868/1000,"")</f>
        <v/>
      </c>
      <c r="BF96" s="273" t="str">
        <f>IF(GUS_2020!BF96&lt;&gt;"",GUS_2020!BF96*41.868/1000,"")</f>
        <v/>
      </c>
      <c r="BG96" s="273" t="str">
        <f>IF(GUS_2020!BG96&lt;&gt;"",GUS_2020!BG96*41.868/1000,"")</f>
        <v/>
      </c>
      <c r="BH96" s="273" t="str">
        <f>IF(GUS_2020!BH96&lt;&gt;"",GUS_2020!BH96*41.868/1000,"")</f>
        <v/>
      </c>
      <c r="BI96" s="273" t="str">
        <f>IF(GUS_2020!BI96&lt;&gt;"",GUS_2020!BI96*41.868/1000,"")</f>
        <v/>
      </c>
      <c r="BJ96" s="273" t="str">
        <f>IF(GUS_2020!BJ96&lt;&gt;"",GUS_2020!BJ96*41.868/1000,"")</f>
        <v/>
      </c>
      <c r="BK96" s="273" t="str">
        <f>IF(GUS_2020!BK96&lt;&gt;"",GUS_2020!BK96*41.868/1000,"")</f>
        <v/>
      </c>
      <c r="BL96" s="273" t="str">
        <f>IF(GUS_2020!BL96&lt;&gt;"",GUS_2020!BL96*41.868/1000,"")</f>
        <v/>
      </c>
      <c r="BM96" s="273" t="str">
        <f>IF(GUS_2020!BM96&lt;&gt;"",GUS_2020!BM96*41.868/1000,"")</f>
        <v/>
      </c>
      <c r="BN96" s="273" t="str">
        <f>IF(GUS_2020!BN96&lt;&gt;"",GUS_2020!BN96*41.868/1000,"")</f>
        <v/>
      </c>
      <c r="BO96" s="273" t="str">
        <f>IF(GUS_2020!BO96&lt;&gt;"",GUS_2020!BO96*41.868/1000,"")</f>
        <v/>
      </c>
      <c r="BP96" s="273" t="str">
        <f>IF(GUS_2020!BP96&lt;&gt;"",GUS_2020!BP96*41.868/1000,"")</f>
        <v/>
      </c>
      <c r="BQ96" s="273" t="str">
        <f>IF(GUS_2020!BQ96&lt;&gt;"",GUS_2020!BQ96*41.868/1000,"")</f>
        <v/>
      </c>
      <c r="BR96" s="273">
        <f>IF(GUS_2020!BR96&lt;&gt;"",GUS_2020!BR96*41.868/1000,"")</f>
        <v>25.372008000000001</v>
      </c>
      <c r="BS96" s="273">
        <f>IF(GUS_2020!BS96&lt;&gt;"",GUS_2020!BS96*41.868/1000,"")</f>
        <v>35.964612000000002</v>
      </c>
    </row>
    <row r="97" spans="1:80" ht="22.5">
      <c r="A97" s="272" t="s">
        <v>738</v>
      </c>
      <c r="B97" s="273">
        <f>IF(GUS_2020!B97&lt;&gt;"",GUS_2020!B97*41.868/1000,"")</f>
        <v>3126.4929000000002</v>
      </c>
      <c r="C97" s="273">
        <f>IF(GUS_2020!C97&lt;&gt;"",GUS_2020!C97*41.868/1000,"")</f>
        <v>394.94084400000003</v>
      </c>
      <c r="D97" s="273">
        <f>IF(GUS_2020!D97&lt;&gt;"",GUS_2020!D97*41.868/1000,"")</f>
        <v>8.3317320000000006</v>
      </c>
      <c r="E97" s="273">
        <f>IF(GUS_2020!E97&lt;&gt;"",GUS_2020!E97*41.868/1000,"")</f>
        <v>15.072480000000001</v>
      </c>
      <c r="F97" s="273">
        <f>IF(GUS_2020!F97&lt;&gt;"",GUS_2020!F97*41.868/1000,"")</f>
        <v>362.40940799999998</v>
      </c>
      <c r="G97" s="273" t="str">
        <f>IF(GUS_2020!G97&lt;&gt;"",GUS_2020!G97*41.868/1000,"")</f>
        <v/>
      </c>
      <c r="H97" s="273">
        <f>IF(GUS_2020!H97&lt;&gt;"",GUS_2020!H97*41.868/1000,"")</f>
        <v>5.9452560000000005</v>
      </c>
      <c r="I97" s="273">
        <f>IF(GUS_2020!I97&lt;&gt;"",GUS_2020!I97*41.868/1000,"")</f>
        <v>-4.1868000000000002E-2</v>
      </c>
      <c r="J97" s="273">
        <f>IF(GUS_2020!J97&lt;&gt;"",GUS_2020!J97*41.868/1000,"")</f>
        <v>2.5120800000000001</v>
      </c>
      <c r="K97" s="273" t="str">
        <f>IF(GUS_2020!K97&lt;&gt;"",GUS_2020!K97*41.868/1000,"")</f>
        <v/>
      </c>
      <c r="L97" s="273">
        <f>IF(GUS_2020!L97&lt;&gt;"",GUS_2020!L97*41.868/1000,"")</f>
        <v>0.58615200000000001</v>
      </c>
      <c r="M97" s="273">
        <f>IF(GUS_2020!M97&lt;&gt;"",GUS_2020!M97*41.868/1000,"")</f>
        <v>8.3736000000000005E-2</v>
      </c>
      <c r="N97" s="273">
        <f>IF(GUS_2020!N97&lt;&gt;"",GUS_2020!N97*41.868/1000,"")</f>
        <v>16.454124</v>
      </c>
      <c r="O97" s="273" t="str">
        <f>IF(GUS_2020!O97&lt;&gt;"",GUS_2020!O97*41.868/1000,"")</f>
        <v/>
      </c>
      <c r="P97" s="273">
        <f>IF(GUS_2020!P97&lt;&gt;"",GUS_2020!P97*41.868/1000,"")</f>
        <v>6.6151439999999999</v>
      </c>
      <c r="Q97" s="273">
        <f>IF(GUS_2020!Q97&lt;&gt;"",GUS_2020!Q97*41.868/1000,"")</f>
        <v>7.9967880000000005</v>
      </c>
      <c r="R97" s="273">
        <f>IF(GUS_2020!R97&lt;&gt;"",GUS_2020!R97*41.868/1000,"")</f>
        <v>1.800324</v>
      </c>
      <c r="S97" s="273" t="str">
        <f>IF(GUS_2020!S97&lt;&gt;"",GUS_2020!S97*41.868/1000,"")</f>
        <v/>
      </c>
      <c r="T97" s="273" t="str">
        <f>IF(GUS_2020!T97&lt;&gt;"",GUS_2020!T97*41.868/1000,"")</f>
        <v/>
      </c>
      <c r="U97" s="273" t="str">
        <f>IF(GUS_2020!U97&lt;&gt;"",GUS_2020!U97*41.868/1000,"")</f>
        <v/>
      </c>
      <c r="V97" s="273" t="str">
        <f>IF(GUS_2020!V97&lt;&gt;"",GUS_2020!V97*41.868/1000,"")</f>
        <v/>
      </c>
      <c r="W97" s="273">
        <f>IF(GUS_2020!W97&lt;&gt;"",GUS_2020!W97*41.868/1000,"")</f>
        <v>1166.107536</v>
      </c>
      <c r="X97" s="273">
        <f>IF(GUS_2020!X97&lt;&gt;"",GUS_2020!X97*41.868/1000,"")</f>
        <v>-7.3687680000000002</v>
      </c>
      <c r="Y97" s="273" t="str">
        <f>IF(GUS_2020!Y97&lt;&gt;"",GUS_2020!Y97*41.868/1000,"")</f>
        <v/>
      </c>
      <c r="Z97" s="273">
        <f>IF(GUS_2020!Z97&lt;&gt;"",GUS_2020!Z97*41.868/1000,"")</f>
        <v>-0.12560400000000002</v>
      </c>
      <c r="AA97" s="273" t="str">
        <f>IF(GUS_2020!AA97&lt;&gt;"",GUS_2020!AA97*41.868/1000,"")</f>
        <v/>
      </c>
      <c r="AB97" s="273" t="str">
        <f>IF(GUS_2020!AB97&lt;&gt;"",GUS_2020!AB97*41.868/1000,"")</f>
        <v/>
      </c>
      <c r="AC97" s="273">
        <f>IF(GUS_2020!AC97&lt;&gt;"",GUS_2020!AC97*41.868/1000,"")</f>
        <v>17.291484000000001</v>
      </c>
      <c r="AD97" s="273" t="str">
        <f>IF(GUS_2020!AD97&lt;&gt;"",GUS_2020!AD97*41.868/1000,"")</f>
        <v/>
      </c>
      <c r="AE97" s="273">
        <f>IF(GUS_2020!AE97&lt;&gt;"",GUS_2020!AE97*41.868/1000,"")</f>
        <v>109.77789600000001</v>
      </c>
      <c r="AF97" s="273">
        <f>IF(GUS_2020!AF97&lt;&gt;"",GUS_2020!AF97*41.868/1000,"")</f>
        <v>177.05977200000001</v>
      </c>
      <c r="AG97" s="273">
        <f>IF(GUS_2020!AG97&lt;&gt;"",GUS_2020!AG97*41.868/1000,"")</f>
        <v>0.16747200000000001</v>
      </c>
      <c r="AH97" s="273" t="str">
        <f>IF(GUS_2020!AH97&lt;&gt;"",GUS_2020!AH97*41.868/1000,"")</f>
        <v/>
      </c>
      <c r="AI97" s="273">
        <f>IF(GUS_2020!AI97&lt;&gt;"",GUS_2020!AI97*41.868/1000,"")</f>
        <v>0.62802000000000002</v>
      </c>
      <c r="AJ97" s="273">
        <f>IF(GUS_2020!AJ97&lt;&gt;"",GUS_2020!AJ97*41.868/1000,"")</f>
        <v>0</v>
      </c>
      <c r="AK97" s="273">
        <f>IF(GUS_2020!AK97&lt;&gt;"",GUS_2020!AK97*41.868/1000,"")</f>
        <v>50.827752000000004</v>
      </c>
      <c r="AL97" s="273">
        <f>IF(GUS_2020!AL97&lt;&gt;"",GUS_2020!AL97*41.868/1000,"")</f>
        <v>711.37918800000011</v>
      </c>
      <c r="AM97" s="273">
        <f>IF(GUS_2020!AM97&lt;&gt;"",GUS_2020!AM97*41.868/1000,"")</f>
        <v>3.4750440000000005</v>
      </c>
      <c r="AN97" s="273">
        <f>IF(GUS_2020!AN97&lt;&gt;"",GUS_2020!AN97*41.868/1000,"")</f>
        <v>4.2705359999999999</v>
      </c>
      <c r="AO97" s="273">
        <f>IF(GUS_2020!AO97&lt;&gt;"",GUS_2020!AO97*41.868/1000,"")</f>
        <v>11.053152000000001</v>
      </c>
      <c r="AP97" s="273">
        <f>IF(GUS_2020!AP97&lt;&gt;"",GUS_2020!AP97*41.868/1000,"")</f>
        <v>45.887328000000004</v>
      </c>
      <c r="AQ97" s="273">
        <f>IF(GUS_2020!AQ97&lt;&gt;"",GUS_2020!AQ97*41.868/1000,"")</f>
        <v>3.0144960000000003</v>
      </c>
      <c r="AR97" s="273">
        <f>IF(GUS_2020!AR97&lt;&gt;"",GUS_2020!AR97*41.868/1000,"")</f>
        <v>6.6570120000000008</v>
      </c>
      <c r="AS97" s="273">
        <f>IF(GUS_2020!AS97&lt;&gt;"",GUS_2020!AS97*41.868/1000,"")</f>
        <v>32.070888000000004</v>
      </c>
      <c r="AT97" s="273">
        <f>IF(GUS_2020!AT97&lt;&gt;"",GUS_2020!AT97*41.868/1000,"")</f>
        <v>510.83146800000003</v>
      </c>
      <c r="AU97" s="273">
        <f>IF(GUS_2020!AU97&lt;&gt;"",GUS_2020!AU97*41.868/1000,"")</f>
        <v>279.80384400000003</v>
      </c>
      <c r="AV97" s="273" t="str">
        <f>IF(GUS_2020!AV97&lt;&gt;"",GUS_2020!AV97*41.868/1000,"")</f>
        <v/>
      </c>
      <c r="AW97" s="273" t="str">
        <f>IF(GUS_2020!AW97&lt;&gt;"",GUS_2020!AW97*41.868/1000,"")</f>
        <v/>
      </c>
      <c r="AX97" s="273" t="str">
        <f>IF(GUS_2020!AX97&lt;&gt;"",GUS_2020!AX97*41.868/1000,"")</f>
        <v/>
      </c>
      <c r="AY97" s="273" t="str">
        <f>IF(GUS_2020!AY97&lt;&gt;"",GUS_2020!AY97*41.868/1000,"")</f>
        <v/>
      </c>
      <c r="AZ97" s="273">
        <f>IF(GUS_2020!AZ97&lt;&gt;"",GUS_2020!AZ97*41.868/1000,"")</f>
        <v>3.34944</v>
      </c>
      <c r="BA97" s="273">
        <f>IF(GUS_2020!BA97&lt;&gt;"",GUS_2020!BA97*41.868/1000,"")</f>
        <v>1.088568</v>
      </c>
      <c r="BB97" s="273">
        <f>IF(GUS_2020!BB97&lt;&gt;"",GUS_2020!BB97*41.868/1000,"")</f>
        <v>213.02438400000003</v>
      </c>
      <c r="BC97" s="273" t="str">
        <f>IF(GUS_2020!BC97&lt;&gt;"",GUS_2020!BC97*41.868/1000,"")</f>
        <v/>
      </c>
      <c r="BD97" s="273">
        <f>IF(GUS_2020!BD97&lt;&gt;"",GUS_2020!BD97*41.868/1000,"")</f>
        <v>3.8518560000000002</v>
      </c>
      <c r="BE97" s="273">
        <f>IF(GUS_2020!BE97&lt;&gt;"",GUS_2020!BE97*41.868/1000,"")</f>
        <v>2.4283440000000001</v>
      </c>
      <c r="BF97" s="273" t="str">
        <f>IF(GUS_2020!BF97&lt;&gt;"",GUS_2020!BF97*41.868/1000,"")</f>
        <v/>
      </c>
      <c r="BG97" s="273">
        <f>IF(GUS_2020!BG97&lt;&gt;"",GUS_2020!BG97*41.868/1000,"")</f>
        <v>7.6618440000000003</v>
      </c>
      <c r="BH97" s="273">
        <f>IF(GUS_2020!BH97&lt;&gt;"",GUS_2020!BH97*41.868/1000,"")</f>
        <v>0.79549200000000009</v>
      </c>
      <c r="BI97" s="273">
        <f>IF(GUS_2020!BI97&lt;&gt;"",GUS_2020!BI97*41.868/1000,"")</f>
        <v>35.043516000000004</v>
      </c>
      <c r="BJ97" s="273" t="str">
        <f>IF(GUS_2020!BJ97&lt;&gt;"",GUS_2020!BJ97*41.868/1000,"")</f>
        <v/>
      </c>
      <c r="BK97" s="273" t="str">
        <f>IF(GUS_2020!BK97&lt;&gt;"",GUS_2020!BK97*41.868/1000,"")</f>
        <v/>
      </c>
      <c r="BL97" s="273">
        <f>IF(GUS_2020!BL97&lt;&gt;"",GUS_2020!BL97*41.868/1000,"")</f>
        <v>4.1868000000000002E-2</v>
      </c>
      <c r="BM97" s="273">
        <f>IF(GUS_2020!BM97&lt;&gt;"",GUS_2020!BM97*41.868/1000,"")</f>
        <v>12.476664000000001</v>
      </c>
      <c r="BN97" s="273">
        <f>IF(GUS_2020!BN97&lt;&gt;"",GUS_2020!BN97*41.868/1000,"")</f>
        <v>34.792308000000006</v>
      </c>
      <c r="BO97" s="273">
        <f>IF(GUS_2020!BO97&lt;&gt;"",GUS_2020!BO97*41.868/1000,"")</f>
        <v>26.376840000000001</v>
      </c>
      <c r="BP97" s="273">
        <f>IF(GUS_2020!BP97&lt;&gt;"",GUS_2020!BP97*41.868/1000,"")</f>
        <v>8.4154680000000006</v>
      </c>
      <c r="BQ97" s="273" t="str">
        <f>IF(GUS_2020!BQ97&lt;&gt;"",GUS_2020!BQ97*41.868/1000,"")</f>
        <v/>
      </c>
      <c r="BR97" s="273">
        <f>IF(GUS_2020!BR97&lt;&gt;"",GUS_2020!BR97*41.868/1000,"")</f>
        <v>234.54453600000002</v>
      </c>
      <c r="BS97" s="273">
        <f>IF(GUS_2020!BS97&lt;&gt;"",GUS_2020!BS97*41.868/1000,"")</f>
        <v>488.97637200000003</v>
      </c>
      <c r="BV97" s="260" t="s">
        <v>880</v>
      </c>
      <c r="BW97" s="260" t="s">
        <v>881</v>
      </c>
      <c r="BX97" s="260" t="s">
        <v>884</v>
      </c>
      <c r="BY97" s="260" t="s">
        <v>882</v>
      </c>
      <c r="BZ97" s="260" t="s">
        <v>883</v>
      </c>
      <c r="CA97" s="260" t="s">
        <v>879</v>
      </c>
      <c r="CB97" s="260" t="s">
        <v>854</v>
      </c>
    </row>
    <row r="98" spans="1:80" ht="22.5">
      <c r="A98" s="370" t="s">
        <v>739</v>
      </c>
      <c r="B98" s="371">
        <f>IF(GUS_2020!B98&lt;&gt;"",GUS_2020!B98*41.868/1000,"")</f>
        <v>242.49945600000001</v>
      </c>
      <c r="C98" s="371">
        <f>IF(GUS_2020!C98&lt;&gt;"",GUS_2020!C98*41.868/1000,"")</f>
        <v>4.3961399999999999</v>
      </c>
      <c r="D98" s="371">
        <f>IF(GUS_2020!D98&lt;&gt;"",GUS_2020!D98*41.868/1000,"")</f>
        <v>0.293076</v>
      </c>
      <c r="E98" s="371" t="str">
        <f>IF(GUS_2020!E98&lt;&gt;"",GUS_2020!E98*41.868/1000,"")</f>
        <v/>
      </c>
      <c r="F98" s="371">
        <f>IF(GUS_2020!F98&lt;&gt;"",GUS_2020!F98*41.868/1000,"")</f>
        <v>2.2608720000000004</v>
      </c>
      <c r="G98" s="371" t="str">
        <f>IF(GUS_2020!G98&lt;&gt;"",GUS_2020!G98*41.868/1000,"")</f>
        <v/>
      </c>
      <c r="H98" s="371" t="str">
        <f>IF(GUS_2020!H98&lt;&gt;"",GUS_2020!H98*41.868/1000,"")</f>
        <v/>
      </c>
      <c r="I98" s="371" t="str">
        <f>IF(GUS_2020!I98&lt;&gt;"",GUS_2020!I98*41.868/1000,"")</f>
        <v/>
      </c>
      <c r="J98" s="371">
        <f>IF(GUS_2020!J98&lt;&gt;"",GUS_2020!J98*41.868/1000,"")</f>
        <v>1.3816440000000001</v>
      </c>
      <c r="K98" s="371" t="str">
        <f>IF(GUS_2020!K98&lt;&gt;"",GUS_2020!K98*41.868/1000,"")</f>
        <v/>
      </c>
      <c r="L98" s="371">
        <f>IF(GUS_2020!L98&lt;&gt;"",GUS_2020!L98*41.868/1000,"")</f>
        <v>0.46054800000000001</v>
      </c>
      <c r="M98" s="371" t="str">
        <f>IF(GUS_2020!M98&lt;&gt;"",GUS_2020!M98*41.868/1000,"")</f>
        <v/>
      </c>
      <c r="N98" s="371" t="str">
        <f>IF(GUS_2020!N98&lt;&gt;"",GUS_2020!N98*41.868/1000,"")</f>
        <v/>
      </c>
      <c r="O98" s="371" t="str">
        <f>IF(GUS_2020!O98&lt;&gt;"",GUS_2020!O98*41.868/1000,"")</f>
        <v/>
      </c>
      <c r="P98" s="371" t="str">
        <f>IF(GUS_2020!P98&lt;&gt;"",GUS_2020!P98*41.868/1000,"")</f>
        <v/>
      </c>
      <c r="Q98" s="371" t="str">
        <f>IF(GUS_2020!Q98&lt;&gt;"",GUS_2020!Q98*41.868/1000,"")</f>
        <v/>
      </c>
      <c r="R98" s="371" t="str">
        <f>IF(GUS_2020!R98&lt;&gt;"",GUS_2020!R98*41.868/1000,"")</f>
        <v/>
      </c>
      <c r="S98" s="371" t="str">
        <f>IF(GUS_2020!S98&lt;&gt;"",GUS_2020!S98*41.868/1000,"")</f>
        <v/>
      </c>
      <c r="T98" s="371" t="str">
        <f>IF(GUS_2020!T98&lt;&gt;"",GUS_2020!T98*41.868/1000,"")</f>
        <v/>
      </c>
      <c r="U98" s="371" t="str">
        <f>IF(GUS_2020!U98&lt;&gt;"",GUS_2020!U98*41.868/1000,"")</f>
        <v/>
      </c>
      <c r="V98" s="371" t="str">
        <f>IF(GUS_2020!V98&lt;&gt;"",GUS_2020!V98*41.868/1000,"")</f>
        <v/>
      </c>
      <c r="W98" s="371">
        <f>IF(GUS_2020!W98&lt;&gt;"",GUS_2020!W98*41.868/1000,"")</f>
        <v>152.19018000000003</v>
      </c>
      <c r="X98" s="371" t="str">
        <f>IF(GUS_2020!X98&lt;&gt;"",GUS_2020!X98*41.868/1000,"")</f>
        <v/>
      </c>
      <c r="Y98" s="371" t="str">
        <f>IF(GUS_2020!Y98&lt;&gt;"",GUS_2020!Y98*41.868/1000,"")</f>
        <v/>
      </c>
      <c r="Z98" s="371" t="str">
        <f>IF(GUS_2020!Z98&lt;&gt;"",GUS_2020!Z98*41.868/1000,"")</f>
        <v/>
      </c>
      <c r="AA98" s="371" t="str">
        <f>IF(GUS_2020!AA98&lt;&gt;"",GUS_2020!AA98*41.868/1000,"")</f>
        <v/>
      </c>
      <c r="AB98" s="371" t="str">
        <f>IF(GUS_2020!AB98&lt;&gt;"",GUS_2020!AB98*41.868/1000,"")</f>
        <v/>
      </c>
      <c r="AC98" s="371" t="str">
        <f>IF(GUS_2020!AC98&lt;&gt;"",GUS_2020!AC98*41.868/1000,"")</f>
        <v/>
      </c>
      <c r="AD98" s="371" t="str">
        <f>IF(GUS_2020!AD98&lt;&gt;"",GUS_2020!AD98*41.868/1000,"")</f>
        <v/>
      </c>
      <c r="AE98" s="371">
        <f>IF(GUS_2020!AE98&lt;&gt;"",GUS_2020!AE98*41.868/1000,"")</f>
        <v>3.7262520000000006</v>
      </c>
      <c r="AF98" s="371" t="str">
        <f>IF(GUS_2020!AF98&lt;&gt;"",GUS_2020!AF98*41.868/1000,"")</f>
        <v/>
      </c>
      <c r="AG98" s="371" t="str">
        <f>IF(GUS_2020!AG98&lt;&gt;"",GUS_2020!AG98*41.868/1000,"")</f>
        <v/>
      </c>
      <c r="AH98" s="371" t="str">
        <f>IF(GUS_2020!AH98&lt;&gt;"",GUS_2020!AH98*41.868/1000,"")</f>
        <v/>
      </c>
      <c r="AI98" s="371" t="str">
        <f>IF(GUS_2020!AI98&lt;&gt;"",GUS_2020!AI98*41.868/1000,"")</f>
        <v/>
      </c>
      <c r="AJ98" s="371">
        <f>IF(GUS_2020!AJ98&lt;&gt;"",GUS_2020!AJ98*41.868/1000,"")</f>
        <v>0</v>
      </c>
      <c r="AK98" s="371">
        <f>IF(GUS_2020!AK98&lt;&gt;"",GUS_2020!AK98*41.868/1000,"")</f>
        <v>50.115996000000003</v>
      </c>
      <c r="AL98" s="371" t="str">
        <f>IF(GUS_2020!AL98&lt;&gt;"",GUS_2020!AL98*41.868/1000,"")</f>
        <v/>
      </c>
      <c r="AM98" s="371" t="str">
        <f>IF(GUS_2020!AM98&lt;&gt;"",GUS_2020!AM98*41.868/1000,"")</f>
        <v/>
      </c>
      <c r="AN98" s="371">
        <f>IF(GUS_2020!AN98&lt;&gt;"",GUS_2020!AN98*41.868/1000,"")</f>
        <v>4.2705359999999999</v>
      </c>
      <c r="AO98" s="371">
        <f>IF(GUS_2020!AO98&lt;&gt;"",GUS_2020!AO98*41.868/1000,"")</f>
        <v>10.04832</v>
      </c>
      <c r="AP98" s="371">
        <f>IF(GUS_2020!AP98&lt;&gt;"",GUS_2020!AP98*41.868/1000,"")</f>
        <v>45.887328000000004</v>
      </c>
      <c r="AQ98" s="371" t="str">
        <f>IF(GUS_2020!AQ98&lt;&gt;"",GUS_2020!AQ98*41.868/1000,"")</f>
        <v/>
      </c>
      <c r="AR98" s="371">
        <f>IF(GUS_2020!AR98&lt;&gt;"",GUS_2020!AR98*41.868/1000,"")</f>
        <v>6.6570120000000008</v>
      </c>
      <c r="AS98" s="371">
        <f>IF(GUS_2020!AS98&lt;&gt;"",GUS_2020!AS98*41.868/1000,"")</f>
        <v>31.484736000000002</v>
      </c>
      <c r="AT98" s="371">
        <f>IF(GUS_2020!AT98&lt;&gt;"",GUS_2020!AT98*41.868/1000,"")</f>
        <v>85.913135999999994</v>
      </c>
      <c r="AU98" s="371" t="str">
        <f>IF(GUS_2020!AU98&lt;&gt;"",GUS_2020!AU98*41.868/1000,"")</f>
        <v/>
      </c>
      <c r="AV98" s="371" t="str">
        <f>IF(GUS_2020!AV98&lt;&gt;"",GUS_2020!AV98*41.868/1000,"")</f>
        <v/>
      </c>
      <c r="AW98" s="371" t="str">
        <f>IF(GUS_2020!AW98&lt;&gt;"",GUS_2020!AW98*41.868/1000,"")</f>
        <v/>
      </c>
      <c r="AX98" s="371" t="str">
        <f>IF(GUS_2020!AX98&lt;&gt;"",GUS_2020!AX98*41.868/1000,"")</f>
        <v/>
      </c>
      <c r="AY98" s="371" t="str">
        <f>IF(GUS_2020!AY98&lt;&gt;"",GUS_2020!AY98*41.868/1000,"")</f>
        <v/>
      </c>
      <c r="AZ98" s="371" t="str">
        <f>IF(GUS_2020!AZ98&lt;&gt;"",GUS_2020!AZ98*41.868/1000,"")</f>
        <v/>
      </c>
      <c r="BA98" s="371" t="str">
        <f>IF(GUS_2020!BA98&lt;&gt;"",GUS_2020!BA98*41.868/1000,"")</f>
        <v/>
      </c>
      <c r="BB98" s="371" t="str">
        <f>IF(GUS_2020!BB98&lt;&gt;"",GUS_2020!BB98*41.868/1000,"")</f>
        <v/>
      </c>
      <c r="BC98" s="371" t="str">
        <f>IF(GUS_2020!BC98&lt;&gt;"",GUS_2020!BC98*41.868/1000,"")</f>
        <v/>
      </c>
      <c r="BD98" s="371" t="str">
        <f>IF(GUS_2020!BD98&lt;&gt;"",GUS_2020!BD98*41.868/1000,"")</f>
        <v/>
      </c>
      <c r="BE98" s="371" t="str">
        <f>IF(GUS_2020!BE98&lt;&gt;"",GUS_2020!BE98*41.868/1000,"")</f>
        <v/>
      </c>
      <c r="BF98" s="371" t="str">
        <f>IF(GUS_2020!BF98&lt;&gt;"",GUS_2020!BF98*41.868/1000,"")</f>
        <v/>
      </c>
      <c r="BG98" s="371" t="str">
        <f>IF(GUS_2020!BG98&lt;&gt;"",GUS_2020!BG98*41.868/1000,"")</f>
        <v/>
      </c>
      <c r="BH98" s="371" t="str">
        <f>IF(GUS_2020!BH98&lt;&gt;"",GUS_2020!BH98*41.868/1000,"")</f>
        <v/>
      </c>
      <c r="BI98" s="371" t="str">
        <f>IF(GUS_2020!BI98&lt;&gt;"",GUS_2020!BI98*41.868/1000,"")</f>
        <v/>
      </c>
      <c r="BJ98" s="371" t="str">
        <f>IF(GUS_2020!BJ98&lt;&gt;"",GUS_2020!BJ98*41.868/1000,"")</f>
        <v/>
      </c>
      <c r="BK98" s="371" t="str">
        <f>IF(GUS_2020!BK98&lt;&gt;"",GUS_2020!BK98*41.868/1000,"")</f>
        <v/>
      </c>
      <c r="BL98" s="371" t="str">
        <f>IF(GUS_2020!BL98&lt;&gt;"",GUS_2020!BL98*41.868/1000,"")</f>
        <v/>
      </c>
      <c r="BM98" s="371" t="str">
        <f>IF(GUS_2020!BM98&lt;&gt;"",GUS_2020!BM98*41.868/1000,"")</f>
        <v/>
      </c>
      <c r="BN98" s="371" t="str">
        <f>IF(GUS_2020!BN98&lt;&gt;"",GUS_2020!BN98*41.868/1000,"")</f>
        <v/>
      </c>
      <c r="BO98" s="371" t="str">
        <f>IF(GUS_2020!BO98&lt;&gt;"",GUS_2020!BO98*41.868/1000,"")</f>
        <v/>
      </c>
      <c r="BP98" s="371" t="str">
        <f>IF(GUS_2020!BP98&lt;&gt;"",GUS_2020!BP98*41.868/1000,"")</f>
        <v/>
      </c>
      <c r="BQ98" s="371" t="str">
        <f>IF(GUS_2020!BQ98&lt;&gt;"",GUS_2020!BQ98*41.868/1000,"")</f>
        <v/>
      </c>
      <c r="BR98" s="371" t="str">
        <f>IF(GUS_2020!BR98&lt;&gt;"",GUS_2020!BR98*41.868/1000,"")</f>
        <v/>
      </c>
      <c r="BS98" s="371" t="str">
        <f>IF(GUS_2020!BS98&lt;&gt;"",GUS_2020!BS98*41.868/1000,"")</f>
        <v/>
      </c>
      <c r="BU98" s="260" t="s">
        <v>875</v>
      </c>
      <c r="BV98" s="260">
        <f>SUMIF($X$2:$AS$2,BV$7,$X98:$AS98)</f>
        <v>0</v>
      </c>
      <c r="BW98" s="260">
        <f t="shared" ref="BW98:CB98" si="2">SUMIF($X$2:$AS$2,BW$7,$X98:$AS98)</f>
        <v>0</v>
      </c>
      <c r="BX98" s="260">
        <f t="shared" si="2"/>
        <v>50.115996000000003</v>
      </c>
      <c r="BY98" s="260">
        <f t="shared" si="2"/>
        <v>4.2705359999999999</v>
      </c>
      <c r="BZ98" s="260">
        <f t="shared" si="2"/>
        <v>94.077396000000007</v>
      </c>
      <c r="CA98" s="260">
        <f t="shared" si="2"/>
        <v>0</v>
      </c>
      <c r="CB98" s="260">
        <f t="shared" si="2"/>
        <v>0</v>
      </c>
    </row>
    <row r="99" spans="1:80" ht="33.75">
      <c r="A99" s="272" t="s">
        <v>740</v>
      </c>
      <c r="B99" s="273">
        <f>IF(GUS_2020!B99&lt;&gt;"",GUS_2020!B99*41.868/1000,"")</f>
        <v>224.538084</v>
      </c>
      <c r="C99" s="273">
        <f>IF(GUS_2020!C99&lt;&gt;"",GUS_2020!C99*41.868/1000,"")</f>
        <v>4.3961399999999999</v>
      </c>
      <c r="D99" s="273">
        <f>IF(GUS_2020!D99&lt;&gt;"",GUS_2020!D99*41.868/1000,"")</f>
        <v>0.293076</v>
      </c>
      <c r="E99" s="273" t="str">
        <f>IF(GUS_2020!E99&lt;&gt;"",GUS_2020!E99*41.868/1000,"")</f>
        <v/>
      </c>
      <c r="F99" s="273">
        <f>IF(GUS_2020!F99&lt;&gt;"",GUS_2020!F99*41.868/1000,"")</f>
        <v>2.2608720000000004</v>
      </c>
      <c r="G99" s="273" t="str">
        <f>IF(GUS_2020!G99&lt;&gt;"",GUS_2020!G99*41.868/1000,"")</f>
        <v/>
      </c>
      <c r="H99" s="273" t="str">
        <f>IF(GUS_2020!H99&lt;&gt;"",GUS_2020!H99*41.868/1000,"")</f>
        <v/>
      </c>
      <c r="I99" s="273" t="str">
        <f>IF(GUS_2020!I99&lt;&gt;"",GUS_2020!I99*41.868/1000,"")</f>
        <v/>
      </c>
      <c r="J99" s="273">
        <f>IF(GUS_2020!J99&lt;&gt;"",GUS_2020!J99*41.868/1000,"")</f>
        <v>1.3816440000000001</v>
      </c>
      <c r="K99" s="273" t="str">
        <f>IF(GUS_2020!K99&lt;&gt;"",GUS_2020!K99*41.868/1000,"")</f>
        <v/>
      </c>
      <c r="L99" s="273">
        <f>IF(GUS_2020!L99&lt;&gt;"",GUS_2020!L99*41.868/1000,"")</f>
        <v>0.46054800000000001</v>
      </c>
      <c r="M99" s="273" t="str">
        <f>IF(GUS_2020!M99&lt;&gt;"",GUS_2020!M99*41.868/1000,"")</f>
        <v/>
      </c>
      <c r="N99" s="273" t="str">
        <f>IF(GUS_2020!N99&lt;&gt;"",GUS_2020!N99*41.868/1000,"")</f>
        <v/>
      </c>
      <c r="O99" s="273" t="str">
        <f>IF(GUS_2020!O99&lt;&gt;"",GUS_2020!O99*41.868/1000,"")</f>
        <v/>
      </c>
      <c r="P99" s="273" t="str">
        <f>IF(GUS_2020!P99&lt;&gt;"",GUS_2020!P99*41.868/1000,"")</f>
        <v/>
      </c>
      <c r="Q99" s="273" t="str">
        <f>IF(GUS_2020!Q99&lt;&gt;"",GUS_2020!Q99*41.868/1000,"")</f>
        <v/>
      </c>
      <c r="R99" s="273" t="str">
        <f>IF(GUS_2020!R99&lt;&gt;"",GUS_2020!R99*41.868/1000,"")</f>
        <v/>
      </c>
      <c r="S99" s="273" t="str">
        <f>IF(GUS_2020!S99&lt;&gt;"",GUS_2020!S99*41.868/1000,"")</f>
        <v/>
      </c>
      <c r="T99" s="273" t="str">
        <f>IF(GUS_2020!T99&lt;&gt;"",GUS_2020!T99*41.868/1000,"")</f>
        <v/>
      </c>
      <c r="U99" s="273" t="str">
        <f>IF(GUS_2020!U99&lt;&gt;"",GUS_2020!U99*41.868/1000,"")</f>
        <v/>
      </c>
      <c r="V99" s="273" t="str">
        <f>IF(GUS_2020!V99&lt;&gt;"",GUS_2020!V99*41.868/1000,"")</f>
        <v/>
      </c>
      <c r="W99" s="273">
        <f>IF(GUS_2020!W99&lt;&gt;"",GUS_2020!W99*41.868/1000,"")</f>
        <v>134.22880800000001</v>
      </c>
      <c r="X99" s="273" t="str">
        <f>IF(GUS_2020!X99&lt;&gt;"",GUS_2020!X99*41.868/1000,"")</f>
        <v/>
      </c>
      <c r="Y99" s="273" t="str">
        <f>IF(GUS_2020!Y99&lt;&gt;"",GUS_2020!Y99*41.868/1000,"")</f>
        <v/>
      </c>
      <c r="Z99" s="273" t="str">
        <f>IF(GUS_2020!Z99&lt;&gt;"",GUS_2020!Z99*41.868/1000,"")</f>
        <v/>
      </c>
      <c r="AA99" s="273" t="str">
        <f>IF(GUS_2020!AA99&lt;&gt;"",GUS_2020!AA99*41.868/1000,"")</f>
        <v/>
      </c>
      <c r="AB99" s="273" t="str">
        <f>IF(GUS_2020!AB99&lt;&gt;"",GUS_2020!AB99*41.868/1000,"")</f>
        <v/>
      </c>
      <c r="AC99" s="273" t="str">
        <f>IF(GUS_2020!AC99&lt;&gt;"",GUS_2020!AC99*41.868/1000,"")</f>
        <v/>
      </c>
      <c r="AD99" s="273" t="str">
        <f>IF(GUS_2020!AD99&lt;&gt;"",GUS_2020!AD99*41.868/1000,"")</f>
        <v/>
      </c>
      <c r="AE99" s="273">
        <f>IF(GUS_2020!AE99&lt;&gt;"",GUS_2020!AE99*41.868/1000,"")</f>
        <v>3.7262520000000006</v>
      </c>
      <c r="AF99" s="273" t="str">
        <f>IF(GUS_2020!AF99&lt;&gt;"",GUS_2020!AF99*41.868/1000,"")</f>
        <v/>
      </c>
      <c r="AG99" s="273" t="str">
        <f>IF(GUS_2020!AG99&lt;&gt;"",GUS_2020!AG99*41.868/1000,"")</f>
        <v/>
      </c>
      <c r="AH99" s="273" t="str">
        <f>IF(GUS_2020!AH99&lt;&gt;"",GUS_2020!AH99*41.868/1000,"")</f>
        <v/>
      </c>
      <c r="AI99" s="273" t="str">
        <f>IF(GUS_2020!AI99&lt;&gt;"",GUS_2020!AI99*41.868/1000,"")</f>
        <v/>
      </c>
      <c r="AJ99" s="273">
        <f>IF(GUS_2020!AJ99&lt;&gt;"",GUS_2020!AJ99*41.868/1000,"")</f>
        <v>0</v>
      </c>
      <c r="AK99" s="273">
        <f>IF(GUS_2020!AK99&lt;&gt;"",GUS_2020!AK99*41.868/1000,"")</f>
        <v>50.115996000000003</v>
      </c>
      <c r="AL99" s="273" t="str">
        <f>IF(GUS_2020!AL99&lt;&gt;"",GUS_2020!AL99*41.868/1000,"")</f>
        <v/>
      </c>
      <c r="AM99" s="273" t="str">
        <f>IF(GUS_2020!AM99&lt;&gt;"",GUS_2020!AM99*41.868/1000,"")</f>
        <v/>
      </c>
      <c r="AN99" s="273">
        <f>IF(GUS_2020!AN99&lt;&gt;"",GUS_2020!AN99*41.868/1000,"")</f>
        <v>0.37681200000000004</v>
      </c>
      <c r="AO99" s="273">
        <f>IF(GUS_2020!AO99&lt;&gt;"",GUS_2020!AO99*41.868/1000,"")</f>
        <v>0.92109600000000003</v>
      </c>
      <c r="AP99" s="273">
        <f>IF(GUS_2020!AP99&lt;&gt;"",GUS_2020!AP99*41.868/1000,"")</f>
        <v>45.887328000000004</v>
      </c>
      <c r="AQ99" s="273" t="str">
        <f>IF(GUS_2020!AQ99&lt;&gt;"",GUS_2020!AQ99*41.868/1000,"")</f>
        <v/>
      </c>
      <c r="AR99" s="273">
        <f>IF(GUS_2020!AR99&lt;&gt;"",GUS_2020!AR99*41.868/1000,"")</f>
        <v>1.7165880000000002</v>
      </c>
      <c r="AS99" s="273">
        <f>IF(GUS_2020!AS99&lt;&gt;"",GUS_2020!AS99*41.868/1000,"")</f>
        <v>31.484736000000002</v>
      </c>
      <c r="AT99" s="273">
        <f>IF(GUS_2020!AT99&lt;&gt;"",GUS_2020!AT99*41.868/1000,"")</f>
        <v>85.913135999999994</v>
      </c>
      <c r="AU99" s="273" t="str">
        <f>IF(GUS_2020!AU99&lt;&gt;"",GUS_2020!AU99*41.868/1000,"")</f>
        <v/>
      </c>
      <c r="AV99" s="273" t="str">
        <f>IF(GUS_2020!AV99&lt;&gt;"",GUS_2020!AV99*41.868/1000,"")</f>
        <v/>
      </c>
      <c r="AW99" s="273" t="str">
        <f>IF(GUS_2020!AW99&lt;&gt;"",GUS_2020!AW99*41.868/1000,"")</f>
        <v/>
      </c>
      <c r="AX99" s="273" t="str">
        <f>IF(GUS_2020!AX99&lt;&gt;"",GUS_2020!AX99*41.868/1000,"")</f>
        <v/>
      </c>
      <c r="AY99" s="273" t="str">
        <f>IF(GUS_2020!AY99&lt;&gt;"",GUS_2020!AY99*41.868/1000,"")</f>
        <v/>
      </c>
      <c r="AZ99" s="273" t="str">
        <f>IF(GUS_2020!AZ99&lt;&gt;"",GUS_2020!AZ99*41.868/1000,"")</f>
        <v/>
      </c>
      <c r="BA99" s="273" t="str">
        <f>IF(GUS_2020!BA99&lt;&gt;"",GUS_2020!BA99*41.868/1000,"")</f>
        <v/>
      </c>
      <c r="BB99" s="273" t="str">
        <f>IF(GUS_2020!BB99&lt;&gt;"",GUS_2020!BB99*41.868/1000,"")</f>
        <v/>
      </c>
      <c r="BC99" s="273" t="str">
        <f>IF(GUS_2020!BC99&lt;&gt;"",GUS_2020!BC99*41.868/1000,"")</f>
        <v/>
      </c>
      <c r="BD99" s="273" t="str">
        <f>IF(GUS_2020!BD99&lt;&gt;"",GUS_2020!BD99*41.868/1000,"")</f>
        <v/>
      </c>
      <c r="BE99" s="273" t="str">
        <f>IF(GUS_2020!BE99&lt;&gt;"",GUS_2020!BE99*41.868/1000,"")</f>
        <v/>
      </c>
      <c r="BF99" s="273" t="str">
        <f>IF(GUS_2020!BF99&lt;&gt;"",GUS_2020!BF99*41.868/1000,"")</f>
        <v/>
      </c>
      <c r="BG99" s="273" t="str">
        <f>IF(GUS_2020!BG99&lt;&gt;"",GUS_2020!BG99*41.868/1000,"")</f>
        <v/>
      </c>
      <c r="BH99" s="273" t="str">
        <f>IF(GUS_2020!BH99&lt;&gt;"",GUS_2020!BH99*41.868/1000,"")</f>
        <v/>
      </c>
      <c r="BI99" s="273" t="str">
        <f>IF(GUS_2020!BI99&lt;&gt;"",GUS_2020!BI99*41.868/1000,"")</f>
        <v/>
      </c>
      <c r="BJ99" s="273" t="str">
        <f>IF(GUS_2020!BJ99&lt;&gt;"",GUS_2020!BJ99*41.868/1000,"")</f>
        <v/>
      </c>
      <c r="BK99" s="273" t="str">
        <f>IF(GUS_2020!BK99&lt;&gt;"",GUS_2020!BK99*41.868/1000,"")</f>
        <v/>
      </c>
      <c r="BL99" s="273" t="str">
        <f>IF(GUS_2020!BL99&lt;&gt;"",GUS_2020!BL99*41.868/1000,"")</f>
        <v/>
      </c>
      <c r="BM99" s="273" t="str">
        <f>IF(GUS_2020!BM99&lt;&gt;"",GUS_2020!BM99*41.868/1000,"")</f>
        <v/>
      </c>
      <c r="BN99" s="273" t="str">
        <f>IF(GUS_2020!BN99&lt;&gt;"",GUS_2020!BN99*41.868/1000,"")</f>
        <v/>
      </c>
      <c r="BO99" s="273" t="str">
        <f>IF(GUS_2020!BO99&lt;&gt;"",GUS_2020!BO99*41.868/1000,"")</f>
        <v/>
      </c>
      <c r="BP99" s="273" t="str">
        <f>IF(GUS_2020!BP99&lt;&gt;"",GUS_2020!BP99*41.868/1000,"")</f>
        <v/>
      </c>
      <c r="BQ99" s="273" t="str">
        <f>IF(GUS_2020!BQ99&lt;&gt;"",GUS_2020!BQ99*41.868/1000,"")</f>
        <v/>
      </c>
      <c r="BR99" s="273" t="str">
        <f>IF(GUS_2020!BR99&lt;&gt;"",GUS_2020!BR99*41.868/1000,"")</f>
        <v/>
      </c>
      <c r="BS99" s="273" t="str">
        <f>IF(GUS_2020!BS99&lt;&gt;"",GUS_2020!BS99*41.868/1000,"")</f>
        <v/>
      </c>
    </row>
    <row r="100" spans="1:80" ht="22.5">
      <c r="A100" s="272" t="s">
        <v>741</v>
      </c>
      <c r="B100" s="273" t="str">
        <f>IF(GUS_2020!B100&lt;&gt;"",GUS_2020!B100*41.868/1000,"")</f>
        <v/>
      </c>
      <c r="C100" s="273" t="str">
        <f>IF(GUS_2020!C100&lt;&gt;"",GUS_2020!C100*41.868/1000,"")</f>
        <v/>
      </c>
      <c r="D100" s="273" t="str">
        <f>IF(GUS_2020!D100&lt;&gt;"",GUS_2020!D100*41.868/1000,"")</f>
        <v/>
      </c>
      <c r="E100" s="273" t="str">
        <f>IF(GUS_2020!E100&lt;&gt;"",GUS_2020!E100*41.868/1000,"")</f>
        <v/>
      </c>
      <c r="F100" s="273" t="str">
        <f>IF(GUS_2020!F100&lt;&gt;"",GUS_2020!F100*41.868/1000,"")</f>
        <v/>
      </c>
      <c r="G100" s="273" t="str">
        <f>IF(GUS_2020!G100&lt;&gt;"",GUS_2020!G100*41.868/1000,"")</f>
        <v/>
      </c>
      <c r="H100" s="273" t="str">
        <f>IF(GUS_2020!H100&lt;&gt;"",GUS_2020!H100*41.868/1000,"")</f>
        <v/>
      </c>
      <c r="I100" s="273" t="str">
        <f>IF(GUS_2020!I100&lt;&gt;"",GUS_2020!I100*41.868/1000,"")</f>
        <v/>
      </c>
      <c r="J100" s="273" t="str">
        <f>IF(GUS_2020!J100&lt;&gt;"",GUS_2020!J100*41.868/1000,"")</f>
        <v/>
      </c>
      <c r="K100" s="273" t="str">
        <f>IF(GUS_2020!K100&lt;&gt;"",GUS_2020!K100*41.868/1000,"")</f>
        <v/>
      </c>
      <c r="L100" s="273" t="str">
        <f>IF(GUS_2020!L100&lt;&gt;"",GUS_2020!L100*41.868/1000,"")</f>
        <v/>
      </c>
      <c r="M100" s="273" t="str">
        <f>IF(GUS_2020!M100&lt;&gt;"",GUS_2020!M100*41.868/1000,"")</f>
        <v/>
      </c>
      <c r="N100" s="273" t="str">
        <f>IF(GUS_2020!N100&lt;&gt;"",GUS_2020!N100*41.868/1000,"")</f>
        <v/>
      </c>
      <c r="O100" s="273" t="str">
        <f>IF(GUS_2020!O100&lt;&gt;"",GUS_2020!O100*41.868/1000,"")</f>
        <v/>
      </c>
      <c r="P100" s="273" t="str">
        <f>IF(GUS_2020!P100&lt;&gt;"",GUS_2020!P100*41.868/1000,"")</f>
        <v/>
      </c>
      <c r="Q100" s="273" t="str">
        <f>IF(GUS_2020!Q100&lt;&gt;"",GUS_2020!Q100*41.868/1000,"")</f>
        <v/>
      </c>
      <c r="R100" s="273" t="str">
        <f>IF(GUS_2020!R100&lt;&gt;"",GUS_2020!R100*41.868/1000,"")</f>
        <v/>
      </c>
      <c r="S100" s="273" t="str">
        <f>IF(GUS_2020!S100&lt;&gt;"",GUS_2020!S100*41.868/1000,"")</f>
        <v/>
      </c>
      <c r="T100" s="273" t="str">
        <f>IF(GUS_2020!T100&lt;&gt;"",GUS_2020!T100*41.868/1000,"")</f>
        <v/>
      </c>
      <c r="U100" s="273" t="str">
        <f>IF(GUS_2020!U100&lt;&gt;"",GUS_2020!U100*41.868/1000,"")</f>
        <v/>
      </c>
      <c r="V100" s="273" t="str">
        <f>IF(GUS_2020!V100&lt;&gt;"",GUS_2020!V100*41.868/1000,"")</f>
        <v/>
      </c>
      <c r="W100" s="273" t="str">
        <f>IF(GUS_2020!W100&lt;&gt;"",GUS_2020!W100*41.868/1000,"")</f>
        <v/>
      </c>
      <c r="X100" s="273" t="str">
        <f>IF(GUS_2020!X100&lt;&gt;"",GUS_2020!X100*41.868/1000,"")</f>
        <v/>
      </c>
      <c r="Y100" s="273" t="str">
        <f>IF(GUS_2020!Y100&lt;&gt;"",GUS_2020!Y100*41.868/1000,"")</f>
        <v/>
      </c>
      <c r="Z100" s="273" t="str">
        <f>IF(GUS_2020!Z100&lt;&gt;"",GUS_2020!Z100*41.868/1000,"")</f>
        <v/>
      </c>
      <c r="AA100" s="273" t="str">
        <f>IF(GUS_2020!AA100&lt;&gt;"",GUS_2020!AA100*41.868/1000,"")</f>
        <v/>
      </c>
      <c r="AB100" s="273" t="str">
        <f>IF(GUS_2020!AB100&lt;&gt;"",GUS_2020!AB100*41.868/1000,"")</f>
        <v/>
      </c>
      <c r="AC100" s="273" t="str">
        <f>IF(GUS_2020!AC100&lt;&gt;"",GUS_2020!AC100*41.868/1000,"")</f>
        <v/>
      </c>
      <c r="AD100" s="273" t="str">
        <f>IF(GUS_2020!AD100&lt;&gt;"",GUS_2020!AD100*41.868/1000,"")</f>
        <v/>
      </c>
      <c r="AE100" s="273" t="str">
        <f>IF(GUS_2020!AE100&lt;&gt;"",GUS_2020!AE100*41.868/1000,"")</f>
        <v/>
      </c>
      <c r="AF100" s="273" t="str">
        <f>IF(GUS_2020!AF100&lt;&gt;"",GUS_2020!AF100*41.868/1000,"")</f>
        <v/>
      </c>
      <c r="AG100" s="273" t="str">
        <f>IF(GUS_2020!AG100&lt;&gt;"",GUS_2020!AG100*41.868/1000,"")</f>
        <v/>
      </c>
      <c r="AH100" s="273" t="str">
        <f>IF(GUS_2020!AH100&lt;&gt;"",GUS_2020!AH100*41.868/1000,"")</f>
        <v/>
      </c>
      <c r="AI100" s="273" t="str">
        <f>IF(GUS_2020!AI100&lt;&gt;"",GUS_2020!AI100*41.868/1000,"")</f>
        <v/>
      </c>
      <c r="AJ100" s="273" t="str">
        <f>IF(GUS_2020!AJ100&lt;&gt;"",GUS_2020!AJ100*41.868/1000,"")</f>
        <v/>
      </c>
      <c r="AK100" s="273" t="str">
        <f>IF(GUS_2020!AK100&lt;&gt;"",GUS_2020!AK100*41.868/1000,"")</f>
        <v/>
      </c>
      <c r="AL100" s="273" t="str">
        <f>IF(GUS_2020!AL100&lt;&gt;"",GUS_2020!AL100*41.868/1000,"")</f>
        <v/>
      </c>
      <c r="AM100" s="273" t="str">
        <f>IF(GUS_2020!AM100&lt;&gt;"",GUS_2020!AM100*41.868/1000,"")</f>
        <v/>
      </c>
      <c r="AN100" s="273" t="str">
        <f>IF(GUS_2020!AN100&lt;&gt;"",GUS_2020!AN100*41.868/1000,"")</f>
        <v/>
      </c>
      <c r="AO100" s="273" t="str">
        <f>IF(GUS_2020!AO100&lt;&gt;"",GUS_2020!AO100*41.868/1000,"")</f>
        <v/>
      </c>
      <c r="AP100" s="273" t="str">
        <f>IF(GUS_2020!AP100&lt;&gt;"",GUS_2020!AP100*41.868/1000,"")</f>
        <v/>
      </c>
      <c r="AQ100" s="273" t="str">
        <f>IF(GUS_2020!AQ100&lt;&gt;"",GUS_2020!AQ100*41.868/1000,"")</f>
        <v/>
      </c>
      <c r="AR100" s="273" t="str">
        <f>IF(GUS_2020!AR100&lt;&gt;"",GUS_2020!AR100*41.868/1000,"")</f>
        <v/>
      </c>
      <c r="AS100" s="273" t="str">
        <f>IF(GUS_2020!AS100&lt;&gt;"",GUS_2020!AS100*41.868/1000,"")</f>
        <v/>
      </c>
      <c r="AT100" s="273" t="str">
        <f>IF(GUS_2020!AT100&lt;&gt;"",GUS_2020!AT100*41.868/1000,"")</f>
        <v/>
      </c>
      <c r="AU100" s="273" t="str">
        <f>IF(GUS_2020!AU100&lt;&gt;"",GUS_2020!AU100*41.868/1000,"")</f>
        <v/>
      </c>
      <c r="AV100" s="273" t="str">
        <f>IF(GUS_2020!AV100&lt;&gt;"",GUS_2020!AV100*41.868/1000,"")</f>
        <v/>
      </c>
      <c r="AW100" s="273" t="str">
        <f>IF(GUS_2020!AW100&lt;&gt;"",GUS_2020!AW100*41.868/1000,"")</f>
        <v/>
      </c>
      <c r="AX100" s="273" t="str">
        <f>IF(GUS_2020!AX100&lt;&gt;"",GUS_2020!AX100*41.868/1000,"")</f>
        <v/>
      </c>
      <c r="AY100" s="273" t="str">
        <f>IF(GUS_2020!AY100&lt;&gt;"",GUS_2020!AY100*41.868/1000,"")</f>
        <v/>
      </c>
      <c r="AZ100" s="273" t="str">
        <f>IF(GUS_2020!AZ100&lt;&gt;"",GUS_2020!AZ100*41.868/1000,"")</f>
        <v/>
      </c>
      <c r="BA100" s="273" t="str">
        <f>IF(GUS_2020!BA100&lt;&gt;"",GUS_2020!BA100*41.868/1000,"")</f>
        <v/>
      </c>
      <c r="BB100" s="273" t="str">
        <f>IF(GUS_2020!BB100&lt;&gt;"",GUS_2020!BB100*41.868/1000,"")</f>
        <v/>
      </c>
      <c r="BC100" s="273" t="str">
        <f>IF(GUS_2020!BC100&lt;&gt;"",GUS_2020!BC100*41.868/1000,"")</f>
        <v/>
      </c>
      <c r="BD100" s="273" t="str">
        <f>IF(GUS_2020!BD100&lt;&gt;"",GUS_2020!BD100*41.868/1000,"")</f>
        <v/>
      </c>
      <c r="BE100" s="273" t="str">
        <f>IF(GUS_2020!BE100&lt;&gt;"",GUS_2020!BE100*41.868/1000,"")</f>
        <v/>
      </c>
      <c r="BF100" s="273" t="str">
        <f>IF(GUS_2020!BF100&lt;&gt;"",GUS_2020!BF100*41.868/1000,"")</f>
        <v/>
      </c>
      <c r="BG100" s="273" t="str">
        <f>IF(GUS_2020!BG100&lt;&gt;"",GUS_2020!BG100*41.868/1000,"")</f>
        <v/>
      </c>
      <c r="BH100" s="273" t="str">
        <f>IF(GUS_2020!BH100&lt;&gt;"",GUS_2020!BH100*41.868/1000,"")</f>
        <v/>
      </c>
      <c r="BI100" s="273" t="str">
        <f>IF(GUS_2020!BI100&lt;&gt;"",GUS_2020!BI100*41.868/1000,"")</f>
        <v/>
      </c>
      <c r="BJ100" s="273" t="str">
        <f>IF(GUS_2020!BJ100&lt;&gt;"",GUS_2020!BJ100*41.868/1000,"")</f>
        <v/>
      </c>
      <c r="BK100" s="273" t="str">
        <f>IF(GUS_2020!BK100&lt;&gt;"",GUS_2020!BK100*41.868/1000,"")</f>
        <v/>
      </c>
      <c r="BL100" s="273" t="str">
        <f>IF(GUS_2020!BL100&lt;&gt;"",GUS_2020!BL100*41.868/1000,"")</f>
        <v/>
      </c>
      <c r="BM100" s="273" t="str">
        <f>IF(GUS_2020!BM100&lt;&gt;"",GUS_2020!BM100*41.868/1000,"")</f>
        <v/>
      </c>
      <c r="BN100" s="273" t="str">
        <f>IF(GUS_2020!BN100&lt;&gt;"",GUS_2020!BN100*41.868/1000,"")</f>
        <v/>
      </c>
      <c r="BO100" s="273" t="str">
        <f>IF(GUS_2020!BO100&lt;&gt;"",GUS_2020!BO100*41.868/1000,"")</f>
        <v/>
      </c>
      <c r="BP100" s="273" t="str">
        <f>IF(GUS_2020!BP100&lt;&gt;"",GUS_2020!BP100*41.868/1000,"")</f>
        <v/>
      </c>
      <c r="BQ100" s="273" t="str">
        <f>IF(GUS_2020!BQ100&lt;&gt;"",GUS_2020!BQ100*41.868/1000,"")</f>
        <v/>
      </c>
      <c r="BR100" s="273" t="str">
        <f>IF(GUS_2020!BR100&lt;&gt;"",GUS_2020!BR100*41.868/1000,"")</f>
        <v/>
      </c>
      <c r="BS100" s="273" t="str">
        <f>IF(GUS_2020!BS100&lt;&gt;"",GUS_2020!BS100*41.868/1000,"")</f>
        <v/>
      </c>
    </row>
    <row r="101" spans="1:80" ht="22.5">
      <c r="A101" s="272" t="s">
        <v>742</v>
      </c>
      <c r="B101" s="273">
        <f>IF(GUS_2020!B101&lt;&gt;"",GUS_2020!B101*41.868/1000,"")</f>
        <v>0.20934</v>
      </c>
      <c r="C101" s="273" t="str">
        <f>IF(GUS_2020!C101&lt;&gt;"",GUS_2020!C101*41.868/1000,"")</f>
        <v/>
      </c>
      <c r="D101" s="273" t="str">
        <f>IF(GUS_2020!D101&lt;&gt;"",GUS_2020!D101*41.868/1000,"")</f>
        <v/>
      </c>
      <c r="E101" s="273" t="str">
        <f>IF(GUS_2020!E101&lt;&gt;"",GUS_2020!E101*41.868/1000,"")</f>
        <v/>
      </c>
      <c r="F101" s="273" t="str">
        <f>IF(GUS_2020!F101&lt;&gt;"",GUS_2020!F101*41.868/1000,"")</f>
        <v/>
      </c>
      <c r="G101" s="273" t="str">
        <f>IF(GUS_2020!G101&lt;&gt;"",GUS_2020!G101*41.868/1000,"")</f>
        <v/>
      </c>
      <c r="H101" s="273" t="str">
        <f>IF(GUS_2020!H101&lt;&gt;"",GUS_2020!H101*41.868/1000,"")</f>
        <v/>
      </c>
      <c r="I101" s="273" t="str">
        <f>IF(GUS_2020!I101&lt;&gt;"",GUS_2020!I101*41.868/1000,"")</f>
        <v/>
      </c>
      <c r="J101" s="273" t="str">
        <f>IF(GUS_2020!J101&lt;&gt;"",GUS_2020!J101*41.868/1000,"")</f>
        <v/>
      </c>
      <c r="K101" s="273" t="str">
        <f>IF(GUS_2020!K101&lt;&gt;"",GUS_2020!K101*41.868/1000,"")</f>
        <v/>
      </c>
      <c r="L101" s="273" t="str">
        <f>IF(GUS_2020!L101&lt;&gt;"",GUS_2020!L101*41.868/1000,"")</f>
        <v/>
      </c>
      <c r="M101" s="273" t="str">
        <f>IF(GUS_2020!M101&lt;&gt;"",GUS_2020!M101*41.868/1000,"")</f>
        <v/>
      </c>
      <c r="N101" s="273" t="str">
        <f>IF(GUS_2020!N101&lt;&gt;"",GUS_2020!N101*41.868/1000,"")</f>
        <v/>
      </c>
      <c r="O101" s="273" t="str">
        <f>IF(GUS_2020!O101&lt;&gt;"",GUS_2020!O101*41.868/1000,"")</f>
        <v/>
      </c>
      <c r="P101" s="273" t="str">
        <f>IF(GUS_2020!P101&lt;&gt;"",GUS_2020!P101*41.868/1000,"")</f>
        <v/>
      </c>
      <c r="Q101" s="273" t="str">
        <f>IF(GUS_2020!Q101&lt;&gt;"",GUS_2020!Q101*41.868/1000,"")</f>
        <v/>
      </c>
      <c r="R101" s="273" t="str">
        <f>IF(GUS_2020!R101&lt;&gt;"",GUS_2020!R101*41.868/1000,"")</f>
        <v/>
      </c>
      <c r="S101" s="273" t="str">
        <f>IF(GUS_2020!S101&lt;&gt;"",GUS_2020!S101*41.868/1000,"")</f>
        <v/>
      </c>
      <c r="T101" s="273" t="str">
        <f>IF(GUS_2020!T101&lt;&gt;"",GUS_2020!T101*41.868/1000,"")</f>
        <v/>
      </c>
      <c r="U101" s="273" t="str">
        <f>IF(GUS_2020!U101&lt;&gt;"",GUS_2020!U101*41.868/1000,"")</f>
        <v/>
      </c>
      <c r="V101" s="273" t="str">
        <f>IF(GUS_2020!V101&lt;&gt;"",GUS_2020!V101*41.868/1000,"")</f>
        <v/>
      </c>
      <c r="W101" s="273">
        <f>IF(GUS_2020!W101&lt;&gt;"",GUS_2020!W101*41.868/1000,"")</f>
        <v>0.20934</v>
      </c>
      <c r="X101" s="273" t="str">
        <f>IF(GUS_2020!X101&lt;&gt;"",GUS_2020!X101*41.868/1000,"")</f>
        <v/>
      </c>
      <c r="Y101" s="273" t="str">
        <f>IF(GUS_2020!Y101&lt;&gt;"",GUS_2020!Y101*41.868/1000,"")</f>
        <v/>
      </c>
      <c r="Z101" s="273" t="str">
        <f>IF(GUS_2020!Z101&lt;&gt;"",GUS_2020!Z101*41.868/1000,"")</f>
        <v/>
      </c>
      <c r="AA101" s="273" t="str">
        <f>IF(GUS_2020!AA101&lt;&gt;"",GUS_2020!AA101*41.868/1000,"")</f>
        <v/>
      </c>
      <c r="AB101" s="273" t="str">
        <f>IF(GUS_2020!AB101&lt;&gt;"",GUS_2020!AB101*41.868/1000,"")</f>
        <v/>
      </c>
      <c r="AC101" s="273" t="str">
        <f>IF(GUS_2020!AC101&lt;&gt;"",GUS_2020!AC101*41.868/1000,"")</f>
        <v/>
      </c>
      <c r="AD101" s="273" t="str">
        <f>IF(GUS_2020!AD101&lt;&gt;"",GUS_2020!AD101*41.868/1000,"")</f>
        <v/>
      </c>
      <c r="AE101" s="273" t="str">
        <f>IF(GUS_2020!AE101&lt;&gt;"",GUS_2020!AE101*41.868/1000,"")</f>
        <v/>
      </c>
      <c r="AF101" s="273" t="str">
        <f>IF(GUS_2020!AF101&lt;&gt;"",GUS_2020!AF101*41.868/1000,"")</f>
        <v/>
      </c>
      <c r="AG101" s="273" t="str">
        <f>IF(GUS_2020!AG101&lt;&gt;"",GUS_2020!AG101*41.868/1000,"")</f>
        <v/>
      </c>
      <c r="AH101" s="273" t="str">
        <f>IF(GUS_2020!AH101&lt;&gt;"",GUS_2020!AH101*41.868/1000,"")</f>
        <v/>
      </c>
      <c r="AI101" s="273" t="str">
        <f>IF(GUS_2020!AI101&lt;&gt;"",GUS_2020!AI101*41.868/1000,"")</f>
        <v/>
      </c>
      <c r="AJ101" s="273" t="str">
        <f>IF(GUS_2020!AJ101&lt;&gt;"",GUS_2020!AJ101*41.868/1000,"")</f>
        <v/>
      </c>
      <c r="AK101" s="273" t="str">
        <f>IF(GUS_2020!AK101&lt;&gt;"",GUS_2020!AK101*41.868/1000,"")</f>
        <v/>
      </c>
      <c r="AL101" s="273" t="str">
        <f>IF(GUS_2020!AL101&lt;&gt;"",GUS_2020!AL101*41.868/1000,"")</f>
        <v/>
      </c>
      <c r="AM101" s="273" t="str">
        <f>IF(GUS_2020!AM101&lt;&gt;"",GUS_2020!AM101*41.868/1000,"")</f>
        <v/>
      </c>
      <c r="AN101" s="273">
        <f>IF(GUS_2020!AN101&lt;&gt;"",GUS_2020!AN101*41.868/1000,"")</f>
        <v>0</v>
      </c>
      <c r="AO101" s="273">
        <f>IF(GUS_2020!AO101&lt;&gt;"",GUS_2020!AO101*41.868/1000,"")</f>
        <v>0.20934</v>
      </c>
      <c r="AP101" s="273" t="str">
        <f>IF(GUS_2020!AP101&lt;&gt;"",GUS_2020!AP101*41.868/1000,"")</f>
        <v/>
      </c>
      <c r="AQ101" s="273" t="str">
        <f>IF(GUS_2020!AQ101&lt;&gt;"",GUS_2020!AQ101*41.868/1000,"")</f>
        <v/>
      </c>
      <c r="AR101" s="273">
        <f>IF(GUS_2020!AR101&lt;&gt;"",GUS_2020!AR101*41.868/1000,"")</f>
        <v>0</v>
      </c>
      <c r="AS101" s="273" t="str">
        <f>IF(GUS_2020!AS101&lt;&gt;"",GUS_2020!AS101*41.868/1000,"")</f>
        <v/>
      </c>
      <c r="AT101" s="273" t="str">
        <f>IF(GUS_2020!AT101&lt;&gt;"",GUS_2020!AT101*41.868/1000,"")</f>
        <v/>
      </c>
      <c r="AU101" s="273" t="str">
        <f>IF(GUS_2020!AU101&lt;&gt;"",GUS_2020!AU101*41.868/1000,"")</f>
        <v/>
      </c>
      <c r="AV101" s="273" t="str">
        <f>IF(GUS_2020!AV101&lt;&gt;"",GUS_2020!AV101*41.868/1000,"")</f>
        <v/>
      </c>
      <c r="AW101" s="273" t="str">
        <f>IF(GUS_2020!AW101&lt;&gt;"",GUS_2020!AW101*41.868/1000,"")</f>
        <v/>
      </c>
      <c r="AX101" s="273" t="str">
        <f>IF(GUS_2020!AX101&lt;&gt;"",GUS_2020!AX101*41.868/1000,"")</f>
        <v/>
      </c>
      <c r="AY101" s="273" t="str">
        <f>IF(GUS_2020!AY101&lt;&gt;"",GUS_2020!AY101*41.868/1000,"")</f>
        <v/>
      </c>
      <c r="AZ101" s="273" t="str">
        <f>IF(GUS_2020!AZ101&lt;&gt;"",GUS_2020!AZ101*41.868/1000,"")</f>
        <v/>
      </c>
      <c r="BA101" s="273" t="str">
        <f>IF(GUS_2020!BA101&lt;&gt;"",GUS_2020!BA101*41.868/1000,"")</f>
        <v/>
      </c>
      <c r="BB101" s="273" t="str">
        <f>IF(GUS_2020!BB101&lt;&gt;"",GUS_2020!BB101*41.868/1000,"")</f>
        <v/>
      </c>
      <c r="BC101" s="273" t="str">
        <f>IF(GUS_2020!BC101&lt;&gt;"",GUS_2020!BC101*41.868/1000,"")</f>
        <v/>
      </c>
      <c r="BD101" s="273" t="str">
        <f>IF(GUS_2020!BD101&lt;&gt;"",GUS_2020!BD101*41.868/1000,"")</f>
        <v/>
      </c>
      <c r="BE101" s="273" t="str">
        <f>IF(GUS_2020!BE101&lt;&gt;"",GUS_2020!BE101*41.868/1000,"")</f>
        <v/>
      </c>
      <c r="BF101" s="273" t="str">
        <f>IF(GUS_2020!BF101&lt;&gt;"",GUS_2020!BF101*41.868/1000,"")</f>
        <v/>
      </c>
      <c r="BG101" s="273" t="str">
        <f>IF(GUS_2020!BG101&lt;&gt;"",GUS_2020!BG101*41.868/1000,"")</f>
        <v/>
      </c>
      <c r="BH101" s="273" t="str">
        <f>IF(GUS_2020!BH101&lt;&gt;"",GUS_2020!BH101*41.868/1000,"")</f>
        <v/>
      </c>
      <c r="BI101" s="273" t="str">
        <f>IF(GUS_2020!BI101&lt;&gt;"",GUS_2020!BI101*41.868/1000,"")</f>
        <v/>
      </c>
      <c r="BJ101" s="273" t="str">
        <f>IF(GUS_2020!BJ101&lt;&gt;"",GUS_2020!BJ101*41.868/1000,"")</f>
        <v/>
      </c>
      <c r="BK101" s="273" t="str">
        <f>IF(GUS_2020!BK101&lt;&gt;"",GUS_2020!BK101*41.868/1000,"")</f>
        <v/>
      </c>
      <c r="BL101" s="273" t="str">
        <f>IF(GUS_2020!BL101&lt;&gt;"",GUS_2020!BL101*41.868/1000,"")</f>
        <v/>
      </c>
      <c r="BM101" s="273" t="str">
        <f>IF(GUS_2020!BM101&lt;&gt;"",GUS_2020!BM101*41.868/1000,"")</f>
        <v/>
      </c>
      <c r="BN101" s="273" t="str">
        <f>IF(GUS_2020!BN101&lt;&gt;"",GUS_2020!BN101*41.868/1000,"")</f>
        <v/>
      </c>
      <c r="BO101" s="273" t="str">
        <f>IF(GUS_2020!BO101&lt;&gt;"",GUS_2020!BO101*41.868/1000,"")</f>
        <v/>
      </c>
      <c r="BP101" s="273" t="str">
        <f>IF(GUS_2020!BP101&lt;&gt;"",GUS_2020!BP101*41.868/1000,"")</f>
        <v/>
      </c>
      <c r="BQ101" s="273" t="str">
        <f>IF(GUS_2020!BQ101&lt;&gt;"",GUS_2020!BQ101*41.868/1000,"")</f>
        <v/>
      </c>
      <c r="BR101" s="273" t="str">
        <f>IF(GUS_2020!BR101&lt;&gt;"",GUS_2020!BR101*41.868/1000,"")</f>
        <v/>
      </c>
      <c r="BS101" s="273" t="str">
        <f>IF(GUS_2020!BS101&lt;&gt;"",GUS_2020!BS101*41.868/1000,"")</f>
        <v/>
      </c>
    </row>
    <row r="102" spans="1:80" ht="22.5">
      <c r="A102" s="272" t="s">
        <v>743</v>
      </c>
      <c r="B102" s="273">
        <f>IF(GUS_2020!B102&lt;&gt;"",GUS_2020!B102*41.868/1000,"")</f>
        <v>219.93260400000003</v>
      </c>
      <c r="C102" s="273" t="str">
        <f>IF(GUS_2020!C102&lt;&gt;"",GUS_2020!C102*41.868/1000,"")</f>
        <v/>
      </c>
      <c r="D102" s="273" t="str">
        <f>IF(GUS_2020!D102&lt;&gt;"",GUS_2020!D102*41.868/1000,"")</f>
        <v/>
      </c>
      <c r="E102" s="273" t="str">
        <f>IF(GUS_2020!E102&lt;&gt;"",GUS_2020!E102*41.868/1000,"")</f>
        <v/>
      </c>
      <c r="F102" s="273" t="str">
        <f>IF(GUS_2020!F102&lt;&gt;"",GUS_2020!F102*41.868/1000,"")</f>
        <v/>
      </c>
      <c r="G102" s="273" t="str">
        <f>IF(GUS_2020!G102&lt;&gt;"",GUS_2020!G102*41.868/1000,"")</f>
        <v/>
      </c>
      <c r="H102" s="273" t="str">
        <f>IF(GUS_2020!H102&lt;&gt;"",GUS_2020!H102*41.868/1000,"")</f>
        <v/>
      </c>
      <c r="I102" s="273" t="str">
        <f>IF(GUS_2020!I102&lt;&gt;"",GUS_2020!I102*41.868/1000,"")</f>
        <v/>
      </c>
      <c r="J102" s="273" t="str">
        <f>IF(GUS_2020!J102&lt;&gt;"",GUS_2020!J102*41.868/1000,"")</f>
        <v/>
      </c>
      <c r="K102" s="273" t="str">
        <f>IF(GUS_2020!K102&lt;&gt;"",GUS_2020!K102*41.868/1000,"")</f>
        <v/>
      </c>
      <c r="L102" s="273" t="str">
        <f>IF(GUS_2020!L102&lt;&gt;"",GUS_2020!L102*41.868/1000,"")</f>
        <v/>
      </c>
      <c r="M102" s="273" t="str">
        <f>IF(GUS_2020!M102&lt;&gt;"",GUS_2020!M102*41.868/1000,"")</f>
        <v/>
      </c>
      <c r="N102" s="273" t="str">
        <f>IF(GUS_2020!N102&lt;&gt;"",GUS_2020!N102*41.868/1000,"")</f>
        <v/>
      </c>
      <c r="O102" s="273" t="str">
        <f>IF(GUS_2020!O102&lt;&gt;"",GUS_2020!O102*41.868/1000,"")</f>
        <v/>
      </c>
      <c r="P102" s="273" t="str">
        <f>IF(GUS_2020!P102&lt;&gt;"",GUS_2020!P102*41.868/1000,"")</f>
        <v/>
      </c>
      <c r="Q102" s="273" t="str">
        <f>IF(GUS_2020!Q102&lt;&gt;"",GUS_2020!Q102*41.868/1000,"")</f>
        <v/>
      </c>
      <c r="R102" s="273" t="str">
        <f>IF(GUS_2020!R102&lt;&gt;"",GUS_2020!R102*41.868/1000,"")</f>
        <v/>
      </c>
      <c r="S102" s="273" t="str">
        <f>IF(GUS_2020!S102&lt;&gt;"",GUS_2020!S102*41.868/1000,"")</f>
        <v/>
      </c>
      <c r="T102" s="273" t="str">
        <f>IF(GUS_2020!T102&lt;&gt;"",GUS_2020!T102*41.868/1000,"")</f>
        <v/>
      </c>
      <c r="U102" s="273" t="str">
        <f>IF(GUS_2020!U102&lt;&gt;"",GUS_2020!U102*41.868/1000,"")</f>
        <v/>
      </c>
      <c r="V102" s="273" t="str">
        <f>IF(GUS_2020!V102&lt;&gt;"",GUS_2020!V102*41.868/1000,"")</f>
        <v/>
      </c>
      <c r="W102" s="273">
        <f>IF(GUS_2020!W102&lt;&gt;"",GUS_2020!W102*41.868/1000,"")</f>
        <v>134.01946799999999</v>
      </c>
      <c r="X102" s="273" t="str">
        <f>IF(GUS_2020!X102&lt;&gt;"",GUS_2020!X102*41.868/1000,"")</f>
        <v/>
      </c>
      <c r="Y102" s="273" t="str">
        <f>IF(GUS_2020!Y102&lt;&gt;"",GUS_2020!Y102*41.868/1000,"")</f>
        <v/>
      </c>
      <c r="Z102" s="273" t="str">
        <f>IF(GUS_2020!Z102&lt;&gt;"",GUS_2020!Z102*41.868/1000,"")</f>
        <v/>
      </c>
      <c r="AA102" s="273" t="str">
        <f>IF(GUS_2020!AA102&lt;&gt;"",GUS_2020!AA102*41.868/1000,"")</f>
        <v/>
      </c>
      <c r="AB102" s="273" t="str">
        <f>IF(GUS_2020!AB102&lt;&gt;"",GUS_2020!AB102*41.868/1000,"")</f>
        <v/>
      </c>
      <c r="AC102" s="273" t="str">
        <f>IF(GUS_2020!AC102&lt;&gt;"",GUS_2020!AC102*41.868/1000,"")</f>
        <v/>
      </c>
      <c r="AD102" s="273" t="str">
        <f>IF(GUS_2020!AD102&lt;&gt;"",GUS_2020!AD102*41.868/1000,"")</f>
        <v/>
      </c>
      <c r="AE102" s="273">
        <f>IF(GUS_2020!AE102&lt;&gt;"",GUS_2020!AE102*41.868/1000,"")</f>
        <v>3.7262520000000006</v>
      </c>
      <c r="AF102" s="273" t="str">
        <f>IF(GUS_2020!AF102&lt;&gt;"",GUS_2020!AF102*41.868/1000,"")</f>
        <v/>
      </c>
      <c r="AG102" s="273" t="str">
        <f>IF(GUS_2020!AG102&lt;&gt;"",GUS_2020!AG102*41.868/1000,"")</f>
        <v/>
      </c>
      <c r="AH102" s="273" t="str">
        <f>IF(GUS_2020!AH102&lt;&gt;"",GUS_2020!AH102*41.868/1000,"")</f>
        <v/>
      </c>
      <c r="AI102" s="273" t="str">
        <f>IF(GUS_2020!AI102&lt;&gt;"",GUS_2020!AI102*41.868/1000,"")</f>
        <v/>
      </c>
      <c r="AJ102" s="273">
        <f>IF(GUS_2020!AJ102&lt;&gt;"",GUS_2020!AJ102*41.868/1000,"")</f>
        <v>0</v>
      </c>
      <c r="AK102" s="273">
        <f>IF(GUS_2020!AK102&lt;&gt;"",GUS_2020!AK102*41.868/1000,"")</f>
        <v>50.115996000000003</v>
      </c>
      <c r="AL102" s="273" t="str">
        <f>IF(GUS_2020!AL102&lt;&gt;"",GUS_2020!AL102*41.868/1000,"")</f>
        <v/>
      </c>
      <c r="AM102" s="273" t="str">
        <f>IF(GUS_2020!AM102&lt;&gt;"",GUS_2020!AM102*41.868/1000,"")</f>
        <v/>
      </c>
      <c r="AN102" s="273">
        <f>IF(GUS_2020!AN102&lt;&gt;"",GUS_2020!AN102*41.868/1000,"")</f>
        <v>0.37681200000000004</v>
      </c>
      <c r="AO102" s="273">
        <f>IF(GUS_2020!AO102&lt;&gt;"",GUS_2020!AO102*41.868/1000,"")</f>
        <v>0.71175600000000006</v>
      </c>
      <c r="AP102" s="273">
        <f>IF(GUS_2020!AP102&lt;&gt;"",GUS_2020!AP102*41.868/1000,"")</f>
        <v>45.887328000000004</v>
      </c>
      <c r="AQ102" s="273" t="str">
        <f>IF(GUS_2020!AQ102&lt;&gt;"",GUS_2020!AQ102*41.868/1000,"")</f>
        <v/>
      </c>
      <c r="AR102" s="273">
        <f>IF(GUS_2020!AR102&lt;&gt;"",GUS_2020!AR102*41.868/1000,"")</f>
        <v>1.7165880000000002</v>
      </c>
      <c r="AS102" s="273">
        <f>IF(GUS_2020!AS102&lt;&gt;"",GUS_2020!AS102*41.868/1000,"")</f>
        <v>31.484736000000002</v>
      </c>
      <c r="AT102" s="273">
        <f>IF(GUS_2020!AT102&lt;&gt;"",GUS_2020!AT102*41.868/1000,"")</f>
        <v>85.913135999999994</v>
      </c>
      <c r="AU102" s="273" t="str">
        <f>IF(GUS_2020!AU102&lt;&gt;"",GUS_2020!AU102*41.868/1000,"")</f>
        <v/>
      </c>
      <c r="AV102" s="273" t="str">
        <f>IF(GUS_2020!AV102&lt;&gt;"",GUS_2020!AV102*41.868/1000,"")</f>
        <v/>
      </c>
      <c r="AW102" s="273" t="str">
        <f>IF(GUS_2020!AW102&lt;&gt;"",GUS_2020!AW102*41.868/1000,"")</f>
        <v/>
      </c>
      <c r="AX102" s="273" t="str">
        <f>IF(GUS_2020!AX102&lt;&gt;"",GUS_2020!AX102*41.868/1000,"")</f>
        <v/>
      </c>
      <c r="AY102" s="273" t="str">
        <f>IF(GUS_2020!AY102&lt;&gt;"",GUS_2020!AY102*41.868/1000,"")</f>
        <v/>
      </c>
      <c r="AZ102" s="273" t="str">
        <f>IF(GUS_2020!AZ102&lt;&gt;"",GUS_2020!AZ102*41.868/1000,"")</f>
        <v/>
      </c>
      <c r="BA102" s="273" t="str">
        <f>IF(GUS_2020!BA102&lt;&gt;"",GUS_2020!BA102*41.868/1000,"")</f>
        <v/>
      </c>
      <c r="BB102" s="273" t="str">
        <f>IF(GUS_2020!BB102&lt;&gt;"",GUS_2020!BB102*41.868/1000,"")</f>
        <v/>
      </c>
      <c r="BC102" s="273" t="str">
        <f>IF(GUS_2020!BC102&lt;&gt;"",GUS_2020!BC102*41.868/1000,"")</f>
        <v/>
      </c>
      <c r="BD102" s="273" t="str">
        <f>IF(GUS_2020!BD102&lt;&gt;"",GUS_2020!BD102*41.868/1000,"")</f>
        <v/>
      </c>
      <c r="BE102" s="273" t="str">
        <f>IF(GUS_2020!BE102&lt;&gt;"",GUS_2020!BE102*41.868/1000,"")</f>
        <v/>
      </c>
      <c r="BF102" s="273" t="str">
        <f>IF(GUS_2020!BF102&lt;&gt;"",GUS_2020!BF102*41.868/1000,"")</f>
        <v/>
      </c>
      <c r="BG102" s="273" t="str">
        <f>IF(GUS_2020!BG102&lt;&gt;"",GUS_2020!BG102*41.868/1000,"")</f>
        <v/>
      </c>
      <c r="BH102" s="273" t="str">
        <f>IF(GUS_2020!BH102&lt;&gt;"",GUS_2020!BH102*41.868/1000,"")</f>
        <v/>
      </c>
      <c r="BI102" s="273" t="str">
        <f>IF(GUS_2020!BI102&lt;&gt;"",GUS_2020!BI102*41.868/1000,"")</f>
        <v/>
      </c>
      <c r="BJ102" s="273" t="str">
        <f>IF(GUS_2020!BJ102&lt;&gt;"",GUS_2020!BJ102*41.868/1000,"")</f>
        <v/>
      </c>
      <c r="BK102" s="273" t="str">
        <f>IF(GUS_2020!BK102&lt;&gt;"",GUS_2020!BK102*41.868/1000,"")</f>
        <v/>
      </c>
      <c r="BL102" s="273" t="str">
        <f>IF(GUS_2020!BL102&lt;&gt;"",GUS_2020!BL102*41.868/1000,"")</f>
        <v/>
      </c>
      <c r="BM102" s="273" t="str">
        <f>IF(GUS_2020!BM102&lt;&gt;"",GUS_2020!BM102*41.868/1000,"")</f>
        <v/>
      </c>
      <c r="BN102" s="273" t="str">
        <f>IF(GUS_2020!BN102&lt;&gt;"",GUS_2020!BN102*41.868/1000,"")</f>
        <v/>
      </c>
      <c r="BO102" s="273" t="str">
        <f>IF(GUS_2020!BO102&lt;&gt;"",GUS_2020!BO102*41.868/1000,"")</f>
        <v/>
      </c>
      <c r="BP102" s="273" t="str">
        <f>IF(GUS_2020!BP102&lt;&gt;"",GUS_2020!BP102*41.868/1000,"")</f>
        <v/>
      </c>
      <c r="BQ102" s="273" t="str">
        <f>IF(GUS_2020!BQ102&lt;&gt;"",GUS_2020!BQ102*41.868/1000,"")</f>
        <v/>
      </c>
      <c r="BR102" s="273" t="str">
        <f>IF(GUS_2020!BR102&lt;&gt;"",GUS_2020!BR102*41.868/1000,"")</f>
        <v/>
      </c>
      <c r="BS102" s="273" t="str">
        <f>IF(GUS_2020!BS102&lt;&gt;"",GUS_2020!BS102*41.868/1000,"")</f>
        <v/>
      </c>
    </row>
    <row r="103" spans="1:80" ht="33.75">
      <c r="A103" s="272" t="s">
        <v>744</v>
      </c>
      <c r="B103" s="273">
        <f>IF(GUS_2020!B103&lt;&gt;"",GUS_2020!B103*41.868/1000,"")</f>
        <v>5.1078960000000002</v>
      </c>
      <c r="C103" s="273" t="str">
        <f>IF(GUS_2020!C103&lt;&gt;"",GUS_2020!C103*41.868/1000,"")</f>
        <v/>
      </c>
      <c r="D103" s="273" t="str">
        <f>IF(GUS_2020!D103&lt;&gt;"",GUS_2020!D103*41.868/1000,"")</f>
        <v/>
      </c>
      <c r="E103" s="273" t="str">
        <f>IF(GUS_2020!E103&lt;&gt;"",GUS_2020!E103*41.868/1000,"")</f>
        <v/>
      </c>
      <c r="F103" s="273" t="str">
        <f>IF(GUS_2020!F103&lt;&gt;"",GUS_2020!F103*41.868/1000,"")</f>
        <v/>
      </c>
      <c r="G103" s="273" t="str">
        <f>IF(GUS_2020!G103&lt;&gt;"",GUS_2020!G103*41.868/1000,"")</f>
        <v/>
      </c>
      <c r="H103" s="273" t="str">
        <f>IF(GUS_2020!H103&lt;&gt;"",GUS_2020!H103*41.868/1000,"")</f>
        <v/>
      </c>
      <c r="I103" s="273" t="str">
        <f>IF(GUS_2020!I103&lt;&gt;"",GUS_2020!I103*41.868/1000,"")</f>
        <v/>
      </c>
      <c r="J103" s="273" t="str">
        <f>IF(GUS_2020!J103&lt;&gt;"",GUS_2020!J103*41.868/1000,"")</f>
        <v/>
      </c>
      <c r="K103" s="273" t="str">
        <f>IF(GUS_2020!K103&lt;&gt;"",GUS_2020!K103*41.868/1000,"")</f>
        <v/>
      </c>
      <c r="L103" s="273" t="str">
        <f>IF(GUS_2020!L103&lt;&gt;"",GUS_2020!L103*41.868/1000,"")</f>
        <v/>
      </c>
      <c r="M103" s="273" t="str">
        <f>IF(GUS_2020!M103&lt;&gt;"",GUS_2020!M103*41.868/1000,"")</f>
        <v/>
      </c>
      <c r="N103" s="273" t="str">
        <f>IF(GUS_2020!N103&lt;&gt;"",GUS_2020!N103*41.868/1000,"")</f>
        <v/>
      </c>
      <c r="O103" s="273" t="str">
        <f>IF(GUS_2020!O103&lt;&gt;"",GUS_2020!O103*41.868/1000,"")</f>
        <v/>
      </c>
      <c r="P103" s="273" t="str">
        <f>IF(GUS_2020!P103&lt;&gt;"",GUS_2020!P103*41.868/1000,"")</f>
        <v/>
      </c>
      <c r="Q103" s="273" t="str">
        <f>IF(GUS_2020!Q103&lt;&gt;"",GUS_2020!Q103*41.868/1000,"")</f>
        <v/>
      </c>
      <c r="R103" s="273" t="str">
        <f>IF(GUS_2020!R103&lt;&gt;"",GUS_2020!R103*41.868/1000,"")</f>
        <v/>
      </c>
      <c r="S103" s="273" t="str">
        <f>IF(GUS_2020!S103&lt;&gt;"",GUS_2020!S103*41.868/1000,"")</f>
        <v/>
      </c>
      <c r="T103" s="273" t="str">
        <f>IF(GUS_2020!T103&lt;&gt;"",GUS_2020!T103*41.868/1000,"")</f>
        <v/>
      </c>
      <c r="U103" s="273" t="str">
        <f>IF(GUS_2020!U103&lt;&gt;"",GUS_2020!U103*41.868/1000,"")</f>
        <v/>
      </c>
      <c r="V103" s="273" t="str">
        <f>IF(GUS_2020!V103&lt;&gt;"",GUS_2020!V103*41.868/1000,"")</f>
        <v/>
      </c>
      <c r="W103" s="273">
        <f>IF(GUS_2020!W103&lt;&gt;"",GUS_2020!W103*41.868/1000,"")</f>
        <v>5.1078960000000002</v>
      </c>
      <c r="X103" s="273" t="str">
        <f>IF(GUS_2020!X103&lt;&gt;"",GUS_2020!X103*41.868/1000,"")</f>
        <v/>
      </c>
      <c r="Y103" s="273" t="str">
        <f>IF(GUS_2020!Y103&lt;&gt;"",GUS_2020!Y103*41.868/1000,"")</f>
        <v/>
      </c>
      <c r="Z103" s="273" t="str">
        <f>IF(GUS_2020!Z103&lt;&gt;"",GUS_2020!Z103*41.868/1000,"")</f>
        <v/>
      </c>
      <c r="AA103" s="273" t="str">
        <f>IF(GUS_2020!AA103&lt;&gt;"",GUS_2020!AA103*41.868/1000,"")</f>
        <v/>
      </c>
      <c r="AB103" s="273" t="str">
        <f>IF(GUS_2020!AB103&lt;&gt;"",GUS_2020!AB103*41.868/1000,"")</f>
        <v/>
      </c>
      <c r="AC103" s="273" t="str">
        <f>IF(GUS_2020!AC103&lt;&gt;"",GUS_2020!AC103*41.868/1000,"")</f>
        <v/>
      </c>
      <c r="AD103" s="273" t="str">
        <f>IF(GUS_2020!AD103&lt;&gt;"",GUS_2020!AD103*41.868/1000,"")</f>
        <v/>
      </c>
      <c r="AE103" s="273" t="str">
        <f>IF(GUS_2020!AE103&lt;&gt;"",GUS_2020!AE103*41.868/1000,"")</f>
        <v/>
      </c>
      <c r="AF103" s="273" t="str">
        <f>IF(GUS_2020!AF103&lt;&gt;"",GUS_2020!AF103*41.868/1000,"")</f>
        <v/>
      </c>
      <c r="AG103" s="273" t="str">
        <f>IF(GUS_2020!AG103&lt;&gt;"",GUS_2020!AG103*41.868/1000,"")</f>
        <v/>
      </c>
      <c r="AH103" s="273" t="str">
        <f>IF(GUS_2020!AH103&lt;&gt;"",GUS_2020!AH103*41.868/1000,"")</f>
        <v/>
      </c>
      <c r="AI103" s="273" t="str">
        <f>IF(GUS_2020!AI103&lt;&gt;"",GUS_2020!AI103*41.868/1000,"")</f>
        <v/>
      </c>
      <c r="AJ103" s="273">
        <f>IF(GUS_2020!AJ103&lt;&gt;"",GUS_2020!AJ103*41.868/1000,"")</f>
        <v>0</v>
      </c>
      <c r="AK103" s="273" t="str">
        <f>IF(GUS_2020!AK103&lt;&gt;"",GUS_2020!AK103*41.868/1000,"")</f>
        <v/>
      </c>
      <c r="AL103" s="273" t="str">
        <f>IF(GUS_2020!AL103&lt;&gt;"",GUS_2020!AL103*41.868/1000,"")</f>
        <v/>
      </c>
      <c r="AM103" s="273" t="str">
        <f>IF(GUS_2020!AM103&lt;&gt;"",GUS_2020!AM103*41.868/1000,"")</f>
        <v/>
      </c>
      <c r="AN103" s="273" t="str">
        <f>IF(GUS_2020!AN103&lt;&gt;"",GUS_2020!AN103*41.868/1000,"")</f>
        <v/>
      </c>
      <c r="AO103" s="273">
        <f>IF(GUS_2020!AO103&lt;&gt;"",GUS_2020!AO103*41.868/1000,"")</f>
        <v>5.1078960000000002</v>
      </c>
      <c r="AP103" s="273" t="str">
        <f>IF(GUS_2020!AP103&lt;&gt;"",GUS_2020!AP103*41.868/1000,"")</f>
        <v/>
      </c>
      <c r="AQ103" s="273" t="str">
        <f>IF(GUS_2020!AQ103&lt;&gt;"",GUS_2020!AQ103*41.868/1000,"")</f>
        <v/>
      </c>
      <c r="AR103" s="273" t="str">
        <f>IF(GUS_2020!AR103&lt;&gt;"",GUS_2020!AR103*41.868/1000,"")</f>
        <v/>
      </c>
      <c r="AS103" s="273" t="str">
        <f>IF(GUS_2020!AS103&lt;&gt;"",GUS_2020!AS103*41.868/1000,"")</f>
        <v/>
      </c>
      <c r="AT103" s="273" t="str">
        <f>IF(GUS_2020!AT103&lt;&gt;"",GUS_2020!AT103*41.868/1000,"")</f>
        <v/>
      </c>
      <c r="AU103" s="273" t="str">
        <f>IF(GUS_2020!AU103&lt;&gt;"",GUS_2020!AU103*41.868/1000,"")</f>
        <v/>
      </c>
      <c r="AV103" s="273" t="str">
        <f>IF(GUS_2020!AV103&lt;&gt;"",GUS_2020!AV103*41.868/1000,"")</f>
        <v/>
      </c>
      <c r="AW103" s="273" t="str">
        <f>IF(GUS_2020!AW103&lt;&gt;"",GUS_2020!AW103*41.868/1000,"")</f>
        <v/>
      </c>
      <c r="AX103" s="273" t="str">
        <f>IF(GUS_2020!AX103&lt;&gt;"",GUS_2020!AX103*41.868/1000,"")</f>
        <v/>
      </c>
      <c r="AY103" s="273" t="str">
        <f>IF(GUS_2020!AY103&lt;&gt;"",GUS_2020!AY103*41.868/1000,"")</f>
        <v/>
      </c>
      <c r="AZ103" s="273" t="str">
        <f>IF(GUS_2020!AZ103&lt;&gt;"",GUS_2020!AZ103*41.868/1000,"")</f>
        <v/>
      </c>
      <c r="BA103" s="273" t="str">
        <f>IF(GUS_2020!BA103&lt;&gt;"",GUS_2020!BA103*41.868/1000,"")</f>
        <v/>
      </c>
      <c r="BB103" s="273" t="str">
        <f>IF(GUS_2020!BB103&lt;&gt;"",GUS_2020!BB103*41.868/1000,"")</f>
        <v/>
      </c>
      <c r="BC103" s="273" t="str">
        <f>IF(GUS_2020!BC103&lt;&gt;"",GUS_2020!BC103*41.868/1000,"")</f>
        <v/>
      </c>
      <c r="BD103" s="273" t="str">
        <f>IF(GUS_2020!BD103&lt;&gt;"",GUS_2020!BD103*41.868/1000,"")</f>
        <v/>
      </c>
      <c r="BE103" s="273" t="str">
        <f>IF(GUS_2020!BE103&lt;&gt;"",GUS_2020!BE103*41.868/1000,"")</f>
        <v/>
      </c>
      <c r="BF103" s="273" t="str">
        <f>IF(GUS_2020!BF103&lt;&gt;"",GUS_2020!BF103*41.868/1000,"")</f>
        <v/>
      </c>
      <c r="BG103" s="273" t="str">
        <f>IF(GUS_2020!BG103&lt;&gt;"",GUS_2020!BG103*41.868/1000,"")</f>
        <v/>
      </c>
      <c r="BH103" s="273" t="str">
        <f>IF(GUS_2020!BH103&lt;&gt;"",GUS_2020!BH103*41.868/1000,"")</f>
        <v/>
      </c>
      <c r="BI103" s="273" t="str">
        <f>IF(GUS_2020!BI103&lt;&gt;"",GUS_2020!BI103*41.868/1000,"")</f>
        <v/>
      </c>
      <c r="BJ103" s="273" t="str">
        <f>IF(GUS_2020!BJ103&lt;&gt;"",GUS_2020!BJ103*41.868/1000,"")</f>
        <v/>
      </c>
      <c r="BK103" s="273" t="str">
        <f>IF(GUS_2020!BK103&lt;&gt;"",GUS_2020!BK103*41.868/1000,"")</f>
        <v/>
      </c>
      <c r="BL103" s="273" t="str">
        <f>IF(GUS_2020!BL103&lt;&gt;"",GUS_2020!BL103*41.868/1000,"")</f>
        <v/>
      </c>
      <c r="BM103" s="273" t="str">
        <f>IF(GUS_2020!BM103&lt;&gt;"",GUS_2020!BM103*41.868/1000,"")</f>
        <v/>
      </c>
      <c r="BN103" s="273" t="str">
        <f>IF(GUS_2020!BN103&lt;&gt;"",GUS_2020!BN103*41.868/1000,"")</f>
        <v/>
      </c>
      <c r="BO103" s="273" t="str">
        <f>IF(GUS_2020!BO103&lt;&gt;"",GUS_2020!BO103*41.868/1000,"")</f>
        <v/>
      </c>
      <c r="BP103" s="273" t="str">
        <f>IF(GUS_2020!BP103&lt;&gt;"",GUS_2020!BP103*41.868/1000,"")</f>
        <v/>
      </c>
      <c r="BQ103" s="273" t="str">
        <f>IF(GUS_2020!BQ103&lt;&gt;"",GUS_2020!BQ103*41.868/1000,"")</f>
        <v/>
      </c>
      <c r="BR103" s="273" t="str">
        <f>IF(GUS_2020!BR103&lt;&gt;"",GUS_2020!BR103*41.868/1000,"")</f>
        <v/>
      </c>
      <c r="BS103" s="273" t="str">
        <f>IF(GUS_2020!BS103&lt;&gt;"",GUS_2020!BS103*41.868/1000,"")</f>
        <v/>
      </c>
    </row>
    <row r="104" spans="1:80" ht="33.75">
      <c r="A104" s="272" t="s">
        <v>745</v>
      </c>
      <c r="B104" s="273">
        <f>IF(GUS_2020!B104&lt;&gt;"",GUS_2020!B104*41.868/1000,"")</f>
        <v>12.895344000000001</v>
      </c>
      <c r="C104" s="273" t="str">
        <f>IF(GUS_2020!C104&lt;&gt;"",GUS_2020!C104*41.868/1000,"")</f>
        <v/>
      </c>
      <c r="D104" s="273" t="str">
        <f>IF(GUS_2020!D104&lt;&gt;"",GUS_2020!D104*41.868/1000,"")</f>
        <v/>
      </c>
      <c r="E104" s="273" t="str">
        <f>IF(GUS_2020!E104&lt;&gt;"",GUS_2020!E104*41.868/1000,"")</f>
        <v/>
      </c>
      <c r="F104" s="273" t="str">
        <f>IF(GUS_2020!F104&lt;&gt;"",GUS_2020!F104*41.868/1000,"")</f>
        <v/>
      </c>
      <c r="G104" s="273" t="str">
        <f>IF(GUS_2020!G104&lt;&gt;"",GUS_2020!G104*41.868/1000,"")</f>
        <v/>
      </c>
      <c r="H104" s="273" t="str">
        <f>IF(GUS_2020!H104&lt;&gt;"",GUS_2020!H104*41.868/1000,"")</f>
        <v/>
      </c>
      <c r="I104" s="273" t="str">
        <f>IF(GUS_2020!I104&lt;&gt;"",GUS_2020!I104*41.868/1000,"")</f>
        <v/>
      </c>
      <c r="J104" s="273" t="str">
        <f>IF(GUS_2020!J104&lt;&gt;"",GUS_2020!J104*41.868/1000,"")</f>
        <v/>
      </c>
      <c r="K104" s="273" t="str">
        <f>IF(GUS_2020!K104&lt;&gt;"",GUS_2020!K104*41.868/1000,"")</f>
        <v/>
      </c>
      <c r="L104" s="273" t="str">
        <f>IF(GUS_2020!L104&lt;&gt;"",GUS_2020!L104*41.868/1000,"")</f>
        <v/>
      </c>
      <c r="M104" s="273" t="str">
        <f>IF(GUS_2020!M104&lt;&gt;"",GUS_2020!M104*41.868/1000,"")</f>
        <v/>
      </c>
      <c r="N104" s="273" t="str">
        <f>IF(GUS_2020!N104&lt;&gt;"",GUS_2020!N104*41.868/1000,"")</f>
        <v/>
      </c>
      <c r="O104" s="273" t="str">
        <f>IF(GUS_2020!O104&lt;&gt;"",GUS_2020!O104*41.868/1000,"")</f>
        <v/>
      </c>
      <c r="P104" s="273" t="str">
        <f>IF(GUS_2020!P104&lt;&gt;"",GUS_2020!P104*41.868/1000,"")</f>
        <v/>
      </c>
      <c r="Q104" s="273" t="str">
        <f>IF(GUS_2020!Q104&lt;&gt;"",GUS_2020!Q104*41.868/1000,"")</f>
        <v/>
      </c>
      <c r="R104" s="273" t="str">
        <f>IF(GUS_2020!R104&lt;&gt;"",GUS_2020!R104*41.868/1000,"")</f>
        <v/>
      </c>
      <c r="S104" s="273" t="str">
        <f>IF(GUS_2020!S104&lt;&gt;"",GUS_2020!S104*41.868/1000,"")</f>
        <v/>
      </c>
      <c r="T104" s="273" t="str">
        <f>IF(GUS_2020!T104&lt;&gt;"",GUS_2020!T104*41.868/1000,"")</f>
        <v/>
      </c>
      <c r="U104" s="273" t="str">
        <f>IF(GUS_2020!U104&lt;&gt;"",GUS_2020!U104*41.868/1000,"")</f>
        <v/>
      </c>
      <c r="V104" s="273" t="str">
        <f>IF(GUS_2020!V104&lt;&gt;"",GUS_2020!V104*41.868/1000,"")</f>
        <v/>
      </c>
      <c r="W104" s="273">
        <f>IF(GUS_2020!W104&lt;&gt;"",GUS_2020!W104*41.868/1000,"")</f>
        <v>12.895344000000001</v>
      </c>
      <c r="X104" s="273" t="str">
        <f>IF(GUS_2020!X104&lt;&gt;"",GUS_2020!X104*41.868/1000,"")</f>
        <v/>
      </c>
      <c r="Y104" s="273" t="str">
        <f>IF(GUS_2020!Y104&lt;&gt;"",GUS_2020!Y104*41.868/1000,"")</f>
        <v/>
      </c>
      <c r="Z104" s="273" t="str">
        <f>IF(GUS_2020!Z104&lt;&gt;"",GUS_2020!Z104*41.868/1000,"")</f>
        <v/>
      </c>
      <c r="AA104" s="273" t="str">
        <f>IF(GUS_2020!AA104&lt;&gt;"",GUS_2020!AA104*41.868/1000,"")</f>
        <v/>
      </c>
      <c r="AB104" s="273" t="str">
        <f>IF(GUS_2020!AB104&lt;&gt;"",GUS_2020!AB104*41.868/1000,"")</f>
        <v/>
      </c>
      <c r="AC104" s="273" t="str">
        <f>IF(GUS_2020!AC104&lt;&gt;"",GUS_2020!AC104*41.868/1000,"")</f>
        <v/>
      </c>
      <c r="AD104" s="273" t="str">
        <f>IF(GUS_2020!AD104&lt;&gt;"",GUS_2020!AD104*41.868/1000,"")</f>
        <v/>
      </c>
      <c r="AE104" s="273" t="str">
        <f>IF(GUS_2020!AE104&lt;&gt;"",GUS_2020!AE104*41.868/1000,"")</f>
        <v/>
      </c>
      <c r="AF104" s="273" t="str">
        <f>IF(GUS_2020!AF104&lt;&gt;"",GUS_2020!AF104*41.868/1000,"")</f>
        <v/>
      </c>
      <c r="AG104" s="273" t="str">
        <f>IF(GUS_2020!AG104&lt;&gt;"",GUS_2020!AG104*41.868/1000,"")</f>
        <v/>
      </c>
      <c r="AH104" s="273" t="str">
        <f>IF(GUS_2020!AH104&lt;&gt;"",GUS_2020!AH104*41.868/1000,"")</f>
        <v/>
      </c>
      <c r="AI104" s="273" t="str">
        <f>IF(GUS_2020!AI104&lt;&gt;"",GUS_2020!AI104*41.868/1000,"")</f>
        <v/>
      </c>
      <c r="AJ104" s="273" t="str">
        <f>IF(GUS_2020!AJ104&lt;&gt;"",GUS_2020!AJ104*41.868/1000,"")</f>
        <v/>
      </c>
      <c r="AK104" s="273" t="str">
        <f>IF(GUS_2020!AK104&lt;&gt;"",GUS_2020!AK104*41.868/1000,"")</f>
        <v/>
      </c>
      <c r="AL104" s="273" t="str">
        <f>IF(GUS_2020!AL104&lt;&gt;"",GUS_2020!AL104*41.868/1000,"")</f>
        <v/>
      </c>
      <c r="AM104" s="273" t="str">
        <f>IF(GUS_2020!AM104&lt;&gt;"",GUS_2020!AM104*41.868/1000,"")</f>
        <v/>
      </c>
      <c r="AN104" s="273">
        <f>IF(GUS_2020!AN104&lt;&gt;"",GUS_2020!AN104*41.868/1000,"")</f>
        <v>3.8937240000000002</v>
      </c>
      <c r="AO104" s="273">
        <f>IF(GUS_2020!AO104&lt;&gt;"",GUS_2020!AO104*41.868/1000,"")</f>
        <v>4.0193280000000007</v>
      </c>
      <c r="AP104" s="273">
        <f>IF(GUS_2020!AP104&lt;&gt;"",GUS_2020!AP104*41.868/1000,"")</f>
        <v>0</v>
      </c>
      <c r="AQ104" s="273" t="str">
        <f>IF(GUS_2020!AQ104&lt;&gt;"",GUS_2020!AQ104*41.868/1000,"")</f>
        <v/>
      </c>
      <c r="AR104" s="273">
        <f>IF(GUS_2020!AR104&lt;&gt;"",GUS_2020!AR104*41.868/1000,"")</f>
        <v>4.9404240000000001</v>
      </c>
      <c r="AS104" s="273" t="str">
        <f>IF(GUS_2020!AS104&lt;&gt;"",GUS_2020!AS104*41.868/1000,"")</f>
        <v/>
      </c>
      <c r="AT104" s="273" t="str">
        <f>IF(GUS_2020!AT104&lt;&gt;"",GUS_2020!AT104*41.868/1000,"")</f>
        <v/>
      </c>
      <c r="AU104" s="273" t="str">
        <f>IF(GUS_2020!AU104&lt;&gt;"",GUS_2020!AU104*41.868/1000,"")</f>
        <v/>
      </c>
      <c r="AV104" s="273" t="str">
        <f>IF(GUS_2020!AV104&lt;&gt;"",GUS_2020!AV104*41.868/1000,"")</f>
        <v/>
      </c>
      <c r="AW104" s="273" t="str">
        <f>IF(GUS_2020!AW104&lt;&gt;"",GUS_2020!AW104*41.868/1000,"")</f>
        <v/>
      </c>
      <c r="AX104" s="273" t="str">
        <f>IF(GUS_2020!AX104&lt;&gt;"",GUS_2020!AX104*41.868/1000,"")</f>
        <v/>
      </c>
      <c r="AY104" s="273" t="str">
        <f>IF(GUS_2020!AY104&lt;&gt;"",GUS_2020!AY104*41.868/1000,"")</f>
        <v/>
      </c>
      <c r="AZ104" s="273" t="str">
        <f>IF(GUS_2020!AZ104&lt;&gt;"",GUS_2020!AZ104*41.868/1000,"")</f>
        <v/>
      </c>
      <c r="BA104" s="273" t="str">
        <f>IF(GUS_2020!BA104&lt;&gt;"",GUS_2020!BA104*41.868/1000,"")</f>
        <v/>
      </c>
      <c r="BB104" s="273" t="str">
        <f>IF(GUS_2020!BB104&lt;&gt;"",GUS_2020!BB104*41.868/1000,"")</f>
        <v/>
      </c>
      <c r="BC104" s="273" t="str">
        <f>IF(GUS_2020!BC104&lt;&gt;"",GUS_2020!BC104*41.868/1000,"")</f>
        <v/>
      </c>
      <c r="BD104" s="273" t="str">
        <f>IF(GUS_2020!BD104&lt;&gt;"",GUS_2020!BD104*41.868/1000,"")</f>
        <v/>
      </c>
      <c r="BE104" s="273" t="str">
        <f>IF(GUS_2020!BE104&lt;&gt;"",GUS_2020!BE104*41.868/1000,"")</f>
        <v/>
      </c>
      <c r="BF104" s="273" t="str">
        <f>IF(GUS_2020!BF104&lt;&gt;"",GUS_2020!BF104*41.868/1000,"")</f>
        <v/>
      </c>
      <c r="BG104" s="273" t="str">
        <f>IF(GUS_2020!BG104&lt;&gt;"",GUS_2020!BG104*41.868/1000,"")</f>
        <v/>
      </c>
      <c r="BH104" s="273" t="str">
        <f>IF(GUS_2020!BH104&lt;&gt;"",GUS_2020!BH104*41.868/1000,"")</f>
        <v/>
      </c>
      <c r="BI104" s="273" t="str">
        <f>IF(GUS_2020!BI104&lt;&gt;"",GUS_2020!BI104*41.868/1000,"")</f>
        <v/>
      </c>
      <c r="BJ104" s="273" t="str">
        <f>IF(GUS_2020!BJ104&lt;&gt;"",GUS_2020!BJ104*41.868/1000,"")</f>
        <v/>
      </c>
      <c r="BK104" s="273" t="str">
        <f>IF(GUS_2020!BK104&lt;&gt;"",GUS_2020!BK104*41.868/1000,"")</f>
        <v/>
      </c>
      <c r="BL104" s="273" t="str">
        <f>IF(GUS_2020!BL104&lt;&gt;"",GUS_2020!BL104*41.868/1000,"")</f>
        <v/>
      </c>
      <c r="BM104" s="273" t="str">
        <f>IF(GUS_2020!BM104&lt;&gt;"",GUS_2020!BM104*41.868/1000,"")</f>
        <v/>
      </c>
      <c r="BN104" s="273" t="str">
        <f>IF(GUS_2020!BN104&lt;&gt;"",GUS_2020!BN104*41.868/1000,"")</f>
        <v/>
      </c>
      <c r="BO104" s="273" t="str">
        <f>IF(GUS_2020!BO104&lt;&gt;"",GUS_2020!BO104*41.868/1000,"")</f>
        <v/>
      </c>
      <c r="BP104" s="273" t="str">
        <f>IF(GUS_2020!BP104&lt;&gt;"",GUS_2020!BP104*41.868/1000,"")</f>
        <v/>
      </c>
      <c r="BQ104" s="273" t="str">
        <f>IF(GUS_2020!BQ104&lt;&gt;"",GUS_2020!BQ104*41.868/1000,"")</f>
        <v/>
      </c>
      <c r="BR104" s="273" t="str">
        <f>IF(GUS_2020!BR104&lt;&gt;"",GUS_2020!BR104*41.868/1000,"")</f>
        <v/>
      </c>
      <c r="BS104" s="273" t="str">
        <f>IF(GUS_2020!BS104&lt;&gt;"",GUS_2020!BS104*41.868/1000,"")</f>
        <v/>
      </c>
    </row>
    <row r="105" spans="1:80" ht="22.5">
      <c r="A105" s="272" t="s">
        <v>746</v>
      </c>
      <c r="B105" s="273">
        <f>IF(GUS_2020!B105&lt;&gt;"",GUS_2020!B105*41.868/1000,"")</f>
        <v>2842.9209360000004</v>
      </c>
      <c r="C105" s="273">
        <f>IF(GUS_2020!C105&lt;&gt;"",GUS_2020!C105*41.868/1000,"")</f>
        <v>379.19847600000003</v>
      </c>
      <c r="D105" s="273">
        <f>IF(GUS_2020!D105&lt;&gt;"",GUS_2020!D105*41.868/1000,"")</f>
        <v>3.4750440000000005</v>
      </c>
      <c r="E105" s="273">
        <f>IF(GUS_2020!E105&lt;&gt;"",GUS_2020!E105*41.868/1000,"")</f>
        <v>0.25120800000000004</v>
      </c>
      <c r="F105" s="273">
        <f>IF(GUS_2020!F105&lt;&gt;"",GUS_2020!F105*41.868/1000,"")</f>
        <v>360.14853600000004</v>
      </c>
      <c r="G105" s="273" t="str">
        <f>IF(GUS_2020!G105&lt;&gt;"",GUS_2020!G105*41.868/1000,"")</f>
        <v/>
      </c>
      <c r="H105" s="273">
        <f>IF(GUS_2020!H105&lt;&gt;"",GUS_2020!H105*41.868/1000,"")</f>
        <v>2.2608720000000004</v>
      </c>
      <c r="I105" s="273">
        <f>IF(GUS_2020!I105&lt;&gt;"",GUS_2020!I105*41.868/1000,"")</f>
        <v>0</v>
      </c>
      <c r="J105" s="273">
        <f>IF(GUS_2020!J105&lt;&gt;"",GUS_2020!J105*41.868/1000,"")</f>
        <v>12.937212000000001</v>
      </c>
      <c r="K105" s="273" t="str">
        <f>IF(GUS_2020!K105&lt;&gt;"",GUS_2020!K105*41.868/1000,"")</f>
        <v/>
      </c>
      <c r="L105" s="273" t="str">
        <f>IF(GUS_2020!L105&lt;&gt;"",GUS_2020!L105*41.868/1000,"")</f>
        <v/>
      </c>
      <c r="M105" s="273">
        <f>IF(GUS_2020!M105&lt;&gt;"",GUS_2020!M105*41.868/1000,"")</f>
        <v>8.3736000000000005E-2</v>
      </c>
      <c r="N105" s="273">
        <f>IF(GUS_2020!N105&lt;&gt;"",GUS_2020!N105*41.868/1000,"")</f>
        <v>15.867972000000002</v>
      </c>
      <c r="O105" s="273" t="str">
        <f>IF(GUS_2020!O105&lt;&gt;"",GUS_2020!O105*41.868/1000,"")</f>
        <v/>
      </c>
      <c r="P105" s="273">
        <f>IF(GUS_2020!P105&lt;&gt;"",GUS_2020!P105*41.868/1000,"")</f>
        <v>6.0289920000000006</v>
      </c>
      <c r="Q105" s="273">
        <f>IF(GUS_2020!Q105&lt;&gt;"",GUS_2020!Q105*41.868/1000,"")</f>
        <v>7.9967880000000005</v>
      </c>
      <c r="R105" s="273">
        <f>IF(GUS_2020!R105&lt;&gt;"",GUS_2020!R105*41.868/1000,"")</f>
        <v>1.800324</v>
      </c>
      <c r="S105" s="273" t="str">
        <f>IF(GUS_2020!S105&lt;&gt;"",GUS_2020!S105*41.868/1000,"")</f>
        <v/>
      </c>
      <c r="T105" s="273" t="str">
        <f>IF(GUS_2020!T105&lt;&gt;"",GUS_2020!T105*41.868/1000,"")</f>
        <v/>
      </c>
      <c r="U105" s="273" t="str">
        <f>IF(GUS_2020!U105&lt;&gt;"",GUS_2020!U105*41.868/1000,"")</f>
        <v/>
      </c>
      <c r="V105" s="273" t="str">
        <f>IF(GUS_2020!V105&lt;&gt;"",GUS_2020!V105*41.868/1000,"")</f>
        <v/>
      </c>
      <c r="W105" s="273">
        <f>IF(GUS_2020!W105&lt;&gt;"",GUS_2020!W105*41.868/1000,"")</f>
        <v>1023.0445800000001</v>
      </c>
      <c r="X105" s="273" t="str">
        <f>IF(GUS_2020!X105&lt;&gt;"",GUS_2020!X105*41.868/1000,"")</f>
        <v/>
      </c>
      <c r="Y105" s="273" t="str">
        <f>IF(GUS_2020!Y105&lt;&gt;"",GUS_2020!Y105*41.868/1000,"")</f>
        <v/>
      </c>
      <c r="Z105" s="273" t="str">
        <f>IF(GUS_2020!Z105&lt;&gt;"",GUS_2020!Z105*41.868/1000,"")</f>
        <v/>
      </c>
      <c r="AA105" s="273" t="str">
        <f>IF(GUS_2020!AA105&lt;&gt;"",GUS_2020!AA105*41.868/1000,"")</f>
        <v/>
      </c>
      <c r="AB105" s="273" t="str">
        <f>IF(GUS_2020!AB105&lt;&gt;"",GUS_2020!AB105*41.868/1000,"")</f>
        <v/>
      </c>
      <c r="AC105" s="273">
        <f>IF(GUS_2020!AC105&lt;&gt;"",GUS_2020!AC105*41.868/1000,"")</f>
        <v>17.291484000000001</v>
      </c>
      <c r="AD105" s="273" t="str">
        <f>IF(GUS_2020!AD105&lt;&gt;"",GUS_2020!AD105*41.868/1000,"")</f>
        <v/>
      </c>
      <c r="AE105" s="273">
        <f>IF(GUS_2020!AE105&lt;&gt;"",GUS_2020!AE105*41.868/1000,"")</f>
        <v>111.327012</v>
      </c>
      <c r="AF105" s="273">
        <f>IF(GUS_2020!AF105&lt;&gt;"",GUS_2020!AF105*41.868/1000,"")</f>
        <v>177.05977200000001</v>
      </c>
      <c r="AG105" s="273">
        <f>IF(GUS_2020!AG105&lt;&gt;"",GUS_2020!AG105*41.868/1000,"")</f>
        <v>0.16747200000000001</v>
      </c>
      <c r="AH105" s="273" t="str">
        <f>IF(GUS_2020!AH105&lt;&gt;"",GUS_2020!AH105*41.868/1000,"")</f>
        <v/>
      </c>
      <c r="AI105" s="273">
        <f>IF(GUS_2020!AI105&lt;&gt;"",GUS_2020!AI105*41.868/1000,"")</f>
        <v>0.62802000000000002</v>
      </c>
      <c r="AJ105" s="273">
        <f>IF(GUS_2020!AJ105&lt;&gt;"",GUS_2020!AJ105*41.868/1000,"")</f>
        <v>0</v>
      </c>
      <c r="AK105" s="273" t="str">
        <f>IF(GUS_2020!AK105&lt;&gt;"",GUS_2020!AK105*41.868/1000,"")</f>
        <v/>
      </c>
      <c r="AL105" s="273">
        <f>IF(GUS_2020!AL105&lt;&gt;"",GUS_2020!AL105*41.868/1000,"")</f>
        <v>710.87677199999996</v>
      </c>
      <c r="AM105" s="273">
        <f>IF(GUS_2020!AM105&lt;&gt;"",GUS_2020!AM105*41.868/1000,"")</f>
        <v>2.8470240000000002</v>
      </c>
      <c r="AN105" s="273" t="str">
        <f>IF(GUS_2020!AN105&lt;&gt;"",GUS_2020!AN105*41.868/1000,"")</f>
        <v/>
      </c>
      <c r="AO105" s="273" t="str">
        <f>IF(GUS_2020!AO105&lt;&gt;"",GUS_2020!AO105*41.868/1000,"")</f>
        <v/>
      </c>
      <c r="AP105" s="273" t="str">
        <f>IF(GUS_2020!AP105&lt;&gt;"",GUS_2020!AP105*41.868/1000,"")</f>
        <v/>
      </c>
      <c r="AQ105" s="273">
        <f>IF(GUS_2020!AQ105&lt;&gt;"",GUS_2020!AQ105*41.868/1000,"")</f>
        <v>2.7632880000000002</v>
      </c>
      <c r="AR105" s="273" t="str">
        <f>IF(GUS_2020!AR105&lt;&gt;"",GUS_2020!AR105*41.868/1000,"")</f>
        <v/>
      </c>
      <c r="AS105" s="273">
        <f>IF(GUS_2020!AS105&lt;&gt;"",GUS_2020!AS105*41.868/1000,"")</f>
        <v>0</v>
      </c>
      <c r="AT105" s="273">
        <f>IF(GUS_2020!AT105&lt;&gt;"",GUS_2020!AT105*41.868/1000,"")</f>
        <v>386.69284800000003</v>
      </c>
      <c r="AU105" s="273">
        <f>IF(GUS_2020!AU105&lt;&gt;"",GUS_2020!AU105*41.868/1000,"")</f>
        <v>279.80384400000003</v>
      </c>
      <c r="AV105" s="273" t="str">
        <f>IF(GUS_2020!AV105&lt;&gt;"",GUS_2020!AV105*41.868/1000,"")</f>
        <v/>
      </c>
      <c r="AW105" s="273" t="str">
        <f>IF(GUS_2020!AW105&lt;&gt;"",GUS_2020!AW105*41.868/1000,"")</f>
        <v/>
      </c>
      <c r="AX105" s="273" t="str">
        <f>IF(GUS_2020!AX105&lt;&gt;"",GUS_2020!AX105*41.868/1000,"")</f>
        <v/>
      </c>
      <c r="AY105" s="273" t="str">
        <f>IF(GUS_2020!AY105&lt;&gt;"",GUS_2020!AY105*41.868/1000,"")</f>
        <v/>
      </c>
      <c r="AZ105" s="273">
        <f>IF(GUS_2020!AZ105&lt;&gt;"",GUS_2020!AZ105*41.868/1000,"")</f>
        <v>3.34944</v>
      </c>
      <c r="BA105" s="273">
        <f>IF(GUS_2020!BA105&lt;&gt;"",GUS_2020!BA105*41.868/1000,"")</f>
        <v>1.088568</v>
      </c>
      <c r="BB105" s="273">
        <f>IF(GUS_2020!BB105&lt;&gt;"",GUS_2020!BB105*41.868/1000,"")</f>
        <v>213.02438400000003</v>
      </c>
      <c r="BC105" s="273" t="str">
        <f>IF(GUS_2020!BC105&lt;&gt;"",GUS_2020!BC105*41.868/1000,"")</f>
        <v/>
      </c>
      <c r="BD105" s="273">
        <f>IF(GUS_2020!BD105&lt;&gt;"",GUS_2020!BD105*41.868/1000,"")</f>
        <v>3.8518560000000002</v>
      </c>
      <c r="BE105" s="273">
        <f>IF(GUS_2020!BE105&lt;&gt;"",GUS_2020!BE105*41.868/1000,"")</f>
        <v>2.4283440000000001</v>
      </c>
      <c r="BF105" s="273" t="str">
        <f>IF(GUS_2020!BF105&lt;&gt;"",GUS_2020!BF105*41.868/1000,"")</f>
        <v/>
      </c>
      <c r="BG105" s="273">
        <f>IF(GUS_2020!BG105&lt;&gt;"",GUS_2020!BG105*41.868/1000,"")</f>
        <v>7.6618440000000003</v>
      </c>
      <c r="BH105" s="273">
        <f>IF(GUS_2020!BH105&lt;&gt;"",GUS_2020!BH105*41.868/1000,"")</f>
        <v>0.79549200000000009</v>
      </c>
      <c r="BI105" s="273">
        <f>IF(GUS_2020!BI105&lt;&gt;"",GUS_2020!BI105*41.868/1000,"")</f>
        <v>35.043516000000004</v>
      </c>
      <c r="BJ105" s="273" t="str">
        <f>IF(GUS_2020!BJ105&lt;&gt;"",GUS_2020!BJ105*41.868/1000,"")</f>
        <v/>
      </c>
      <c r="BK105" s="273" t="str">
        <f>IF(GUS_2020!BK105&lt;&gt;"",GUS_2020!BK105*41.868/1000,"")</f>
        <v/>
      </c>
      <c r="BL105" s="273">
        <f>IF(GUS_2020!BL105&lt;&gt;"",GUS_2020!BL105*41.868/1000,"")</f>
        <v>4.1868000000000002E-2</v>
      </c>
      <c r="BM105" s="273">
        <f>IF(GUS_2020!BM105&lt;&gt;"",GUS_2020!BM105*41.868/1000,"")</f>
        <v>12.476664000000001</v>
      </c>
      <c r="BN105" s="273">
        <f>IF(GUS_2020!BN105&lt;&gt;"",GUS_2020!BN105*41.868/1000,"")</f>
        <v>34.792308000000006</v>
      </c>
      <c r="BO105" s="273">
        <f>IF(GUS_2020!BO105&lt;&gt;"",GUS_2020!BO105*41.868/1000,"")</f>
        <v>26.376840000000001</v>
      </c>
      <c r="BP105" s="273">
        <f>IF(GUS_2020!BP105&lt;&gt;"",GUS_2020!BP105*41.868/1000,"")</f>
        <v>8.4154680000000006</v>
      </c>
      <c r="BQ105" s="273" t="str">
        <f>IF(GUS_2020!BQ105&lt;&gt;"",GUS_2020!BQ105*41.868/1000,"")</f>
        <v/>
      </c>
      <c r="BR105" s="273">
        <f>IF(GUS_2020!BR105&lt;&gt;"",GUS_2020!BR105*41.868/1000,"")</f>
        <v>234.54453600000002</v>
      </c>
      <c r="BS105" s="273">
        <f>IF(GUS_2020!BS105&lt;&gt;"",GUS_2020!BS105*41.868/1000,"")</f>
        <v>488.97637200000003</v>
      </c>
    </row>
    <row r="106" spans="1:80" ht="22.5">
      <c r="A106" s="272" t="s">
        <v>747</v>
      </c>
      <c r="B106" s="273">
        <f>IF(GUS_2020!B106&lt;&gt;"",GUS_2020!B106*41.868/1000,"")</f>
        <v>674.24227199999996</v>
      </c>
      <c r="C106" s="273">
        <f>IF(GUS_2020!C106&lt;&gt;"",GUS_2020!C106*41.868/1000,"")</f>
        <v>108.605592</v>
      </c>
      <c r="D106" s="273">
        <f>IF(GUS_2020!D106&lt;&gt;"",GUS_2020!D106*41.868/1000,"")</f>
        <v>3.4750440000000005</v>
      </c>
      <c r="E106" s="273">
        <f>IF(GUS_2020!E106&lt;&gt;"",GUS_2020!E106*41.868/1000,"")</f>
        <v>0.25120800000000004</v>
      </c>
      <c r="F106" s="273">
        <f>IF(GUS_2020!F106&lt;&gt;"",GUS_2020!F106*41.868/1000,"")</f>
        <v>92.151468000000008</v>
      </c>
      <c r="G106" s="273" t="str">
        <f>IF(GUS_2020!G106&lt;&gt;"",GUS_2020!G106*41.868/1000,"")</f>
        <v/>
      </c>
      <c r="H106" s="273">
        <f>IF(GUS_2020!H106&lt;&gt;"",GUS_2020!H106*41.868/1000,"")</f>
        <v>1.25604</v>
      </c>
      <c r="I106" s="273">
        <f>IF(GUS_2020!I106&lt;&gt;"",GUS_2020!I106*41.868/1000,"")</f>
        <v>0</v>
      </c>
      <c r="J106" s="273">
        <f>IF(GUS_2020!J106&lt;&gt;"",GUS_2020!J106*41.868/1000,"")</f>
        <v>11.388096000000001</v>
      </c>
      <c r="K106" s="273" t="str">
        <f>IF(GUS_2020!K106&lt;&gt;"",GUS_2020!K106*41.868/1000,"")</f>
        <v/>
      </c>
      <c r="L106" s="273" t="str">
        <f>IF(GUS_2020!L106&lt;&gt;"",GUS_2020!L106*41.868/1000,"")</f>
        <v/>
      </c>
      <c r="M106" s="273">
        <f>IF(GUS_2020!M106&lt;&gt;"",GUS_2020!M106*41.868/1000,"")</f>
        <v>4.1868000000000002E-2</v>
      </c>
      <c r="N106" s="273">
        <f>IF(GUS_2020!N106&lt;&gt;"",GUS_2020!N106*41.868/1000,"")</f>
        <v>15.867972000000002</v>
      </c>
      <c r="O106" s="273" t="str">
        <f>IF(GUS_2020!O106&lt;&gt;"",GUS_2020!O106*41.868/1000,"")</f>
        <v/>
      </c>
      <c r="P106" s="273">
        <f>IF(GUS_2020!P106&lt;&gt;"",GUS_2020!P106*41.868/1000,"")</f>
        <v>6.0289920000000006</v>
      </c>
      <c r="Q106" s="273">
        <f>IF(GUS_2020!Q106&lt;&gt;"",GUS_2020!Q106*41.868/1000,"")</f>
        <v>7.9967880000000005</v>
      </c>
      <c r="R106" s="273">
        <f>IF(GUS_2020!R106&lt;&gt;"",GUS_2020!R106*41.868/1000,"")</f>
        <v>1.800324</v>
      </c>
      <c r="S106" s="273" t="str">
        <f>IF(GUS_2020!S106&lt;&gt;"",GUS_2020!S106*41.868/1000,"")</f>
        <v/>
      </c>
      <c r="T106" s="273" t="str">
        <f>IF(GUS_2020!T106&lt;&gt;"",GUS_2020!T106*41.868/1000,"")</f>
        <v/>
      </c>
      <c r="U106" s="273" t="str">
        <f>IF(GUS_2020!U106&lt;&gt;"",GUS_2020!U106*41.868/1000,"")</f>
        <v/>
      </c>
      <c r="V106" s="273" t="str">
        <f>IF(GUS_2020!V106&lt;&gt;"",GUS_2020!V106*41.868/1000,"")</f>
        <v/>
      </c>
      <c r="W106" s="273">
        <f>IF(GUS_2020!W106&lt;&gt;"",GUS_2020!W106*41.868/1000,"")</f>
        <v>39.314052000000004</v>
      </c>
      <c r="X106" s="273" t="str">
        <f>IF(GUS_2020!X106&lt;&gt;"",GUS_2020!X106*41.868/1000,"")</f>
        <v/>
      </c>
      <c r="Y106" s="273" t="str">
        <f>IF(GUS_2020!Y106&lt;&gt;"",GUS_2020!Y106*41.868/1000,"")</f>
        <v/>
      </c>
      <c r="Z106" s="273" t="str">
        <f>IF(GUS_2020!Z106&lt;&gt;"",GUS_2020!Z106*41.868/1000,"")</f>
        <v/>
      </c>
      <c r="AA106" s="273" t="str">
        <f>IF(GUS_2020!AA106&lt;&gt;"",GUS_2020!AA106*41.868/1000,"")</f>
        <v/>
      </c>
      <c r="AB106" s="273" t="str">
        <f>IF(GUS_2020!AB106&lt;&gt;"",GUS_2020!AB106*41.868/1000,"")</f>
        <v/>
      </c>
      <c r="AC106" s="273">
        <f>IF(GUS_2020!AC106&lt;&gt;"",GUS_2020!AC106*41.868/1000,"")</f>
        <v>17.291484000000001</v>
      </c>
      <c r="AD106" s="273" t="str">
        <f>IF(GUS_2020!AD106&lt;&gt;"",GUS_2020!AD106*41.868/1000,"")</f>
        <v/>
      </c>
      <c r="AE106" s="273">
        <f>IF(GUS_2020!AE106&lt;&gt;"",GUS_2020!AE106*41.868/1000,"")</f>
        <v>3.391308</v>
      </c>
      <c r="AF106" s="273">
        <f>IF(GUS_2020!AF106&lt;&gt;"",GUS_2020!AF106*41.868/1000,"")</f>
        <v>8.3736000000000005E-2</v>
      </c>
      <c r="AG106" s="273" t="str">
        <f>IF(GUS_2020!AG106&lt;&gt;"",GUS_2020!AG106*41.868/1000,"")</f>
        <v/>
      </c>
      <c r="AH106" s="273" t="str">
        <f>IF(GUS_2020!AH106&lt;&gt;"",GUS_2020!AH106*41.868/1000,"")</f>
        <v/>
      </c>
      <c r="AI106" s="273">
        <f>IF(GUS_2020!AI106&lt;&gt;"",GUS_2020!AI106*41.868/1000,"")</f>
        <v>0</v>
      </c>
      <c r="AJ106" s="273">
        <f>IF(GUS_2020!AJ106&lt;&gt;"",GUS_2020!AJ106*41.868/1000,"")</f>
        <v>0</v>
      </c>
      <c r="AK106" s="273" t="str">
        <f>IF(GUS_2020!AK106&lt;&gt;"",GUS_2020!AK106*41.868/1000,"")</f>
        <v/>
      </c>
      <c r="AL106" s="273">
        <f>IF(GUS_2020!AL106&lt;&gt;"",GUS_2020!AL106*41.868/1000,"")</f>
        <v>13.314024000000002</v>
      </c>
      <c r="AM106" s="273">
        <f>IF(GUS_2020!AM106&lt;&gt;"",GUS_2020!AM106*41.868/1000,"")</f>
        <v>2.4283440000000001</v>
      </c>
      <c r="AN106" s="273" t="str">
        <f>IF(GUS_2020!AN106&lt;&gt;"",GUS_2020!AN106*41.868/1000,"")</f>
        <v/>
      </c>
      <c r="AO106" s="273" t="str">
        <f>IF(GUS_2020!AO106&lt;&gt;"",GUS_2020!AO106*41.868/1000,"")</f>
        <v/>
      </c>
      <c r="AP106" s="273" t="str">
        <f>IF(GUS_2020!AP106&lt;&gt;"",GUS_2020!AP106*41.868/1000,"")</f>
        <v/>
      </c>
      <c r="AQ106" s="273">
        <f>IF(GUS_2020!AQ106&lt;&gt;"",GUS_2020!AQ106*41.868/1000,"")</f>
        <v>2.7632880000000002</v>
      </c>
      <c r="AR106" s="273" t="str">
        <f>IF(GUS_2020!AR106&lt;&gt;"",GUS_2020!AR106*41.868/1000,"")</f>
        <v/>
      </c>
      <c r="AS106" s="273">
        <f>IF(GUS_2020!AS106&lt;&gt;"",GUS_2020!AS106*41.868/1000,"")</f>
        <v>0</v>
      </c>
      <c r="AT106" s="273">
        <f>IF(GUS_2020!AT106&lt;&gt;"",GUS_2020!AT106*41.868/1000,"")</f>
        <v>161.48487600000001</v>
      </c>
      <c r="AU106" s="273">
        <f>IF(GUS_2020!AU106&lt;&gt;"",GUS_2020!AU106*41.868/1000,"")</f>
        <v>84.196548000000007</v>
      </c>
      <c r="AV106" s="273" t="str">
        <f>IF(GUS_2020!AV106&lt;&gt;"",GUS_2020!AV106*41.868/1000,"")</f>
        <v/>
      </c>
      <c r="AW106" s="273" t="str">
        <f>IF(GUS_2020!AW106&lt;&gt;"",GUS_2020!AW106*41.868/1000,"")</f>
        <v/>
      </c>
      <c r="AX106" s="273" t="str">
        <f>IF(GUS_2020!AX106&lt;&gt;"",GUS_2020!AX106*41.868/1000,"")</f>
        <v/>
      </c>
      <c r="AY106" s="273" t="str">
        <f>IF(GUS_2020!AY106&lt;&gt;"",GUS_2020!AY106*41.868/1000,"")</f>
        <v/>
      </c>
      <c r="AZ106" s="273" t="str">
        <f>IF(GUS_2020!AZ106&lt;&gt;"",GUS_2020!AZ106*41.868/1000,"")</f>
        <v/>
      </c>
      <c r="BA106" s="273" t="str">
        <f>IF(GUS_2020!BA106&lt;&gt;"",GUS_2020!BA106*41.868/1000,"")</f>
        <v/>
      </c>
      <c r="BB106" s="273">
        <f>IF(GUS_2020!BB106&lt;&gt;"",GUS_2020!BB106*41.868/1000,"")</f>
        <v>81.014579999999995</v>
      </c>
      <c r="BC106" s="273" t="str">
        <f>IF(GUS_2020!BC106&lt;&gt;"",GUS_2020!BC106*41.868/1000,"")</f>
        <v/>
      </c>
      <c r="BD106" s="273">
        <f>IF(GUS_2020!BD106&lt;&gt;"",GUS_2020!BD106*41.868/1000,"")</f>
        <v>0.75362400000000007</v>
      </c>
      <c r="BE106" s="273">
        <f>IF(GUS_2020!BE106&lt;&gt;"",GUS_2020!BE106*41.868/1000,"")</f>
        <v>2.4283440000000001</v>
      </c>
      <c r="BF106" s="273" t="str">
        <f>IF(GUS_2020!BF106&lt;&gt;"",GUS_2020!BF106*41.868/1000,"")</f>
        <v/>
      </c>
      <c r="BG106" s="273" t="str">
        <f>IF(GUS_2020!BG106&lt;&gt;"",GUS_2020!BG106*41.868/1000,"")</f>
        <v/>
      </c>
      <c r="BH106" s="273" t="str">
        <f>IF(GUS_2020!BH106&lt;&gt;"",GUS_2020!BH106*41.868/1000,"")</f>
        <v/>
      </c>
      <c r="BI106" s="273" t="str">
        <f>IF(GUS_2020!BI106&lt;&gt;"",GUS_2020!BI106*41.868/1000,"")</f>
        <v/>
      </c>
      <c r="BJ106" s="273" t="str">
        <f>IF(GUS_2020!BJ106&lt;&gt;"",GUS_2020!BJ106*41.868/1000,"")</f>
        <v/>
      </c>
      <c r="BK106" s="273" t="str">
        <f>IF(GUS_2020!BK106&lt;&gt;"",GUS_2020!BK106*41.868/1000,"")</f>
        <v/>
      </c>
      <c r="BL106" s="273">
        <f>IF(GUS_2020!BL106&lt;&gt;"",GUS_2020!BL106*41.868/1000,"")</f>
        <v>0</v>
      </c>
      <c r="BM106" s="273" t="str">
        <f>IF(GUS_2020!BM106&lt;&gt;"",GUS_2020!BM106*41.868/1000,"")</f>
        <v/>
      </c>
      <c r="BN106" s="273">
        <f>IF(GUS_2020!BN106&lt;&gt;"",GUS_2020!BN106*41.868/1000,"")</f>
        <v>33.410664000000004</v>
      </c>
      <c r="BO106" s="273">
        <f>IF(GUS_2020!BO106&lt;&gt;"",GUS_2020!BO106*41.868/1000,"")</f>
        <v>26.209368000000001</v>
      </c>
      <c r="BP106" s="273">
        <f>IF(GUS_2020!BP106&lt;&gt;"",GUS_2020!BP106*41.868/1000,"")</f>
        <v>7.2012960000000001</v>
      </c>
      <c r="BQ106" s="273" t="str">
        <f>IF(GUS_2020!BQ106&lt;&gt;"",GUS_2020!BQ106*41.868/1000,"")</f>
        <v/>
      </c>
      <c r="BR106" s="273">
        <f>IF(GUS_2020!BR106&lt;&gt;"",GUS_2020!BR106*41.868/1000,"")</f>
        <v>35.797139999999999</v>
      </c>
      <c r="BS106" s="273">
        <f>IF(GUS_2020!BS106&lt;&gt;"",GUS_2020!BS106*41.868/1000,"")</f>
        <v>195.52356</v>
      </c>
    </row>
    <row r="107" spans="1:80" ht="22.5">
      <c r="A107" s="272" t="s">
        <v>748</v>
      </c>
      <c r="B107" s="273">
        <f>IF(GUS_2020!B107&lt;&gt;"",GUS_2020!B107*41.868/1000,"")</f>
        <v>59.368824000000004</v>
      </c>
      <c r="C107" s="273">
        <f>IF(GUS_2020!C107&lt;&gt;"",GUS_2020!C107*41.868/1000,"")</f>
        <v>2.219004</v>
      </c>
      <c r="D107" s="273">
        <f>IF(GUS_2020!D107&lt;&gt;"",GUS_2020!D107*41.868/1000,"")</f>
        <v>0.96296400000000004</v>
      </c>
      <c r="E107" s="273">
        <f>IF(GUS_2020!E107&lt;&gt;"",GUS_2020!E107*41.868/1000,"")</f>
        <v>0.16747200000000001</v>
      </c>
      <c r="F107" s="273">
        <f>IF(GUS_2020!F107&lt;&gt;"",GUS_2020!F107*41.868/1000,"")</f>
        <v>0.54428399999999999</v>
      </c>
      <c r="G107" s="273" t="str">
        <f>IF(GUS_2020!G107&lt;&gt;"",GUS_2020!G107*41.868/1000,"")</f>
        <v/>
      </c>
      <c r="H107" s="273" t="str">
        <f>IF(GUS_2020!H107&lt;&gt;"",GUS_2020!H107*41.868/1000,"")</f>
        <v/>
      </c>
      <c r="I107" s="273" t="str">
        <f>IF(GUS_2020!I107&lt;&gt;"",GUS_2020!I107*41.868/1000,"")</f>
        <v/>
      </c>
      <c r="J107" s="273">
        <f>IF(GUS_2020!J107&lt;&gt;"",GUS_2020!J107*41.868/1000,"")</f>
        <v>0.54428399999999999</v>
      </c>
      <c r="K107" s="273" t="str">
        <f>IF(GUS_2020!K107&lt;&gt;"",GUS_2020!K107*41.868/1000,"")</f>
        <v/>
      </c>
      <c r="L107" s="273" t="str">
        <f>IF(GUS_2020!L107&lt;&gt;"",GUS_2020!L107*41.868/1000,"")</f>
        <v/>
      </c>
      <c r="M107" s="273" t="str">
        <f>IF(GUS_2020!M107&lt;&gt;"",GUS_2020!M107*41.868/1000,"")</f>
        <v/>
      </c>
      <c r="N107" s="273">
        <f>IF(GUS_2020!N107&lt;&gt;"",GUS_2020!N107*41.868/1000,"")</f>
        <v>12.602268</v>
      </c>
      <c r="O107" s="273" t="str">
        <f>IF(GUS_2020!O107&lt;&gt;"",GUS_2020!O107*41.868/1000,"")</f>
        <v/>
      </c>
      <c r="P107" s="273">
        <f>IF(GUS_2020!P107&lt;&gt;"",GUS_2020!P107*41.868/1000,"")</f>
        <v>4.0611960000000007</v>
      </c>
      <c r="Q107" s="273">
        <f>IF(GUS_2020!Q107&lt;&gt;"",GUS_2020!Q107*41.868/1000,"")</f>
        <v>7.9967880000000005</v>
      </c>
      <c r="R107" s="273">
        <f>IF(GUS_2020!R107&lt;&gt;"",GUS_2020!R107*41.868/1000,"")</f>
        <v>0.50241600000000008</v>
      </c>
      <c r="S107" s="273" t="str">
        <f>IF(GUS_2020!S107&lt;&gt;"",GUS_2020!S107*41.868/1000,"")</f>
        <v/>
      </c>
      <c r="T107" s="273" t="str">
        <f>IF(GUS_2020!T107&lt;&gt;"",GUS_2020!T107*41.868/1000,"")</f>
        <v/>
      </c>
      <c r="U107" s="273" t="str">
        <f>IF(GUS_2020!U107&lt;&gt;"",GUS_2020!U107*41.868/1000,"")</f>
        <v/>
      </c>
      <c r="V107" s="273" t="str">
        <f>IF(GUS_2020!V107&lt;&gt;"",GUS_2020!V107*41.868/1000,"")</f>
        <v/>
      </c>
      <c r="W107" s="273">
        <f>IF(GUS_2020!W107&lt;&gt;"",GUS_2020!W107*41.868/1000,"")</f>
        <v>0.16747200000000001</v>
      </c>
      <c r="X107" s="273" t="str">
        <f>IF(GUS_2020!X107&lt;&gt;"",GUS_2020!X107*41.868/1000,"")</f>
        <v/>
      </c>
      <c r="Y107" s="273" t="str">
        <f>IF(GUS_2020!Y107&lt;&gt;"",GUS_2020!Y107*41.868/1000,"")</f>
        <v/>
      </c>
      <c r="Z107" s="273" t="str">
        <f>IF(GUS_2020!Z107&lt;&gt;"",GUS_2020!Z107*41.868/1000,"")</f>
        <v/>
      </c>
      <c r="AA107" s="273" t="str">
        <f>IF(GUS_2020!AA107&lt;&gt;"",GUS_2020!AA107*41.868/1000,"")</f>
        <v/>
      </c>
      <c r="AB107" s="273" t="str">
        <f>IF(GUS_2020!AB107&lt;&gt;"",GUS_2020!AB107*41.868/1000,"")</f>
        <v/>
      </c>
      <c r="AC107" s="273" t="str">
        <f>IF(GUS_2020!AC107&lt;&gt;"",GUS_2020!AC107*41.868/1000,"")</f>
        <v/>
      </c>
      <c r="AD107" s="273" t="str">
        <f>IF(GUS_2020!AD107&lt;&gt;"",GUS_2020!AD107*41.868/1000,"")</f>
        <v/>
      </c>
      <c r="AE107" s="273">
        <f>IF(GUS_2020!AE107&lt;&gt;"",GUS_2020!AE107*41.868/1000,"")</f>
        <v>4.1868000000000002E-2</v>
      </c>
      <c r="AF107" s="273">
        <f>IF(GUS_2020!AF107&lt;&gt;"",GUS_2020!AF107*41.868/1000,"")</f>
        <v>0</v>
      </c>
      <c r="AG107" s="273" t="str">
        <f>IF(GUS_2020!AG107&lt;&gt;"",GUS_2020!AG107*41.868/1000,"")</f>
        <v/>
      </c>
      <c r="AH107" s="273" t="str">
        <f>IF(GUS_2020!AH107&lt;&gt;"",GUS_2020!AH107*41.868/1000,"")</f>
        <v/>
      </c>
      <c r="AI107" s="273" t="str">
        <f>IF(GUS_2020!AI107&lt;&gt;"",GUS_2020!AI107*41.868/1000,"")</f>
        <v/>
      </c>
      <c r="AJ107" s="273" t="str">
        <f>IF(GUS_2020!AJ107&lt;&gt;"",GUS_2020!AJ107*41.868/1000,"")</f>
        <v/>
      </c>
      <c r="AK107" s="273" t="str">
        <f>IF(GUS_2020!AK107&lt;&gt;"",GUS_2020!AK107*41.868/1000,"")</f>
        <v/>
      </c>
      <c r="AL107" s="273">
        <f>IF(GUS_2020!AL107&lt;&gt;"",GUS_2020!AL107*41.868/1000,"")</f>
        <v>8.3736000000000005E-2</v>
      </c>
      <c r="AM107" s="273" t="str">
        <f>IF(GUS_2020!AM107&lt;&gt;"",GUS_2020!AM107*41.868/1000,"")</f>
        <v/>
      </c>
      <c r="AN107" s="273" t="str">
        <f>IF(GUS_2020!AN107&lt;&gt;"",GUS_2020!AN107*41.868/1000,"")</f>
        <v/>
      </c>
      <c r="AO107" s="273" t="str">
        <f>IF(GUS_2020!AO107&lt;&gt;"",GUS_2020!AO107*41.868/1000,"")</f>
        <v/>
      </c>
      <c r="AP107" s="273" t="str">
        <f>IF(GUS_2020!AP107&lt;&gt;"",GUS_2020!AP107*41.868/1000,"")</f>
        <v/>
      </c>
      <c r="AQ107" s="273">
        <f>IF(GUS_2020!AQ107&lt;&gt;"",GUS_2020!AQ107*41.868/1000,"")</f>
        <v>4.1868000000000002E-2</v>
      </c>
      <c r="AR107" s="273" t="str">
        <f>IF(GUS_2020!AR107&lt;&gt;"",GUS_2020!AR107*41.868/1000,"")</f>
        <v/>
      </c>
      <c r="AS107" s="273">
        <f>IF(GUS_2020!AS107&lt;&gt;"",GUS_2020!AS107*41.868/1000,"")</f>
        <v>0</v>
      </c>
      <c r="AT107" s="273">
        <f>IF(GUS_2020!AT107&lt;&gt;"",GUS_2020!AT107*41.868/1000,"")</f>
        <v>21.394548000000004</v>
      </c>
      <c r="AU107" s="273" t="str">
        <f>IF(GUS_2020!AU107&lt;&gt;"",GUS_2020!AU107*41.868/1000,"")</f>
        <v/>
      </c>
      <c r="AV107" s="273" t="str">
        <f>IF(GUS_2020!AV107&lt;&gt;"",GUS_2020!AV107*41.868/1000,"")</f>
        <v/>
      </c>
      <c r="AW107" s="273" t="str">
        <f>IF(GUS_2020!AW107&lt;&gt;"",GUS_2020!AW107*41.868/1000,"")</f>
        <v/>
      </c>
      <c r="AX107" s="273" t="str">
        <f>IF(GUS_2020!AX107&lt;&gt;"",GUS_2020!AX107*41.868/1000,"")</f>
        <v/>
      </c>
      <c r="AY107" s="273" t="str">
        <f>IF(GUS_2020!AY107&lt;&gt;"",GUS_2020!AY107*41.868/1000,"")</f>
        <v/>
      </c>
      <c r="AZ107" s="273" t="str">
        <f>IF(GUS_2020!AZ107&lt;&gt;"",GUS_2020!AZ107*41.868/1000,"")</f>
        <v/>
      </c>
      <c r="BA107" s="273" t="str">
        <f>IF(GUS_2020!BA107&lt;&gt;"",GUS_2020!BA107*41.868/1000,"")</f>
        <v/>
      </c>
      <c r="BB107" s="273" t="str">
        <f>IF(GUS_2020!BB107&lt;&gt;"",GUS_2020!BB107*41.868/1000,"")</f>
        <v/>
      </c>
      <c r="BC107" s="273" t="str">
        <f>IF(GUS_2020!BC107&lt;&gt;"",GUS_2020!BC107*41.868/1000,"")</f>
        <v/>
      </c>
      <c r="BD107" s="273" t="str">
        <f>IF(GUS_2020!BD107&lt;&gt;"",GUS_2020!BD107*41.868/1000,"")</f>
        <v/>
      </c>
      <c r="BE107" s="273" t="str">
        <f>IF(GUS_2020!BE107&lt;&gt;"",GUS_2020!BE107*41.868/1000,"")</f>
        <v/>
      </c>
      <c r="BF107" s="273" t="str">
        <f>IF(GUS_2020!BF107&lt;&gt;"",GUS_2020!BF107*41.868/1000,"")</f>
        <v/>
      </c>
      <c r="BG107" s="273" t="str">
        <f>IF(GUS_2020!BG107&lt;&gt;"",GUS_2020!BG107*41.868/1000,"")</f>
        <v/>
      </c>
      <c r="BH107" s="273" t="str">
        <f>IF(GUS_2020!BH107&lt;&gt;"",GUS_2020!BH107*41.868/1000,"")</f>
        <v/>
      </c>
      <c r="BI107" s="273" t="str">
        <f>IF(GUS_2020!BI107&lt;&gt;"",GUS_2020!BI107*41.868/1000,"")</f>
        <v/>
      </c>
      <c r="BJ107" s="273" t="str">
        <f>IF(GUS_2020!BJ107&lt;&gt;"",GUS_2020!BJ107*41.868/1000,"")</f>
        <v/>
      </c>
      <c r="BK107" s="273" t="str">
        <f>IF(GUS_2020!BK107&lt;&gt;"",GUS_2020!BK107*41.868/1000,"")</f>
        <v/>
      </c>
      <c r="BL107" s="273" t="str">
        <f>IF(GUS_2020!BL107&lt;&gt;"",GUS_2020!BL107*41.868/1000,"")</f>
        <v/>
      </c>
      <c r="BM107" s="273" t="str">
        <f>IF(GUS_2020!BM107&lt;&gt;"",GUS_2020!BM107*41.868/1000,"")</f>
        <v/>
      </c>
      <c r="BN107" s="273">
        <f>IF(GUS_2020!BN107&lt;&gt;"",GUS_2020!BN107*41.868/1000,"")</f>
        <v>0</v>
      </c>
      <c r="BO107" s="273">
        <f>IF(GUS_2020!BO107&lt;&gt;"",GUS_2020!BO107*41.868/1000,"")</f>
        <v>0</v>
      </c>
      <c r="BP107" s="273" t="str">
        <f>IF(GUS_2020!BP107&lt;&gt;"",GUS_2020!BP107*41.868/1000,"")</f>
        <v/>
      </c>
      <c r="BQ107" s="273" t="str">
        <f>IF(GUS_2020!BQ107&lt;&gt;"",GUS_2020!BQ107*41.868/1000,"")</f>
        <v/>
      </c>
      <c r="BR107" s="273">
        <f>IF(GUS_2020!BR107&lt;&gt;"",GUS_2020!BR107*41.868/1000,"")</f>
        <v>2.9307600000000003</v>
      </c>
      <c r="BS107" s="273">
        <f>IF(GUS_2020!BS107&lt;&gt;"",GUS_2020!BS107*41.868/1000,"")</f>
        <v>20.054772</v>
      </c>
    </row>
    <row r="108" spans="1:80" ht="22.5">
      <c r="A108" s="272" t="s">
        <v>749</v>
      </c>
      <c r="B108" s="273">
        <f>IF(GUS_2020!B108&lt;&gt;"",GUS_2020!B108*41.868/1000,"")</f>
        <v>131.842332</v>
      </c>
      <c r="C108" s="273">
        <f>IF(GUS_2020!C108&lt;&gt;"",GUS_2020!C108*41.868/1000,"")</f>
        <v>46.557215999999997</v>
      </c>
      <c r="D108" s="273">
        <f>IF(GUS_2020!D108&lt;&gt;"",GUS_2020!D108*41.868/1000,"")</f>
        <v>0.50241600000000008</v>
      </c>
      <c r="E108" s="273" t="str">
        <f>IF(GUS_2020!E108&lt;&gt;"",GUS_2020!E108*41.868/1000,"")</f>
        <v/>
      </c>
      <c r="F108" s="273">
        <f>IF(GUS_2020!F108&lt;&gt;"",GUS_2020!F108*41.868/1000,"")</f>
        <v>43.249644000000004</v>
      </c>
      <c r="G108" s="273" t="str">
        <f>IF(GUS_2020!G108&lt;&gt;"",GUS_2020!G108*41.868/1000,"")</f>
        <v/>
      </c>
      <c r="H108" s="273" t="str">
        <f>IF(GUS_2020!H108&lt;&gt;"",GUS_2020!H108*41.868/1000,"")</f>
        <v/>
      </c>
      <c r="I108" s="273" t="str">
        <f>IF(GUS_2020!I108&lt;&gt;"",GUS_2020!I108*41.868/1000,"")</f>
        <v/>
      </c>
      <c r="J108" s="273">
        <f>IF(GUS_2020!J108&lt;&gt;"",GUS_2020!J108*41.868/1000,"")</f>
        <v>2.8051559999999998</v>
      </c>
      <c r="K108" s="273" t="str">
        <f>IF(GUS_2020!K108&lt;&gt;"",GUS_2020!K108*41.868/1000,"")</f>
        <v/>
      </c>
      <c r="L108" s="273" t="str">
        <f>IF(GUS_2020!L108&lt;&gt;"",GUS_2020!L108*41.868/1000,"")</f>
        <v/>
      </c>
      <c r="M108" s="273" t="str">
        <f>IF(GUS_2020!M108&lt;&gt;"",GUS_2020!M108*41.868/1000,"")</f>
        <v/>
      </c>
      <c r="N108" s="273">
        <f>IF(GUS_2020!N108&lt;&gt;"",GUS_2020!N108*41.868/1000,"")</f>
        <v>0.25120800000000004</v>
      </c>
      <c r="O108" s="273" t="str">
        <f>IF(GUS_2020!O108&lt;&gt;"",GUS_2020!O108*41.868/1000,"")</f>
        <v/>
      </c>
      <c r="P108" s="273">
        <f>IF(GUS_2020!P108&lt;&gt;"",GUS_2020!P108*41.868/1000,"")</f>
        <v>0.25120800000000004</v>
      </c>
      <c r="Q108" s="273" t="str">
        <f>IF(GUS_2020!Q108&lt;&gt;"",GUS_2020!Q108*41.868/1000,"")</f>
        <v/>
      </c>
      <c r="R108" s="273" t="str">
        <f>IF(GUS_2020!R108&lt;&gt;"",GUS_2020!R108*41.868/1000,"")</f>
        <v/>
      </c>
      <c r="S108" s="273" t="str">
        <f>IF(GUS_2020!S108&lt;&gt;"",GUS_2020!S108*41.868/1000,"")</f>
        <v/>
      </c>
      <c r="T108" s="273" t="str">
        <f>IF(GUS_2020!T108&lt;&gt;"",GUS_2020!T108*41.868/1000,"")</f>
        <v/>
      </c>
      <c r="U108" s="273" t="str">
        <f>IF(GUS_2020!U108&lt;&gt;"",GUS_2020!U108*41.868/1000,"")</f>
        <v/>
      </c>
      <c r="V108" s="273" t="str">
        <f>IF(GUS_2020!V108&lt;&gt;"",GUS_2020!V108*41.868/1000,"")</f>
        <v/>
      </c>
      <c r="W108" s="273">
        <f>IF(GUS_2020!W108&lt;&gt;"",GUS_2020!W108*41.868/1000,"")</f>
        <v>19.636092000000001</v>
      </c>
      <c r="X108" s="273" t="str">
        <f>IF(GUS_2020!X108&lt;&gt;"",GUS_2020!X108*41.868/1000,"")</f>
        <v/>
      </c>
      <c r="Y108" s="273" t="str">
        <f>IF(GUS_2020!Y108&lt;&gt;"",GUS_2020!Y108*41.868/1000,"")</f>
        <v/>
      </c>
      <c r="Z108" s="273" t="str">
        <f>IF(GUS_2020!Z108&lt;&gt;"",GUS_2020!Z108*41.868/1000,"")</f>
        <v/>
      </c>
      <c r="AA108" s="273" t="str">
        <f>IF(GUS_2020!AA108&lt;&gt;"",GUS_2020!AA108*41.868/1000,"")</f>
        <v/>
      </c>
      <c r="AB108" s="273" t="str">
        <f>IF(GUS_2020!AB108&lt;&gt;"",GUS_2020!AB108*41.868/1000,"")</f>
        <v/>
      </c>
      <c r="AC108" s="273">
        <f>IF(GUS_2020!AC108&lt;&gt;"",GUS_2020!AC108*41.868/1000,"")</f>
        <v>17.291484000000001</v>
      </c>
      <c r="AD108" s="273" t="str">
        <f>IF(GUS_2020!AD108&lt;&gt;"",GUS_2020!AD108*41.868/1000,"")</f>
        <v/>
      </c>
      <c r="AE108" s="273">
        <f>IF(GUS_2020!AE108&lt;&gt;"",GUS_2020!AE108*41.868/1000,"")</f>
        <v>0.25120800000000004</v>
      </c>
      <c r="AF108" s="273">
        <f>IF(GUS_2020!AF108&lt;&gt;"",GUS_2020!AF108*41.868/1000,"")</f>
        <v>0</v>
      </c>
      <c r="AG108" s="273" t="str">
        <f>IF(GUS_2020!AG108&lt;&gt;"",GUS_2020!AG108*41.868/1000,"")</f>
        <v/>
      </c>
      <c r="AH108" s="273" t="str">
        <f>IF(GUS_2020!AH108&lt;&gt;"",GUS_2020!AH108*41.868/1000,"")</f>
        <v/>
      </c>
      <c r="AI108" s="273" t="str">
        <f>IF(GUS_2020!AI108&lt;&gt;"",GUS_2020!AI108*41.868/1000,"")</f>
        <v/>
      </c>
      <c r="AJ108" s="273">
        <f>IF(GUS_2020!AJ108&lt;&gt;"",GUS_2020!AJ108*41.868/1000,"")</f>
        <v>0</v>
      </c>
      <c r="AK108" s="273" t="str">
        <f>IF(GUS_2020!AK108&lt;&gt;"",GUS_2020!AK108*41.868/1000,"")</f>
        <v/>
      </c>
      <c r="AL108" s="273">
        <f>IF(GUS_2020!AL108&lt;&gt;"",GUS_2020!AL108*41.868/1000,"")</f>
        <v>1.8421920000000001</v>
      </c>
      <c r="AM108" s="273">
        <f>IF(GUS_2020!AM108&lt;&gt;"",GUS_2020!AM108*41.868/1000,"")</f>
        <v>0.20934</v>
      </c>
      <c r="AN108" s="273" t="str">
        <f>IF(GUS_2020!AN108&lt;&gt;"",GUS_2020!AN108*41.868/1000,"")</f>
        <v/>
      </c>
      <c r="AO108" s="273" t="str">
        <f>IF(GUS_2020!AO108&lt;&gt;"",GUS_2020!AO108*41.868/1000,"")</f>
        <v/>
      </c>
      <c r="AP108" s="273" t="str">
        <f>IF(GUS_2020!AP108&lt;&gt;"",GUS_2020!AP108*41.868/1000,"")</f>
        <v/>
      </c>
      <c r="AQ108" s="273" t="str">
        <f>IF(GUS_2020!AQ108&lt;&gt;"",GUS_2020!AQ108*41.868/1000,"")</f>
        <v/>
      </c>
      <c r="AR108" s="273" t="str">
        <f>IF(GUS_2020!AR108&lt;&gt;"",GUS_2020!AR108*41.868/1000,"")</f>
        <v/>
      </c>
      <c r="AS108" s="273">
        <f>IF(GUS_2020!AS108&lt;&gt;"",GUS_2020!AS108*41.868/1000,"")</f>
        <v>0</v>
      </c>
      <c r="AT108" s="273">
        <f>IF(GUS_2020!AT108&lt;&gt;"",GUS_2020!AT108*41.868/1000,"")</f>
        <v>17.040276000000002</v>
      </c>
      <c r="AU108" s="273">
        <f>IF(GUS_2020!AU108&lt;&gt;"",GUS_2020!AU108*41.868/1000,"")</f>
        <v>0.33494400000000002</v>
      </c>
      <c r="AV108" s="273" t="str">
        <f>IF(GUS_2020!AV108&lt;&gt;"",GUS_2020!AV108*41.868/1000,"")</f>
        <v/>
      </c>
      <c r="AW108" s="273" t="str">
        <f>IF(GUS_2020!AW108&lt;&gt;"",GUS_2020!AW108*41.868/1000,"")</f>
        <v/>
      </c>
      <c r="AX108" s="273" t="str">
        <f>IF(GUS_2020!AX108&lt;&gt;"",GUS_2020!AX108*41.868/1000,"")</f>
        <v/>
      </c>
      <c r="AY108" s="273" t="str">
        <f>IF(GUS_2020!AY108&lt;&gt;"",GUS_2020!AY108*41.868/1000,"")</f>
        <v/>
      </c>
      <c r="AZ108" s="273" t="str">
        <f>IF(GUS_2020!AZ108&lt;&gt;"",GUS_2020!AZ108*41.868/1000,"")</f>
        <v/>
      </c>
      <c r="BA108" s="273" t="str">
        <f>IF(GUS_2020!BA108&lt;&gt;"",GUS_2020!BA108*41.868/1000,"")</f>
        <v/>
      </c>
      <c r="BB108" s="273">
        <f>IF(GUS_2020!BB108&lt;&gt;"",GUS_2020!BB108*41.868/1000,"")</f>
        <v>0.33494400000000002</v>
      </c>
      <c r="BC108" s="273" t="str">
        <f>IF(GUS_2020!BC108&lt;&gt;"",GUS_2020!BC108*41.868/1000,"")</f>
        <v/>
      </c>
      <c r="BD108" s="273">
        <f>IF(GUS_2020!BD108&lt;&gt;"",GUS_2020!BD108*41.868/1000,"")</f>
        <v>0</v>
      </c>
      <c r="BE108" s="273" t="str">
        <f>IF(GUS_2020!BE108&lt;&gt;"",GUS_2020!BE108*41.868/1000,"")</f>
        <v/>
      </c>
      <c r="BF108" s="273" t="str">
        <f>IF(GUS_2020!BF108&lt;&gt;"",GUS_2020!BF108*41.868/1000,"")</f>
        <v/>
      </c>
      <c r="BG108" s="273" t="str">
        <f>IF(GUS_2020!BG108&lt;&gt;"",GUS_2020!BG108*41.868/1000,"")</f>
        <v/>
      </c>
      <c r="BH108" s="273" t="str">
        <f>IF(GUS_2020!BH108&lt;&gt;"",GUS_2020!BH108*41.868/1000,"")</f>
        <v/>
      </c>
      <c r="BI108" s="273" t="str">
        <f>IF(GUS_2020!BI108&lt;&gt;"",GUS_2020!BI108*41.868/1000,"")</f>
        <v/>
      </c>
      <c r="BJ108" s="273" t="str">
        <f>IF(GUS_2020!BJ108&lt;&gt;"",GUS_2020!BJ108*41.868/1000,"")</f>
        <v/>
      </c>
      <c r="BK108" s="273" t="str">
        <f>IF(GUS_2020!BK108&lt;&gt;"",GUS_2020!BK108*41.868/1000,"")</f>
        <v/>
      </c>
      <c r="BL108" s="273">
        <f>IF(GUS_2020!BL108&lt;&gt;"",GUS_2020!BL108*41.868/1000,"")</f>
        <v>0</v>
      </c>
      <c r="BM108" s="273" t="str">
        <f>IF(GUS_2020!BM108&lt;&gt;"",GUS_2020!BM108*41.868/1000,"")</f>
        <v/>
      </c>
      <c r="BN108" s="273">
        <f>IF(GUS_2020!BN108&lt;&gt;"",GUS_2020!BN108*41.868/1000,"")</f>
        <v>0.33494400000000002</v>
      </c>
      <c r="BO108" s="273">
        <f>IF(GUS_2020!BO108&lt;&gt;"",GUS_2020!BO108*41.868/1000,"")</f>
        <v>0.33494400000000002</v>
      </c>
      <c r="BP108" s="273" t="str">
        <f>IF(GUS_2020!BP108&lt;&gt;"",GUS_2020!BP108*41.868/1000,"")</f>
        <v/>
      </c>
      <c r="BQ108" s="273" t="str">
        <f>IF(GUS_2020!BQ108&lt;&gt;"",GUS_2020!BQ108*41.868/1000,"")</f>
        <v/>
      </c>
      <c r="BR108" s="273">
        <f>IF(GUS_2020!BR108&lt;&gt;"",GUS_2020!BR108*41.868/1000,"")</f>
        <v>14.611932000000001</v>
      </c>
      <c r="BS108" s="273">
        <f>IF(GUS_2020!BS108&lt;&gt;"",GUS_2020!BS108*41.868/1000,"")</f>
        <v>33.033851999999996</v>
      </c>
    </row>
    <row r="109" spans="1:80" ht="22.5">
      <c r="A109" s="272" t="s">
        <v>750</v>
      </c>
      <c r="B109" s="273">
        <f>IF(GUS_2020!B109&lt;&gt;"",GUS_2020!B109*41.868/1000,"")</f>
        <v>23.948496000000002</v>
      </c>
      <c r="C109" s="273">
        <f>IF(GUS_2020!C109&lt;&gt;"",GUS_2020!C109*41.868/1000,"")</f>
        <v>5.2753680000000003</v>
      </c>
      <c r="D109" s="273">
        <f>IF(GUS_2020!D109&lt;&gt;"",GUS_2020!D109*41.868/1000,"")</f>
        <v>8.3736000000000005E-2</v>
      </c>
      <c r="E109" s="273" t="str">
        <f>IF(GUS_2020!E109&lt;&gt;"",GUS_2020!E109*41.868/1000,"")</f>
        <v/>
      </c>
      <c r="F109" s="273">
        <f>IF(GUS_2020!F109&lt;&gt;"",GUS_2020!F109*41.868/1000,"")</f>
        <v>0.37681200000000004</v>
      </c>
      <c r="G109" s="273" t="str">
        <f>IF(GUS_2020!G109&lt;&gt;"",GUS_2020!G109*41.868/1000,"")</f>
        <v/>
      </c>
      <c r="H109" s="273" t="str">
        <f>IF(GUS_2020!H109&lt;&gt;"",GUS_2020!H109*41.868/1000,"")</f>
        <v/>
      </c>
      <c r="I109" s="273" t="str">
        <f>IF(GUS_2020!I109&lt;&gt;"",GUS_2020!I109*41.868/1000,"")</f>
        <v/>
      </c>
      <c r="J109" s="273">
        <f>IF(GUS_2020!J109&lt;&gt;"",GUS_2020!J109*41.868/1000,"")</f>
        <v>4.814820000000001</v>
      </c>
      <c r="K109" s="273" t="str">
        <f>IF(GUS_2020!K109&lt;&gt;"",GUS_2020!K109*41.868/1000,"")</f>
        <v/>
      </c>
      <c r="L109" s="273" t="str">
        <f>IF(GUS_2020!L109&lt;&gt;"",GUS_2020!L109*41.868/1000,"")</f>
        <v/>
      </c>
      <c r="M109" s="273" t="str">
        <f>IF(GUS_2020!M109&lt;&gt;"",GUS_2020!M109*41.868/1000,"")</f>
        <v/>
      </c>
      <c r="N109" s="273">
        <f>IF(GUS_2020!N109&lt;&gt;"",GUS_2020!N109*41.868/1000,"")</f>
        <v>1.3816440000000001</v>
      </c>
      <c r="O109" s="273" t="str">
        <f>IF(GUS_2020!O109&lt;&gt;"",GUS_2020!O109*41.868/1000,"")</f>
        <v/>
      </c>
      <c r="P109" s="273">
        <f>IF(GUS_2020!P109&lt;&gt;"",GUS_2020!P109*41.868/1000,"")</f>
        <v>8.3736000000000005E-2</v>
      </c>
      <c r="Q109" s="273" t="str">
        <f>IF(GUS_2020!Q109&lt;&gt;"",GUS_2020!Q109*41.868/1000,"")</f>
        <v/>
      </c>
      <c r="R109" s="273">
        <f>IF(GUS_2020!R109&lt;&gt;"",GUS_2020!R109*41.868/1000,"")</f>
        <v>1.2979080000000001</v>
      </c>
      <c r="S109" s="273" t="str">
        <f>IF(GUS_2020!S109&lt;&gt;"",GUS_2020!S109*41.868/1000,"")</f>
        <v/>
      </c>
      <c r="T109" s="273" t="str">
        <f>IF(GUS_2020!T109&lt;&gt;"",GUS_2020!T109*41.868/1000,"")</f>
        <v/>
      </c>
      <c r="U109" s="273" t="str">
        <f>IF(GUS_2020!U109&lt;&gt;"",GUS_2020!U109*41.868/1000,"")</f>
        <v/>
      </c>
      <c r="V109" s="273" t="str">
        <f>IF(GUS_2020!V109&lt;&gt;"",GUS_2020!V109*41.868/1000,"")</f>
        <v/>
      </c>
      <c r="W109" s="273">
        <f>IF(GUS_2020!W109&lt;&gt;"",GUS_2020!W109*41.868/1000,"")</f>
        <v>0.46054800000000001</v>
      </c>
      <c r="X109" s="273" t="str">
        <f>IF(GUS_2020!X109&lt;&gt;"",GUS_2020!X109*41.868/1000,"")</f>
        <v/>
      </c>
      <c r="Y109" s="273" t="str">
        <f>IF(GUS_2020!Y109&lt;&gt;"",GUS_2020!Y109*41.868/1000,"")</f>
        <v/>
      </c>
      <c r="Z109" s="273" t="str">
        <f>IF(GUS_2020!Z109&lt;&gt;"",GUS_2020!Z109*41.868/1000,"")</f>
        <v/>
      </c>
      <c r="AA109" s="273" t="str">
        <f>IF(GUS_2020!AA109&lt;&gt;"",GUS_2020!AA109*41.868/1000,"")</f>
        <v/>
      </c>
      <c r="AB109" s="273" t="str">
        <f>IF(GUS_2020!AB109&lt;&gt;"",GUS_2020!AB109*41.868/1000,"")</f>
        <v/>
      </c>
      <c r="AC109" s="273" t="str">
        <f>IF(GUS_2020!AC109&lt;&gt;"",GUS_2020!AC109*41.868/1000,"")</f>
        <v/>
      </c>
      <c r="AD109" s="273" t="str">
        <f>IF(GUS_2020!AD109&lt;&gt;"",GUS_2020!AD109*41.868/1000,"")</f>
        <v/>
      </c>
      <c r="AE109" s="273">
        <f>IF(GUS_2020!AE109&lt;&gt;"",GUS_2020!AE109*41.868/1000,"")</f>
        <v>4.1868000000000002E-2</v>
      </c>
      <c r="AF109" s="273">
        <f>IF(GUS_2020!AF109&lt;&gt;"",GUS_2020!AF109*41.868/1000,"")</f>
        <v>0</v>
      </c>
      <c r="AG109" s="273" t="str">
        <f>IF(GUS_2020!AG109&lt;&gt;"",GUS_2020!AG109*41.868/1000,"")</f>
        <v/>
      </c>
      <c r="AH109" s="273" t="str">
        <f>IF(GUS_2020!AH109&lt;&gt;"",GUS_2020!AH109*41.868/1000,"")</f>
        <v/>
      </c>
      <c r="AI109" s="273" t="str">
        <f>IF(GUS_2020!AI109&lt;&gt;"",GUS_2020!AI109*41.868/1000,"")</f>
        <v/>
      </c>
      <c r="AJ109" s="273">
        <f>IF(GUS_2020!AJ109&lt;&gt;"",GUS_2020!AJ109*41.868/1000,"")</f>
        <v>0</v>
      </c>
      <c r="AK109" s="273" t="str">
        <f>IF(GUS_2020!AK109&lt;&gt;"",GUS_2020!AK109*41.868/1000,"")</f>
        <v/>
      </c>
      <c r="AL109" s="273">
        <f>IF(GUS_2020!AL109&lt;&gt;"",GUS_2020!AL109*41.868/1000,"")</f>
        <v>0.12560400000000002</v>
      </c>
      <c r="AM109" s="273">
        <f>IF(GUS_2020!AM109&lt;&gt;"",GUS_2020!AM109*41.868/1000,"")</f>
        <v>0.33494400000000002</v>
      </c>
      <c r="AN109" s="273" t="str">
        <f>IF(GUS_2020!AN109&lt;&gt;"",GUS_2020!AN109*41.868/1000,"")</f>
        <v/>
      </c>
      <c r="AO109" s="273" t="str">
        <f>IF(GUS_2020!AO109&lt;&gt;"",GUS_2020!AO109*41.868/1000,"")</f>
        <v/>
      </c>
      <c r="AP109" s="273" t="str">
        <f>IF(GUS_2020!AP109&lt;&gt;"",GUS_2020!AP109*41.868/1000,"")</f>
        <v/>
      </c>
      <c r="AQ109" s="273">
        <f>IF(GUS_2020!AQ109&lt;&gt;"",GUS_2020!AQ109*41.868/1000,"")</f>
        <v>0</v>
      </c>
      <c r="AR109" s="273" t="str">
        <f>IF(GUS_2020!AR109&lt;&gt;"",GUS_2020!AR109*41.868/1000,"")</f>
        <v/>
      </c>
      <c r="AS109" s="273" t="str">
        <f>IF(GUS_2020!AS109&lt;&gt;"",GUS_2020!AS109*41.868/1000,"")</f>
        <v/>
      </c>
      <c r="AT109" s="273">
        <f>IF(GUS_2020!AT109&lt;&gt;"",GUS_2020!AT109*41.868/1000,"")</f>
        <v>7.6618440000000003</v>
      </c>
      <c r="AU109" s="273" t="str">
        <f>IF(GUS_2020!AU109&lt;&gt;"",GUS_2020!AU109*41.868/1000,"")</f>
        <v/>
      </c>
      <c r="AV109" s="273" t="str">
        <f>IF(GUS_2020!AV109&lt;&gt;"",GUS_2020!AV109*41.868/1000,"")</f>
        <v/>
      </c>
      <c r="AW109" s="273" t="str">
        <f>IF(GUS_2020!AW109&lt;&gt;"",GUS_2020!AW109*41.868/1000,"")</f>
        <v/>
      </c>
      <c r="AX109" s="273" t="str">
        <f>IF(GUS_2020!AX109&lt;&gt;"",GUS_2020!AX109*41.868/1000,"")</f>
        <v/>
      </c>
      <c r="AY109" s="273" t="str">
        <f>IF(GUS_2020!AY109&lt;&gt;"",GUS_2020!AY109*41.868/1000,"")</f>
        <v/>
      </c>
      <c r="AZ109" s="273" t="str">
        <f>IF(GUS_2020!AZ109&lt;&gt;"",GUS_2020!AZ109*41.868/1000,"")</f>
        <v/>
      </c>
      <c r="BA109" s="273" t="str">
        <f>IF(GUS_2020!BA109&lt;&gt;"",GUS_2020!BA109*41.868/1000,"")</f>
        <v/>
      </c>
      <c r="BB109" s="273" t="str">
        <f>IF(GUS_2020!BB109&lt;&gt;"",GUS_2020!BB109*41.868/1000,"")</f>
        <v/>
      </c>
      <c r="BC109" s="273" t="str">
        <f>IF(GUS_2020!BC109&lt;&gt;"",GUS_2020!BC109*41.868/1000,"")</f>
        <v/>
      </c>
      <c r="BD109" s="273" t="str">
        <f>IF(GUS_2020!BD109&lt;&gt;"",GUS_2020!BD109*41.868/1000,"")</f>
        <v/>
      </c>
      <c r="BE109" s="273" t="str">
        <f>IF(GUS_2020!BE109&lt;&gt;"",GUS_2020!BE109*41.868/1000,"")</f>
        <v/>
      </c>
      <c r="BF109" s="273" t="str">
        <f>IF(GUS_2020!BF109&lt;&gt;"",GUS_2020!BF109*41.868/1000,"")</f>
        <v/>
      </c>
      <c r="BG109" s="273" t="str">
        <f>IF(GUS_2020!BG109&lt;&gt;"",GUS_2020!BG109*41.868/1000,"")</f>
        <v/>
      </c>
      <c r="BH109" s="273" t="str">
        <f>IF(GUS_2020!BH109&lt;&gt;"",GUS_2020!BH109*41.868/1000,"")</f>
        <v/>
      </c>
      <c r="BI109" s="273" t="str">
        <f>IF(GUS_2020!BI109&lt;&gt;"",GUS_2020!BI109*41.868/1000,"")</f>
        <v/>
      </c>
      <c r="BJ109" s="273" t="str">
        <f>IF(GUS_2020!BJ109&lt;&gt;"",GUS_2020!BJ109*41.868/1000,"")</f>
        <v/>
      </c>
      <c r="BK109" s="273" t="str">
        <f>IF(GUS_2020!BK109&lt;&gt;"",GUS_2020!BK109*41.868/1000,"")</f>
        <v/>
      </c>
      <c r="BL109" s="273" t="str">
        <f>IF(GUS_2020!BL109&lt;&gt;"",GUS_2020!BL109*41.868/1000,"")</f>
        <v/>
      </c>
      <c r="BM109" s="273" t="str">
        <f>IF(GUS_2020!BM109&lt;&gt;"",GUS_2020!BM109*41.868/1000,"")</f>
        <v/>
      </c>
      <c r="BN109" s="273" t="str">
        <f>IF(GUS_2020!BN109&lt;&gt;"",GUS_2020!BN109*41.868/1000,"")</f>
        <v/>
      </c>
      <c r="BO109" s="273" t="str">
        <f>IF(GUS_2020!BO109&lt;&gt;"",GUS_2020!BO109*41.868/1000,"")</f>
        <v/>
      </c>
      <c r="BP109" s="273" t="str">
        <f>IF(GUS_2020!BP109&lt;&gt;"",GUS_2020!BP109*41.868/1000,"")</f>
        <v/>
      </c>
      <c r="BQ109" s="273" t="str">
        <f>IF(GUS_2020!BQ109&lt;&gt;"",GUS_2020!BQ109*41.868/1000,"")</f>
        <v/>
      </c>
      <c r="BR109" s="273">
        <f>IF(GUS_2020!BR109&lt;&gt;"",GUS_2020!BR109*41.868/1000,"")</f>
        <v>0.92109600000000003</v>
      </c>
      <c r="BS109" s="273">
        <f>IF(GUS_2020!BS109&lt;&gt;"",GUS_2020!BS109*41.868/1000,"")</f>
        <v>8.2061280000000014</v>
      </c>
    </row>
    <row r="110" spans="1:80" ht="22.5">
      <c r="A110" s="272" t="s">
        <v>751</v>
      </c>
      <c r="B110" s="273">
        <f>IF(GUS_2020!B110&lt;&gt;"",GUS_2020!B110*41.868/1000,"")</f>
        <v>126.39949200000001</v>
      </c>
      <c r="C110" s="273">
        <f>IF(GUS_2020!C110&lt;&gt;"",GUS_2020!C110*41.868/1000,"")</f>
        <v>19.971036000000002</v>
      </c>
      <c r="D110" s="273">
        <f>IF(GUS_2020!D110&lt;&gt;"",GUS_2020!D110*41.868/1000,"")</f>
        <v>1.9677960000000001</v>
      </c>
      <c r="E110" s="273" t="str">
        <f>IF(GUS_2020!E110&lt;&gt;"",GUS_2020!E110*41.868/1000,"")</f>
        <v/>
      </c>
      <c r="F110" s="273">
        <f>IF(GUS_2020!F110&lt;&gt;"",GUS_2020!F110*41.868/1000,"")</f>
        <v>15.030612000000001</v>
      </c>
      <c r="G110" s="273" t="str">
        <f>IF(GUS_2020!G110&lt;&gt;"",GUS_2020!G110*41.868/1000,"")</f>
        <v/>
      </c>
      <c r="H110" s="273">
        <f>IF(GUS_2020!H110&lt;&gt;"",GUS_2020!H110*41.868/1000,"")</f>
        <v>0.58615200000000001</v>
      </c>
      <c r="I110" s="273">
        <f>IF(GUS_2020!I110&lt;&gt;"",GUS_2020!I110*41.868/1000,"")</f>
        <v>0</v>
      </c>
      <c r="J110" s="273">
        <f>IF(GUS_2020!J110&lt;&gt;"",GUS_2020!J110*41.868/1000,"")</f>
        <v>2.4283440000000001</v>
      </c>
      <c r="K110" s="273" t="str">
        <f>IF(GUS_2020!K110&lt;&gt;"",GUS_2020!K110*41.868/1000,"")</f>
        <v/>
      </c>
      <c r="L110" s="273" t="str">
        <f>IF(GUS_2020!L110&lt;&gt;"",GUS_2020!L110*41.868/1000,"")</f>
        <v/>
      </c>
      <c r="M110" s="273" t="str">
        <f>IF(GUS_2020!M110&lt;&gt;"",GUS_2020!M110*41.868/1000,"")</f>
        <v/>
      </c>
      <c r="N110" s="273">
        <f>IF(GUS_2020!N110&lt;&gt;"",GUS_2020!N110*41.868/1000,"")</f>
        <v>1.6328520000000002</v>
      </c>
      <c r="O110" s="273" t="str">
        <f>IF(GUS_2020!O110&lt;&gt;"",GUS_2020!O110*41.868/1000,"")</f>
        <v/>
      </c>
      <c r="P110" s="273">
        <f>IF(GUS_2020!P110&lt;&gt;"",GUS_2020!P110*41.868/1000,"")</f>
        <v>1.6328520000000002</v>
      </c>
      <c r="Q110" s="273" t="str">
        <f>IF(GUS_2020!Q110&lt;&gt;"",GUS_2020!Q110*41.868/1000,"")</f>
        <v/>
      </c>
      <c r="R110" s="273" t="str">
        <f>IF(GUS_2020!R110&lt;&gt;"",GUS_2020!R110*41.868/1000,"")</f>
        <v/>
      </c>
      <c r="S110" s="273" t="str">
        <f>IF(GUS_2020!S110&lt;&gt;"",GUS_2020!S110*41.868/1000,"")</f>
        <v/>
      </c>
      <c r="T110" s="273" t="str">
        <f>IF(GUS_2020!T110&lt;&gt;"",GUS_2020!T110*41.868/1000,"")</f>
        <v/>
      </c>
      <c r="U110" s="273" t="str">
        <f>IF(GUS_2020!U110&lt;&gt;"",GUS_2020!U110*41.868/1000,"")</f>
        <v/>
      </c>
      <c r="V110" s="273" t="str">
        <f>IF(GUS_2020!V110&lt;&gt;"",GUS_2020!V110*41.868/1000,"")</f>
        <v/>
      </c>
      <c r="W110" s="273">
        <f>IF(GUS_2020!W110&lt;&gt;"",GUS_2020!W110*41.868/1000,"")</f>
        <v>4.1030640000000007</v>
      </c>
      <c r="X110" s="273" t="str">
        <f>IF(GUS_2020!X110&lt;&gt;"",GUS_2020!X110*41.868/1000,"")</f>
        <v/>
      </c>
      <c r="Y110" s="273" t="str">
        <f>IF(GUS_2020!Y110&lt;&gt;"",GUS_2020!Y110*41.868/1000,"")</f>
        <v/>
      </c>
      <c r="Z110" s="273" t="str">
        <f>IF(GUS_2020!Z110&lt;&gt;"",GUS_2020!Z110*41.868/1000,"")</f>
        <v/>
      </c>
      <c r="AA110" s="273" t="str">
        <f>IF(GUS_2020!AA110&lt;&gt;"",GUS_2020!AA110*41.868/1000,"")</f>
        <v/>
      </c>
      <c r="AB110" s="273" t="str">
        <f>IF(GUS_2020!AB110&lt;&gt;"",GUS_2020!AB110*41.868/1000,"")</f>
        <v/>
      </c>
      <c r="AC110" s="273" t="str">
        <f>IF(GUS_2020!AC110&lt;&gt;"",GUS_2020!AC110*41.868/1000,"")</f>
        <v/>
      </c>
      <c r="AD110" s="273" t="str">
        <f>IF(GUS_2020!AD110&lt;&gt;"",GUS_2020!AD110*41.868/1000,"")</f>
        <v/>
      </c>
      <c r="AE110" s="273">
        <f>IF(GUS_2020!AE110&lt;&gt;"",GUS_2020!AE110*41.868/1000,"")</f>
        <v>0.25120800000000004</v>
      </c>
      <c r="AF110" s="273">
        <f>IF(GUS_2020!AF110&lt;&gt;"",GUS_2020!AF110*41.868/1000,"")</f>
        <v>0</v>
      </c>
      <c r="AG110" s="273" t="str">
        <f>IF(GUS_2020!AG110&lt;&gt;"",GUS_2020!AG110*41.868/1000,"")</f>
        <v/>
      </c>
      <c r="AH110" s="273" t="str">
        <f>IF(GUS_2020!AH110&lt;&gt;"",GUS_2020!AH110*41.868/1000,"")</f>
        <v/>
      </c>
      <c r="AI110" s="273" t="str">
        <f>IF(GUS_2020!AI110&lt;&gt;"",GUS_2020!AI110*41.868/1000,"")</f>
        <v/>
      </c>
      <c r="AJ110" s="273">
        <f>IF(GUS_2020!AJ110&lt;&gt;"",GUS_2020!AJ110*41.868/1000,"")</f>
        <v>0</v>
      </c>
      <c r="AK110" s="273" t="str">
        <f>IF(GUS_2020!AK110&lt;&gt;"",GUS_2020!AK110*41.868/1000,"")</f>
        <v/>
      </c>
      <c r="AL110" s="273">
        <f>IF(GUS_2020!AL110&lt;&gt;"",GUS_2020!AL110*41.868/1000,"")</f>
        <v>0.96296400000000004</v>
      </c>
      <c r="AM110" s="273">
        <f>IF(GUS_2020!AM110&lt;&gt;"",GUS_2020!AM110*41.868/1000,"")</f>
        <v>0.16747200000000001</v>
      </c>
      <c r="AN110" s="273" t="str">
        <f>IF(GUS_2020!AN110&lt;&gt;"",GUS_2020!AN110*41.868/1000,"")</f>
        <v/>
      </c>
      <c r="AO110" s="273" t="str">
        <f>IF(GUS_2020!AO110&lt;&gt;"",GUS_2020!AO110*41.868/1000,"")</f>
        <v/>
      </c>
      <c r="AP110" s="273" t="str">
        <f>IF(GUS_2020!AP110&lt;&gt;"",GUS_2020!AP110*41.868/1000,"")</f>
        <v/>
      </c>
      <c r="AQ110" s="273">
        <f>IF(GUS_2020!AQ110&lt;&gt;"",GUS_2020!AQ110*41.868/1000,"")</f>
        <v>2.7214200000000002</v>
      </c>
      <c r="AR110" s="273" t="str">
        <f>IF(GUS_2020!AR110&lt;&gt;"",GUS_2020!AR110*41.868/1000,"")</f>
        <v/>
      </c>
      <c r="AS110" s="273" t="str">
        <f>IF(GUS_2020!AS110&lt;&gt;"",GUS_2020!AS110*41.868/1000,"")</f>
        <v/>
      </c>
      <c r="AT110" s="273">
        <f>IF(GUS_2020!AT110&lt;&gt;"",GUS_2020!AT110*41.868/1000,"")</f>
        <v>44.338211999999999</v>
      </c>
      <c r="AU110" s="273">
        <f>IF(GUS_2020!AU110&lt;&gt;"",GUS_2020!AU110*41.868/1000,"")</f>
        <v>2.7214200000000002</v>
      </c>
      <c r="AV110" s="273" t="str">
        <f>IF(GUS_2020!AV110&lt;&gt;"",GUS_2020!AV110*41.868/1000,"")</f>
        <v/>
      </c>
      <c r="AW110" s="273" t="str">
        <f>IF(GUS_2020!AW110&lt;&gt;"",GUS_2020!AW110*41.868/1000,"")</f>
        <v/>
      </c>
      <c r="AX110" s="273" t="str">
        <f>IF(GUS_2020!AX110&lt;&gt;"",GUS_2020!AX110*41.868/1000,"")</f>
        <v/>
      </c>
      <c r="AY110" s="273" t="str">
        <f>IF(GUS_2020!AY110&lt;&gt;"",GUS_2020!AY110*41.868/1000,"")</f>
        <v/>
      </c>
      <c r="AZ110" s="273" t="str">
        <f>IF(GUS_2020!AZ110&lt;&gt;"",GUS_2020!AZ110*41.868/1000,"")</f>
        <v/>
      </c>
      <c r="BA110" s="273" t="str">
        <f>IF(GUS_2020!BA110&lt;&gt;"",GUS_2020!BA110*41.868/1000,"")</f>
        <v/>
      </c>
      <c r="BB110" s="273">
        <f>IF(GUS_2020!BB110&lt;&gt;"",GUS_2020!BB110*41.868/1000,"")</f>
        <v>0.293076</v>
      </c>
      <c r="BC110" s="273" t="str">
        <f>IF(GUS_2020!BC110&lt;&gt;"",GUS_2020!BC110*41.868/1000,"")</f>
        <v/>
      </c>
      <c r="BD110" s="273" t="str">
        <f>IF(GUS_2020!BD110&lt;&gt;"",GUS_2020!BD110*41.868/1000,"")</f>
        <v/>
      </c>
      <c r="BE110" s="273">
        <f>IF(GUS_2020!BE110&lt;&gt;"",GUS_2020!BE110*41.868/1000,"")</f>
        <v>2.4283440000000001</v>
      </c>
      <c r="BF110" s="273" t="str">
        <f>IF(GUS_2020!BF110&lt;&gt;"",GUS_2020!BF110*41.868/1000,"")</f>
        <v/>
      </c>
      <c r="BG110" s="273" t="str">
        <f>IF(GUS_2020!BG110&lt;&gt;"",GUS_2020!BG110*41.868/1000,"")</f>
        <v/>
      </c>
      <c r="BH110" s="273" t="str">
        <f>IF(GUS_2020!BH110&lt;&gt;"",GUS_2020!BH110*41.868/1000,"")</f>
        <v/>
      </c>
      <c r="BI110" s="273" t="str">
        <f>IF(GUS_2020!BI110&lt;&gt;"",GUS_2020!BI110*41.868/1000,"")</f>
        <v/>
      </c>
      <c r="BJ110" s="273" t="str">
        <f>IF(GUS_2020!BJ110&lt;&gt;"",GUS_2020!BJ110*41.868/1000,"")</f>
        <v/>
      </c>
      <c r="BK110" s="273" t="str">
        <f>IF(GUS_2020!BK110&lt;&gt;"",GUS_2020!BK110*41.868/1000,"")</f>
        <v/>
      </c>
      <c r="BL110" s="273" t="str">
        <f>IF(GUS_2020!BL110&lt;&gt;"",GUS_2020!BL110*41.868/1000,"")</f>
        <v/>
      </c>
      <c r="BM110" s="273" t="str">
        <f>IF(GUS_2020!BM110&lt;&gt;"",GUS_2020!BM110*41.868/1000,"")</f>
        <v/>
      </c>
      <c r="BN110" s="273">
        <f>IF(GUS_2020!BN110&lt;&gt;"",GUS_2020!BN110*41.868/1000,"")</f>
        <v>32.489568000000006</v>
      </c>
      <c r="BO110" s="273">
        <f>IF(GUS_2020!BO110&lt;&gt;"",GUS_2020!BO110*41.868/1000,"")</f>
        <v>25.330140000000004</v>
      </c>
      <c r="BP110" s="273">
        <f>IF(GUS_2020!BP110&lt;&gt;"",GUS_2020!BP110*41.868/1000,"")</f>
        <v>7.2012960000000001</v>
      </c>
      <c r="BQ110" s="273" t="str">
        <f>IF(GUS_2020!BQ110&lt;&gt;"",GUS_2020!BQ110*41.868/1000,"")</f>
        <v/>
      </c>
      <c r="BR110" s="273">
        <f>IF(GUS_2020!BR110&lt;&gt;"",GUS_2020!BR110*41.868/1000,"")</f>
        <v>1.0467</v>
      </c>
      <c r="BS110" s="273">
        <f>IF(GUS_2020!BS110&lt;&gt;"",GUS_2020!BS110*41.868/1000,"")</f>
        <v>20.012904000000002</v>
      </c>
    </row>
    <row r="111" spans="1:80" ht="22.5">
      <c r="A111" s="272" t="s">
        <v>752</v>
      </c>
      <c r="B111" s="273">
        <f>IF(GUS_2020!B111&lt;&gt;"",GUS_2020!B111*41.868/1000,"")</f>
        <v>18.798732000000001</v>
      </c>
      <c r="C111" s="273">
        <f>IF(GUS_2020!C111&lt;&gt;"",GUS_2020!C111*41.868/1000,"")</f>
        <v>0.46054800000000001</v>
      </c>
      <c r="D111" s="273" t="str">
        <f>IF(GUS_2020!D111&lt;&gt;"",GUS_2020!D111*41.868/1000,"")</f>
        <v/>
      </c>
      <c r="E111" s="273" t="str">
        <f>IF(GUS_2020!E111&lt;&gt;"",GUS_2020!E111*41.868/1000,"")</f>
        <v/>
      </c>
      <c r="F111" s="273">
        <f>IF(GUS_2020!F111&lt;&gt;"",GUS_2020!F111*41.868/1000,"")</f>
        <v>0.46054800000000001</v>
      </c>
      <c r="G111" s="273" t="str">
        <f>IF(GUS_2020!G111&lt;&gt;"",GUS_2020!G111*41.868/1000,"")</f>
        <v/>
      </c>
      <c r="H111" s="273" t="str">
        <f>IF(GUS_2020!H111&lt;&gt;"",GUS_2020!H111*41.868/1000,"")</f>
        <v/>
      </c>
      <c r="I111" s="273" t="str">
        <f>IF(GUS_2020!I111&lt;&gt;"",GUS_2020!I111*41.868/1000,"")</f>
        <v/>
      </c>
      <c r="J111" s="273">
        <f>IF(GUS_2020!J111&lt;&gt;"",GUS_2020!J111*41.868/1000,"")</f>
        <v>0</v>
      </c>
      <c r="K111" s="273" t="str">
        <f>IF(GUS_2020!K111&lt;&gt;"",GUS_2020!K111*41.868/1000,"")</f>
        <v/>
      </c>
      <c r="L111" s="273" t="str">
        <f>IF(GUS_2020!L111&lt;&gt;"",GUS_2020!L111*41.868/1000,"")</f>
        <v/>
      </c>
      <c r="M111" s="273" t="str">
        <f>IF(GUS_2020!M111&lt;&gt;"",GUS_2020!M111*41.868/1000,"")</f>
        <v/>
      </c>
      <c r="N111" s="273" t="str">
        <f>IF(GUS_2020!N111&lt;&gt;"",GUS_2020!N111*41.868/1000,"")</f>
        <v/>
      </c>
      <c r="O111" s="273" t="str">
        <f>IF(GUS_2020!O111&lt;&gt;"",GUS_2020!O111*41.868/1000,"")</f>
        <v/>
      </c>
      <c r="P111" s="273" t="str">
        <f>IF(GUS_2020!P111&lt;&gt;"",GUS_2020!P111*41.868/1000,"")</f>
        <v/>
      </c>
      <c r="Q111" s="273" t="str">
        <f>IF(GUS_2020!Q111&lt;&gt;"",GUS_2020!Q111*41.868/1000,"")</f>
        <v/>
      </c>
      <c r="R111" s="273" t="str">
        <f>IF(GUS_2020!R111&lt;&gt;"",GUS_2020!R111*41.868/1000,"")</f>
        <v/>
      </c>
      <c r="S111" s="273" t="str">
        <f>IF(GUS_2020!S111&lt;&gt;"",GUS_2020!S111*41.868/1000,"")</f>
        <v/>
      </c>
      <c r="T111" s="273" t="str">
        <f>IF(GUS_2020!T111&lt;&gt;"",GUS_2020!T111*41.868/1000,"")</f>
        <v/>
      </c>
      <c r="U111" s="273" t="str">
        <f>IF(GUS_2020!U111&lt;&gt;"",GUS_2020!U111*41.868/1000,"")</f>
        <v/>
      </c>
      <c r="V111" s="273" t="str">
        <f>IF(GUS_2020!V111&lt;&gt;"",GUS_2020!V111*41.868/1000,"")</f>
        <v/>
      </c>
      <c r="W111" s="273">
        <f>IF(GUS_2020!W111&lt;&gt;"",GUS_2020!W111*41.868/1000,"")</f>
        <v>0.62802000000000002</v>
      </c>
      <c r="X111" s="273" t="str">
        <f>IF(GUS_2020!X111&lt;&gt;"",GUS_2020!X111*41.868/1000,"")</f>
        <v/>
      </c>
      <c r="Y111" s="273" t="str">
        <f>IF(GUS_2020!Y111&lt;&gt;"",GUS_2020!Y111*41.868/1000,"")</f>
        <v/>
      </c>
      <c r="Z111" s="273" t="str">
        <f>IF(GUS_2020!Z111&lt;&gt;"",GUS_2020!Z111*41.868/1000,"")</f>
        <v/>
      </c>
      <c r="AA111" s="273" t="str">
        <f>IF(GUS_2020!AA111&lt;&gt;"",GUS_2020!AA111*41.868/1000,"")</f>
        <v/>
      </c>
      <c r="AB111" s="273" t="str">
        <f>IF(GUS_2020!AB111&lt;&gt;"",GUS_2020!AB111*41.868/1000,"")</f>
        <v/>
      </c>
      <c r="AC111" s="273" t="str">
        <f>IF(GUS_2020!AC111&lt;&gt;"",GUS_2020!AC111*41.868/1000,"")</f>
        <v/>
      </c>
      <c r="AD111" s="273" t="str">
        <f>IF(GUS_2020!AD111&lt;&gt;"",GUS_2020!AD111*41.868/1000,"")</f>
        <v/>
      </c>
      <c r="AE111" s="273">
        <f>IF(GUS_2020!AE111&lt;&gt;"",GUS_2020!AE111*41.868/1000,"")</f>
        <v>0.16747200000000001</v>
      </c>
      <c r="AF111" s="273">
        <f>IF(GUS_2020!AF111&lt;&gt;"",GUS_2020!AF111*41.868/1000,"")</f>
        <v>0</v>
      </c>
      <c r="AG111" s="273" t="str">
        <f>IF(GUS_2020!AG111&lt;&gt;"",GUS_2020!AG111*41.868/1000,"")</f>
        <v/>
      </c>
      <c r="AH111" s="273" t="str">
        <f>IF(GUS_2020!AH111&lt;&gt;"",GUS_2020!AH111*41.868/1000,"")</f>
        <v/>
      </c>
      <c r="AI111" s="273">
        <f>IF(GUS_2020!AI111&lt;&gt;"",GUS_2020!AI111*41.868/1000,"")</f>
        <v>0</v>
      </c>
      <c r="AJ111" s="273">
        <f>IF(GUS_2020!AJ111&lt;&gt;"",GUS_2020!AJ111*41.868/1000,"")</f>
        <v>0</v>
      </c>
      <c r="AK111" s="273" t="str">
        <f>IF(GUS_2020!AK111&lt;&gt;"",GUS_2020!AK111*41.868/1000,"")</f>
        <v/>
      </c>
      <c r="AL111" s="273">
        <f>IF(GUS_2020!AL111&lt;&gt;"",GUS_2020!AL111*41.868/1000,"")</f>
        <v>0.41868</v>
      </c>
      <c r="AM111" s="273" t="str">
        <f>IF(GUS_2020!AM111&lt;&gt;"",GUS_2020!AM111*41.868/1000,"")</f>
        <v/>
      </c>
      <c r="AN111" s="273" t="str">
        <f>IF(GUS_2020!AN111&lt;&gt;"",GUS_2020!AN111*41.868/1000,"")</f>
        <v/>
      </c>
      <c r="AO111" s="273" t="str">
        <f>IF(GUS_2020!AO111&lt;&gt;"",GUS_2020!AO111*41.868/1000,"")</f>
        <v/>
      </c>
      <c r="AP111" s="273" t="str">
        <f>IF(GUS_2020!AP111&lt;&gt;"",GUS_2020!AP111*41.868/1000,"")</f>
        <v/>
      </c>
      <c r="AQ111" s="273" t="str">
        <f>IF(GUS_2020!AQ111&lt;&gt;"",GUS_2020!AQ111*41.868/1000,"")</f>
        <v/>
      </c>
      <c r="AR111" s="273" t="str">
        <f>IF(GUS_2020!AR111&lt;&gt;"",GUS_2020!AR111*41.868/1000,"")</f>
        <v/>
      </c>
      <c r="AS111" s="273" t="str">
        <f>IF(GUS_2020!AS111&lt;&gt;"",GUS_2020!AS111*41.868/1000,"")</f>
        <v/>
      </c>
      <c r="AT111" s="273">
        <f>IF(GUS_2020!AT111&lt;&gt;"",GUS_2020!AT111*41.868/1000,"")</f>
        <v>5.3172360000000003</v>
      </c>
      <c r="AU111" s="273">
        <f>IF(GUS_2020!AU111&lt;&gt;"",GUS_2020!AU111*41.868/1000,"")</f>
        <v>4.1868000000000002E-2</v>
      </c>
      <c r="AV111" s="273" t="str">
        <f>IF(GUS_2020!AV111&lt;&gt;"",GUS_2020!AV111*41.868/1000,"")</f>
        <v/>
      </c>
      <c r="AW111" s="273" t="str">
        <f>IF(GUS_2020!AW111&lt;&gt;"",GUS_2020!AW111*41.868/1000,"")</f>
        <v/>
      </c>
      <c r="AX111" s="273" t="str">
        <f>IF(GUS_2020!AX111&lt;&gt;"",GUS_2020!AX111*41.868/1000,"")</f>
        <v/>
      </c>
      <c r="AY111" s="273" t="str">
        <f>IF(GUS_2020!AY111&lt;&gt;"",GUS_2020!AY111*41.868/1000,"")</f>
        <v/>
      </c>
      <c r="AZ111" s="273" t="str">
        <f>IF(GUS_2020!AZ111&lt;&gt;"",GUS_2020!AZ111*41.868/1000,"")</f>
        <v/>
      </c>
      <c r="BA111" s="273" t="str">
        <f>IF(GUS_2020!BA111&lt;&gt;"",GUS_2020!BA111*41.868/1000,"")</f>
        <v/>
      </c>
      <c r="BB111" s="273">
        <f>IF(GUS_2020!BB111&lt;&gt;"",GUS_2020!BB111*41.868/1000,"")</f>
        <v>4.1868000000000002E-2</v>
      </c>
      <c r="BC111" s="273" t="str">
        <f>IF(GUS_2020!BC111&lt;&gt;"",GUS_2020!BC111*41.868/1000,"")</f>
        <v/>
      </c>
      <c r="BD111" s="273" t="str">
        <f>IF(GUS_2020!BD111&lt;&gt;"",GUS_2020!BD111*41.868/1000,"")</f>
        <v/>
      </c>
      <c r="BE111" s="273" t="str">
        <f>IF(GUS_2020!BE111&lt;&gt;"",GUS_2020!BE111*41.868/1000,"")</f>
        <v/>
      </c>
      <c r="BF111" s="273" t="str">
        <f>IF(GUS_2020!BF111&lt;&gt;"",GUS_2020!BF111*41.868/1000,"")</f>
        <v/>
      </c>
      <c r="BG111" s="273" t="str">
        <f>IF(GUS_2020!BG111&lt;&gt;"",GUS_2020!BG111*41.868/1000,"")</f>
        <v/>
      </c>
      <c r="BH111" s="273" t="str">
        <f>IF(GUS_2020!BH111&lt;&gt;"",GUS_2020!BH111*41.868/1000,"")</f>
        <v/>
      </c>
      <c r="BI111" s="273" t="str">
        <f>IF(GUS_2020!BI111&lt;&gt;"",GUS_2020!BI111*41.868/1000,"")</f>
        <v/>
      </c>
      <c r="BJ111" s="273" t="str">
        <f>IF(GUS_2020!BJ111&lt;&gt;"",GUS_2020!BJ111*41.868/1000,"")</f>
        <v/>
      </c>
      <c r="BK111" s="273" t="str">
        <f>IF(GUS_2020!BK111&lt;&gt;"",GUS_2020!BK111*41.868/1000,"")</f>
        <v/>
      </c>
      <c r="BL111" s="273" t="str">
        <f>IF(GUS_2020!BL111&lt;&gt;"",GUS_2020!BL111*41.868/1000,"")</f>
        <v/>
      </c>
      <c r="BM111" s="273" t="str">
        <f>IF(GUS_2020!BM111&lt;&gt;"",GUS_2020!BM111*41.868/1000,"")</f>
        <v/>
      </c>
      <c r="BN111" s="273">
        <f>IF(GUS_2020!BN111&lt;&gt;"",GUS_2020!BN111*41.868/1000,"")</f>
        <v>0</v>
      </c>
      <c r="BO111" s="273">
        <f>IF(GUS_2020!BO111&lt;&gt;"",GUS_2020!BO111*41.868/1000,"")</f>
        <v>0</v>
      </c>
      <c r="BP111" s="273" t="str">
        <f>IF(GUS_2020!BP111&lt;&gt;"",GUS_2020!BP111*41.868/1000,"")</f>
        <v/>
      </c>
      <c r="BQ111" s="273" t="str">
        <f>IF(GUS_2020!BQ111&lt;&gt;"",GUS_2020!BQ111*41.868/1000,"")</f>
        <v/>
      </c>
      <c r="BR111" s="273">
        <f>IF(GUS_2020!BR111&lt;&gt;"",GUS_2020!BR111*41.868/1000,"")</f>
        <v>1.7165880000000002</v>
      </c>
      <c r="BS111" s="273">
        <f>IF(GUS_2020!BS111&lt;&gt;"",GUS_2020!BS111*41.868/1000,"")</f>
        <v>10.67634</v>
      </c>
    </row>
    <row r="112" spans="1:80" ht="22.5">
      <c r="A112" s="272" t="s">
        <v>753</v>
      </c>
      <c r="B112" s="273">
        <f>IF(GUS_2020!B112&lt;&gt;"",GUS_2020!B112*41.868/1000,"")</f>
        <v>30.479904000000001</v>
      </c>
      <c r="C112" s="273">
        <f>IF(GUS_2020!C112&lt;&gt;"",GUS_2020!C112*41.868/1000,"")</f>
        <v>1.0048320000000002</v>
      </c>
      <c r="D112" s="273" t="str">
        <f>IF(GUS_2020!D112&lt;&gt;"",GUS_2020!D112*41.868/1000,"")</f>
        <v/>
      </c>
      <c r="E112" s="273" t="str">
        <f>IF(GUS_2020!E112&lt;&gt;"",GUS_2020!E112*41.868/1000,"")</f>
        <v/>
      </c>
      <c r="F112" s="273">
        <f>IF(GUS_2020!F112&lt;&gt;"",GUS_2020!F112*41.868/1000,"")</f>
        <v>0.92109600000000003</v>
      </c>
      <c r="G112" s="273" t="str">
        <f>IF(GUS_2020!G112&lt;&gt;"",GUS_2020!G112*41.868/1000,"")</f>
        <v/>
      </c>
      <c r="H112" s="273">
        <f>IF(GUS_2020!H112&lt;&gt;"",GUS_2020!H112*41.868/1000,"")</f>
        <v>0</v>
      </c>
      <c r="I112" s="273" t="str">
        <f>IF(GUS_2020!I112&lt;&gt;"",GUS_2020!I112*41.868/1000,"")</f>
        <v/>
      </c>
      <c r="J112" s="273">
        <f>IF(GUS_2020!J112&lt;&gt;"",GUS_2020!J112*41.868/1000,"")</f>
        <v>8.3736000000000005E-2</v>
      </c>
      <c r="K112" s="273" t="str">
        <f>IF(GUS_2020!K112&lt;&gt;"",GUS_2020!K112*41.868/1000,"")</f>
        <v/>
      </c>
      <c r="L112" s="273" t="str">
        <f>IF(GUS_2020!L112&lt;&gt;"",GUS_2020!L112*41.868/1000,"")</f>
        <v/>
      </c>
      <c r="M112" s="273" t="str">
        <f>IF(GUS_2020!M112&lt;&gt;"",GUS_2020!M112*41.868/1000,"")</f>
        <v/>
      </c>
      <c r="N112" s="273">
        <f>IF(GUS_2020!N112&lt;&gt;"",GUS_2020!N112*41.868/1000,"")</f>
        <v>0</v>
      </c>
      <c r="O112" s="273" t="str">
        <f>IF(GUS_2020!O112&lt;&gt;"",GUS_2020!O112*41.868/1000,"")</f>
        <v/>
      </c>
      <c r="P112" s="273">
        <f>IF(GUS_2020!P112&lt;&gt;"",GUS_2020!P112*41.868/1000,"")</f>
        <v>0</v>
      </c>
      <c r="Q112" s="273" t="str">
        <f>IF(GUS_2020!Q112&lt;&gt;"",GUS_2020!Q112*41.868/1000,"")</f>
        <v/>
      </c>
      <c r="R112" s="273" t="str">
        <f>IF(GUS_2020!R112&lt;&gt;"",GUS_2020!R112*41.868/1000,"")</f>
        <v/>
      </c>
      <c r="S112" s="273" t="str">
        <f>IF(GUS_2020!S112&lt;&gt;"",GUS_2020!S112*41.868/1000,"")</f>
        <v/>
      </c>
      <c r="T112" s="273" t="str">
        <f>IF(GUS_2020!T112&lt;&gt;"",GUS_2020!T112*41.868/1000,"")</f>
        <v/>
      </c>
      <c r="U112" s="273" t="str">
        <f>IF(GUS_2020!U112&lt;&gt;"",GUS_2020!U112*41.868/1000,"")</f>
        <v/>
      </c>
      <c r="V112" s="273" t="str">
        <f>IF(GUS_2020!V112&lt;&gt;"",GUS_2020!V112*41.868/1000,"")</f>
        <v/>
      </c>
      <c r="W112" s="273">
        <f>IF(GUS_2020!W112&lt;&gt;"",GUS_2020!W112*41.868/1000,"")</f>
        <v>0.96296400000000004</v>
      </c>
      <c r="X112" s="273" t="str">
        <f>IF(GUS_2020!X112&lt;&gt;"",GUS_2020!X112*41.868/1000,"")</f>
        <v/>
      </c>
      <c r="Y112" s="273" t="str">
        <f>IF(GUS_2020!Y112&lt;&gt;"",GUS_2020!Y112*41.868/1000,"")</f>
        <v/>
      </c>
      <c r="Z112" s="273" t="str">
        <f>IF(GUS_2020!Z112&lt;&gt;"",GUS_2020!Z112*41.868/1000,"")</f>
        <v/>
      </c>
      <c r="AA112" s="273" t="str">
        <f>IF(GUS_2020!AA112&lt;&gt;"",GUS_2020!AA112*41.868/1000,"")</f>
        <v/>
      </c>
      <c r="AB112" s="273" t="str">
        <f>IF(GUS_2020!AB112&lt;&gt;"",GUS_2020!AB112*41.868/1000,"")</f>
        <v/>
      </c>
      <c r="AC112" s="273" t="str">
        <f>IF(GUS_2020!AC112&lt;&gt;"",GUS_2020!AC112*41.868/1000,"")</f>
        <v/>
      </c>
      <c r="AD112" s="273" t="str">
        <f>IF(GUS_2020!AD112&lt;&gt;"",GUS_2020!AD112*41.868/1000,"")</f>
        <v/>
      </c>
      <c r="AE112" s="273">
        <f>IF(GUS_2020!AE112&lt;&gt;"",GUS_2020!AE112*41.868/1000,"")</f>
        <v>0.41868</v>
      </c>
      <c r="AF112" s="273">
        <f>IF(GUS_2020!AF112&lt;&gt;"",GUS_2020!AF112*41.868/1000,"")</f>
        <v>0</v>
      </c>
      <c r="AG112" s="273" t="str">
        <f>IF(GUS_2020!AG112&lt;&gt;"",GUS_2020!AG112*41.868/1000,"")</f>
        <v/>
      </c>
      <c r="AH112" s="273" t="str">
        <f>IF(GUS_2020!AH112&lt;&gt;"",GUS_2020!AH112*41.868/1000,"")</f>
        <v/>
      </c>
      <c r="AI112" s="273">
        <f>IF(GUS_2020!AI112&lt;&gt;"",GUS_2020!AI112*41.868/1000,"")</f>
        <v>0</v>
      </c>
      <c r="AJ112" s="273">
        <f>IF(GUS_2020!AJ112&lt;&gt;"",GUS_2020!AJ112*41.868/1000,"")</f>
        <v>0</v>
      </c>
      <c r="AK112" s="273" t="str">
        <f>IF(GUS_2020!AK112&lt;&gt;"",GUS_2020!AK112*41.868/1000,"")</f>
        <v/>
      </c>
      <c r="AL112" s="273">
        <f>IF(GUS_2020!AL112&lt;&gt;"",GUS_2020!AL112*41.868/1000,"")</f>
        <v>0.50241600000000008</v>
      </c>
      <c r="AM112" s="273">
        <f>IF(GUS_2020!AM112&lt;&gt;"",GUS_2020!AM112*41.868/1000,"")</f>
        <v>0</v>
      </c>
      <c r="AN112" s="273" t="str">
        <f>IF(GUS_2020!AN112&lt;&gt;"",GUS_2020!AN112*41.868/1000,"")</f>
        <v/>
      </c>
      <c r="AO112" s="273" t="str">
        <f>IF(GUS_2020!AO112&lt;&gt;"",GUS_2020!AO112*41.868/1000,"")</f>
        <v/>
      </c>
      <c r="AP112" s="273" t="str">
        <f>IF(GUS_2020!AP112&lt;&gt;"",GUS_2020!AP112*41.868/1000,"")</f>
        <v/>
      </c>
      <c r="AQ112" s="273" t="str">
        <f>IF(GUS_2020!AQ112&lt;&gt;"",GUS_2020!AQ112*41.868/1000,"")</f>
        <v/>
      </c>
      <c r="AR112" s="273" t="str">
        <f>IF(GUS_2020!AR112&lt;&gt;"",GUS_2020!AR112*41.868/1000,"")</f>
        <v/>
      </c>
      <c r="AS112" s="273">
        <f>IF(GUS_2020!AS112&lt;&gt;"",GUS_2020!AS112*41.868/1000,"")</f>
        <v>0</v>
      </c>
      <c r="AT112" s="273">
        <f>IF(GUS_2020!AT112&lt;&gt;"",GUS_2020!AT112*41.868/1000,"")</f>
        <v>9.420300000000001</v>
      </c>
      <c r="AU112" s="273">
        <f>IF(GUS_2020!AU112&lt;&gt;"",GUS_2020!AU112*41.868/1000,"")</f>
        <v>4.1868000000000002E-2</v>
      </c>
      <c r="AV112" s="273" t="str">
        <f>IF(GUS_2020!AV112&lt;&gt;"",GUS_2020!AV112*41.868/1000,"")</f>
        <v/>
      </c>
      <c r="AW112" s="273" t="str">
        <f>IF(GUS_2020!AW112&lt;&gt;"",GUS_2020!AW112*41.868/1000,"")</f>
        <v/>
      </c>
      <c r="AX112" s="273" t="str">
        <f>IF(GUS_2020!AX112&lt;&gt;"",GUS_2020!AX112*41.868/1000,"")</f>
        <v/>
      </c>
      <c r="AY112" s="273" t="str">
        <f>IF(GUS_2020!AY112&lt;&gt;"",GUS_2020!AY112*41.868/1000,"")</f>
        <v/>
      </c>
      <c r="AZ112" s="273" t="str">
        <f>IF(GUS_2020!AZ112&lt;&gt;"",GUS_2020!AZ112*41.868/1000,"")</f>
        <v/>
      </c>
      <c r="BA112" s="273" t="str">
        <f>IF(GUS_2020!BA112&lt;&gt;"",GUS_2020!BA112*41.868/1000,"")</f>
        <v/>
      </c>
      <c r="BB112" s="273">
        <f>IF(GUS_2020!BB112&lt;&gt;"",GUS_2020!BB112*41.868/1000,"")</f>
        <v>4.1868000000000002E-2</v>
      </c>
      <c r="BC112" s="273" t="str">
        <f>IF(GUS_2020!BC112&lt;&gt;"",GUS_2020!BC112*41.868/1000,"")</f>
        <v/>
      </c>
      <c r="BD112" s="273" t="str">
        <f>IF(GUS_2020!BD112&lt;&gt;"",GUS_2020!BD112*41.868/1000,"")</f>
        <v/>
      </c>
      <c r="BE112" s="273" t="str">
        <f>IF(GUS_2020!BE112&lt;&gt;"",GUS_2020!BE112*41.868/1000,"")</f>
        <v/>
      </c>
      <c r="BF112" s="273" t="str">
        <f>IF(GUS_2020!BF112&lt;&gt;"",GUS_2020!BF112*41.868/1000,"")</f>
        <v/>
      </c>
      <c r="BG112" s="273" t="str">
        <f>IF(GUS_2020!BG112&lt;&gt;"",GUS_2020!BG112*41.868/1000,"")</f>
        <v/>
      </c>
      <c r="BH112" s="273" t="str">
        <f>IF(GUS_2020!BH112&lt;&gt;"",GUS_2020!BH112*41.868/1000,"")</f>
        <v/>
      </c>
      <c r="BI112" s="273" t="str">
        <f>IF(GUS_2020!BI112&lt;&gt;"",GUS_2020!BI112*41.868/1000,"")</f>
        <v/>
      </c>
      <c r="BJ112" s="273" t="str">
        <f>IF(GUS_2020!BJ112&lt;&gt;"",GUS_2020!BJ112*41.868/1000,"")</f>
        <v/>
      </c>
      <c r="BK112" s="273" t="str">
        <f>IF(GUS_2020!BK112&lt;&gt;"",GUS_2020!BK112*41.868/1000,"")</f>
        <v/>
      </c>
      <c r="BL112" s="273" t="str">
        <f>IF(GUS_2020!BL112&lt;&gt;"",GUS_2020!BL112*41.868/1000,"")</f>
        <v/>
      </c>
      <c r="BM112" s="273" t="str">
        <f>IF(GUS_2020!BM112&lt;&gt;"",GUS_2020!BM112*41.868/1000,"")</f>
        <v/>
      </c>
      <c r="BN112" s="273">
        <f>IF(GUS_2020!BN112&lt;&gt;"",GUS_2020!BN112*41.868/1000,"")</f>
        <v>0</v>
      </c>
      <c r="BO112" s="273">
        <f>IF(GUS_2020!BO112&lt;&gt;"",GUS_2020!BO112*41.868/1000,"")</f>
        <v>0</v>
      </c>
      <c r="BP112" s="273" t="str">
        <f>IF(GUS_2020!BP112&lt;&gt;"",GUS_2020!BP112*41.868/1000,"")</f>
        <v/>
      </c>
      <c r="BQ112" s="273" t="str">
        <f>IF(GUS_2020!BQ112&lt;&gt;"",GUS_2020!BQ112*41.868/1000,"")</f>
        <v/>
      </c>
      <c r="BR112" s="273">
        <f>IF(GUS_2020!BR112&lt;&gt;"",GUS_2020!BR112*41.868/1000,"")</f>
        <v>2.0096640000000003</v>
      </c>
      <c r="BS112" s="273">
        <f>IF(GUS_2020!BS112&lt;&gt;"",GUS_2020!BS112*41.868/1000,"")</f>
        <v>16.998407999999998</v>
      </c>
    </row>
    <row r="113" spans="1:71" ht="22.5">
      <c r="A113" s="272" t="s">
        <v>754</v>
      </c>
      <c r="B113" s="273">
        <f>IF(GUS_2020!B113&lt;&gt;"",GUS_2020!B113*41.868/1000,"")</f>
        <v>17.793900000000001</v>
      </c>
      <c r="C113" s="273">
        <f>IF(GUS_2020!C113&lt;&gt;"",GUS_2020!C113*41.868/1000,"")</f>
        <v>0.37681200000000004</v>
      </c>
      <c r="D113" s="273" t="str">
        <f>IF(GUS_2020!D113&lt;&gt;"",GUS_2020!D113*41.868/1000,"")</f>
        <v/>
      </c>
      <c r="E113" s="273" t="str">
        <f>IF(GUS_2020!E113&lt;&gt;"",GUS_2020!E113*41.868/1000,"")</f>
        <v/>
      </c>
      <c r="F113" s="273">
        <f>IF(GUS_2020!F113&lt;&gt;"",GUS_2020!F113*41.868/1000,"")</f>
        <v>0.37681200000000004</v>
      </c>
      <c r="G113" s="273" t="str">
        <f>IF(GUS_2020!G113&lt;&gt;"",GUS_2020!G113*41.868/1000,"")</f>
        <v/>
      </c>
      <c r="H113" s="273" t="str">
        <f>IF(GUS_2020!H113&lt;&gt;"",GUS_2020!H113*41.868/1000,"")</f>
        <v/>
      </c>
      <c r="I113" s="273" t="str">
        <f>IF(GUS_2020!I113&lt;&gt;"",GUS_2020!I113*41.868/1000,"")</f>
        <v/>
      </c>
      <c r="J113" s="273">
        <f>IF(GUS_2020!J113&lt;&gt;"",GUS_2020!J113*41.868/1000,"")</f>
        <v>0</v>
      </c>
      <c r="K113" s="273" t="str">
        <f>IF(GUS_2020!K113&lt;&gt;"",GUS_2020!K113*41.868/1000,"")</f>
        <v/>
      </c>
      <c r="L113" s="273" t="str">
        <f>IF(GUS_2020!L113&lt;&gt;"",GUS_2020!L113*41.868/1000,"")</f>
        <v/>
      </c>
      <c r="M113" s="273" t="str">
        <f>IF(GUS_2020!M113&lt;&gt;"",GUS_2020!M113*41.868/1000,"")</f>
        <v/>
      </c>
      <c r="N113" s="273" t="str">
        <f>IF(GUS_2020!N113&lt;&gt;"",GUS_2020!N113*41.868/1000,"")</f>
        <v/>
      </c>
      <c r="O113" s="273" t="str">
        <f>IF(GUS_2020!O113&lt;&gt;"",GUS_2020!O113*41.868/1000,"")</f>
        <v/>
      </c>
      <c r="P113" s="273" t="str">
        <f>IF(GUS_2020!P113&lt;&gt;"",GUS_2020!P113*41.868/1000,"")</f>
        <v/>
      </c>
      <c r="Q113" s="273" t="str">
        <f>IF(GUS_2020!Q113&lt;&gt;"",GUS_2020!Q113*41.868/1000,"")</f>
        <v/>
      </c>
      <c r="R113" s="273" t="str">
        <f>IF(GUS_2020!R113&lt;&gt;"",GUS_2020!R113*41.868/1000,"")</f>
        <v/>
      </c>
      <c r="S113" s="273" t="str">
        <f>IF(GUS_2020!S113&lt;&gt;"",GUS_2020!S113*41.868/1000,"")</f>
        <v/>
      </c>
      <c r="T113" s="273" t="str">
        <f>IF(GUS_2020!T113&lt;&gt;"",GUS_2020!T113*41.868/1000,"")</f>
        <v/>
      </c>
      <c r="U113" s="273" t="str">
        <f>IF(GUS_2020!U113&lt;&gt;"",GUS_2020!U113*41.868/1000,"")</f>
        <v/>
      </c>
      <c r="V113" s="273" t="str">
        <f>IF(GUS_2020!V113&lt;&gt;"",GUS_2020!V113*41.868/1000,"")</f>
        <v/>
      </c>
      <c r="W113" s="273">
        <f>IF(GUS_2020!W113&lt;&gt;"",GUS_2020!W113*41.868/1000,"")</f>
        <v>3.4331760000000004</v>
      </c>
      <c r="X113" s="273" t="str">
        <f>IF(GUS_2020!X113&lt;&gt;"",GUS_2020!X113*41.868/1000,"")</f>
        <v/>
      </c>
      <c r="Y113" s="273" t="str">
        <f>IF(GUS_2020!Y113&lt;&gt;"",GUS_2020!Y113*41.868/1000,"")</f>
        <v/>
      </c>
      <c r="Z113" s="273" t="str">
        <f>IF(GUS_2020!Z113&lt;&gt;"",GUS_2020!Z113*41.868/1000,"")</f>
        <v/>
      </c>
      <c r="AA113" s="273" t="str">
        <f>IF(GUS_2020!AA113&lt;&gt;"",GUS_2020!AA113*41.868/1000,"")</f>
        <v/>
      </c>
      <c r="AB113" s="273" t="str">
        <f>IF(GUS_2020!AB113&lt;&gt;"",GUS_2020!AB113*41.868/1000,"")</f>
        <v/>
      </c>
      <c r="AC113" s="273" t="str">
        <f>IF(GUS_2020!AC113&lt;&gt;"",GUS_2020!AC113*41.868/1000,"")</f>
        <v/>
      </c>
      <c r="AD113" s="273" t="str">
        <f>IF(GUS_2020!AD113&lt;&gt;"",GUS_2020!AD113*41.868/1000,"")</f>
        <v/>
      </c>
      <c r="AE113" s="273">
        <f>IF(GUS_2020!AE113&lt;&gt;"",GUS_2020!AE113*41.868/1000,"")</f>
        <v>0.25120800000000004</v>
      </c>
      <c r="AF113" s="273">
        <f>IF(GUS_2020!AF113&lt;&gt;"",GUS_2020!AF113*41.868/1000,"")</f>
        <v>0</v>
      </c>
      <c r="AG113" s="273" t="str">
        <f>IF(GUS_2020!AG113&lt;&gt;"",GUS_2020!AG113*41.868/1000,"")</f>
        <v/>
      </c>
      <c r="AH113" s="273" t="str">
        <f>IF(GUS_2020!AH113&lt;&gt;"",GUS_2020!AH113*41.868/1000,"")</f>
        <v/>
      </c>
      <c r="AI113" s="273" t="str">
        <f>IF(GUS_2020!AI113&lt;&gt;"",GUS_2020!AI113*41.868/1000,"")</f>
        <v/>
      </c>
      <c r="AJ113" s="273">
        <f>IF(GUS_2020!AJ113&lt;&gt;"",GUS_2020!AJ113*41.868/1000,"")</f>
        <v>0</v>
      </c>
      <c r="AK113" s="273" t="str">
        <f>IF(GUS_2020!AK113&lt;&gt;"",GUS_2020!AK113*41.868/1000,"")</f>
        <v/>
      </c>
      <c r="AL113" s="273">
        <f>IF(GUS_2020!AL113&lt;&gt;"",GUS_2020!AL113*41.868/1000,"")</f>
        <v>3.1819680000000004</v>
      </c>
      <c r="AM113" s="273" t="str">
        <f>IF(GUS_2020!AM113&lt;&gt;"",GUS_2020!AM113*41.868/1000,"")</f>
        <v/>
      </c>
      <c r="AN113" s="273" t="str">
        <f>IF(GUS_2020!AN113&lt;&gt;"",GUS_2020!AN113*41.868/1000,"")</f>
        <v/>
      </c>
      <c r="AO113" s="273" t="str">
        <f>IF(GUS_2020!AO113&lt;&gt;"",GUS_2020!AO113*41.868/1000,"")</f>
        <v/>
      </c>
      <c r="AP113" s="273" t="str">
        <f>IF(GUS_2020!AP113&lt;&gt;"",GUS_2020!AP113*41.868/1000,"")</f>
        <v/>
      </c>
      <c r="AQ113" s="273" t="str">
        <f>IF(GUS_2020!AQ113&lt;&gt;"",GUS_2020!AQ113*41.868/1000,"")</f>
        <v/>
      </c>
      <c r="AR113" s="273" t="str">
        <f>IF(GUS_2020!AR113&lt;&gt;"",GUS_2020!AR113*41.868/1000,"")</f>
        <v/>
      </c>
      <c r="AS113" s="273">
        <f>IF(GUS_2020!AS113&lt;&gt;"",GUS_2020!AS113*41.868/1000,"")</f>
        <v>0</v>
      </c>
      <c r="AT113" s="273">
        <f>IF(GUS_2020!AT113&lt;&gt;"",GUS_2020!AT113*41.868/1000,"")</f>
        <v>1.4653800000000001</v>
      </c>
      <c r="AU113" s="273">
        <f>IF(GUS_2020!AU113&lt;&gt;"",GUS_2020!AU113*41.868/1000,"")</f>
        <v>0</v>
      </c>
      <c r="AV113" s="273" t="str">
        <f>IF(GUS_2020!AV113&lt;&gt;"",GUS_2020!AV113*41.868/1000,"")</f>
        <v/>
      </c>
      <c r="AW113" s="273" t="str">
        <f>IF(GUS_2020!AW113&lt;&gt;"",GUS_2020!AW113*41.868/1000,"")</f>
        <v/>
      </c>
      <c r="AX113" s="273" t="str">
        <f>IF(GUS_2020!AX113&lt;&gt;"",GUS_2020!AX113*41.868/1000,"")</f>
        <v/>
      </c>
      <c r="AY113" s="273" t="str">
        <f>IF(GUS_2020!AY113&lt;&gt;"",GUS_2020!AY113*41.868/1000,"")</f>
        <v/>
      </c>
      <c r="AZ113" s="273" t="str">
        <f>IF(GUS_2020!AZ113&lt;&gt;"",GUS_2020!AZ113*41.868/1000,"")</f>
        <v/>
      </c>
      <c r="BA113" s="273" t="str">
        <f>IF(GUS_2020!BA113&lt;&gt;"",GUS_2020!BA113*41.868/1000,"")</f>
        <v/>
      </c>
      <c r="BB113" s="273">
        <f>IF(GUS_2020!BB113&lt;&gt;"",GUS_2020!BB113*41.868/1000,"")</f>
        <v>0</v>
      </c>
      <c r="BC113" s="273" t="str">
        <f>IF(GUS_2020!BC113&lt;&gt;"",GUS_2020!BC113*41.868/1000,"")</f>
        <v/>
      </c>
      <c r="BD113" s="273" t="str">
        <f>IF(GUS_2020!BD113&lt;&gt;"",GUS_2020!BD113*41.868/1000,"")</f>
        <v/>
      </c>
      <c r="BE113" s="273" t="str">
        <f>IF(GUS_2020!BE113&lt;&gt;"",GUS_2020!BE113*41.868/1000,"")</f>
        <v/>
      </c>
      <c r="BF113" s="273" t="str">
        <f>IF(GUS_2020!BF113&lt;&gt;"",GUS_2020!BF113*41.868/1000,"")</f>
        <v/>
      </c>
      <c r="BG113" s="273" t="str">
        <f>IF(GUS_2020!BG113&lt;&gt;"",GUS_2020!BG113*41.868/1000,"")</f>
        <v/>
      </c>
      <c r="BH113" s="273" t="str">
        <f>IF(GUS_2020!BH113&lt;&gt;"",GUS_2020!BH113*41.868/1000,"")</f>
        <v/>
      </c>
      <c r="BI113" s="273" t="str">
        <f>IF(GUS_2020!BI113&lt;&gt;"",GUS_2020!BI113*41.868/1000,"")</f>
        <v/>
      </c>
      <c r="BJ113" s="273" t="str">
        <f>IF(GUS_2020!BJ113&lt;&gt;"",GUS_2020!BJ113*41.868/1000,"")</f>
        <v/>
      </c>
      <c r="BK113" s="273" t="str">
        <f>IF(GUS_2020!BK113&lt;&gt;"",GUS_2020!BK113*41.868/1000,"")</f>
        <v/>
      </c>
      <c r="BL113" s="273" t="str">
        <f>IF(GUS_2020!BL113&lt;&gt;"",GUS_2020!BL113*41.868/1000,"")</f>
        <v/>
      </c>
      <c r="BM113" s="273" t="str">
        <f>IF(GUS_2020!BM113&lt;&gt;"",GUS_2020!BM113*41.868/1000,"")</f>
        <v/>
      </c>
      <c r="BN113" s="273">
        <f>IF(GUS_2020!BN113&lt;&gt;"",GUS_2020!BN113*41.868/1000,"")</f>
        <v>4.1868000000000002E-2</v>
      </c>
      <c r="BO113" s="273">
        <f>IF(GUS_2020!BO113&lt;&gt;"",GUS_2020!BO113*41.868/1000,"")</f>
        <v>4.1868000000000002E-2</v>
      </c>
      <c r="BP113" s="273" t="str">
        <f>IF(GUS_2020!BP113&lt;&gt;"",GUS_2020!BP113*41.868/1000,"")</f>
        <v/>
      </c>
      <c r="BQ113" s="273" t="str">
        <f>IF(GUS_2020!BQ113&lt;&gt;"",GUS_2020!BQ113*41.868/1000,"")</f>
        <v/>
      </c>
      <c r="BR113" s="273">
        <f>IF(GUS_2020!BR113&lt;&gt;"",GUS_2020!BR113*41.868/1000,"")</f>
        <v>2.4702120000000001</v>
      </c>
      <c r="BS113" s="273">
        <f>IF(GUS_2020!BS113&lt;&gt;"",GUS_2020!BS113*41.868/1000,"")</f>
        <v>9.9645840000000003</v>
      </c>
    </row>
    <row r="114" spans="1:71" ht="22.5">
      <c r="A114" s="272" t="s">
        <v>755</v>
      </c>
      <c r="B114" s="273">
        <f>IF(GUS_2020!B114&lt;&gt;"",GUS_2020!B114*41.868/1000,"")</f>
        <v>89.220708000000002</v>
      </c>
      <c r="C114" s="273">
        <f>IF(GUS_2020!C114&lt;&gt;"",GUS_2020!C114*41.868/1000,"")</f>
        <v>22.106304000000002</v>
      </c>
      <c r="D114" s="273" t="str">
        <f>IF(GUS_2020!D114&lt;&gt;"",GUS_2020!D114*41.868/1000,"")</f>
        <v/>
      </c>
      <c r="E114" s="273">
        <f>IF(GUS_2020!E114&lt;&gt;"",GUS_2020!E114*41.868/1000,"")</f>
        <v>8.3736000000000005E-2</v>
      </c>
      <c r="F114" s="273">
        <f>IF(GUS_2020!F114&lt;&gt;"",GUS_2020!F114*41.868/1000,"")</f>
        <v>21.310812000000002</v>
      </c>
      <c r="G114" s="273" t="str">
        <f>IF(GUS_2020!G114&lt;&gt;"",GUS_2020!G114*41.868/1000,"")</f>
        <v/>
      </c>
      <c r="H114" s="273" t="str">
        <f>IF(GUS_2020!H114&lt;&gt;"",GUS_2020!H114*41.868/1000,"")</f>
        <v/>
      </c>
      <c r="I114" s="273">
        <f>IF(GUS_2020!I114&lt;&gt;"",GUS_2020!I114*41.868/1000,"")</f>
        <v>0</v>
      </c>
      <c r="J114" s="273">
        <f>IF(GUS_2020!J114&lt;&gt;"",GUS_2020!J114*41.868/1000,"")</f>
        <v>0.66988800000000004</v>
      </c>
      <c r="K114" s="273" t="str">
        <f>IF(GUS_2020!K114&lt;&gt;"",GUS_2020!K114*41.868/1000,"")</f>
        <v/>
      </c>
      <c r="L114" s="273" t="str">
        <f>IF(GUS_2020!L114&lt;&gt;"",GUS_2020!L114*41.868/1000,"")</f>
        <v/>
      </c>
      <c r="M114" s="273" t="str">
        <f>IF(GUS_2020!M114&lt;&gt;"",GUS_2020!M114*41.868/1000,"")</f>
        <v/>
      </c>
      <c r="N114" s="273" t="str">
        <f>IF(GUS_2020!N114&lt;&gt;"",GUS_2020!N114*41.868/1000,"")</f>
        <v/>
      </c>
      <c r="O114" s="273" t="str">
        <f>IF(GUS_2020!O114&lt;&gt;"",GUS_2020!O114*41.868/1000,"")</f>
        <v/>
      </c>
      <c r="P114" s="273" t="str">
        <f>IF(GUS_2020!P114&lt;&gt;"",GUS_2020!P114*41.868/1000,"")</f>
        <v/>
      </c>
      <c r="Q114" s="273" t="str">
        <f>IF(GUS_2020!Q114&lt;&gt;"",GUS_2020!Q114*41.868/1000,"")</f>
        <v/>
      </c>
      <c r="R114" s="273" t="str">
        <f>IF(GUS_2020!R114&lt;&gt;"",GUS_2020!R114*41.868/1000,"")</f>
        <v/>
      </c>
      <c r="S114" s="273" t="str">
        <f>IF(GUS_2020!S114&lt;&gt;"",GUS_2020!S114*41.868/1000,"")</f>
        <v/>
      </c>
      <c r="T114" s="273" t="str">
        <f>IF(GUS_2020!T114&lt;&gt;"",GUS_2020!T114*41.868/1000,"")</f>
        <v/>
      </c>
      <c r="U114" s="273" t="str">
        <f>IF(GUS_2020!U114&lt;&gt;"",GUS_2020!U114*41.868/1000,"")</f>
        <v/>
      </c>
      <c r="V114" s="273" t="str">
        <f>IF(GUS_2020!V114&lt;&gt;"",GUS_2020!V114*41.868/1000,"")</f>
        <v/>
      </c>
      <c r="W114" s="273">
        <f>IF(GUS_2020!W114&lt;&gt;"",GUS_2020!W114*41.868/1000,"")</f>
        <v>2.5120800000000001</v>
      </c>
      <c r="X114" s="273" t="str">
        <f>IF(GUS_2020!X114&lt;&gt;"",GUS_2020!X114*41.868/1000,"")</f>
        <v/>
      </c>
      <c r="Y114" s="273" t="str">
        <f>IF(GUS_2020!Y114&lt;&gt;"",GUS_2020!Y114*41.868/1000,"")</f>
        <v/>
      </c>
      <c r="Z114" s="273" t="str">
        <f>IF(GUS_2020!Z114&lt;&gt;"",GUS_2020!Z114*41.868/1000,"")</f>
        <v/>
      </c>
      <c r="AA114" s="273" t="str">
        <f>IF(GUS_2020!AA114&lt;&gt;"",GUS_2020!AA114*41.868/1000,"")</f>
        <v/>
      </c>
      <c r="AB114" s="273" t="str">
        <f>IF(GUS_2020!AB114&lt;&gt;"",GUS_2020!AB114*41.868/1000,"")</f>
        <v/>
      </c>
      <c r="AC114" s="273" t="str">
        <f>IF(GUS_2020!AC114&lt;&gt;"",GUS_2020!AC114*41.868/1000,"")</f>
        <v/>
      </c>
      <c r="AD114" s="273" t="str">
        <f>IF(GUS_2020!AD114&lt;&gt;"",GUS_2020!AD114*41.868/1000,"")</f>
        <v/>
      </c>
      <c r="AE114" s="273">
        <f>IF(GUS_2020!AE114&lt;&gt;"",GUS_2020!AE114*41.868/1000,"")</f>
        <v>1.0467</v>
      </c>
      <c r="AF114" s="273">
        <f>IF(GUS_2020!AF114&lt;&gt;"",GUS_2020!AF114*41.868/1000,"")</f>
        <v>0</v>
      </c>
      <c r="AG114" s="273" t="str">
        <f>IF(GUS_2020!AG114&lt;&gt;"",GUS_2020!AG114*41.868/1000,"")</f>
        <v/>
      </c>
      <c r="AH114" s="273" t="str">
        <f>IF(GUS_2020!AH114&lt;&gt;"",GUS_2020!AH114*41.868/1000,"")</f>
        <v/>
      </c>
      <c r="AI114" s="273" t="str">
        <f>IF(GUS_2020!AI114&lt;&gt;"",GUS_2020!AI114*41.868/1000,"")</f>
        <v/>
      </c>
      <c r="AJ114" s="273">
        <f>IF(GUS_2020!AJ114&lt;&gt;"",GUS_2020!AJ114*41.868/1000,"")</f>
        <v>0</v>
      </c>
      <c r="AK114" s="273" t="str">
        <f>IF(GUS_2020!AK114&lt;&gt;"",GUS_2020!AK114*41.868/1000,"")</f>
        <v/>
      </c>
      <c r="AL114" s="273">
        <f>IF(GUS_2020!AL114&lt;&gt;"",GUS_2020!AL114*41.868/1000,"")</f>
        <v>0.92109600000000003</v>
      </c>
      <c r="AM114" s="273">
        <f>IF(GUS_2020!AM114&lt;&gt;"",GUS_2020!AM114*41.868/1000,"")</f>
        <v>0.50241600000000008</v>
      </c>
      <c r="AN114" s="273" t="str">
        <f>IF(GUS_2020!AN114&lt;&gt;"",GUS_2020!AN114*41.868/1000,"")</f>
        <v/>
      </c>
      <c r="AO114" s="273" t="str">
        <f>IF(GUS_2020!AO114&lt;&gt;"",GUS_2020!AO114*41.868/1000,"")</f>
        <v/>
      </c>
      <c r="AP114" s="273" t="str">
        <f>IF(GUS_2020!AP114&lt;&gt;"",GUS_2020!AP114*41.868/1000,"")</f>
        <v/>
      </c>
      <c r="AQ114" s="273" t="str">
        <f>IF(GUS_2020!AQ114&lt;&gt;"",GUS_2020!AQ114*41.868/1000,"")</f>
        <v/>
      </c>
      <c r="AR114" s="273" t="str">
        <f>IF(GUS_2020!AR114&lt;&gt;"",GUS_2020!AR114*41.868/1000,"")</f>
        <v/>
      </c>
      <c r="AS114" s="273">
        <f>IF(GUS_2020!AS114&lt;&gt;"",GUS_2020!AS114*41.868/1000,"")</f>
        <v>0</v>
      </c>
      <c r="AT114" s="273">
        <f>IF(GUS_2020!AT114&lt;&gt;"",GUS_2020!AT114*41.868/1000,"")</f>
        <v>34.289892000000002</v>
      </c>
      <c r="AU114" s="273">
        <f>IF(GUS_2020!AU114&lt;&gt;"",GUS_2020!AU114*41.868/1000,"")</f>
        <v>1.25604</v>
      </c>
      <c r="AV114" s="273" t="str">
        <f>IF(GUS_2020!AV114&lt;&gt;"",GUS_2020!AV114*41.868/1000,"")</f>
        <v/>
      </c>
      <c r="AW114" s="273" t="str">
        <f>IF(GUS_2020!AW114&lt;&gt;"",GUS_2020!AW114*41.868/1000,"")</f>
        <v/>
      </c>
      <c r="AX114" s="273" t="str">
        <f>IF(GUS_2020!AX114&lt;&gt;"",GUS_2020!AX114*41.868/1000,"")</f>
        <v/>
      </c>
      <c r="AY114" s="273" t="str">
        <f>IF(GUS_2020!AY114&lt;&gt;"",GUS_2020!AY114*41.868/1000,"")</f>
        <v/>
      </c>
      <c r="AZ114" s="273" t="str">
        <f>IF(GUS_2020!AZ114&lt;&gt;"",GUS_2020!AZ114*41.868/1000,"")</f>
        <v/>
      </c>
      <c r="BA114" s="273" t="str">
        <f>IF(GUS_2020!BA114&lt;&gt;"",GUS_2020!BA114*41.868/1000,"")</f>
        <v/>
      </c>
      <c r="BB114" s="273">
        <f>IF(GUS_2020!BB114&lt;&gt;"",GUS_2020!BB114*41.868/1000,"")</f>
        <v>0.66988800000000004</v>
      </c>
      <c r="BC114" s="273" t="str">
        <f>IF(GUS_2020!BC114&lt;&gt;"",GUS_2020!BC114*41.868/1000,"")</f>
        <v/>
      </c>
      <c r="BD114" s="273">
        <f>IF(GUS_2020!BD114&lt;&gt;"",GUS_2020!BD114*41.868/1000,"")</f>
        <v>0.58615200000000001</v>
      </c>
      <c r="BE114" s="273" t="str">
        <f>IF(GUS_2020!BE114&lt;&gt;"",GUS_2020!BE114*41.868/1000,"")</f>
        <v/>
      </c>
      <c r="BF114" s="273" t="str">
        <f>IF(GUS_2020!BF114&lt;&gt;"",GUS_2020!BF114*41.868/1000,"")</f>
        <v/>
      </c>
      <c r="BG114" s="273" t="str">
        <f>IF(GUS_2020!BG114&lt;&gt;"",GUS_2020!BG114*41.868/1000,"")</f>
        <v/>
      </c>
      <c r="BH114" s="273" t="str">
        <f>IF(GUS_2020!BH114&lt;&gt;"",GUS_2020!BH114*41.868/1000,"")</f>
        <v/>
      </c>
      <c r="BI114" s="273" t="str">
        <f>IF(GUS_2020!BI114&lt;&gt;"",GUS_2020!BI114*41.868/1000,"")</f>
        <v/>
      </c>
      <c r="BJ114" s="273" t="str">
        <f>IF(GUS_2020!BJ114&lt;&gt;"",GUS_2020!BJ114*41.868/1000,"")</f>
        <v/>
      </c>
      <c r="BK114" s="273" t="str">
        <f>IF(GUS_2020!BK114&lt;&gt;"",GUS_2020!BK114*41.868/1000,"")</f>
        <v/>
      </c>
      <c r="BL114" s="273" t="str">
        <f>IF(GUS_2020!BL114&lt;&gt;"",GUS_2020!BL114*41.868/1000,"")</f>
        <v/>
      </c>
      <c r="BM114" s="273" t="str">
        <f>IF(GUS_2020!BM114&lt;&gt;"",GUS_2020!BM114*41.868/1000,"")</f>
        <v/>
      </c>
      <c r="BN114" s="273">
        <f>IF(GUS_2020!BN114&lt;&gt;"",GUS_2020!BN114*41.868/1000,"")</f>
        <v>0</v>
      </c>
      <c r="BO114" s="273">
        <f>IF(GUS_2020!BO114&lt;&gt;"",GUS_2020!BO114*41.868/1000,"")</f>
        <v>0</v>
      </c>
      <c r="BP114" s="273" t="str">
        <f>IF(GUS_2020!BP114&lt;&gt;"",GUS_2020!BP114*41.868/1000,"")</f>
        <v/>
      </c>
      <c r="BQ114" s="273" t="str">
        <f>IF(GUS_2020!BQ114&lt;&gt;"",GUS_2020!BQ114*41.868/1000,"")</f>
        <v/>
      </c>
      <c r="BR114" s="273">
        <f>IF(GUS_2020!BR114&lt;&gt;"",GUS_2020!BR114*41.868/1000,"")</f>
        <v>2.386476</v>
      </c>
      <c r="BS114" s="273">
        <f>IF(GUS_2020!BS114&lt;&gt;"",GUS_2020!BS114*41.868/1000,"")</f>
        <v>26.753652000000002</v>
      </c>
    </row>
    <row r="115" spans="1:71" ht="22.5">
      <c r="A115" s="272" t="s">
        <v>756</v>
      </c>
      <c r="B115" s="273">
        <f>IF(GUS_2020!B115&lt;&gt;"",GUS_2020!B115*41.868/1000,"")</f>
        <v>79.256124000000014</v>
      </c>
      <c r="C115" s="273">
        <f>IF(GUS_2020!C115&lt;&gt;"",GUS_2020!C115*41.868/1000,"")</f>
        <v>6.6570120000000008</v>
      </c>
      <c r="D115" s="273" t="str">
        <f>IF(GUS_2020!D115&lt;&gt;"",GUS_2020!D115*41.868/1000,"")</f>
        <v/>
      </c>
      <c r="E115" s="273" t="str">
        <f>IF(GUS_2020!E115&lt;&gt;"",GUS_2020!E115*41.868/1000,"")</f>
        <v/>
      </c>
      <c r="F115" s="273">
        <f>IF(GUS_2020!F115&lt;&gt;"",GUS_2020!F115*41.868/1000,"")</f>
        <v>6.6570120000000008</v>
      </c>
      <c r="G115" s="273" t="str">
        <f>IF(GUS_2020!G115&lt;&gt;"",GUS_2020!G115*41.868/1000,"")</f>
        <v/>
      </c>
      <c r="H115" s="273" t="str">
        <f>IF(GUS_2020!H115&lt;&gt;"",GUS_2020!H115*41.868/1000,"")</f>
        <v/>
      </c>
      <c r="I115" s="273" t="str">
        <f>IF(GUS_2020!I115&lt;&gt;"",GUS_2020!I115*41.868/1000,"")</f>
        <v/>
      </c>
      <c r="J115" s="273" t="str">
        <f>IF(GUS_2020!J115&lt;&gt;"",GUS_2020!J115*41.868/1000,"")</f>
        <v/>
      </c>
      <c r="K115" s="273" t="str">
        <f>IF(GUS_2020!K115&lt;&gt;"",GUS_2020!K115*41.868/1000,"")</f>
        <v/>
      </c>
      <c r="L115" s="273" t="str">
        <f>IF(GUS_2020!L115&lt;&gt;"",GUS_2020!L115*41.868/1000,"")</f>
        <v/>
      </c>
      <c r="M115" s="273" t="str">
        <f>IF(GUS_2020!M115&lt;&gt;"",GUS_2020!M115*41.868/1000,"")</f>
        <v/>
      </c>
      <c r="N115" s="273" t="str">
        <f>IF(GUS_2020!N115&lt;&gt;"",GUS_2020!N115*41.868/1000,"")</f>
        <v/>
      </c>
      <c r="O115" s="273" t="str">
        <f>IF(GUS_2020!O115&lt;&gt;"",GUS_2020!O115*41.868/1000,"")</f>
        <v/>
      </c>
      <c r="P115" s="273" t="str">
        <f>IF(GUS_2020!P115&lt;&gt;"",GUS_2020!P115*41.868/1000,"")</f>
        <v/>
      </c>
      <c r="Q115" s="273" t="str">
        <f>IF(GUS_2020!Q115&lt;&gt;"",GUS_2020!Q115*41.868/1000,"")</f>
        <v/>
      </c>
      <c r="R115" s="273" t="str">
        <f>IF(GUS_2020!R115&lt;&gt;"",GUS_2020!R115*41.868/1000,"")</f>
        <v/>
      </c>
      <c r="S115" s="273" t="str">
        <f>IF(GUS_2020!S115&lt;&gt;"",GUS_2020!S115*41.868/1000,"")</f>
        <v/>
      </c>
      <c r="T115" s="273" t="str">
        <f>IF(GUS_2020!T115&lt;&gt;"",GUS_2020!T115*41.868/1000,"")</f>
        <v/>
      </c>
      <c r="U115" s="273" t="str">
        <f>IF(GUS_2020!U115&lt;&gt;"",GUS_2020!U115*41.868/1000,"")</f>
        <v/>
      </c>
      <c r="V115" s="273" t="str">
        <f>IF(GUS_2020!V115&lt;&gt;"",GUS_2020!V115*41.868/1000,"")</f>
        <v/>
      </c>
      <c r="W115" s="273">
        <f>IF(GUS_2020!W115&lt;&gt;"",GUS_2020!W115*41.868/1000,"")</f>
        <v>1.5072480000000001</v>
      </c>
      <c r="X115" s="273" t="str">
        <f>IF(GUS_2020!X115&lt;&gt;"",GUS_2020!X115*41.868/1000,"")</f>
        <v/>
      </c>
      <c r="Y115" s="273" t="str">
        <f>IF(GUS_2020!Y115&lt;&gt;"",GUS_2020!Y115*41.868/1000,"")</f>
        <v/>
      </c>
      <c r="Z115" s="273" t="str">
        <f>IF(GUS_2020!Z115&lt;&gt;"",GUS_2020!Z115*41.868/1000,"")</f>
        <v/>
      </c>
      <c r="AA115" s="273" t="str">
        <f>IF(GUS_2020!AA115&lt;&gt;"",GUS_2020!AA115*41.868/1000,"")</f>
        <v/>
      </c>
      <c r="AB115" s="273" t="str">
        <f>IF(GUS_2020!AB115&lt;&gt;"",GUS_2020!AB115*41.868/1000,"")</f>
        <v/>
      </c>
      <c r="AC115" s="273" t="str">
        <f>IF(GUS_2020!AC115&lt;&gt;"",GUS_2020!AC115*41.868/1000,"")</f>
        <v/>
      </c>
      <c r="AD115" s="273" t="str">
        <f>IF(GUS_2020!AD115&lt;&gt;"",GUS_2020!AD115*41.868/1000,"")</f>
        <v/>
      </c>
      <c r="AE115" s="273">
        <f>IF(GUS_2020!AE115&lt;&gt;"",GUS_2020!AE115*41.868/1000,"")</f>
        <v>0.12560400000000002</v>
      </c>
      <c r="AF115" s="273">
        <f>IF(GUS_2020!AF115&lt;&gt;"",GUS_2020!AF115*41.868/1000,"")</f>
        <v>0</v>
      </c>
      <c r="AG115" s="273" t="str">
        <f>IF(GUS_2020!AG115&lt;&gt;"",GUS_2020!AG115*41.868/1000,"")</f>
        <v/>
      </c>
      <c r="AH115" s="273" t="str">
        <f>IF(GUS_2020!AH115&lt;&gt;"",GUS_2020!AH115*41.868/1000,"")</f>
        <v/>
      </c>
      <c r="AI115" s="273" t="str">
        <f>IF(GUS_2020!AI115&lt;&gt;"",GUS_2020!AI115*41.868/1000,"")</f>
        <v/>
      </c>
      <c r="AJ115" s="273">
        <f>IF(GUS_2020!AJ115&lt;&gt;"",GUS_2020!AJ115*41.868/1000,"")</f>
        <v>0</v>
      </c>
      <c r="AK115" s="273" t="str">
        <f>IF(GUS_2020!AK115&lt;&gt;"",GUS_2020!AK115*41.868/1000,"")</f>
        <v/>
      </c>
      <c r="AL115" s="273">
        <f>IF(GUS_2020!AL115&lt;&gt;"",GUS_2020!AL115*41.868/1000,"")</f>
        <v>0.41868</v>
      </c>
      <c r="AM115" s="273">
        <f>IF(GUS_2020!AM115&lt;&gt;"",GUS_2020!AM115*41.868/1000,"")</f>
        <v>0.96296400000000004</v>
      </c>
      <c r="AN115" s="273" t="str">
        <f>IF(GUS_2020!AN115&lt;&gt;"",GUS_2020!AN115*41.868/1000,"")</f>
        <v/>
      </c>
      <c r="AO115" s="273" t="str">
        <f>IF(GUS_2020!AO115&lt;&gt;"",GUS_2020!AO115*41.868/1000,"")</f>
        <v/>
      </c>
      <c r="AP115" s="273" t="str">
        <f>IF(GUS_2020!AP115&lt;&gt;"",GUS_2020!AP115*41.868/1000,"")</f>
        <v/>
      </c>
      <c r="AQ115" s="273" t="str">
        <f>IF(GUS_2020!AQ115&lt;&gt;"",GUS_2020!AQ115*41.868/1000,"")</f>
        <v/>
      </c>
      <c r="AR115" s="273" t="str">
        <f>IF(GUS_2020!AR115&lt;&gt;"",GUS_2020!AR115*41.868/1000,"")</f>
        <v/>
      </c>
      <c r="AS115" s="273">
        <f>IF(GUS_2020!AS115&lt;&gt;"",GUS_2020!AS115*41.868/1000,"")</f>
        <v>0</v>
      </c>
      <c r="AT115" s="273">
        <f>IF(GUS_2020!AT115&lt;&gt;"",GUS_2020!AT115*41.868/1000,"")</f>
        <v>9.2946960000000001</v>
      </c>
      <c r="AU115" s="273">
        <f>IF(GUS_2020!AU115&lt;&gt;"",GUS_2020!AU115*41.868/1000,"")</f>
        <v>40.528224000000002</v>
      </c>
      <c r="AV115" s="273" t="str">
        <f>IF(GUS_2020!AV115&lt;&gt;"",GUS_2020!AV115*41.868/1000,"")</f>
        <v/>
      </c>
      <c r="AW115" s="273" t="str">
        <f>IF(GUS_2020!AW115&lt;&gt;"",GUS_2020!AW115*41.868/1000,"")</f>
        <v/>
      </c>
      <c r="AX115" s="273" t="str">
        <f>IF(GUS_2020!AX115&lt;&gt;"",GUS_2020!AX115*41.868/1000,"")</f>
        <v/>
      </c>
      <c r="AY115" s="273" t="str">
        <f>IF(GUS_2020!AY115&lt;&gt;"",GUS_2020!AY115*41.868/1000,"")</f>
        <v/>
      </c>
      <c r="AZ115" s="273" t="str">
        <f>IF(GUS_2020!AZ115&lt;&gt;"",GUS_2020!AZ115*41.868/1000,"")</f>
        <v/>
      </c>
      <c r="BA115" s="273" t="str">
        <f>IF(GUS_2020!BA115&lt;&gt;"",GUS_2020!BA115*41.868/1000,"")</f>
        <v/>
      </c>
      <c r="BB115" s="273">
        <f>IF(GUS_2020!BB115&lt;&gt;"",GUS_2020!BB115*41.868/1000,"")</f>
        <v>40.402620000000006</v>
      </c>
      <c r="BC115" s="273" t="str">
        <f>IF(GUS_2020!BC115&lt;&gt;"",GUS_2020!BC115*41.868/1000,"")</f>
        <v/>
      </c>
      <c r="BD115" s="273">
        <f>IF(GUS_2020!BD115&lt;&gt;"",GUS_2020!BD115*41.868/1000,"")</f>
        <v>0.12560400000000002</v>
      </c>
      <c r="BE115" s="273" t="str">
        <f>IF(GUS_2020!BE115&lt;&gt;"",GUS_2020!BE115*41.868/1000,"")</f>
        <v/>
      </c>
      <c r="BF115" s="273" t="str">
        <f>IF(GUS_2020!BF115&lt;&gt;"",GUS_2020!BF115*41.868/1000,"")</f>
        <v/>
      </c>
      <c r="BG115" s="273" t="str">
        <f>IF(GUS_2020!BG115&lt;&gt;"",GUS_2020!BG115*41.868/1000,"")</f>
        <v/>
      </c>
      <c r="BH115" s="273" t="str">
        <f>IF(GUS_2020!BH115&lt;&gt;"",GUS_2020!BH115*41.868/1000,"")</f>
        <v/>
      </c>
      <c r="BI115" s="273" t="str">
        <f>IF(GUS_2020!BI115&lt;&gt;"",GUS_2020!BI115*41.868/1000,"")</f>
        <v/>
      </c>
      <c r="BJ115" s="273" t="str">
        <f>IF(GUS_2020!BJ115&lt;&gt;"",GUS_2020!BJ115*41.868/1000,"")</f>
        <v/>
      </c>
      <c r="BK115" s="273" t="str">
        <f>IF(GUS_2020!BK115&lt;&gt;"",GUS_2020!BK115*41.868/1000,"")</f>
        <v/>
      </c>
      <c r="BL115" s="273" t="str">
        <f>IF(GUS_2020!BL115&lt;&gt;"",GUS_2020!BL115*41.868/1000,"")</f>
        <v/>
      </c>
      <c r="BM115" s="273" t="str">
        <f>IF(GUS_2020!BM115&lt;&gt;"",GUS_2020!BM115*41.868/1000,"")</f>
        <v/>
      </c>
      <c r="BN115" s="273">
        <f>IF(GUS_2020!BN115&lt;&gt;"",GUS_2020!BN115*41.868/1000,"")</f>
        <v>0.54428399999999999</v>
      </c>
      <c r="BO115" s="273">
        <f>IF(GUS_2020!BO115&lt;&gt;"",GUS_2020!BO115*41.868/1000,"")</f>
        <v>0.54428399999999999</v>
      </c>
      <c r="BP115" s="273" t="str">
        <f>IF(GUS_2020!BP115&lt;&gt;"",GUS_2020!BP115*41.868/1000,"")</f>
        <v/>
      </c>
      <c r="BQ115" s="273" t="str">
        <f>IF(GUS_2020!BQ115&lt;&gt;"",GUS_2020!BQ115*41.868/1000,"")</f>
        <v/>
      </c>
      <c r="BR115" s="273">
        <f>IF(GUS_2020!BR115&lt;&gt;"",GUS_2020!BR115*41.868/1000,"")</f>
        <v>3.0563639999999999</v>
      </c>
      <c r="BS115" s="273">
        <f>IF(GUS_2020!BS115&lt;&gt;"",GUS_2020!BS115*41.868/1000,"")</f>
        <v>17.710163999999999</v>
      </c>
    </row>
    <row r="116" spans="1:71" ht="22.5">
      <c r="A116" s="272" t="s">
        <v>757</v>
      </c>
      <c r="B116" s="273">
        <f>IF(GUS_2020!B116&lt;&gt;"",GUS_2020!B116*41.868/1000,"")</f>
        <v>49.906656000000005</v>
      </c>
      <c r="C116" s="273">
        <f>IF(GUS_2020!C116&lt;&gt;"",GUS_2020!C116*41.868/1000,"")</f>
        <v>1.172304</v>
      </c>
      <c r="D116" s="273" t="str">
        <f>IF(GUS_2020!D116&lt;&gt;"",GUS_2020!D116*41.868/1000,"")</f>
        <v/>
      </c>
      <c r="E116" s="273" t="str">
        <f>IF(GUS_2020!E116&lt;&gt;"",GUS_2020!E116*41.868/1000,"")</f>
        <v/>
      </c>
      <c r="F116" s="273">
        <f>IF(GUS_2020!F116&lt;&gt;"",GUS_2020!F116*41.868/1000,"")</f>
        <v>1.172304</v>
      </c>
      <c r="G116" s="273" t="str">
        <f>IF(GUS_2020!G116&lt;&gt;"",GUS_2020!G116*41.868/1000,"")</f>
        <v/>
      </c>
      <c r="H116" s="273" t="str">
        <f>IF(GUS_2020!H116&lt;&gt;"",GUS_2020!H116*41.868/1000,"")</f>
        <v/>
      </c>
      <c r="I116" s="273" t="str">
        <f>IF(GUS_2020!I116&lt;&gt;"",GUS_2020!I116*41.868/1000,"")</f>
        <v/>
      </c>
      <c r="J116" s="273" t="str">
        <f>IF(GUS_2020!J116&lt;&gt;"",GUS_2020!J116*41.868/1000,"")</f>
        <v/>
      </c>
      <c r="K116" s="273" t="str">
        <f>IF(GUS_2020!K116&lt;&gt;"",GUS_2020!K116*41.868/1000,"")</f>
        <v/>
      </c>
      <c r="L116" s="273" t="str">
        <f>IF(GUS_2020!L116&lt;&gt;"",GUS_2020!L116*41.868/1000,"")</f>
        <v/>
      </c>
      <c r="M116" s="273" t="str">
        <f>IF(GUS_2020!M116&lt;&gt;"",GUS_2020!M116*41.868/1000,"")</f>
        <v/>
      </c>
      <c r="N116" s="273" t="str">
        <f>IF(GUS_2020!N116&lt;&gt;"",GUS_2020!N116*41.868/1000,"")</f>
        <v/>
      </c>
      <c r="O116" s="273" t="str">
        <f>IF(GUS_2020!O116&lt;&gt;"",GUS_2020!O116*41.868/1000,"")</f>
        <v/>
      </c>
      <c r="P116" s="273" t="str">
        <f>IF(GUS_2020!P116&lt;&gt;"",GUS_2020!P116*41.868/1000,"")</f>
        <v/>
      </c>
      <c r="Q116" s="273" t="str">
        <f>IF(GUS_2020!Q116&lt;&gt;"",GUS_2020!Q116*41.868/1000,"")</f>
        <v/>
      </c>
      <c r="R116" s="273" t="str">
        <f>IF(GUS_2020!R116&lt;&gt;"",GUS_2020!R116*41.868/1000,"")</f>
        <v/>
      </c>
      <c r="S116" s="273" t="str">
        <f>IF(GUS_2020!S116&lt;&gt;"",GUS_2020!S116*41.868/1000,"")</f>
        <v/>
      </c>
      <c r="T116" s="273" t="str">
        <f>IF(GUS_2020!T116&lt;&gt;"",GUS_2020!T116*41.868/1000,"")</f>
        <v/>
      </c>
      <c r="U116" s="273" t="str">
        <f>IF(GUS_2020!U116&lt;&gt;"",GUS_2020!U116*41.868/1000,"")</f>
        <v/>
      </c>
      <c r="V116" s="273" t="str">
        <f>IF(GUS_2020!V116&lt;&gt;"",GUS_2020!V116*41.868/1000,"")</f>
        <v/>
      </c>
      <c r="W116" s="273">
        <f>IF(GUS_2020!W116&lt;&gt;"",GUS_2020!W116*41.868/1000,"")</f>
        <v>0.46054800000000001</v>
      </c>
      <c r="X116" s="273" t="str">
        <f>IF(GUS_2020!X116&lt;&gt;"",GUS_2020!X116*41.868/1000,"")</f>
        <v/>
      </c>
      <c r="Y116" s="273" t="str">
        <f>IF(GUS_2020!Y116&lt;&gt;"",GUS_2020!Y116*41.868/1000,"")</f>
        <v/>
      </c>
      <c r="Z116" s="273" t="str">
        <f>IF(GUS_2020!Z116&lt;&gt;"",GUS_2020!Z116*41.868/1000,"")</f>
        <v/>
      </c>
      <c r="AA116" s="273" t="str">
        <f>IF(GUS_2020!AA116&lt;&gt;"",GUS_2020!AA116*41.868/1000,"")</f>
        <v/>
      </c>
      <c r="AB116" s="273" t="str">
        <f>IF(GUS_2020!AB116&lt;&gt;"",GUS_2020!AB116*41.868/1000,"")</f>
        <v/>
      </c>
      <c r="AC116" s="273" t="str">
        <f>IF(GUS_2020!AC116&lt;&gt;"",GUS_2020!AC116*41.868/1000,"")</f>
        <v/>
      </c>
      <c r="AD116" s="273" t="str">
        <f>IF(GUS_2020!AD116&lt;&gt;"",GUS_2020!AD116*41.868/1000,"")</f>
        <v/>
      </c>
      <c r="AE116" s="273">
        <f>IF(GUS_2020!AE116&lt;&gt;"",GUS_2020!AE116*41.868/1000,"")</f>
        <v>0.12560400000000002</v>
      </c>
      <c r="AF116" s="273">
        <f>IF(GUS_2020!AF116&lt;&gt;"",GUS_2020!AF116*41.868/1000,"")</f>
        <v>0</v>
      </c>
      <c r="AG116" s="273" t="str">
        <f>IF(GUS_2020!AG116&lt;&gt;"",GUS_2020!AG116*41.868/1000,"")</f>
        <v/>
      </c>
      <c r="AH116" s="273" t="str">
        <f>IF(GUS_2020!AH116&lt;&gt;"",GUS_2020!AH116*41.868/1000,"")</f>
        <v/>
      </c>
      <c r="AI116" s="273" t="str">
        <f>IF(GUS_2020!AI116&lt;&gt;"",GUS_2020!AI116*41.868/1000,"")</f>
        <v/>
      </c>
      <c r="AJ116" s="273">
        <f>IF(GUS_2020!AJ116&lt;&gt;"",GUS_2020!AJ116*41.868/1000,"")</f>
        <v>0</v>
      </c>
      <c r="AK116" s="273" t="str">
        <f>IF(GUS_2020!AK116&lt;&gt;"",GUS_2020!AK116*41.868/1000,"")</f>
        <v/>
      </c>
      <c r="AL116" s="273">
        <f>IF(GUS_2020!AL116&lt;&gt;"",GUS_2020!AL116*41.868/1000,"")</f>
        <v>0.25120800000000004</v>
      </c>
      <c r="AM116" s="273">
        <f>IF(GUS_2020!AM116&lt;&gt;"",GUS_2020!AM116*41.868/1000,"")</f>
        <v>8.3736000000000005E-2</v>
      </c>
      <c r="AN116" s="273" t="str">
        <f>IF(GUS_2020!AN116&lt;&gt;"",GUS_2020!AN116*41.868/1000,"")</f>
        <v/>
      </c>
      <c r="AO116" s="273" t="str">
        <f>IF(GUS_2020!AO116&lt;&gt;"",GUS_2020!AO116*41.868/1000,"")</f>
        <v/>
      </c>
      <c r="AP116" s="273" t="str">
        <f>IF(GUS_2020!AP116&lt;&gt;"",GUS_2020!AP116*41.868/1000,"")</f>
        <v/>
      </c>
      <c r="AQ116" s="273" t="str">
        <f>IF(GUS_2020!AQ116&lt;&gt;"",GUS_2020!AQ116*41.868/1000,"")</f>
        <v/>
      </c>
      <c r="AR116" s="273" t="str">
        <f>IF(GUS_2020!AR116&lt;&gt;"",GUS_2020!AR116*41.868/1000,"")</f>
        <v/>
      </c>
      <c r="AS116" s="273">
        <f>IF(GUS_2020!AS116&lt;&gt;"",GUS_2020!AS116*41.868/1000,"")</f>
        <v>0</v>
      </c>
      <c r="AT116" s="273">
        <f>IF(GUS_2020!AT116&lt;&gt;"",GUS_2020!AT116*41.868/1000,"")</f>
        <v>1.6328520000000002</v>
      </c>
      <c r="AU116" s="273">
        <f>IF(GUS_2020!AU116&lt;&gt;"",GUS_2020!AU116*41.868/1000,"")</f>
        <v>34.792308000000006</v>
      </c>
      <c r="AV116" s="273" t="str">
        <f>IF(GUS_2020!AV116&lt;&gt;"",GUS_2020!AV116*41.868/1000,"")</f>
        <v/>
      </c>
      <c r="AW116" s="273" t="str">
        <f>IF(GUS_2020!AW116&lt;&gt;"",GUS_2020!AW116*41.868/1000,"")</f>
        <v/>
      </c>
      <c r="AX116" s="273" t="str">
        <f>IF(GUS_2020!AX116&lt;&gt;"",GUS_2020!AX116*41.868/1000,"")</f>
        <v/>
      </c>
      <c r="AY116" s="273" t="str">
        <f>IF(GUS_2020!AY116&lt;&gt;"",GUS_2020!AY116*41.868/1000,"")</f>
        <v/>
      </c>
      <c r="AZ116" s="273" t="str">
        <f>IF(GUS_2020!AZ116&lt;&gt;"",GUS_2020!AZ116*41.868/1000,"")</f>
        <v/>
      </c>
      <c r="BA116" s="273" t="str">
        <f>IF(GUS_2020!BA116&lt;&gt;"",GUS_2020!BA116*41.868/1000,"")</f>
        <v/>
      </c>
      <c r="BB116" s="273">
        <f>IF(GUS_2020!BB116&lt;&gt;"",GUS_2020!BB116*41.868/1000,"")</f>
        <v>34.750440000000005</v>
      </c>
      <c r="BC116" s="273" t="str">
        <f>IF(GUS_2020!BC116&lt;&gt;"",GUS_2020!BC116*41.868/1000,"")</f>
        <v/>
      </c>
      <c r="BD116" s="273">
        <f>IF(GUS_2020!BD116&lt;&gt;"",GUS_2020!BD116*41.868/1000,"")</f>
        <v>4.1868000000000002E-2</v>
      </c>
      <c r="BE116" s="273" t="str">
        <f>IF(GUS_2020!BE116&lt;&gt;"",GUS_2020!BE116*41.868/1000,"")</f>
        <v/>
      </c>
      <c r="BF116" s="273" t="str">
        <f>IF(GUS_2020!BF116&lt;&gt;"",GUS_2020!BF116*41.868/1000,"")</f>
        <v/>
      </c>
      <c r="BG116" s="273" t="str">
        <f>IF(GUS_2020!BG116&lt;&gt;"",GUS_2020!BG116*41.868/1000,"")</f>
        <v/>
      </c>
      <c r="BH116" s="273" t="str">
        <f>IF(GUS_2020!BH116&lt;&gt;"",GUS_2020!BH116*41.868/1000,"")</f>
        <v/>
      </c>
      <c r="BI116" s="273" t="str">
        <f>IF(GUS_2020!BI116&lt;&gt;"",GUS_2020!BI116*41.868/1000,"")</f>
        <v/>
      </c>
      <c r="BJ116" s="273" t="str">
        <f>IF(GUS_2020!BJ116&lt;&gt;"",GUS_2020!BJ116*41.868/1000,"")</f>
        <v/>
      </c>
      <c r="BK116" s="273" t="str">
        <f>IF(GUS_2020!BK116&lt;&gt;"",GUS_2020!BK116*41.868/1000,"")</f>
        <v/>
      </c>
      <c r="BL116" s="273" t="str">
        <f>IF(GUS_2020!BL116&lt;&gt;"",GUS_2020!BL116*41.868/1000,"")</f>
        <v/>
      </c>
      <c r="BM116" s="273" t="str">
        <f>IF(GUS_2020!BM116&lt;&gt;"",GUS_2020!BM116*41.868/1000,"")</f>
        <v/>
      </c>
      <c r="BN116" s="273" t="str">
        <f>IF(GUS_2020!BN116&lt;&gt;"",GUS_2020!BN116*41.868/1000,"")</f>
        <v/>
      </c>
      <c r="BO116" s="273" t="str">
        <f>IF(GUS_2020!BO116&lt;&gt;"",GUS_2020!BO116*41.868/1000,"")</f>
        <v/>
      </c>
      <c r="BP116" s="273" t="str">
        <f>IF(GUS_2020!BP116&lt;&gt;"",GUS_2020!BP116*41.868/1000,"")</f>
        <v/>
      </c>
      <c r="BQ116" s="273" t="str">
        <f>IF(GUS_2020!BQ116&lt;&gt;"",GUS_2020!BQ116*41.868/1000,"")</f>
        <v/>
      </c>
      <c r="BR116" s="273">
        <f>IF(GUS_2020!BR116&lt;&gt;"",GUS_2020!BR116*41.868/1000,"")</f>
        <v>3.0144960000000003</v>
      </c>
      <c r="BS116" s="273">
        <f>IF(GUS_2020!BS116&lt;&gt;"",GUS_2020!BS116*41.868/1000,"")</f>
        <v>8.7922799999999999</v>
      </c>
    </row>
    <row r="117" spans="1:71" ht="22.5">
      <c r="A117" s="272" t="s">
        <v>758</v>
      </c>
      <c r="B117" s="273">
        <f>IF(GUS_2020!B117&lt;&gt;"",GUS_2020!B117*41.868/1000,"")</f>
        <v>8.2061280000000014</v>
      </c>
      <c r="C117" s="273">
        <f>IF(GUS_2020!C117&lt;&gt;"",GUS_2020!C117*41.868/1000,"")</f>
        <v>1.0048320000000002</v>
      </c>
      <c r="D117" s="273" t="str">
        <f>IF(GUS_2020!D117&lt;&gt;"",GUS_2020!D117*41.868/1000,"")</f>
        <v/>
      </c>
      <c r="E117" s="273" t="str">
        <f>IF(GUS_2020!E117&lt;&gt;"",GUS_2020!E117*41.868/1000,"")</f>
        <v/>
      </c>
      <c r="F117" s="273">
        <f>IF(GUS_2020!F117&lt;&gt;"",GUS_2020!F117*41.868/1000,"")</f>
        <v>0.33494400000000002</v>
      </c>
      <c r="G117" s="273" t="str">
        <f>IF(GUS_2020!G117&lt;&gt;"",GUS_2020!G117*41.868/1000,"")</f>
        <v/>
      </c>
      <c r="H117" s="273">
        <f>IF(GUS_2020!H117&lt;&gt;"",GUS_2020!H117*41.868/1000,"")</f>
        <v>0.62802000000000002</v>
      </c>
      <c r="I117" s="273">
        <f>IF(GUS_2020!I117&lt;&gt;"",GUS_2020!I117*41.868/1000,"")</f>
        <v>0</v>
      </c>
      <c r="J117" s="273" t="str">
        <f>IF(GUS_2020!J117&lt;&gt;"",GUS_2020!J117*41.868/1000,"")</f>
        <v/>
      </c>
      <c r="K117" s="273" t="str">
        <f>IF(GUS_2020!K117&lt;&gt;"",GUS_2020!K117*41.868/1000,"")</f>
        <v/>
      </c>
      <c r="L117" s="273" t="str">
        <f>IF(GUS_2020!L117&lt;&gt;"",GUS_2020!L117*41.868/1000,"")</f>
        <v/>
      </c>
      <c r="M117" s="273">
        <f>IF(GUS_2020!M117&lt;&gt;"",GUS_2020!M117*41.868/1000,"")</f>
        <v>4.1868000000000002E-2</v>
      </c>
      <c r="N117" s="273" t="str">
        <f>IF(GUS_2020!N117&lt;&gt;"",GUS_2020!N117*41.868/1000,"")</f>
        <v/>
      </c>
      <c r="O117" s="273" t="str">
        <f>IF(GUS_2020!O117&lt;&gt;"",GUS_2020!O117*41.868/1000,"")</f>
        <v/>
      </c>
      <c r="P117" s="273" t="str">
        <f>IF(GUS_2020!P117&lt;&gt;"",GUS_2020!P117*41.868/1000,"")</f>
        <v/>
      </c>
      <c r="Q117" s="273" t="str">
        <f>IF(GUS_2020!Q117&lt;&gt;"",GUS_2020!Q117*41.868/1000,"")</f>
        <v/>
      </c>
      <c r="R117" s="273" t="str">
        <f>IF(GUS_2020!R117&lt;&gt;"",GUS_2020!R117*41.868/1000,"")</f>
        <v/>
      </c>
      <c r="S117" s="273" t="str">
        <f>IF(GUS_2020!S117&lt;&gt;"",GUS_2020!S117*41.868/1000,"")</f>
        <v/>
      </c>
      <c r="T117" s="273" t="str">
        <f>IF(GUS_2020!T117&lt;&gt;"",GUS_2020!T117*41.868/1000,"")</f>
        <v/>
      </c>
      <c r="U117" s="273" t="str">
        <f>IF(GUS_2020!U117&lt;&gt;"",GUS_2020!U117*41.868/1000,"")</f>
        <v/>
      </c>
      <c r="V117" s="273" t="str">
        <f>IF(GUS_2020!V117&lt;&gt;"",GUS_2020!V117*41.868/1000,"")</f>
        <v/>
      </c>
      <c r="W117" s="273">
        <f>IF(GUS_2020!W117&lt;&gt;"",GUS_2020!W117*41.868/1000,"")</f>
        <v>4.5217440000000009</v>
      </c>
      <c r="X117" s="273" t="str">
        <f>IF(GUS_2020!X117&lt;&gt;"",GUS_2020!X117*41.868/1000,"")</f>
        <v/>
      </c>
      <c r="Y117" s="273" t="str">
        <f>IF(GUS_2020!Y117&lt;&gt;"",GUS_2020!Y117*41.868/1000,"")</f>
        <v/>
      </c>
      <c r="Z117" s="273" t="str">
        <f>IF(GUS_2020!Z117&lt;&gt;"",GUS_2020!Z117*41.868/1000,"")</f>
        <v/>
      </c>
      <c r="AA117" s="273" t="str">
        <f>IF(GUS_2020!AA117&lt;&gt;"",GUS_2020!AA117*41.868/1000,"")</f>
        <v/>
      </c>
      <c r="AB117" s="273" t="str">
        <f>IF(GUS_2020!AB117&lt;&gt;"",GUS_2020!AB117*41.868/1000,"")</f>
        <v/>
      </c>
      <c r="AC117" s="273" t="str">
        <f>IF(GUS_2020!AC117&lt;&gt;"",GUS_2020!AC117*41.868/1000,"")</f>
        <v/>
      </c>
      <c r="AD117" s="273" t="str">
        <f>IF(GUS_2020!AD117&lt;&gt;"",GUS_2020!AD117*41.868/1000,"")</f>
        <v/>
      </c>
      <c r="AE117" s="273">
        <f>IF(GUS_2020!AE117&lt;&gt;"",GUS_2020!AE117*41.868/1000,"")</f>
        <v>0.12560400000000002</v>
      </c>
      <c r="AF117" s="273">
        <f>IF(GUS_2020!AF117&lt;&gt;"",GUS_2020!AF117*41.868/1000,"")</f>
        <v>0</v>
      </c>
      <c r="AG117" s="273" t="str">
        <f>IF(GUS_2020!AG117&lt;&gt;"",GUS_2020!AG117*41.868/1000,"")</f>
        <v/>
      </c>
      <c r="AH117" s="273" t="str">
        <f>IF(GUS_2020!AH117&lt;&gt;"",GUS_2020!AH117*41.868/1000,"")</f>
        <v/>
      </c>
      <c r="AI117" s="273" t="str">
        <f>IF(GUS_2020!AI117&lt;&gt;"",GUS_2020!AI117*41.868/1000,"")</f>
        <v/>
      </c>
      <c r="AJ117" s="273">
        <f>IF(GUS_2020!AJ117&lt;&gt;"",GUS_2020!AJ117*41.868/1000,"")</f>
        <v>0</v>
      </c>
      <c r="AK117" s="273" t="str">
        <f>IF(GUS_2020!AK117&lt;&gt;"",GUS_2020!AK117*41.868/1000,"")</f>
        <v/>
      </c>
      <c r="AL117" s="273">
        <f>IF(GUS_2020!AL117&lt;&gt;"",GUS_2020!AL117*41.868/1000,"")</f>
        <v>4.2286680000000008</v>
      </c>
      <c r="AM117" s="273">
        <f>IF(GUS_2020!AM117&lt;&gt;"",GUS_2020!AM117*41.868/1000,"")</f>
        <v>0.12560400000000002</v>
      </c>
      <c r="AN117" s="273" t="str">
        <f>IF(GUS_2020!AN117&lt;&gt;"",GUS_2020!AN117*41.868/1000,"")</f>
        <v/>
      </c>
      <c r="AO117" s="273" t="str">
        <f>IF(GUS_2020!AO117&lt;&gt;"",GUS_2020!AO117*41.868/1000,"")</f>
        <v/>
      </c>
      <c r="AP117" s="273" t="str">
        <f>IF(GUS_2020!AP117&lt;&gt;"",GUS_2020!AP117*41.868/1000,"")</f>
        <v/>
      </c>
      <c r="AQ117" s="273" t="str">
        <f>IF(GUS_2020!AQ117&lt;&gt;"",GUS_2020!AQ117*41.868/1000,"")</f>
        <v/>
      </c>
      <c r="AR117" s="273" t="str">
        <f>IF(GUS_2020!AR117&lt;&gt;"",GUS_2020!AR117*41.868/1000,"")</f>
        <v/>
      </c>
      <c r="AS117" s="273" t="str">
        <f>IF(GUS_2020!AS117&lt;&gt;"",GUS_2020!AS117*41.868/1000,"")</f>
        <v/>
      </c>
      <c r="AT117" s="273">
        <f>IF(GUS_2020!AT117&lt;&gt;"",GUS_2020!AT117*41.868/1000,"")</f>
        <v>0.96296400000000004</v>
      </c>
      <c r="AU117" s="273">
        <f>IF(GUS_2020!AU117&lt;&gt;"",GUS_2020!AU117*41.868/1000,"")</f>
        <v>0</v>
      </c>
      <c r="AV117" s="273" t="str">
        <f>IF(GUS_2020!AV117&lt;&gt;"",GUS_2020!AV117*41.868/1000,"")</f>
        <v/>
      </c>
      <c r="AW117" s="273" t="str">
        <f>IF(GUS_2020!AW117&lt;&gt;"",GUS_2020!AW117*41.868/1000,"")</f>
        <v/>
      </c>
      <c r="AX117" s="273" t="str">
        <f>IF(GUS_2020!AX117&lt;&gt;"",GUS_2020!AX117*41.868/1000,"")</f>
        <v/>
      </c>
      <c r="AY117" s="273" t="str">
        <f>IF(GUS_2020!AY117&lt;&gt;"",GUS_2020!AY117*41.868/1000,"")</f>
        <v/>
      </c>
      <c r="AZ117" s="273" t="str">
        <f>IF(GUS_2020!AZ117&lt;&gt;"",GUS_2020!AZ117*41.868/1000,"")</f>
        <v/>
      </c>
      <c r="BA117" s="273" t="str">
        <f>IF(GUS_2020!BA117&lt;&gt;"",GUS_2020!BA117*41.868/1000,"")</f>
        <v/>
      </c>
      <c r="BB117" s="273">
        <f>IF(GUS_2020!BB117&lt;&gt;"",GUS_2020!BB117*41.868/1000,"")</f>
        <v>0</v>
      </c>
      <c r="BC117" s="273" t="str">
        <f>IF(GUS_2020!BC117&lt;&gt;"",GUS_2020!BC117*41.868/1000,"")</f>
        <v/>
      </c>
      <c r="BD117" s="273" t="str">
        <f>IF(GUS_2020!BD117&lt;&gt;"",GUS_2020!BD117*41.868/1000,"")</f>
        <v/>
      </c>
      <c r="BE117" s="273" t="str">
        <f>IF(GUS_2020!BE117&lt;&gt;"",GUS_2020!BE117*41.868/1000,"")</f>
        <v/>
      </c>
      <c r="BF117" s="273" t="str">
        <f>IF(GUS_2020!BF117&lt;&gt;"",GUS_2020!BF117*41.868/1000,"")</f>
        <v/>
      </c>
      <c r="BG117" s="273" t="str">
        <f>IF(GUS_2020!BG117&lt;&gt;"",GUS_2020!BG117*41.868/1000,"")</f>
        <v/>
      </c>
      <c r="BH117" s="273" t="str">
        <f>IF(GUS_2020!BH117&lt;&gt;"",GUS_2020!BH117*41.868/1000,"")</f>
        <v/>
      </c>
      <c r="BI117" s="273" t="str">
        <f>IF(GUS_2020!BI117&lt;&gt;"",GUS_2020!BI117*41.868/1000,"")</f>
        <v/>
      </c>
      <c r="BJ117" s="273" t="str">
        <f>IF(GUS_2020!BJ117&lt;&gt;"",GUS_2020!BJ117*41.868/1000,"")</f>
        <v/>
      </c>
      <c r="BK117" s="273" t="str">
        <f>IF(GUS_2020!BK117&lt;&gt;"",GUS_2020!BK117*41.868/1000,"")</f>
        <v/>
      </c>
      <c r="BL117" s="273" t="str">
        <f>IF(GUS_2020!BL117&lt;&gt;"",GUS_2020!BL117*41.868/1000,"")</f>
        <v/>
      </c>
      <c r="BM117" s="273" t="str">
        <f>IF(GUS_2020!BM117&lt;&gt;"",GUS_2020!BM117*41.868/1000,"")</f>
        <v/>
      </c>
      <c r="BN117" s="273">
        <f>IF(GUS_2020!BN117&lt;&gt;"",GUS_2020!BN117*41.868/1000,"")</f>
        <v>0</v>
      </c>
      <c r="BO117" s="273">
        <f>IF(GUS_2020!BO117&lt;&gt;"",GUS_2020!BO117*41.868/1000,"")</f>
        <v>0</v>
      </c>
      <c r="BP117" s="273" t="str">
        <f>IF(GUS_2020!BP117&lt;&gt;"",GUS_2020!BP117*41.868/1000,"")</f>
        <v/>
      </c>
      <c r="BQ117" s="273" t="str">
        <f>IF(GUS_2020!BQ117&lt;&gt;"",GUS_2020!BQ117*41.868/1000,"")</f>
        <v/>
      </c>
      <c r="BR117" s="273">
        <f>IF(GUS_2020!BR117&lt;&gt;"",GUS_2020!BR117*41.868/1000,"")</f>
        <v>0.293076</v>
      </c>
      <c r="BS117" s="273">
        <f>IF(GUS_2020!BS117&lt;&gt;"",GUS_2020!BS117*41.868/1000,"")</f>
        <v>1.3816440000000001</v>
      </c>
    </row>
    <row r="118" spans="1:71" ht="22.5">
      <c r="A118" s="272" t="s">
        <v>759</v>
      </c>
      <c r="B118" s="273">
        <f>IF(GUS_2020!B118&lt;&gt;"",GUS_2020!B118*41.868/1000,"")</f>
        <v>4.8566880000000001</v>
      </c>
      <c r="C118" s="273">
        <f>IF(GUS_2020!C118&lt;&gt;"",GUS_2020!C118*41.868/1000,"")</f>
        <v>0.33494400000000002</v>
      </c>
      <c r="D118" s="273" t="str">
        <f>IF(GUS_2020!D118&lt;&gt;"",GUS_2020!D118*41.868/1000,"")</f>
        <v/>
      </c>
      <c r="E118" s="273" t="str">
        <f>IF(GUS_2020!E118&lt;&gt;"",GUS_2020!E118*41.868/1000,"")</f>
        <v/>
      </c>
      <c r="F118" s="273">
        <f>IF(GUS_2020!F118&lt;&gt;"",GUS_2020!F118*41.868/1000,"")</f>
        <v>0.33494400000000002</v>
      </c>
      <c r="G118" s="273" t="str">
        <f>IF(GUS_2020!G118&lt;&gt;"",GUS_2020!G118*41.868/1000,"")</f>
        <v/>
      </c>
      <c r="H118" s="273">
        <f>IF(GUS_2020!H118&lt;&gt;"",GUS_2020!H118*41.868/1000,"")</f>
        <v>0</v>
      </c>
      <c r="I118" s="273">
        <f>IF(GUS_2020!I118&lt;&gt;"",GUS_2020!I118*41.868/1000,"")</f>
        <v>0</v>
      </c>
      <c r="J118" s="273">
        <f>IF(GUS_2020!J118&lt;&gt;"",GUS_2020!J118*41.868/1000,"")</f>
        <v>0</v>
      </c>
      <c r="K118" s="273" t="str">
        <f>IF(GUS_2020!K118&lt;&gt;"",GUS_2020!K118*41.868/1000,"")</f>
        <v/>
      </c>
      <c r="L118" s="273" t="str">
        <f>IF(GUS_2020!L118&lt;&gt;"",GUS_2020!L118*41.868/1000,"")</f>
        <v/>
      </c>
      <c r="M118" s="273" t="str">
        <f>IF(GUS_2020!M118&lt;&gt;"",GUS_2020!M118*41.868/1000,"")</f>
        <v/>
      </c>
      <c r="N118" s="273" t="str">
        <f>IF(GUS_2020!N118&lt;&gt;"",GUS_2020!N118*41.868/1000,"")</f>
        <v/>
      </c>
      <c r="O118" s="273" t="str">
        <f>IF(GUS_2020!O118&lt;&gt;"",GUS_2020!O118*41.868/1000,"")</f>
        <v/>
      </c>
      <c r="P118" s="273" t="str">
        <f>IF(GUS_2020!P118&lt;&gt;"",GUS_2020!P118*41.868/1000,"")</f>
        <v/>
      </c>
      <c r="Q118" s="273" t="str">
        <f>IF(GUS_2020!Q118&lt;&gt;"",GUS_2020!Q118*41.868/1000,"")</f>
        <v/>
      </c>
      <c r="R118" s="273" t="str">
        <f>IF(GUS_2020!R118&lt;&gt;"",GUS_2020!R118*41.868/1000,"")</f>
        <v/>
      </c>
      <c r="S118" s="273" t="str">
        <f>IF(GUS_2020!S118&lt;&gt;"",GUS_2020!S118*41.868/1000,"")</f>
        <v/>
      </c>
      <c r="T118" s="273" t="str">
        <f>IF(GUS_2020!T118&lt;&gt;"",GUS_2020!T118*41.868/1000,"")</f>
        <v/>
      </c>
      <c r="U118" s="273" t="str">
        <f>IF(GUS_2020!U118&lt;&gt;"",GUS_2020!U118*41.868/1000,"")</f>
        <v/>
      </c>
      <c r="V118" s="273" t="str">
        <f>IF(GUS_2020!V118&lt;&gt;"",GUS_2020!V118*41.868/1000,"")</f>
        <v/>
      </c>
      <c r="W118" s="273">
        <f>IF(GUS_2020!W118&lt;&gt;"",GUS_2020!W118*41.868/1000,"")</f>
        <v>0.16747200000000001</v>
      </c>
      <c r="X118" s="273" t="str">
        <f>IF(GUS_2020!X118&lt;&gt;"",GUS_2020!X118*41.868/1000,"")</f>
        <v/>
      </c>
      <c r="Y118" s="273" t="str">
        <f>IF(GUS_2020!Y118&lt;&gt;"",GUS_2020!Y118*41.868/1000,"")</f>
        <v/>
      </c>
      <c r="Z118" s="273" t="str">
        <f>IF(GUS_2020!Z118&lt;&gt;"",GUS_2020!Z118*41.868/1000,"")</f>
        <v/>
      </c>
      <c r="AA118" s="273" t="str">
        <f>IF(GUS_2020!AA118&lt;&gt;"",GUS_2020!AA118*41.868/1000,"")</f>
        <v/>
      </c>
      <c r="AB118" s="273" t="str">
        <f>IF(GUS_2020!AB118&lt;&gt;"",GUS_2020!AB118*41.868/1000,"")</f>
        <v/>
      </c>
      <c r="AC118" s="273" t="str">
        <f>IF(GUS_2020!AC118&lt;&gt;"",GUS_2020!AC118*41.868/1000,"")</f>
        <v/>
      </c>
      <c r="AD118" s="273" t="str">
        <f>IF(GUS_2020!AD118&lt;&gt;"",GUS_2020!AD118*41.868/1000,"")</f>
        <v/>
      </c>
      <c r="AE118" s="273">
        <f>IF(GUS_2020!AE118&lt;&gt;"",GUS_2020!AE118*41.868/1000,"")</f>
        <v>4.1868000000000002E-2</v>
      </c>
      <c r="AF118" s="273">
        <f>IF(GUS_2020!AF118&lt;&gt;"",GUS_2020!AF118*41.868/1000,"")</f>
        <v>0</v>
      </c>
      <c r="AG118" s="273" t="str">
        <f>IF(GUS_2020!AG118&lt;&gt;"",GUS_2020!AG118*41.868/1000,"")</f>
        <v/>
      </c>
      <c r="AH118" s="273" t="str">
        <f>IF(GUS_2020!AH118&lt;&gt;"",GUS_2020!AH118*41.868/1000,"")</f>
        <v/>
      </c>
      <c r="AI118" s="273" t="str">
        <f>IF(GUS_2020!AI118&lt;&gt;"",GUS_2020!AI118*41.868/1000,"")</f>
        <v/>
      </c>
      <c r="AJ118" s="273" t="str">
        <f>IF(GUS_2020!AJ118&lt;&gt;"",GUS_2020!AJ118*41.868/1000,"")</f>
        <v/>
      </c>
      <c r="AK118" s="273" t="str">
        <f>IF(GUS_2020!AK118&lt;&gt;"",GUS_2020!AK118*41.868/1000,"")</f>
        <v/>
      </c>
      <c r="AL118" s="273">
        <f>IF(GUS_2020!AL118&lt;&gt;"",GUS_2020!AL118*41.868/1000,"")</f>
        <v>0.12560400000000002</v>
      </c>
      <c r="AM118" s="273">
        <f>IF(GUS_2020!AM118&lt;&gt;"",GUS_2020!AM118*41.868/1000,"")</f>
        <v>0</v>
      </c>
      <c r="AN118" s="273" t="str">
        <f>IF(GUS_2020!AN118&lt;&gt;"",GUS_2020!AN118*41.868/1000,"")</f>
        <v/>
      </c>
      <c r="AO118" s="273" t="str">
        <f>IF(GUS_2020!AO118&lt;&gt;"",GUS_2020!AO118*41.868/1000,"")</f>
        <v/>
      </c>
      <c r="AP118" s="273" t="str">
        <f>IF(GUS_2020!AP118&lt;&gt;"",GUS_2020!AP118*41.868/1000,"")</f>
        <v/>
      </c>
      <c r="AQ118" s="273" t="str">
        <f>IF(GUS_2020!AQ118&lt;&gt;"",GUS_2020!AQ118*41.868/1000,"")</f>
        <v/>
      </c>
      <c r="AR118" s="273" t="str">
        <f>IF(GUS_2020!AR118&lt;&gt;"",GUS_2020!AR118*41.868/1000,"")</f>
        <v/>
      </c>
      <c r="AS118" s="273">
        <f>IF(GUS_2020!AS118&lt;&gt;"",GUS_2020!AS118*41.868/1000,"")</f>
        <v>0</v>
      </c>
      <c r="AT118" s="273">
        <f>IF(GUS_2020!AT118&lt;&gt;"",GUS_2020!AT118*41.868/1000,"")</f>
        <v>1.9677960000000001</v>
      </c>
      <c r="AU118" s="273">
        <f>IF(GUS_2020!AU118&lt;&gt;"",GUS_2020!AU118*41.868/1000,"")</f>
        <v>0</v>
      </c>
      <c r="AV118" s="273" t="str">
        <f>IF(GUS_2020!AV118&lt;&gt;"",GUS_2020!AV118*41.868/1000,"")</f>
        <v/>
      </c>
      <c r="AW118" s="273" t="str">
        <f>IF(GUS_2020!AW118&lt;&gt;"",GUS_2020!AW118*41.868/1000,"")</f>
        <v/>
      </c>
      <c r="AX118" s="273" t="str">
        <f>IF(GUS_2020!AX118&lt;&gt;"",GUS_2020!AX118*41.868/1000,"")</f>
        <v/>
      </c>
      <c r="AY118" s="273" t="str">
        <f>IF(GUS_2020!AY118&lt;&gt;"",GUS_2020!AY118*41.868/1000,"")</f>
        <v/>
      </c>
      <c r="AZ118" s="273" t="str">
        <f>IF(GUS_2020!AZ118&lt;&gt;"",GUS_2020!AZ118*41.868/1000,"")</f>
        <v/>
      </c>
      <c r="BA118" s="273" t="str">
        <f>IF(GUS_2020!BA118&lt;&gt;"",GUS_2020!BA118*41.868/1000,"")</f>
        <v/>
      </c>
      <c r="BB118" s="273">
        <f>IF(GUS_2020!BB118&lt;&gt;"",GUS_2020!BB118*41.868/1000,"")</f>
        <v>0</v>
      </c>
      <c r="BC118" s="273" t="str">
        <f>IF(GUS_2020!BC118&lt;&gt;"",GUS_2020!BC118*41.868/1000,"")</f>
        <v/>
      </c>
      <c r="BD118" s="273" t="str">
        <f>IF(GUS_2020!BD118&lt;&gt;"",GUS_2020!BD118*41.868/1000,"")</f>
        <v/>
      </c>
      <c r="BE118" s="273" t="str">
        <f>IF(GUS_2020!BE118&lt;&gt;"",GUS_2020!BE118*41.868/1000,"")</f>
        <v/>
      </c>
      <c r="BF118" s="273" t="str">
        <f>IF(GUS_2020!BF118&lt;&gt;"",GUS_2020!BF118*41.868/1000,"")</f>
        <v/>
      </c>
      <c r="BG118" s="273" t="str">
        <f>IF(GUS_2020!BG118&lt;&gt;"",GUS_2020!BG118*41.868/1000,"")</f>
        <v/>
      </c>
      <c r="BH118" s="273" t="str">
        <f>IF(GUS_2020!BH118&lt;&gt;"",GUS_2020!BH118*41.868/1000,"")</f>
        <v/>
      </c>
      <c r="BI118" s="273" t="str">
        <f>IF(GUS_2020!BI118&lt;&gt;"",GUS_2020!BI118*41.868/1000,"")</f>
        <v/>
      </c>
      <c r="BJ118" s="273" t="str">
        <f>IF(GUS_2020!BJ118&lt;&gt;"",GUS_2020!BJ118*41.868/1000,"")</f>
        <v/>
      </c>
      <c r="BK118" s="273" t="str">
        <f>IF(GUS_2020!BK118&lt;&gt;"",GUS_2020!BK118*41.868/1000,"")</f>
        <v/>
      </c>
      <c r="BL118" s="273" t="str">
        <f>IF(GUS_2020!BL118&lt;&gt;"",GUS_2020!BL118*41.868/1000,"")</f>
        <v/>
      </c>
      <c r="BM118" s="273" t="str">
        <f>IF(GUS_2020!BM118&lt;&gt;"",GUS_2020!BM118*41.868/1000,"")</f>
        <v/>
      </c>
      <c r="BN118" s="273" t="str">
        <f>IF(GUS_2020!BN118&lt;&gt;"",GUS_2020!BN118*41.868/1000,"")</f>
        <v/>
      </c>
      <c r="BO118" s="273" t="str">
        <f>IF(GUS_2020!BO118&lt;&gt;"",GUS_2020!BO118*41.868/1000,"")</f>
        <v/>
      </c>
      <c r="BP118" s="273" t="str">
        <f>IF(GUS_2020!BP118&lt;&gt;"",GUS_2020!BP118*41.868/1000,"")</f>
        <v/>
      </c>
      <c r="BQ118" s="273" t="str">
        <f>IF(GUS_2020!BQ118&lt;&gt;"",GUS_2020!BQ118*41.868/1000,"")</f>
        <v/>
      </c>
      <c r="BR118" s="273">
        <f>IF(GUS_2020!BR118&lt;&gt;"",GUS_2020!BR118*41.868/1000,"")</f>
        <v>0.293076</v>
      </c>
      <c r="BS118" s="273">
        <f>IF(GUS_2020!BS118&lt;&gt;"",GUS_2020!BS118*41.868/1000,"")</f>
        <v>2.0933999999999999</v>
      </c>
    </row>
    <row r="119" spans="1:71" ht="22.5">
      <c r="A119" s="272" t="s">
        <v>760</v>
      </c>
      <c r="B119" s="273">
        <f>IF(GUS_2020!B119&lt;&gt;"",GUS_2020!B119*41.868/1000,"")</f>
        <v>34.122419999999998</v>
      </c>
      <c r="C119" s="273">
        <f>IF(GUS_2020!C119&lt;&gt;"",GUS_2020!C119*41.868/1000,"")</f>
        <v>1.3816440000000001</v>
      </c>
      <c r="D119" s="273" t="str">
        <f>IF(GUS_2020!D119&lt;&gt;"",GUS_2020!D119*41.868/1000,"")</f>
        <v/>
      </c>
      <c r="E119" s="273" t="str">
        <f>IF(GUS_2020!E119&lt;&gt;"",GUS_2020!E119*41.868/1000,"")</f>
        <v/>
      </c>
      <c r="F119" s="273">
        <f>IF(GUS_2020!F119&lt;&gt;"",GUS_2020!F119*41.868/1000,"")</f>
        <v>1.3816440000000001</v>
      </c>
      <c r="G119" s="273" t="str">
        <f>IF(GUS_2020!G119&lt;&gt;"",GUS_2020!G119*41.868/1000,"")</f>
        <v/>
      </c>
      <c r="H119" s="273">
        <f>IF(GUS_2020!H119&lt;&gt;"",GUS_2020!H119*41.868/1000,"")</f>
        <v>0</v>
      </c>
      <c r="I119" s="273" t="str">
        <f>IF(GUS_2020!I119&lt;&gt;"",GUS_2020!I119*41.868/1000,"")</f>
        <v/>
      </c>
      <c r="J119" s="273" t="str">
        <f>IF(GUS_2020!J119&lt;&gt;"",GUS_2020!J119*41.868/1000,"")</f>
        <v/>
      </c>
      <c r="K119" s="273" t="str">
        <f>IF(GUS_2020!K119&lt;&gt;"",GUS_2020!K119*41.868/1000,"")</f>
        <v/>
      </c>
      <c r="L119" s="273" t="str">
        <f>IF(GUS_2020!L119&lt;&gt;"",GUS_2020!L119*41.868/1000,"")</f>
        <v/>
      </c>
      <c r="M119" s="273" t="str">
        <f>IF(GUS_2020!M119&lt;&gt;"",GUS_2020!M119*41.868/1000,"")</f>
        <v/>
      </c>
      <c r="N119" s="273" t="str">
        <f>IF(GUS_2020!N119&lt;&gt;"",GUS_2020!N119*41.868/1000,"")</f>
        <v/>
      </c>
      <c r="O119" s="273" t="str">
        <f>IF(GUS_2020!O119&lt;&gt;"",GUS_2020!O119*41.868/1000,"")</f>
        <v/>
      </c>
      <c r="P119" s="273" t="str">
        <f>IF(GUS_2020!P119&lt;&gt;"",GUS_2020!P119*41.868/1000,"")</f>
        <v/>
      </c>
      <c r="Q119" s="273" t="str">
        <f>IF(GUS_2020!Q119&lt;&gt;"",GUS_2020!Q119*41.868/1000,"")</f>
        <v/>
      </c>
      <c r="R119" s="273" t="str">
        <f>IF(GUS_2020!R119&lt;&gt;"",GUS_2020!R119*41.868/1000,"")</f>
        <v/>
      </c>
      <c r="S119" s="273" t="str">
        <f>IF(GUS_2020!S119&lt;&gt;"",GUS_2020!S119*41.868/1000,"")</f>
        <v/>
      </c>
      <c r="T119" s="273" t="str">
        <f>IF(GUS_2020!T119&lt;&gt;"",GUS_2020!T119*41.868/1000,"")</f>
        <v/>
      </c>
      <c r="U119" s="273" t="str">
        <f>IF(GUS_2020!U119&lt;&gt;"",GUS_2020!U119*41.868/1000,"")</f>
        <v/>
      </c>
      <c r="V119" s="273" t="str">
        <f>IF(GUS_2020!V119&lt;&gt;"",GUS_2020!V119*41.868/1000,"")</f>
        <v/>
      </c>
      <c r="W119" s="273">
        <f>IF(GUS_2020!W119&lt;&gt;"",GUS_2020!W119*41.868/1000,"")</f>
        <v>0.75362400000000007</v>
      </c>
      <c r="X119" s="273" t="str">
        <f>IF(GUS_2020!X119&lt;&gt;"",GUS_2020!X119*41.868/1000,"")</f>
        <v/>
      </c>
      <c r="Y119" s="273" t="str">
        <f>IF(GUS_2020!Y119&lt;&gt;"",GUS_2020!Y119*41.868/1000,"")</f>
        <v/>
      </c>
      <c r="Z119" s="273" t="str">
        <f>IF(GUS_2020!Z119&lt;&gt;"",GUS_2020!Z119*41.868/1000,"")</f>
        <v/>
      </c>
      <c r="AA119" s="273" t="str">
        <f>IF(GUS_2020!AA119&lt;&gt;"",GUS_2020!AA119*41.868/1000,"")</f>
        <v/>
      </c>
      <c r="AB119" s="273" t="str">
        <f>IF(GUS_2020!AB119&lt;&gt;"",GUS_2020!AB119*41.868/1000,"")</f>
        <v/>
      </c>
      <c r="AC119" s="273" t="str">
        <f>IF(GUS_2020!AC119&lt;&gt;"",GUS_2020!AC119*41.868/1000,"")</f>
        <v/>
      </c>
      <c r="AD119" s="273" t="str">
        <f>IF(GUS_2020!AD119&lt;&gt;"",GUS_2020!AD119*41.868/1000,"")</f>
        <v/>
      </c>
      <c r="AE119" s="273">
        <f>IF(GUS_2020!AE119&lt;&gt;"",GUS_2020!AE119*41.868/1000,"")</f>
        <v>0.46054800000000001</v>
      </c>
      <c r="AF119" s="273">
        <f>IF(GUS_2020!AF119&lt;&gt;"",GUS_2020!AF119*41.868/1000,"")</f>
        <v>0</v>
      </c>
      <c r="AG119" s="273" t="str">
        <f>IF(GUS_2020!AG119&lt;&gt;"",GUS_2020!AG119*41.868/1000,"")</f>
        <v/>
      </c>
      <c r="AH119" s="273" t="str">
        <f>IF(GUS_2020!AH119&lt;&gt;"",GUS_2020!AH119*41.868/1000,"")</f>
        <v/>
      </c>
      <c r="AI119" s="273" t="str">
        <f>IF(GUS_2020!AI119&lt;&gt;"",GUS_2020!AI119*41.868/1000,"")</f>
        <v/>
      </c>
      <c r="AJ119" s="273" t="str">
        <f>IF(GUS_2020!AJ119&lt;&gt;"",GUS_2020!AJ119*41.868/1000,"")</f>
        <v/>
      </c>
      <c r="AK119" s="273" t="str">
        <f>IF(GUS_2020!AK119&lt;&gt;"",GUS_2020!AK119*41.868/1000,"")</f>
        <v/>
      </c>
      <c r="AL119" s="273">
        <f>IF(GUS_2020!AL119&lt;&gt;"",GUS_2020!AL119*41.868/1000,"")</f>
        <v>0.25120800000000004</v>
      </c>
      <c r="AM119" s="273">
        <f>IF(GUS_2020!AM119&lt;&gt;"",GUS_2020!AM119*41.868/1000,"")</f>
        <v>4.1868000000000002E-2</v>
      </c>
      <c r="AN119" s="273" t="str">
        <f>IF(GUS_2020!AN119&lt;&gt;"",GUS_2020!AN119*41.868/1000,"")</f>
        <v/>
      </c>
      <c r="AO119" s="273" t="str">
        <f>IF(GUS_2020!AO119&lt;&gt;"",GUS_2020!AO119*41.868/1000,"")</f>
        <v/>
      </c>
      <c r="AP119" s="273" t="str">
        <f>IF(GUS_2020!AP119&lt;&gt;"",GUS_2020!AP119*41.868/1000,"")</f>
        <v/>
      </c>
      <c r="AQ119" s="273" t="str">
        <f>IF(GUS_2020!AQ119&lt;&gt;"",GUS_2020!AQ119*41.868/1000,"")</f>
        <v/>
      </c>
      <c r="AR119" s="273" t="str">
        <f>IF(GUS_2020!AR119&lt;&gt;"",GUS_2020!AR119*41.868/1000,"")</f>
        <v/>
      </c>
      <c r="AS119" s="273">
        <f>IF(GUS_2020!AS119&lt;&gt;"",GUS_2020!AS119*41.868/1000,"")</f>
        <v>0</v>
      </c>
      <c r="AT119" s="273">
        <f>IF(GUS_2020!AT119&lt;&gt;"",GUS_2020!AT119*41.868/1000,"")</f>
        <v>6.6570120000000008</v>
      </c>
      <c r="AU119" s="273">
        <f>IF(GUS_2020!AU119&lt;&gt;"",GUS_2020!AU119*41.868/1000,"")</f>
        <v>4.479876</v>
      </c>
      <c r="AV119" s="273" t="str">
        <f>IF(GUS_2020!AV119&lt;&gt;"",GUS_2020!AV119*41.868/1000,"")</f>
        <v/>
      </c>
      <c r="AW119" s="273" t="str">
        <f>IF(GUS_2020!AW119&lt;&gt;"",GUS_2020!AW119*41.868/1000,"")</f>
        <v/>
      </c>
      <c r="AX119" s="273" t="str">
        <f>IF(GUS_2020!AX119&lt;&gt;"",GUS_2020!AX119*41.868/1000,"")</f>
        <v/>
      </c>
      <c r="AY119" s="273" t="str">
        <f>IF(GUS_2020!AY119&lt;&gt;"",GUS_2020!AY119*41.868/1000,"")</f>
        <v/>
      </c>
      <c r="AZ119" s="273" t="str">
        <f>IF(GUS_2020!AZ119&lt;&gt;"",GUS_2020!AZ119*41.868/1000,"")</f>
        <v/>
      </c>
      <c r="BA119" s="273" t="str">
        <f>IF(GUS_2020!BA119&lt;&gt;"",GUS_2020!BA119*41.868/1000,"")</f>
        <v/>
      </c>
      <c r="BB119" s="273">
        <f>IF(GUS_2020!BB119&lt;&gt;"",GUS_2020!BB119*41.868/1000,"")</f>
        <v>4.479876</v>
      </c>
      <c r="BC119" s="273" t="str">
        <f>IF(GUS_2020!BC119&lt;&gt;"",GUS_2020!BC119*41.868/1000,"")</f>
        <v/>
      </c>
      <c r="BD119" s="273" t="str">
        <f>IF(GUS_2020!BD119&lt;&gt;"",GUS_2020!BD119*41.868/1000,"")</f>
        <v/>
      </c>
      <c r="BE119" s="273" t="str">
        <f>IF(GUS_2020!BE119&lt;&gt;"",GUS_2020!BE119*41.868/1000,"")</f>
        <v/>
      </c>
      <c r="BF119" s="273" t="str">
        <f>IF(GUS_2020!BF119&lt;&gt;"",GUS_2020!BF119*41.868/1000,"")</f>
        <v/>
      </c>
      <c r="BG119" s="273" t="str">
        <f>IF(GUS_2020!BG119&lt;&gt;"",GUS_2020!BG119*41.868/1000,"")</f>
        <v/>
      </c>
      <c r="BH119" s="273" t="str">
        <f>IF(GUS_2020!BH119&lt;&gt;"",GUS_2020!BH119*41.868/1000,"")</f>
        <v/>
      </c>
      <c r="BI119" s="273" t="str">
        <f>IF(GUS_2020!BI119&lt;&gt;"",GUS_2020!BI119*41.868/1000,"")</f>
        <v/>
      </c>
      <c r="BJ119" s="273" t="str">
        <f>IF(GUS_2020!BJ119&lt;&gt;"",GUS_2020!BJ119*41.868/1000,"")</f>
        <v/>
      </c>
      <c r="BK119" s="273" t="str">
        <f>IF(GUS_2020!BK119&lt;&gt;"",GUS_2020!BK119*41.868/1000,"")</f>
        <v/>
      </c>
      <c r="BL119" s="273" t="str">
        <f>IF(GUS_2020!BL119&lt;&gt;"",GUS_2020!BL119*41.868/1000,"")</f>
        <v/>
      </c>
      <c r="BM119" s="273" t="str">
        <f>IF(GUS_2020!BM119&lt;&gt;"",GUS_2020!BM119*41.868/1000,"")</f>
        <v/>
      </c>
      <c r="BN119" s="273">
        <f>IF(GUS_2020!BN119&lt;&gt;"",GUS_2020!BN119*41.868/1000,"")</f>
        <v>0</v>
      </c>
      <c r="BO119" s="273">
        <f>IF(GUS_2020!BO119&lt;&gt;"",GUS_2020!BO119*41.868/1000,"")</f>
        <v>0</v>
      </c>
      <c r="BP119" s="273" t="str">
        <f>IF(GUS_2020!BP119&lt;&gt;"",GUS_2020!BP119*41.868/1000,"")</f>
        <v/>
      </c>
      <c r="BQ119" s="273" t="str">
        <f>IF(GUS_2020!BQ119&lt;&gt;"",GUS_2020!BQ119*41.868/1000,"")</f>
        <v/>
      </c>
      <c r="BR119" s="273">
        <f>IF(GUS_2020!BR119&lt;&gt;"",GUS_2020!BR119*41.868/1000,"")</f>
        <v>1.0048320000000002</v>
      </c>
      <c r="BS119" s="273">
        <f>IF(GUS_2020!BS119&lt;&gt;"",GUS_2020!BS119*41.868/1000,"")</f>
        <v>19.803564000000001</v>
      </c>
    </row>
    <row r="120" spans="1:71" ht="22.5">
      <c r="A120" s="272" t="s">
        <v>761</v>
      </c>
      <c r="B120" s="273">
        <f>IF(GUS_2020!B120&lt;&gt;"",GUS_2020!B120*41.868/1000,"")</f>
        <v>912.68053199999997</v>
      </c>
      <c r="C120" s="273" t="str">
        <f>IF(GUS_2020!C120&lt;&gt;"",GUS_2020!C120*41.868/1000,"")</f>
        <v/>
      </c>
      <c r="D120" s="273" t="str">
        <f>IF(GUS_2020!D120&lt;&gt;"",GUS_2020!D120*41.868/1000,"")</f>
        <v/>
      </c>
      <c r="E120" s="273" t="str">
        <f>IF(GUS_2020!E120&lt;&gt;"",GUS_2020!E120*41.868/1000,"")</f>
        <v/>
      </c>
      <c r="F120" s="273" t="str">
        <f>IF(GUS_2020!F120&lt;&gt;"",GUS_2020!F120*41.868/1000,"")</f>
        <v/>
      </c>
      <c r="G120" s="273" t="str">
        <f>IF(GUS_2020!G120&lt;&gt;"",GUS_2020!G120*41.868/1000,"")</f>
        <v/>
      </c>
      <c r="H120" s="273" t="str">
        <f>IF(GUS_2020!H120&lt;&gt;"",GUS_2020!H120*41.868/1000,"")</f>
        <v/>
      </c>
      <c r="I120" s="273" t="str">
        <f>IF(GUS_2020!I120&lt;&gt;"",GUS_2020!I120*41.868/1000,"")</f>
        <v/>
      </c>
      <c r="J120" s="273" t="str">
        <f>IF(GUS_2020!J120&lt;&gt;"",GUS_2020!J120*41.868/1000,"")</f>
        <v/>
      </c>
      <c r="K120" s="273" t="str">
        <f>IF(GUS_2020!K120&lt;&gt;"",GUS_2020!K120*41.868/1000,"")</f>
        <v/>
      </c>
      <c r="L120" s="273" t="str">
        <f>IF(GUS_2020!L120&lt;&gt;"",GUS_2020!L120*41.868/1000,"")</f>
        <v/>
      </c>
      <c r="M120" s="273" t="str">
        <f>IF(GUS_2020!M120&lt;&gt;"",GUS_2020!M120*41.868/1000,"")</f>
        <v/>
      </c>
      <c r="N120" s="273" t="str">
        <f>IF(GUS_2020!N120&lt;&gt;"",GUS_2020!N120*41.868/1000,"")</f>
        <v/>
      </c>
      <c r="O120" s="273" t="str">
        <f>IF(GUS_2020!O120&lt;&gt;"",GUS_2020!O120*41.868/1000,"")</f>
        <v/>
      </c>
      <c r="P120" s="273" t="str">
        <f>IF(GUS_2020!P120&lt;&gt;"",GUS_2020!P120*41.868/1000,"")</f>
        <v/>
      </c>
      <c r="Q120" s="273" t="str">
        <f>IF(GUS_2020!Q120&lt;&gt;"",GUS_2020!Q120*41.868/1000,"")</f>
        <v/>
      </c>
      <c r="R120" s="273" t="str">
        <f>IF(GUS_2020!R120&lt;&gt;"",GUS_2020!R120*41.868/1000,"")</f>
        <v/>
      </c>
      <c r="S120" s="273" t="str">
        <f>IF(GUS_2020!S120&lt;&gt;"",GUS_2020!S120*41.868/1000,"")</f>
        <v/>
      </c>
      <c r="T120" s="273" t="str">
        <f>IF(GUS_2020!T120&lt;&gt;"",GUS_2020!T120*41.868/1000,"")</f>
        <v/>
      </c>
      <c r="U120" s="273" t="str">
        <f>IF(GUS_2020!U120&lt;&gt;"",GUS_2020!U120*41.868/1000,"")</f>
        <v/>
      </c>
      <c r="V120" s="273" t="str">
        <f>IF(GUS_2020!V120&lt;&gt;"",GUS_2020!V120*41.868/1000,"")</f>
        <v/>
      </c>
      <c r="W120" s="273">
        <f>IF(GUS_2020!W120&lt;&gt;"",GUS_2020!W120*41.868/1000,"")</f>
        <v>843.0959160000001</v>
      </c>
      <c r="X120" s="273" t="str">
        <f>IF(GUS_2020!X120&lt;&gt;"",GUS_2020!X120*41.868/1000,"")</f>
        <v/>
      </c>
      <c r="Y120" s="273" t="str">
        <f>IF(GUS_2020!Y120&lt;&gt;"",GUS_2020!Y120*41.868/1000,"")</f>
        <v/>
      </c>
      <c r="Z120" s="273" t="str">
        <f>IF(GUS_2020!Z120&lt;&gt;"",GUS_2020!Z120*41.868/1000,"")</f>
        <v/>
      </c>
      <c r="AA120" s="273" t="str">
        <f>IF(GUS_2020!AA120&lt;&gt;"",GUS_2020!AA120*41.868/1000,"")</f>
        <v/>
      </c>
      <c r="AB120" s="273" t="str">
        <f>IF(GUS_2020!AB120&lt;&gt;"",GUS_2020!AB120*41.868/1000,"")</f>
        <v/>
      </c>
      <c r="AC120" s="273" t="str">
        <f>IF(GUS_2020!AC120&lt;&gt;"",GUS_2020!AC120*41.868/1000,"")</f>
        <v/>
      </c>
      <c r="AD120" s="273" t="str">
        <f>IF(GUS_2020!AD120&lt;&gt;"",GUS_2020!AD120*41.868/1000,"")</f>
        <v/>
      </c>
      <c r="AE120" s="273">
        <f>IF(GUS_2020!AE120&lt;&gt;"",GUS_2020!AE120*41.868/1000,"")</f>
        <v>79.800408000000004</v>
      </c>
      <c r="AF120" s="273">
        <f>IF(GUS_2020!AF120&lt;&gt;"",GUS_2020!AF120*41.868/1000,"")</f>
        <v>176.97603600000002</v>
      </c>
      <c r="AG120" s="273">
        <f>IF(GUS_2020!AG120&lt;&gt;"",GUS_2020!AG120*41.868/1000,"")</f>
        <v>0.16747200000000001</v>
      </c>
      <c r="AH120" s="273" t="str">
        <f>IF(GUS_2020!AH120&lt;&gt;"",GUS_2020!AH120*41.868/1000,"")</f>
        <v/>
      </c>
      <c r="AI120" s="273">
        <f>IF(GUS_2020!AI120&lt;&gt;"",GUS_2020!AI120*41.868/1000,"")</f>
        <v>0.58615200000000001</v>
      </c>
      <c r="AJ120" s="273" t="str">
        <f>IF(GUS_2020!AJ120&lt;&gt;"",GUS_2020!AJ120*41.868/1000,"")</f>
        <v/>
      </c>
      <c r="AK120" s="273" t="str">
        <f>IF(GUS_2020!AK120&lt;&gt;"",GUS_2020!AK120*41.868/1000,"")</f>
        <v/>
      </c>
      <c r="AL120" s="273">
        <f>IF(GUS_2020!AL120&lt;&gt;"",GUS_2020!AL120*41.868/1000,"")</f>
        <v>585.56584799999996</v>
      </c>
      <c r="AM120" s="273" t="str">
        <f>IF(GUS_2020!AM120&lt;&gt;"",GUS_2020!AM120*41.868/1000,"")</f>
        <v/>
      </c>
      <c r="AN120" s="273" t="str">
        <f>IF(GUS_2020!AN120&lt;&gt;"",GUS_2020!AN120*41.868/1000,"")</f>
        <v/>
      </c>
      <c r="AO120" s="273" t="str">
        <f>IF(GUS_2020!AO120&lt;&gt;"",GUS_2020!AO120*41.868/1000,"")</f>
        <v/>
      </c>
      <c r="AP120" s="273" t="str">
        <f>IF(GUS_2020!AP120&lt;&gt;"",GUS_2020!AP120*41.868/1000,"")</f>
        <v/>
      </c>
      <c r="AQ120" s="273" t="str">
        <f>IF(GUS_2020!AQ120&lt;&gt;"",GUS_2020!AQ120*41.868/1000,"")</f>
        <v/>
      </c>
      <c r="AR120" s="273" t="str">
        <f>IF(GUS_2020!AR120&lt;&gt;"",GUS_2020!AR120*41.868/1000,"")</f>
        <v/>
      </c>
      <c r="AS120" s="273" t="str">
        <f>IF(GUS_2020!AS120&lt;&gt;"",GUS_2020!AS120*41.868/1000,"")</f>
        <v/>
      </c>
      <c r="AT120" s="273">
        <f>IF(GUS_2020!AT120&lt;&gt;"",GUS_2020!AT120*41.868/1000,"")</f>
        <v>14.6538</v>
      </c>
      <c r="AU120" s="273">
        <f>IF(GUS_2020!AU120&lt;&gt;"",GUS_2020!AU120*41.868/1000,"")</f>
        <v>43.542720000000003</v>
      </c>
      <c r="AV120" s="273" t="str">
        <f>IF(GUS_2020!AV120&lt;&gt;"",GUS_2020!AV120*41.868/1000,"")</f>
        <v/>
      </c>
      <c r="AW120" s="273" t="str">
        <f>IF(GUS_2020!AW120&lt;&gt;"",GUS_2020!AW120*41.868/1000,"")</f>
        <v/>
      </c>
      <c r="AX120" s="273" t="str">
        <f>IF(GUS_2020!AX120&lt;&gt;"",GUS_2020!AX120*41.868/1000,"")</f>
        <v/>
      </c>
      <c r="AY120" s="273" t="str">
        <f>IF(GUS_2020!AY120&lt;&gt;"",GUS_2020!AY120*41.868/1000,"")</f>
        <v/>
      </c>
      <c r="AZ120" s="273" t="str">
        <f>IF(GUS_2020!AZ120&lt;&gt;"",GUS_2020!AZ120*41.868/1000,"")</f>
        <v/>
      </c>
      <c r="BA120" s="273" t="str">
        <f>IF(GUS_2020!BA120&lt;&gt;"",GUS_2020!BA120*41.868/1000,"")</f>
        <v/>
      </c>
      <c r="BB120" s="273" t="str">
        <f>IF(GUS_2020!BB120&lt;&gt;"",GUS_2020!BB120*41.868/1000,"")</f>
        <v/>
      </c>
      <c r="BC120" s="273" t="str">
        <f>IF(GUS_2020!BC120&lt;&gt;"",GUS_2020!BC120*41.868/1000,"")</f>
        <v/>
      </c>
      <c r="BD120" s="273" t="str">
        <f>IF(GUS_2020!BD120&lt;&gt;"",GUS_2020!BD120*41.868/1000,"")</f>
        <v/>
      </c>
      <c r="BE120" s="273" t="str">
        <f>IF(GUS_2020!BE120&lt;&gt;"",GUS_2020!BE120*41.868/1000,"")</f>
        <v/>
      </c>
      <c r="BF120" s="273" t="str">
        <f>IF(GUS_2020!BF120&lt;&gt;"",GUS_2020!BF120*41.868/1000,"")</f>
        <v/>
      </c>
      <c r="BG120" s="273">
        <f>IF(GUS_2020!BG120&lt;&gt;"",GUS_2020!BG120*41.868/1000,"")</f>
        <v>7.6618440000000003</v>
      </c>
      <c r="BH120" s="273">
        <f>IF(GUS_2020!BH120&lt;&gt;"",GUS_2020!BH120*41.868/1000,"")</f>
        <v>0.79549200000000009</v>
      </c>
      <c r="BI120" s="273">
        <f>IF(GUS_2020!BI120&lt;&gt;"",GUS_2020!BI120*41.868/1000,"")</f>
        <v>35.043516000000004</v>
      </c>
      <c r="BJ120" s="273" t="str">
        <f>IF(GUS_2020!BJ120&lt;&gt;"",GUS_2020!BJ120*41.868/1000,"")</f>
        <v/>
      </c>
      <c r="BK120" s="273" t="str">
        <f>IF(GUS_2020!BK120&lt;&gt;"",GUS_2020!BK120*41.868/1000,"")</f>
        <v/>
      </c>
      <c r="BL120" s="273" t="str">
        <f>IF(GUS_2020!BL120&lt;&gt;"",GUS_2020!BL120*41.868/1000,"")</f>
        <v/>
      </c>
      <c r="BM120" s="273" t="str">
        <f>IF(GUS_2020!BM120&lt;&gt;"",GUS_2020!BM120*41.868/1000,"")</f>
        <v/>
      </c>
      <c r="BN120" s="273" t="str">
        <f>IF(GUS_2020!BN120&lt;&gt;"",GUS_2020!BN120*41.868/1000,"")</f>
        <v/>
      </c>
      <c r="BO120" s="273" t="str">
        <f>IF(GUS_2020!BO120&lt;&gt;"",GUS_2020!BO120*41.868/1000,"")</f>
        <v/>
      </c>
      <c r="BP120" s="273" t="str">
        <f>IF(GUS_2020!BP120&lt;&gt;"",GUS_2020!BP120*41.868/1000,"")</f>
        <v/>
      </c>
      <c r="BQ120" s="273" t="str">
        <f>IF(GUS_2020!BQ120&lt;&gt;"",GUS_2020!BQ120*41.868/1000,"")</f>
        <v/>
      </c>
      <c r="BR120" s="273" t="str">
        <f>IF(GUS_2020!BR120&lt;&gt;"",GUS_2020!BR120*41.868/1000,"")</f>
        <v/>
      </c>
      <c r="BS120" s="273">
        <f>IF(GUS_2020!BS120&lt;&gt;"",GUS_2020!BS120*41.868/1000,"")</f>
        <v>11.429964</v>
      </c>
    </row>
    <row r="121" spans="1:71" ht="22.5">
      <c r="A121" s="272" t="s">
        <v>762</v>
      </c>
      <c r="B121" s="273">
        <f>IF(GUS_2020!B121&lt;&gt;"",GUS_2020!B121*41.868/1000,"")</f>
        <v>13.900176000000002</v>
      </c>
      <c r="C121" s="273" t="str">
        <f>IF(GUS_2020!C121&lt;&gt;"",GUS_2020!C121*41.868/1000,"")</f>
        <v/>
      </c>
      <c r="D121" s="273" t="str">
        <f>IF(GUS_2020!D121&lt;&gt;"",GUS_2020!D121*41.868/1000,"")</f>
        <v/>
      </c>
      <c r="E121" s="273" t="str">
        <f>IF(GUS_2020!E121&lt;&gt;"",GUS_2020!E121*41.868/1000,"")</f>
        <v/>
      </c>
      <c r="F121" s="273" t="str">
        <f>IF(GUS_2020!F121&lt;&gt;"",GUS_2020!F121*41.868/1000,"")</f>
        <v/>
      </c>
      <c r="G121" s="273" t="str">
        <f>IF(GUS_2020!G121&lt;&gt;"",GUS_2020!G121*41.868/1000,"")</f>
        <v/>
      </c>
      <c r="H121" s="273" t="str">
        <f>IF(GUS_2020!H121&lt;&gt;"",GUS_2020!H121*41.868/1000,"")</f>
        <v/>
      </c>
      <c r="I121" s="273" t="str">
        <f>IF(GUS_2020!I121&lt;&gt;"",GUS_2020!I121*41.868/1000,"")</f>
        <v/>
      </c>
      <c r="J121" s="273" t="str">
        <f>IF(GUS_2020!J121&lt;&gt;"",GUS_2020!J121*41.868/1000,"")</f>
        <v/>
      </c>
      <c r="K121" s="273" t="str">
        <f>IF(GUS_2020!K121&lt;&gt;"",GUS_2020!K121*41.868/1000,"")</f>
        <v/>
      </c>
      <c r="L121" s="273" t="str">
        <f>IF(GUS_2020!L121&lt;&gt;"",GUS_2020!L121*41.868/1000,"")</f>
        <v/>
      </c>
      <c r="M121" s="273" t="str">
        <f>IF(GUS_2020!M121&lt;&gt;"",GUS_2020!M121*41.868/1000,"")</f>
        <v/>
      </c>
      <c r="N121" s="273" t="str">
        <f>IF(GUS_2020!N121&lt;&gt;"",GUS_2020!N121*41.868/1000,"")</f>
        <v/>
      </c>
      <c r="O121" s="273" t="str">
        <f>IF(GUS_2020!O121&lt;&gt;"",GUS_2020!O121*41.868/1000,"")</f>
        <v/>
      </c>
      <c r="P121" s="273" t="str">
        <f>IF(GUS_2020!P121&lt;&gt;"",GUS_2020!P121*41.868/1000,"")</f>
        <v/>
      </c>
      <c r="Q121" s="273" t="str">
        <f>IF(GUS_2020!Q121&lt;&gt;"",GUS_2020!Q121*41.868/1000,"")</f>
        <v/>
      </c>
      <c r="R121" s="273" t="str">
        <f>IF(GUS_2020!R121&lt;&gt;"",GUS_2020!R121*41.868/1000,"")</f>
        <v/>
      </c>
      <c r="S121" s="273" t="str">
        <f>IF(GUS_2020!S121&lt;&gt;"",GUS_2020!S121*41.868/1000,"")</f>
        <v/>
      </c>
      <c r="T121" s="273" t="str">
        <f>IF(GUS_2020!T121&lt;&gt;"",GUS_2020!T121*41.868/1000,"")</f>
        <v/>
      </c>
      <c r="U121" s="273" t="str">
        <f>IF(GUS_2020!U121&lt;&gt;"",GUS_2020!U121*41.868/1000,"")</f>
        <v/>
      </c>
      <c r="V121" s="273" t="str">
        <f>IF(GUS_2020!V121&lt;&gt;"",GUS_2020!V121*41.868/1000,"")</f>
        <v/>
      </c>
      <c r="W121" s="273">
        <f>IF(GUS_2020!W121&lt;&gt;"",GUS_2020!W121*41.868/1000,"")</f>
        <v>3.4750440000000005</v>
      </c>
      <c r="X121" s="273" t="str">
        <f>IF(GUS_2020!X121&lt;&gt;"",GUS_2020!X121*41.868/1000,"")</f>
        <v/>
      </c>
      <c r="Y121" s="273" t="str">
        <f>IF(GUS_2020!Y121&lt;&gt;"",GUS_2020!Y121*41.868/1000,"")</f>
        <v/>
      </c>
      <c r="Z121" s="273" t="str">
        <f>IF(GUS_2020!Z121&lt;&gt;"",GUS_2020!Z121*41.868/1000,"")</f>
        <v/>
      </c>
      <c r="AA121" s="273" t="str">
        <f>IF(GUS_2020!AA121&lt;&gt;"",GUS_2020!AA121*41.868/1000,"")</f>
        <v/>
      </c>
      <c r="AB121" s="273" t="str">
        <f>IF(GUS_2020!AB121&lt;&gt;"",GUS_2020!AB121*41.868/1000,"")</f>
        <v/>
      </c>
      <c r="AC121" s="273" t="str">
        <f>IF(GUS_2020!AC121&lt;&gt;"",GUS_2020!AC121*41.868/1000,"")</f>
        <v/>
      </c>
      <c r="AD121" s="273" t="str">
        <f>IF(GUS_2020!AD121&lt;&gt;"",GUS_2020!AD121*41.868/1000,"")</f>
        <v/>
      </c>
      <c r="AE121" s="273" t="str">
        <f>IF(GUS_2020!AE121&lt;&gt;"",GUS_2020!AE121*41.868/1000,"")</f>
        <v/>
      </c>
      <c r="AF121" s="273" t="str">
        <f>IF(GUS_2020!AF121&lt;&gt;"",GUS_2020!AF121*41.868/1000,"")</f>
        <v/>
      </c>
      <c r="AG121" s="273" t="str">
        <f>IF(GUS_2020!AG121&lt;&gt;"",GUS_2020!AG121*41.868/1000,"")</f>
        <v/>
      </c>
      <c r="AH121" s="273" t="str">
        <f>IF(GUS_2020!AH121&lt;&gt;"",GUS_2020!AH121*41.868/1000,"")</f>
        <v/>
      </c>
      <c r="AI121" s="273" t="str">
        <f>IF(GUS_2020!AI121&lt;&gt;"",GUS_2020!AI121*41.868/1000,"")</f>
        <v/>
      </c>
      <c r="AJ121" s="273" t="str">
        <f>IF(GUS_2020!AJ121&lt;&gt;"",GUS_2020!AJ121*41.868/1000,"")</f>
        <v/>
      </c>
      <c r="AK121" s="273" t="str">
        <f>IF(GUS_2020!AK121&lt;&gt;"",GUS_2020!AK121*41.868/1000,"")</f>
        <v/>
      </c>
      <c r="AL121" s="273">
        <f>IF(GUS_2020!AL121&lt;&gt;"",GUS_2020!AL121*41.868/1000,"")</f>
        <v>3.4750440000000005</v>
      </c>
      <c r="AM121" s="273" t="str">
        <f>IF(GUS_2020!AM121&lt;&gt;"",GUS_2020!AM121*41.868/1000,"")</f>
        <v/>
      </c>
      <c r="AN121" s="273" t="str">
        <f>IF(GUS_2020!AN121&lt;&gt;"",GUS_2020!AN121*41.868/1000,"")</f>
        <v/>
      </c>
      <c r="AO121" s="273" t="str">
        <f>IF(GUS_2020!AO121&lt;&gt;"",GUS_2020!AO121*41.868/1000,"")</f>
        <v/>
      </c>
      <c r="AP121" s="273" t="str">
        <f>IF(GUS_2020!AP121&lt;&gt;"",GUS_2020!AP121*41.868/1000,"")</f>
        <v/>
      </c>
      <c r="AQ121" s="273" t="str">
        <f>IF(GUS_2020!AQ121&lt;&gt;"",GUS_2020!AQ121*41.868/1000,"")</f>
        <v/>
      </c>
      <c r="AR121" s="273" t="str">
        <f>IF(GUS_2020!AR121&lt;&gt;"",GUS_2020!AR121*41.868/1000,"")</f>
        <v/>
      </c>
      <c r="AS121" s="273" t="str">
        <f>IF(GUS_2020!AS121&lt;&gt;"",GUS_2020!AS121*41.868/1000,"")</f>
        <v/>
      </c>
      <c r="AT121" s="273" t="str">
        <f>IF(GUS_2020!AT121&lt;&gt;"",GUS_2020!AT121*41.868/1000,"")</f>
        <v/>
      </c>
      <c r="AU121" s="273" t="str">
        <f>IF(GUS_2020!AU121&lt;&gt;"",GUS_2020!AU121*41.868/1000,"")</f>
        <v/>
      </c>
      <c r="AV121" s="273" t="str">
        <f>IF(GUS_2020!AV121&lt;&gt;"",GUS_2020!AV121*41.868/1000,"")</f>
        <v/>
      </c>
      <c r="AW121" s="273" t="str">
        <f>IF(GUS_2020!AW121&lt;&gt;"",GUS_2020!AW121*41.868/1000,"")</f>
        <v/>
      </c>
      <c r="AX121" s="273" t="str">
        <f>IF(GUS_2020!AX121&lt;&gt;"",GUS_2020!AX121*41.868/1000,"")</f>
        <v/>
      </c>
      <c r="AY121" s="273" t="str">
        <f>IF(GUS_2020!AY121&lt;&gt;"",GUS_2020!AY121*41.868/1000,"")</f>
        <v/>
      </c>
      <c r="AZ121" s="273" t="str">
        <f>IF(GUS_2020!AZ121&lt;&gt;"",GUS_2020!AZ121*41.868/1000,"")</f>
        <v/>
      </c>
      <c r="BA121" s="273" t="str">
        <f>IF(GUS_2020!BA121&lt;&gt;"",GUS_2020!BA121*41.868/1000,"")</f>
        <v/>
      </c>
      <c r="BB121" s="273" t="str">
        <f>IF(GUS_2020!BB121&lt;&gt;"",GUS_2020!BB121*41.868/1000,"")</f>
        <v/>
      </c>
      <c r="BC121" s="273" t="str">
        <f>IF(GUS_2020!BC121&lt;&gt;"",GUS_2020!BC121*41.868/1000,"")</f>
        <v/>
      </c>
      <c r="BD121" s="273" t="str">
        <f>IF(GUS_2020!BD121&lt;&gt;"",GUS_2020!BD121*41.868/1000,"")</f>
        <v/>
      </c>
      <c r="BE121" s="273" t="str">
        <f>IF(GUS_2020!BE121&lt;&gt;"",GUS_2020!BE121*41.868/1000,"")</f>
        <v/>
      </c>
      <c r="BF121" s="273" t="str">
        <f>IF(GUS_2020!BF121&lt;&gt;"",GUS_2020!BF121*41.868/1000,"")</f>
        <v/>
      </c>
      <c r="BG121" s="273" t="str">
        <f>IF(GUS_2020!BG121&lt;&gt;"",GUS_2020!BG121*41.868/1000,"")</f>
        <v/>
      </c>
      <c r="BH121" s="273" t="str">
        <f>IF(GUS_2020!BH121&lt;&gt;"",GUS_2020!BH121*41.868/1000,"")</f>
        <v/>
      </c>
      <c r="BI121" s="273" t="str">
        <f>IF(GUS_2020!BI121&lt;&gt;"",GUS_2020!BI121*41.868/1000,"")</f>
        <v/>
      </c>
      <c r="BJ121" s="273" t="str">
        <f>IF(GUS_2020!BJ121&lt;&gt;"",GUS_2020!BJ121*41.868/1000,"")</f>
        <v/>
      </c>
      <c r="BK121" s="273" t="str">
        <f>IF(GUS_2020!BK121&lt;&gt;"",GUS_2020!BK121*41.868/1000,"")</f>
        <v/>
      </c>
      <c r="BL121" s="273" t="str">
        <f>IF(GUS_2020!BL121&lt;&gt;"",GUS_2020!BL121*41.868/1000,"")</f>
        <v/>
      </c>
      <c r="BM121" s="273" t="str">
        <f>IF(GUS_2020!BM121&lt;&gt;"",GUS_2020!BM121*41.868/1000,"")</f>
        <v/>
      </c>
      <c r="BN121" s="273" t="str">
        <f>IF(GUS_2020!BN121&lt;&gt;"",GUS_2020!BN121*41.868/1000,"")</f>
        <v/>
      </c>
      <c r="BO121" s="273" t="str">
        <f>IF(GUS_2020!BO121&lt;&gt;"",GUS_2020!BO121*41.868/1000,"")</f>
        <v/>
      </c>
      <c r="BP121" s="273" t="str">
        <f>IF(GUS_2020!BP121&lt;&gt;"",GUS_2020!BP121*41.868/1000,"")</f>
        <v/>
      </c>
      <c r="BQ121" s="273" t="str">
        <f>IF(GUS_2020!BQ121&lt;&gt;"",GUS_2020!BQ121*41.868/1000,"")</f>
        <v/>
      </c>
      <c r="BR121" s="273" t="str">
        <f>IF(GUS_2020!BR121&lt;&gt;"",GUS_2020!BR121*41.868/1000,"")</f>
        <v/>
      </c>
      <c r="BS121" s="273">
        <f>IF(GUS_2020!BS121&lt;&gt;"",GUS_2020!BS121*41.868/1000,"")</f>
        <v>10.425132000000001</v>
      </c>
    </row>
    <row r="122" spans="1:71" ht="22.5">
      <c r="A122" s="272" t="s">
        <v>763</v>
      </c>
      <c r="B122" s="273">
        <f>IF(GUS_2020!B122&lt;&gt;"",GUS_2020!B122*41.868/1000,"")</f>
        <v>883.41480000000001</v>
      </c>
      <c r="C122" s="273" t="str">
        <f>IF(GUS_2020!C122&lt;&gt;"",GUS_2020!C122*41.868/1000,"")</f>
        <v/>
      </c>
      <c r="D122" s="273" t="str">
        <f>IF(GUS_2020!D122&lt;&gt;"",GUS_2020!D122*41.868/1000,"")</f>
        <v/>
      </c>
      <c r="E122" s="273" t="str">
        <f>IF(GUS_2020!E122&lt;&gt;"",GUS_2020!E122*41.868/1000,"")</f>
        <v/>
      </c>
      <c r="F122" s="273" t="str">
        <f>IF(GUS_2020!F122&lt;&gt;"",GUS_2020!F122*41.868/1000,"")</f>
        <v/>
      </c>
      <c r="G122" s="273" t="str">
        <f>IF(GUS_2020!G122&lt;&gt;"",GUS_2020!G122*41.868/1000,"")</f>
        <v/>
      </c>
      <c r="H122" s="273" t="str">
        <f>IF(GUS_2020!H122&lt;&gt;"",GUS_2020!H122*41.868/1000,"")</f>
        <v/>
      </c>
      <c r="I122" s="273" t="str">
        <f>IF(GUS_2020!I122&lt;&gt;"",GUS_2020!I122*41.868/1000,"")</f>
        <v/>
      </c>
      <c r="J122" s="273" t="str">
        <f>IF(GUS_2020!J122&lt;&gt;"",GUS_2020!J122*41.868/1000,"")</f>
        <v/>
      </c>
      <c r="K122" s="273" t="str">
        <f>IF(GUS_2020!K122&lt;&gt;"",GUS_2020!K122*41.868/1000,"")</f>
        <v/>
      </c>
      <c r="L122" s="273" t="str">
        <f>IF(GUS_2020!L122&lt;&gt;"",GUS_2020!L122*41.868/1000,"")</f>
        <v/>
      </c>
      <c r="M122" s="273" t="str">
        <f>IF(GUS_2020!M122&lt;&gt;"",GUS_2020!M122*41.868/1000,"")</f>
        <v/>
      </c>
      <c r="N122" s="273" t="str">
        <f>IF(GUS_2020!N122&lt;&gt;"",GUS_2020!N122*41.868/1000,"")</f>
        <v/>
      </c>
      <c r="O122" s="273" t="str">
        <f>IF(GUS_2020!O122&lt;&gt;"",GUS_2020!O122*41.868/1000,"")</f>
        <v/>
      </c>
      <c r="P122" s="273" t="str">
        <f>IF(GUS_2020!P122&lt;&gt;"",GUS_2020!P122*41.868/1000,"")</f>
        <v/>
      </c>
      <c r="Q122" s="273" t="str">
        <f>IF(GUS_2020!Q122&lt;&gt;"",GUS_2020!Q122*41.868/1000,"")</f>
        <v/>
      </c>
      <c r="R122" s="273" t="str">
        <f>IF(GUS_2020!R122&lt;&gt;"",GUS_2020!R122*41.868/1000,"")</f>
        <v/>
      </c>
      <c r="S122" s="273" t="str">
        <f>IF(GUS_2020!S122&lt;&gt;"",GUS_2020!S122*41.868/1000,"")</f>
        <v/>
      </c>
      <c r="T122" s="273" t="str">
        <f>IF(GUS_2020!T122&lt;&gt;"",GUS_2020!T122*41.868/1000,"")</f>
        <v/>
      </c>
      <c r="U122" s="273" t="str">
        <f>IF(GUS_2020!U122&lt;&gt;"",GUS_2020!U122*41.868/1000,"")</f>
        <v/>
      </c>
      <c r="V122" s="273" t="str">
        <f>IF(GUS_2020!V122&lt;&gt;"",GUS_2020!V122*41.868/1000,"")</f>
        <v/>
      </c>
      <c r="W122" s="273">
        <f>IF(GUS_2020!W122&lt;&gt;"",GUS_2020!W122*41.868/1000,"")</f>
        <v>838.78351199999997</v>
      </c>
      <c r="X122" s="273" t="str">
        <f>IF(GUS_2020!X122&lt;&gt;"",GUS_2020!X122*41.868/1000,"")</f>
        <v/>
      </c>
      <c r="Y122" s="273" t="str">
        <f>IF(GUS_2020!Y122&lt;&gt;"",GUS_2020!Y122*41.868/1000,"")</f>
        <v/>
      </c>
      <c r="Z122" s="273" t="str">
        <f>IF(GUS_2020!Z122&lt;&gt;"",GUS_2020!Z122*41.868/1000,"")</f>
        <v/>
      </c>
      <c r="AA122" s="273" t="str">
        <f>IF(GUS_2020!AA122&lt;&gt;"",GUS_2020!AA122*41.868/1000,"")</f>
        <v/>
      </c>
      <c r="AB122" s="273" t="str">
        <f>IF(GUS_2020!AB122&lt;&gt;"",GUS_2020!AB122*41.868/1000,"")</f>
        <v/>
      </c>
      <c r="AC122" s="273" t="str">
        <f>IF(GUS_2020!AC122&lt;&gt;"",GUS_2020!AC122*41.868/1000,"")</f>
        <v/>
      </c>
      <c r="AD122" s="273" t="str">
        <f>IF(GUS_2020!AD122&lt;&gt;"",GUS_2020!AD122*41.868/1000,"")</f>
        <v/>
      </c>
      <c r="AE122" s="273">
        <f>IF(GUS_2020!AE122&lt;&gt;"",GUS_2020!AE122*41.868/1000,"")</f>
        <v>79.800408000000004</v>
      </c>
      <c r="AF122" s="273">
        <f>IF(GUS_2020!AF122&lt;&gt;"",GUS_2020!AF122*41.868/1000,"")</f>
        <v>176.97603600000002</v>
      </c>
      <c r="AG122" s="273" t="str">
        <f>IF(GUS_2020!AG122&lt;&gt;"",GUS_2020!AG122*41.868/1000,"")</f>
        <v/>
      </c>
      <c r="AH122" s="273" t="str">
        <f>IF(GUS_2020!AH122&lt;&gt;"",GUS_2020!AH122*41.868/1000,"")</f>
        <v/>
      </c>
      <c r="AI122" s="273" t="str">
        <f>IF(GUS_2020!AI122&lt;&gt;"",GUS_2020!AI122*41.868/1000,"")</f>
        <v/>
      </c>
      <c r="AJ122" s="273" t="str">
        <f>IF(GUS_2020!AJ122&lt;&gt;"",GUS_2020!AJ122*41.868/1000,"")</f>
        <v/>
      </c>
      <c r="AK122" s="273" t="str">
        <f>IF(GUS_2020!AK122&lt;&gt;"",GUS_2020!AK122*41.868/1000,"")</f>
        <v/>
      </c>
      <c r="AL122" s="273">
        <f>IF(GUS_2020!AL122&lt;&gt;"",GUS_2020!AL122*41.868/1000,"")</f>
        <v>582.00706800000012</v>
      </c>
      <c r="AM122" s="273" t="str">
        <f>IF(GUS_2020!AM122&lt;&gt;"",GUS_2020!AM122*41.868/1000,"")</f>
        <v/>
      </c>
      <c r="AN122" s="273" t="str">
        <f>IF(GUS_2020!AN122&lt;&gt;"",GUS_2020!AN122*41.868/1000,"")</f>
        <v/>
      </c>
      <c r="AO122" s="273" t="str">
        <f>IF(GUS_2020!AO122&lt;&gt;"",GUS_2020!AO122*41.868/1000,"")</f>
        <v/>
      </c>
      <c r="AP122" s="273" t="str">
        <f>IF(GUS_2020!AP122&lt;&gt;"",GUS_2020!AP122*41.868/1000,"")</f>
        <v/>
      </c>
      <c r="AQ122" s="273" t="str">
        <f>IF(GUS_2020!AQ122&lt;&gt;"",GUS_2020!AQ122*41.868/1000,"")</f>
        <v/>
      </c>
      <c r="AR122" s="273" t="str">
        <f>IF(GUS_2020!AR122&lt;&gt;"",GUS_2020!AR122*41.868/1000,"")</f>
        <v/>
      </c>
      <c r="AS122" s="273" t="str">
        <f>IF(GUS_2020!AS122&lt;&gt;"",GUS_2020!AS122*41.868/1000,"")</f>
        <v/>
      </c>
      <c r="AT122" s="273">
        <f>IF(GUS_2020!AT122&lt;&gt;"",GUS_2020!AT122*41.868/1000,"")</f>
        <v>0.83735999999999999</v>
      </c>
      <c r="AU122" s="273">
        <f>IF(GUS_2020!AU122&lt;&gt;"",GUS_2020!AU122*41.868/1000,"")</f>
        <v>43.542720000000003</v>
      </c>
      <c r="AV122" s="273" t="str">
        <f>IF(GUS_2020!AV122&lt;&gt;"",GUS_2020!AV122*41.868/1000,"")</f>
        <v/>
      </c>
      <c r="AW122" s="273" t="str">
        <f>IF(GUS_2020!AW122&lt;&gt;"",GUS_2020!AW122*41.868/1000,"")</f>
        <v/>
      </c>
      <c r="AX122" s="273" t="str">
        <f>IF(GUS_2020!AX122&lt;&gt;"",GUS_2020!AX122*41.868/1000,"")</f>
        <v/>
      </c>
      <c r="AY122" s="273" t="str">
        <f>IF(GUS_2020!AY122&lt;&gt;"",GUS_2020!AY122*41.868/1000,"")</f>
        <v/>
      </c>
      <c r="AZ122" s="273" t="str">
        <f>IF(GUS_2020!AZ122&lt;&gt;"",GUS_2020!AZ122*41.868/1000,"")</f>
        <v/>
      </c>
      <c r="BA122" s="273" t="str">
        <f>IF(GUS_2020!BA122&lt;&gt;"",GUS_2020!BA122*41.868/1000,"")</f>
        <v/>
      </c>
      <c r="BB122" s="273" t="str">
        <f>IF(GUS_2020!BB122&lt;&gt;"",GUS_2020!BB122*41.868/1000,"")</f>
        <v/>
      </c>
      <c r="BC122" s="273" t="str">
        <f>IF(GUS_2020!BC122&lt;&gt;"",GUS_2020!BC122*41.868/1000,"")</f>
        <v/>
      </c>
      <c r="BD122" s="273" t="str">
        <f>IF(GUS_2020!BD122&lt;&gt;"",GUS_2020!BD122*41.868/1000,"")</f>
        <v/>
      </c>
      <c r="BE122" s="273" t="str">
        <f>IF(GUS_2020!BE122&lt;&gt;"",GUS_2020!BE122*41.868/1000,"")</f>
        <v/>
      </c>
      <c r="BF122" s="273" t="str">
        <f>IF(GUS_2020!BF122&lt;&gt;"",GUS_2020!BF122*41.868/1000,"")</f>
        <v/>
      </c>
      <c r="BG122" s="323">
        <f>IF(GUS_2020!BG122&lt;&gt;"",GUS_2020!BG122*41.868/1000,"")</f>
        <v>7.6618440000000003</v>
      </c>
      <c r="BH122" s="323">
        <f>IF(GUS_2020!BH122&lt;&gt;"",GUS_2020!BH122*41.868/1000,"")</f>
        <v>0.79549200000000009</v>
      </c>
      <c r="BI122" s="323">
        <f>IF(GUS_2020!BI122&lt;&gt;"",GUS_2020!BI122*41.868/1000,"")</f>
        <v>35.043516000000004</v>
      </c>
      <c r="BJ122" s="273" t="str">
        <f>IF(GUS_2020!BJ122&lt;&gt;"",GUS_2020!BJ122*41.868/1000,"")</f>
        <v/>
      </c>
      <c r="BK122" s="273" t="str">
        <f>IF(GUS_2020!BK122&lt;&gt;"",GUS_2020!BK122*41.868/1000,"")</f>
        <v/>
      </c>
      <c r="BL122" s="273" t="str">
        <f>IF(GUS_2020!BL122&lt;&gt;"",GUS_2020!BL122*41.868/1000,"")</f>
        <v/>
      </c>
      <c r="BM122" s="273" t="str">
        <f>IF(GUS_2020!BM122&lt;&gt;"",GUS_2020!BM122*41.868/1000,"")</f>
        <v/>
      </c>
      <c r="BN122" s="273" t="str">
        <f>IF(GUS_2020!BN122&lt;&gt;"",GUS_2020!BN122*41.868/1000,"")</f>
        <v/>
      </c>
      <c r="BO122" s="273" t="str">
        <f>IF(GUS_2020!BO122&lt;&gt;"",GUS_2020!BO122*41.868/1000,"")</f>
        <v/>
      </c>
      <c r="BP122" s="273" t="str">
        <f>IF(GUS_2020!BP122&lt;&gt;"",GUS_2020!BP122*41.868/1000,"")</f>
        <v/>
      </c>
      <c r="BQ122" s="273" t="str">
        <f>IF(GUS_2020!BQ122&lt;&gt;"",GUS_2020!BQ122*41.868/1000,"")</f>
        <v/>
      </c>
      <c r="BR122" s="273" t="str">
        <f>IF(GUS_2020!BR122&lt;&gt;"",GUS_2020!BR122*41.868/1000,"")</f>
        <v/>
      </c>
      <c r="BS122" s="273">
        <f>IF(GUS_2020!BS122&lt;&gt;"",GUS_2020!BS122*41.868/1000,"")</f>
        <v>0.25120800000000004</v>
      </c>
    </row>
    <row r="123" spans="1:71" ht="22.5">
      <c r="A123" s="272" t="s">
        <v>764</v>
      </c>
      <c r="B123" s="273">
        <f>IF(GUS_2020!B123&lt;&gt;"",GUS_2020!B123*41.868/1000,"")</f>
        <v>0.75362400000000007</v>
      </c>
      <c r="C123" s="273" t="str">
        <f>IF(GUS_2020!C123&lt;&gt;"",GUS_2020!C123*41.868/1000,"")</f>
        <v/>
      </c>
      <c r="D123" s="273" t="str">
        <f>IF(GUS_2020!D123&lt;&gt;"",GUS_2020!D123*41.868/1000,"")</f>
        <v/>
      </c>
      <c r="E123" s="273" t="str">
        <f>IF(GUS_2020!E123&lt;&gt;"",GUS_2020!E123*41.868/1000,"")</f>
        <v/>
      </c>
      <c r="F123" s="273" t="str">
        <f>IF(GUS_2020!F123&lt;&gt;"",GUS_2020!F123*41.868/1000,"")</f>
        <v/>
      </c>
      <c r="G123" s="273" t="str">
        <f>IF(GUS_2020!G123&lt;&gt;"",GUS_2020!G123*41.868/1000,"")</f>
        <v/>
      </c>
      <c r="H123" s="273" t="str">
        <f>IF(GUS_2020!H123&lt;&gt;"",GUS_2020!H123*41.868/1000,"")</f>
        <v/>
      </c>
      <c r="I123" s="273" t="str">
        <f>IF(GUS_2020!I123&lt;&gt;"",GUS_2020!I123*41.868/1000,"")</f>
        <v/>
      </c>
      <c r="J123" s="273" t="str">
        <f>IF(GUS_2020!J123&lt;&gt;"",GUS_2020!J123*41.868/1000,"")</f>
        <v/>
      </c>
      <c r="K123" s="273" t="str">
        <f>IF(GUS_2020!K123&lt;&gt;"",GUS_2020!K123*41.868/1000,"")</f>
        <v/>
      </c>
      <c r="L123" s="273" t="str">
        <f>IF(GUS_2020!L123&lt;&gt;"",GUS_2020!L123*41.868/1000,"")</f>
        <v/>
      </c>
      <c r="M123" s="273" t="str">
        <f>IF(GUS_2020!M123&lt;&gt;"",GUS_2020!M123*41.868/1000,"")</f>
        <v/>
      </c>
      <c r="N123" s="273" t="str">
        <f>IF(GUS_2020!N123&lt;&gt;"",GUS_2020!N123*41.868/1000,"")</f>
        <v/>
      </c>
      <c r="O123" s="273" t="str">
        <f>IF(GUS_2020!O123&lt;&gt;"",GUS_2020!O123*41.868/1000,"")</f>
        <v/>
      </c>
      <c r="P123" s="273" t="str">
        <f>IF(GUS_2020!P123&lt;&gt;"",GUS_2020!P123*41.868/1000,"")</f>
        <v/>
      </c>
      <c r="Q123" s="273" t="str">
        <f>IF(GUS_2020!Q123&lt;&gt;"",GUS_2020!Q123*41.868/1000,"")</f>
        <v/>
      </c>
      <c r="R123" s="273" t="str">
        <f>IF(GUS_2020!R123&lt;&gt;"",GUS_2020!R123*41.868/1000,"")</f>
        <v/>
      </c>
      <c r="S123" s="273" t="str">
        <f>IF(GUS_2020!S123&lt;&gt;"",GUS_2020!S123*41.868/1000,"")</f>
        <v/>
      </c>
      <c r="T123" s="273" t="str">
        <f>IF(GUS_2020!T123&lt;&gt;"",GUS_2020!T123*41.868/1000,"")</f>
        <v/>
      </c>
      <c r="U123" s="273" t="str">
        <f>IF(GUS_2020!U123&lt;&gt;"",GUS_2020!U123*41.868/1000,"")</f>
        <v/>
      </c>
      <c r="V123" s="273" t="str">
        <f>IF(GUS_2020!V123&lt;&gt;"",GUS_2020!V123*41.868/1000,"")</f>
        <v/>
      </c>
      <c r="W123" s="273">
        <f>IF(GUS_2020!W123&lt;&gt;"",GUS_2020!W123*41.868/1000,"")</f>
        <v>0.75362400000000007</v>
      </c>
      <c r="X123" s="273" t="str">
        <f>IF(GUS_2020!X123&lt;&gt;"",GUS_2020!X123*41.868/1000,"")</f>
        <v/>
      </c>
      <c r="Y123" s="273" t="str">
        <f>IF(GUS_2020!Y123&lt;&gt;"",GUS_2020!Y123*41.868/1000,"")</f>
        <v/>
      </c>
      <c r="Z123" s="273" t="str">
        <f>IF(GUS_2020!Z123&lt;&gt;"",GUS_2020!Z123*41.868/1000,"")</f>
        <v/>
      </c>
      <c r="AA123" s="273" t="str">
        <f>IF(GUS_2020!AA123&lt;&gt;"",GUS_2020!AA123*41.868/1000,"")</f>
        <v/>
      </c>
      <c r="AB123" s="273" t="str">
        <f>IF(GUS_2020!AB123&lt;&gt;"",GUS_2020!AB123*41.868/1000,"")</f>
        <v/>
      </c>
      <c r="AC123" s="273" t="str">
        <f>IF(GUS_2020!AC123&lt;&gt;"",GUS_2020!AC123*41.868/1000,"")</f>
        <v/>
      </c>
      <c r="AD123" s="273" t="str">
        <f>IF(GUS_2020!AD123&lt;&gt;"",GUS_2020!AD123*41.868/1000,"")</f>
        <v/>
      </c>
      <c r="AE123" s="273" t="str">
        <f>IF(GUS_2020!AE123&lt;&gt;"",GUS_2020!AE123*41.868/1000,"")</f>
        <v/>
      </c>
      <c r="AF123" s="273" t="str">
        <f>IF(GUS_2020!AF123&lt;&gt;"",GUS_2020!AF123*41.868/1000,"")</f>
        <v/>
      </c>
      <c r="AG123" s="273">
        <f>IF(GUS_2020!AG123&lt;&gt;"",GUS_2020!AG123*41.868/1000,"")</f>
        <v>0.16747200000000001</v>
      </c>
      <c r="AH123" s="273" t="str">
        <f>IF(GUS_2020!AH123&lt;&gt;"",GUS_2020!AH123*41.868/1000,"")</f>
        <v/>
      </c>
      <c r="AI123" s="273">
        <f>IF(GUS_2020!AI123&lt;&gt;"",GUS_2020!AI123*41.868/1000,"")</f>
        <v>0.58615200000000001</v>
      </c>
      <c r="AJ123" s="273" t="str">
        <f>IF(GUS_2020!AJ123&lt;&gt;"",GUS_2020!AJ123*41.868/1000,"")</f>
        <v/>
      </c>
      <c r="AK123" s="273" t="str">
        <f>IF(GUS_2020!AK123&lt;&gt;"",GUS_2020!AK123*41.868/1000,"")</f>
        <v/>
      </c>
      <c r="AL123" s="273" t="str">
        <f>IF(GUS_2020!AL123&lt;&gt;"",GUS_2020!AL123*41.868/1000,"")</f>
        <v/>
      </c>
      <c r="AM123" s="273" t="str">
        <f>IF(GUS_2020!AM123&lt;&gt;"",GUS_2020!AM123*41.868/1000,"")</f>
        <v/>
      </c>
      <c r="AN123" s="273" t="str">
        <f>IF(GUS_2020!AN123&lt;&gt;"",GUS_2020!AN123*41.868/1000,"")</f>
        <v/>
      </c>
      <c r="AO123" s="273" t="str">
        <f>IF(GUS_2020!AO123&lt;&gt;"",GUS_2020!AO123*41.868/1000,"")</f>
        <v/>
      </c>
      <c r="AP123" s="273" t="str">
        <f>IF(GUS_2020!AP123&lt;&gt;"",GUS_2020!AP123*41.868/1000,"")</f>
        <v/>
      </c>
      <c r="AQ123" s="273" t="str">
        <f>IF(GUS_2020!AQ123&lt;&gt;"",GUS_2020!AQ123*41.868/1000,"")</f>
        <v/>
      </c>
      <c r="AR123" s="273" t="str">
        <f>IF(GUS_2020!AR123&lt;&gt;"",GUS_2020!AR123*41.868/1000,"")</f>
        <v/>
      </c>
      <c r="AS123" s="273" t="str">
        <f>IF(GUS_2020!AS123&lt;&gt;"",GUS_2020!AS123*41.868/1000,"")</f>
        <v/>
      </c>
      <c r="AT123" s="273" t="str">
        <f>IF(GUS_2020!AT123&lt;&gt;"",GUS_2020!AT123*41.868/1000,"")</f>
        <v/>
      </c>
      <c r="AU123" s="273" t="str">
        <f>IF(GUS_2020!AU123&lt;&gt;"",GUS_2020!AU123*41.868/1000,"")</f>
        <v/>
      </c>
      <c r="AV123" s="273" t="str">
        <f>IF(GUS_2020!AV123&lt;&gt;"",GUS_2020!AV123*41.868/1000,"")</f>
        <v/>
      </c>
      <c r="AW123" s="273" t="str">
        <f>IF(GUS_2020!AW123&lt;&gt;"",GUS_2020!AW123*41.868/1000,"")</f>
        <v/>
      </c>
      <c r="AX123" s="273" t="str">
        <f>IF(GUS_2020!AX123&lt;&gt;"",GUS_2020!AX123*41.868/1000,"")</f>
        <v/>
      </c>
      <c r="AY123" s="273" t="str">
        <f>IF(GUS_2020!AY123&lt;&gt;"",GUS_2020!AY123*41.868/1000,"")</f>
        <v/>
      </c>
      <c r="AZ123" s="273" t="str">
        <f>IF(GUS_2020!AZ123&lt;&gt;"",GUS_2020!AZ123*41.868/1000,"")</f>
        <v/>
      </c>
      <c r="BA123" s="273" t="str">
        <f>IF(GUS_2020!BA123&lt;&gt;"",GUS_2020!BA123*41.868/1000,"")</f>
        <v/>
      </c>
      <c r="BB123" s="273" t="str">
        <f>IF(GUS_2020!BB123&lt;&gt;"",GUS_2020!BB123*41.868/1000,"")</f>
        <v/>
      </c>
      <c r="BC123" s="273" t="str">
        <f>IF(GUS_2020!BC123&lt;&gt;"",GUS_2020!BC123*41.868/1000,"")</f>
        <v/>
      </c>
      <c r="BD123" s="273" t="str">
        <f>IF(GUS_2020!BD123&lt;&gt;"",GUS_2020!BD123*41.868/1000,"")</f>
        <v/>
      </c>
      <c r="BE123" s="273" t="str">
        <f>IF(GUS_2020!BE123&lt;&gt;"",GUS_2020!BE123*41.868/1000,"")</f>
        <v/>
      </c>
      <c r="BF123" s="273" t="str">
        <f>IF(GUS_2020!BF123&lt;&gt;"",GUS_2020!BF123*41.868/1000,"")</f>
        <v/>
      </c>
      <c r="BG123" s="273" t="str">
        <f>IF(GUS_2020!BG123&lt;&gt;"",GUS_2020!BG123*41.868/1000,"")</f>
        <v/>
      </c>
      <c r="BH123" s="273" t="str">
        <f>IF(GUS_2020!BH123&lt;&gt;"",GUS_2020!BH123*41.868/1000,"")</f>
        <v/>
      </c>
      <c r="BI123" s="273" t="str">
        <f>IF(GUS_2020!BI123&lt;&gt;"",GUS_2020!BI123*41.868/1000,"")</f>
        <v/>
      </c>
      <c r="BJ123" s="273" t="str">
        <f>IF(GUS_2020!BJ123&lt;&gt;"",GUS_2020!BJ123*41.868/1000,"")</f>
        <v/>
      </c>
      <c r="BK123" s="273" t="str">
        <f>IF(GUS_2020!BK123&lt;&gt;"",GUS_2020!BK123*41.868/1000,"")</f>
        <v/>
      </c>
      <c r="BL123" s="273" t="str">
        <f>IF(GUS_2020!BL123&lt;&gt;"",GUS_2020!BL123*41.868/1000,"")</f>
        <v/>
      </c>
      <c r="BM123" s="273" t="str">
        <f>IF(GUS_2020!BM123&lt;&gt;"",GUS_2020!BM123*41.868/1000,"")</f>
        <v/>
      </c>
      <c r="BN123" s="273" t="str">
        <f>IF(GUS_2020!BN123&lt;&gt;"",GUS_2020!BN123*41.868/1000,"")</f>
        <v/>
      </c>
      <c r="BO123" s="273" t="str">
        <f>IF(GUS_2020!BO123&lt;&gt;"",GUS_2020!BO123*41.868/1000,"")</f>
        <v/>
      </c>
      <c r="BP123" s="273" t="str">
        <f>IF(GUS_2020!BP123&lt;&gt;"",GUS_2020!BP123*41.868/1000,"")</f>
        <v/>
      </c>
      <c r="BQ123" s="273" t="str">
        <f>IF(GUS_2020!BQ123&lt;&gt;"",GUS_2020!BQ123*41.868/1000,"")</f>
        <v/>
      </c>
      <c r="BR123" s="273" t="str">
        <f>IF(GUS_2020!BR123&lt;&gt;"",GUS_2020!BR123*41.868/1000,"")</f>
        <v/>
      </c>
      <c r="BS123" s="273" t="str">
        <f>IF(GUS_2020!BS123&lt;&gt;"",GUS_2020!BS123*41.868/1000,"")</f>
        <v/>
      </c>
    </row>
    <row r="124" spans="1:71" ht="22.5">
      <c r="A124" s="272" t="s">
        <v>765</v>
      </c>
      <c r="B124" s="273">
        <f>IF(GUS_2020!B124&lt;&gt;"",GUS_2020!B124*41.868/1000,"")</f>
        <v>4.1868000000000002E-2</v>
      </c>
      <c r="C124" s="273" t="str">
        <f>IF(GUS_2020!C124&lt;&gt;"",GUS_2020!C124*41.868/1000,"")</f>
        <v/>
      </c>
      <c r="D124" s="273" t="str">
        <f>IF(GUS_2020!D124&lt;&gt;"",GUS_2020!D124*41.868/1000,"")</f>
        <v/>
      </c>
      <c r="E124" s="273" t="str">
        <f>IF(GUS_2020!E124&lt;&gt;"",GUS_2020!E124*41.868/1000,"")</f>
        <v/>
      </c>
      <c r="F124" s="273" t="str">
        <f>IF(GUS_2020!F124&lt;&gt;"",GUS_2020!F124*41.868/1000,"")</f>
        <v/>
      </c>
      <c r="G124" s="273" t="str">
        <f>IF(GUS_2020!G124&lt;&gt;"",GUS_2020!G124*41.868/1000,"")</f>
        <v/>
      </c>
      <c r="H124" s="273" t="str">
        <f>IF(GUS_2020!H124&lt;&gt;"",GUS_2020!H124*41.868/1000,"")</f>
        <v/>
      </c>
      <c r="I124" s="273" t="str">
        <f>IF(GUS_2020!I124&lt;&gt;"",GUS_2020!I124*41.868/1000,"")</f>
        <v/>
      </c>
      <c r="J124" s="273" t="str">
        <f>IF(GUS_2020!J124&lt;&gt;"",GUS_2020!J124*41.868/1000,"")</f>
        <v/>
      </c>
      <c r="K124" s="273" t="str">
        <f>IF(GUS_2020!K124&lt;&gt;"",GUS_2020!K124*41.868/1000,"")</f>
        <v/>
      </c>
      <c r="L124" s="273" t="str">
        <f>IF(GUS_2020!L124&lt;&gt;"",GUS_2020!L124*41.868/1000,"")</f>
        <v/>
      </c>
      <c r="M124" s="273" t="str">
        <f>IF(GUS_2020!M124&lt;&gt;"",GUS_2020!M124*41.868/1000,"")</f>
        <v/>
      </c>
      <c r="N124" s="273" t="str">
        <f>IF(GUS_2020!N124&lt;&gt;"",GUS_2020!N124*41.868/1000,"")</f>
        <v/>
      </c>
      <c r="O124" s="273" t="str">
        <f>IF(GUS_2020!O124&lt;&gt;"",GUS_2020!O124*41.868/1000,"")</f>
        <v/>
      </c>
      <c r="P124" s="273" t="str">
        <f>IF(GUS_2020!P124&lt;&gt;"",GUS_2020!P124*41.868/1000,"")</f>
        <v/>
      </c>
      <c r="Q124" s="273" t="str">
        <f>IF(GUS_2020!Q124&lt;&gt;"",GUS_2020!Q124*41.868/1000,"")</f>
        <v/>
      </c>
      <c r="R124" s="273" t="str">
        <f>IF(GUS_2020!R124&lt;&gt;"",GUS_2020!R124*41.868/1000,"")</f>
        <v/>
      </c>
      <c r="S124" s="273" t="str">
        <f>IF(GUS_2020!S124&lt;&gt;"",GUS_2020!S124*41.868/1000,"")</f>
        <v/>
      </c>
      <c r="T124" s="273" t="str">
        <f>IF(GUS_2020!T124&lt;&gt;"",GUS_2020!T124*41.868/1000,"")</f>
        <v/>
      </c>
      <c r="U124" s="273" t="str">
        <f>IF(GUS_2020!U124&lt;&gt;"",GUS_2020!U124*41.868/1000,"")</f>
        <v/>
      </c>
      <c r="V124" s="273" t="str">
        <f>IF(GUS_2020!V124&lt;&gt;"",GUS_2020!V124*41.868/1000,"")</f>
        <v/>
      </c>
      <c r="W124" s="273">
        <f>IF(GUS_2020!W124&lt;&gt;"",GUS_2020!W124*41.868/1000,"")</f>
        <v>4.1868000000000002E-2</v>
      </c>
      <c r="X124" s="273" t="str">
        <f>IF(GUS_2020!X124&lt;&gt;"",GUS_2020!X124*41.868/1000,"")</f>
        <v/>
      </c>
      <c r="Y124" s="273" t="str">
        <f>IF(GUS_2020!Y124&lt;&gt;"",GUS_2020!Y124*41.868/1000,"")</f>
        <v/>
      </c>
      <c r="Z124" s="273" t="str">
        <f>IF(GUS_2020!Z124&lt;&gt;"",GUS_2020!Z124*41.868/1000,"")</f>
        <v/>
      </c>
      <c r="AA124" s="273" t="str">
        <f>IF(GUS_2020!AA124&lt;&gt;"",GUS_2020!AA124*41.868/1000,"")</f>
        <v/>
      </c>
      <c r="AB124" s="273" t="str">
        <f>IF(GUS_2020!AB124&lt;&gt;"",GUS_2020!AB124*41.868/1000,"")</f>
        <v/>
      </c>
      <c r="AC124" s="273" t="str">
        <f>IF(GUS_2020!AC124&lt;&gt;"",GUS_2020!AC124*41.868/1000,"")</f>
        <v/>
      </c>
      <c r="AD124" s="273" t="str">
        <f>IF(GUS_2020!AD124&lt;&gt;"",GUS_2020!AD124*41.868/1000,"")</f>
        <v/>
      </c>
      <c r="AE124" s="273" t="str">
        <f>IF(GUS_2020!AE124&lt;&gt;"",GUS_2020!AE124*41.868/1000,"")</f>
        <v/>
      </c>
      <c r="AF124" s="273" t="str">
        <f>IF(GUS_2020!AF124&lt;&gt;"",GUS_2020!AF124*41.868/1000,"")</f>
        <v/>
      </c>
      <c r="AG124" s="273" t="str">
        <f>IF(GUS_2020!AG124&lt;&gt;"",GUS_2020!AG124*41.868/1000,"")</f>
        <v/>
      </c>
      <c r="AH124" s="273" t="str">
        <f>IF(GUS_2020!AH124&lt;&gt;"",GUS_2020!AH124*41.868/1000,"")</f>
        <v/>
      </c>
      <c r="AI124" s="273" t="str">
        <f>IF(GUS_2020!AI124&lt;&gt;"",GUS_2020!AI124*41.868/1000,"")</f>
        <v/>
      </c>
      <c r="AJ124" s="273" t="str">
        <f>IF(GUS_2020!AJ124&lt;&gt;"",GUS_2020!AJ124*41.868/1000,"")</f>
        <v/>
      </c>
      <c r="AK124" s="273" t="str">
        <f>IF(GUS_2020!AK124&lt;&gt;"",GUS_2020!AK124*41.868/1000,"")</f>
        <v/>
      </c>
      <c r="AL124" s="273">
        <f>IF(GUS_2020!AL124&lt;&gt;"",GUS_2020!AL124*41.868/1000,"")</f>
        <v>4.1868000000000002E-2</v>
      </c>
      <c r="AM124" s="273" t="str">
        <f>IF(GUS_2020!AM124&lt;&gt;"",GUS_2020!AM124*41.868/1000,"")</f>
        <v/>
      </c>
      <c r="AN124" s="273" t="str">
        <f>IF(GUS_2020!AN124&lt;&gt;"",GUS_2020!AN124*41.868/1000,"")</f>
        <v/>
      </c>
      <c r="AO124" s="273" t="str">
        <f>IF(GUS_2020!AO124&lt;&gt;"",GUS_2020!AO124*41.868/1000,"")</f>
        <v/>
      </c>
      <c r="AP124" s="273" t="str">
        <f>IF(GUS_2020!AP124&lt;&gt;"",GUS_2020!AP124*41.868/1000,"")</f>
        <v/>
      </c>
      <c r="AQ124" s="273" t="str">
        <f>IF(GUS_2020!AQ124&lt;&gt;"",GUS_2020!AQ124*41.868/1000,"")</f>
        <v/>
      </c>
      <c r="AR124" s="273" t="str">
        <f>IF(GUS_2020!AR124&lt;&gt;"",GUS_2020!AR124*41.868/1000,"")</f>
        <v/>
      </c>
      <c r="AS124" s="273" t="str">
        <f>IF(GUS_2020!AS124&lt;&gt;"",GUS_2020!AS124*41.868/1000,"")</f>
        <v/>
      </c>
      <c r="AT124" s="273" t="str">
        <f>IF(GUS_2020!AT124&lt;&gt;"",GUS_2020!AT124*41.868/1000,"")</f>
        <v/>
      </c>
      <c r="AU124" s="273" t="str">
        <f>IF(GUS_2020!AU124&lt;&gt;"",GUS_2020!AU124*41.868/1000,"")</f>
        <v/>
      </c>
      <c r="AV124" s="273" t="str">
        <f>IF(GUS_2020!AV124&lt;&gt;"",GUS_2020!AV124*41.868/1000,"")</f>
        <v/>
      </c>
      <c r="AW124" s="273" t="str">
        <f>IF(GUS_2020!AW124&lt;&gt;"",GUS_2020!AW124*41.868/1000,"")</f>
        <v/>
      </c>
      <c r="AX124" s="273" t="str">
        <f>IF(GUS_2020!AX124&lt;&gt;"",GUS_2020!AX124*41.868/1000,"")</f>
        <v/>
      </c>
      <c r="AY124" s="273" t="str">
        <f>IF(GUS_2020!AY124&lt;&gt;"",GUS_2020!AY124*41.868/1000,"")</f>
        <v/>
      </c>
      <c r="AZ124" s="273" t="str">
        <f>IF(GUS_2020!AZ124&lt;&gt;"",GUS_2020!AZ124*41.868/1000,"")</f>
        <v/>
      </c>
      <c r="BA124" s="273" t="str">
        <f>IF(GUS_2020!BA124&lt;&gt;"",GUS_2020!BA124*41.868/1000,"")</f>
        <v/>
      </c>
      <c r="BB124" s="273" t="str">
        <f>IF(GUS_2020!BB124&lt;&gt;"",GUS_2020!BB124*41.868/1000,"")</f>
        <v/>
      </c>
      <c r="BC124" s="273" t="str">
        <f>IF(GUS_2020!BC124&lt;&gt;"",GUS_2020!BC124*41.868/1000,"")</f>
        <v/>
      </c>
      <c r="BD124" s="273" t="str">
        <f>IF(GUS_2020!BD124&lt;&gt;"",GUS_2020!BD124*41.868/1000,"")</f>
        <v/>
      </c>
      <c r="BE124" s="273" t="str">
        <f>IF(GUS_2020!BE124&lt;&gt;"",GUS_2020!BE124*41.868/1000,"")</f>
        <v/>
      </c>
      <c r="BF124" s="273" t="str">
        <f>IF(GUS_2020!BF124&lt;&gt;"",GUS_2020!BF124*41.868/1000,"")</f>
        <v/>
      </c>
      <c r="BG124" s="273" t="str">
        <f>IF(GUS_2020!BG124&lt;&gt;"",GUS_2020!BG124*41.868/1000,"")</f>
        <v/>
      </c>
      <c r="BH124" s="273" t="str">
        <f>IF(GUS_2020!BH124&lt;&gt;"",GUS_2020!BH124*41.868/1000,"")</f>
        <v/>
      </c>
      <c r="BI124" s="273" t="str">
        <f>IF(GUS_2020!BI124&lt;&gt;"",GUS_2020!BI124*41.868/1000,"")</f>
        <v/>
      </c>
      <c r="BJ124" s="273" t="str">
        <f>IF(GUS_2020!BJ124&lt;&gt;"",GUS_2020!BJ124*41.868/1000,"")</f>
        <v/>
      </c>
      <c r="BK124" s="273" t="str">
        <f>IF(GUS_2020!BK124&lt;&gt;"",GUS_2020!BK124*41.868/1000,"")</f>
        <v/>
      </c>
      <c r="BL124" s="273" t="str">
        <f>IF(GUS_2020!BL124&lt;&gt;"",GUS_2020!BL124*41.868/1000,"")</f>
        <v/>
      </c>
      <c r="BM124" s="273" t="str">
        <f>IF(GUS_2020!BM124&lt;&gt;"",GUS_2020!BM124*41.868/1000,"")</f>
        <v/>
      </c>
      <c r="BN124" s="273" t="str">
        <f>IF(GUS_2020!BN124&lt;&gt;"",GUS_2020!BN124*41.868/1000,"")</f>
        <v/>
      </c>
      <c r="BO124" s="273" t="str">
        <f>IF(GUS_2020!BO124&lt;&gt;"",GUS_2020!BO124*41.868/1000,"")</f>
        <v/>
      </c>
      <c r="BP124" s="273" t="str">
        <f>IF(GUS_2020!BP124&lt;&gt;"",GUS_2020!BP124*41.868/1000,"")</f>
        <v/>
      </c>
      <c r="BQ124" s="273" t="str">
        <f>IF(GUS_2020!BQ124&lt;&gt;"",GUS_2020!BQ124*41.868/1000,"")</f>
        <v/>
      </c>
      <c r="BR124" s="273" t="str">
        <f>IF(GUS_2020!BR124&lt;&gt;"",GUS_2020!BR124*41.868/1000,"")</f>
        <v/>
      </c>
      <c r="BS124" s="273" t="str">
        <f>IF(GUS_2020!BS124&lt;&gt;"",GUS_2020!BS124*41.868/1000,"")</f>
        <v/>
      </c>
    </row>
    <row r="125" spans="1:71" ht="22.5">
      <c r="A125" s="272" t="s">
        <v>766</v>
      </c>
      <c r="B125" s="273">
        <f>IF(GUS_2020!B125&lt;&gt;"",GUS_2020!B125*41.868/1000,"")</f>
        <v>14.570064</v>
      </c>
      <c r="C125" s="273" t="str">
        <f>IF(GUS_2020!C125&lt;&gt;"",GUS_2020!C125*41.868/1000,"")</f>
        <v/>
      </c>
      <c r="D125" s="273" t="str">
        <f>IF(GUS_2020!D125&lt;&gt;"",GUS_2020!D125*41.868/1000,"")</f>
        <v/>
      </c>
      <c r="E125" s="273" t="str">
        <f>IF(GUS_2020!E125&lt;&gt;"",GUS_2020!E125*41.868/1000,"")</f>
        <v/>
      </c>
      <c r="F125" s="273" t="str">
        <f>IF(GUS_2020!F125&lt;&gt;"",GUS_2020!F125*41.868/1000,"")</f>
        <v/>
      </c>
      <c r="G125" s="273" t="str">
        <f>IF(GUS_2020!G125&lt;&gt;"",GUS_2020!G125*41.868/1000,"")</f>
        <v/>
      </c>
      <c r="H125" s="273" t="str">
        <f>IF(GUS_2020!H125&lt;&gt;"",GUS_2020!H125*41.868/1000,"")</f>
        <v/>
      </c>
      <c r="I125" s="273" t="str">
        <f>IF(GUS_2020!I125&lt;&gt;"",GUS_2020!I125*41.868/1000,"")</f>
        <v/>
      </c>
      <c r="J125" s="273" t="str">
        <f>IF(GUS_2020!J125&lt;&gt;"",GUS_2020!J125*41.868/1000,"")</f>
        <v/>
      </c>
      <c r="K125" s="273" t="str">
        <f>IF(GUS_2020!K125&lt;&gt;"",GUS_2020!K125*41.868/1000,"")</f>
        <v/>
      </c>
      <c r="L125" s="273" t="str">
        <f>IF(GUS_2020!L125&lt;&gt;"",GUS_2020!L125*41.868/1000,"")</f>
        <v/>
      </c>
      <c r="M125" s="273" t="str">
        <f>IF(GUS_2020!M125&lt;&gt;"",GUS_2020!M125*41.868/1000,"")</f>
        <v/>
      </c>
      <c r="N125" s="273" t="str">
        <f>IF(GUS_2020!N125&lt;&gt;"",GUS_2020!N125*41.868/1000,"")</f>
        <v/>
      </c>
      <c r="O125" s="273" t="str">
        <f>IF(GUS_2020!O125&lt;&gt;"",GUS_2020!O125*41.868/1000,"")</f>
        <v/>
      </c>
      <c r="P125" s="273" t="str">
        <f>IF(GUS_2020!P125&lt;&gt;"",GUS_2020!P125*41.868/1000,"")</f>
        <v/>
      </c>
      <c r="Q125" s="273" t="str">
        <f>IF(GUS_2020!Q125&lt;&gt;"",GUS_2020!Q125*41.868/1000,"")</f>
        <v/>
      </c>
      <c r="R125" s="273" t="str">
        <f>IF(GUS_2020!R125&lt;&gt;"",GUS_2020!R125*41.868/1000,"")</f>
        <v/>
      </c>
      <c r="S125" s="273" t="str">
        <f>IF(GUS_2020!S125&lt;&gt;"",GUS_2020!S125*41.868/1000,"")</f>
        <v/>
      </c>
      <c r="T125" s="273" t="str">
        <f>IF(GUS_2020!T125&lt;&gt;"",GUS_2020!T125*41.868/1000,"")</f>
        <v/>
      </c>
      <c r="U125" s="273" t="str">
        <f>IF(GUS_2020!U125&lt;&gt;"",GUS_2020!U125*41.868/1000,"")</f>
        <v/>
      </c>
      <c r="V125" s="273" t="str">
        <f>IF(GUS_2020!V125&lt;&gt;"",GUS_2020!V125*41.868/1000,"")</f>
        <v/>
      </c>
      <c r="W125" s="273">
        <f>IF(GUS_2020!W125&lt;&gt;"",GUS_2020!W125*41.868/1000,"")</f>
        <v>0</v>
      </c>
      <c r="X125" s="273" t="str">
        <f>IF(GUS_2020!X125&lt;&gt;"",GUS_2020!X125*41.868/1000,"")</f>
        <v/>
      </c>
      <c r="Y125" s="273" t="str">
        <f>IF(GUS_2020!Y125&lt;&gt;"",GUS_2020!Y125*41.868/1000,"")</f>
        <v/>
      </c>
      <c r="Z125" s="273" t="str">
        <f>IF(GUS_2020!Z125&lt;&gt;"",GUS_2020!Z125*41.868/1000,"")</f>
        <v/>
      </c>
      <c r="AA125" s="273" t="str">
        <f>IF(GUS_2020!AA125&lt;&gt;"",GUS_2020!AA125*41.868/1000,"")</f>
        <v/>
      </c>
      <c r="AB125" s="273" t="str">
        <f>IF(GUS_2020!AB125&lt;&gt;"",GUS_2020!AB125*41.868/1000,"")</f>
        <v/>
      </c>
      <c r="AC125" s="273" t="str">
        <f>IF(GUS_2020!AC125&lt;&gt;"",GUS_2020!AC125*41.868/1000,"")</f>
        <v/>
      </c>
      <c r="AD125" s="273" t="str">
        <f>IF(GUS_2020!AD125&lt;&gt;"",GUS_2020!AD125*41.868/1000,"")</f>
        <v/>
      </c>
      <c r="AE125" s="273" t="str">
        <f>IF(GUS_2020!AE125&lt;&gt;"",GUS_2020!AE125*41.868/1000,"")</f>
        <v/>
      </c>
      <c r="AF125" s="273" t="str">
        <f>IF(GUS_2020!AF125&lt;&gt;"",GUS_2020!AF125*41.868/1000,"")</f>
        <v/>
      </c>
      <c r="AG125" s="273" t="str">
        <f>IF(GUS_2020!AG125&lt;&gt;"",GUS_2020!AG125*41.868/1000,"")</f>
        <v/>
      </c>
      <c r="AH125" s="273" t="str">
        <f>IF(GUS_2020!AH125&lt;&gt;"",GUS_2020!AH125*41.868/1000,"")</f>
        <v/>
      </c>
      <c r="AI125" s="273" t="str">
        <f>IF(GUS_2020!AI125&lt;&gt;"",GUS_2020!AI125*41.868/1000,"")</f>
        <v/>
      </c>
      <c r="AJ125" s="273" t="str">
        <f>IF(GUS_2020!AJ125&lt;&gt;"",GUS_2020!AJ125*41.868/1000,"")</f>
        <v/>
      </c>
      <c r="AK125" s="273" t="str">
        <f>IF(GUS_2020!AK125&lt;&gt;"",GUS_2020!AK125*41.868/1000,"")</f>
        <v/>
      </c>
      <c r="AL125" s="273">
        <f>IF(GUS_2020!AL125&lt;&gt;"",GUS_2020!AL125*41.868/1000,"")</f>
        <v>0</v>
      </c>
      <c r="AM125" s="273" t="str">
        <f>IF(GUS_2020!AM125&lt;&gt;"",GUS_2020!AM125*41.868/1000,"")</f>
        <v/>
      </c>
      <c r="AN125" s="273" t="str">
        <f>IF(GUS_2020!AN125&lt;&gt;"",GUS_2020!AN125*41.868/1000,"")</f>
        <v/>
      </c>
      <c r="AO125" s="273" t="str">
        <f>IF(GUS_2020!AO125&lt;&gt;"",GUS_2020!AO125*41.868/1000,"")</f>
        <v/>
      </c>
      <c r="AP125" s="273" t="str">
        <f>IF(GUS_2020!AP125&lt;&gt;"",GUS_2020!AP125*41.868/1000,"")</f>
        <v/>
      </c>
      <c r="AQ125" s="273" t="str">
        <f>IF(GUS_2020!AQ125&lt;&gt;"",GUS_2020!AQ125*41.868/1000,"")</f>
        <v/>
      </c>
      <c r="AR125" s="273" t="str">
        <f>IF(GUS_2020!AR125&lt;&gt;"",GUS_2020!AR125*41.868/1000,"")</f>
        <v/>
      </c>
      <c r="AS125" s="273" t="str">
        <f>IF(GUS_2020!AS125&lt;&gt;"",GUS_2020!AS125*41.868/1000,"")</f>
        <v/>
      </c>
      <c r="AT125" s="273">
        <f>IF(GUS_2020!AT125&lt;&gt;"",GUS_2020!AT125*41.868/1000,"")</f>
        <v>13.81644</v>
      </c>
      <c r="AU125" s="273" t="str">
        <f>IF(GUS_2020!AU125&lt;&gt;"",GUS_2020!AU125*41.868/1000,"")</f>
        <v/>
      </c>
      <c r="AV125" s="273" t="str">
        <f>IF(GUS_2020!AV125&lt;&gt;"",GUS_2020!AV125*41.868/1000,"")</f>
        <v/>
      </c>
      <c r="AW125" s="273" t="str">
        <f>IF(GUS_2020!AW125&lt;&gt;"",GUS_2020!AW125*41.868/1000,"")</f>
        <v/>
      </c>
      <c r="AX125" s="273" t="str">
        <f>IF(GUS_2020!AX125&lt;&gt;"",GUS_2020!AX125*41.868/1000,"")</f>
        <v/>
      </c>
      <c r="AY125" s="273" t="str">
        <f>IF(GUS_2020!AY125&lt;&gt;"",GUS_2020!AY125*41.868/1000,"")</f>
        <v/>
      </c>
      <c r="AZ125" s="273" t="str">
        <f>IF(GUS_2020!AZ125&lt;&gt;"",GUS_2020!AZ125*41.868/1000,"")</f>
        <v/>
      </c>
      <c r="BA125" s="273" t="str">
        <f>IF(GUS_2020!BA125&lt;&gt;"",GUS_2020!BA125*41.868/1000,"")</f>
        <v/>
      </c>
      <c r="BB125" s="273" t="str">
        <f>IF(GUS_2020!BB125&lt;&gt;"",GUS_2020!BB125*41.868/1000,"")</f>
        <v/>
      </c>
      <c r="BC125" s="273" t="str">
        <f>IF(GUS_2020!BC125&lt;&gt;"",GUS_2020!BC125*41.868/1000,"")</f>
        <v/>
      </c>
      <c r="BD125" s="273" t="str">
        <f>IF(GUS_2020!BD125&lt;&gt;"",GUS_2020!BD125*41.868/1000,"")</f>
        <v/>
      </c>
      <c r="BE125" s="273" t="str">
        <f>IF(GUS_2020!BE125&lt;&gt;"",GUS_2020!BE125*41.868/1000,"")</f>
        <v/>
      </c>
      <c r="BF125" s="273" t="str">
        <f>IF(GUS_2020!BF125&lt;&gt;"",GUS_2020!BF125*41.868/1000,"")</f>
        <v/>
      </c>
      <c r="BG125" s="273" t="str">
        <f>IF(GUS_2020!BG125&lt;&gt;"",GUS_2020!BG125*41.868/1000,"")</f>
        <v/>
      </c>
      <c r="BH125" s="273" t="str">
        <f>IF(GUS_2020!BH125&lt;&gt;"",GUS_2020!BH125*41.868/1000,"")</f>
        <v/>
      </c>
      <c r="BI125" s="273" t="str">
        <f>IF(GUS_2020!BI125&lt;&gt;"",GUS_2020!BI125*41.868/1000,"")</f>
        <v/>
      </c>
      <c r="BJ125" s="273" t="str">
        <f>IF(GUS_2020!BJ125&lt;&gt;"",GUS_2020!BJ125*41.868/1000,"")</f>
        <v/>
      </c>
      <c r="BK125" s="273" t="str">
        <f>IF(GUS_2020!BK125&lt;&gt;"",GUS_2020!BK125*41.868/1000,"")</f>
        <v/>
      </c>
      <c r="BL125" s="273" t="str">
        <f>IF(GUS_2020!BL125&lt;&gt;"",GUS_2020!BL125*41.868/1000,"")</f>
        <v/>
      </c>
      <c r="BM125" s="273" t="str">
        <f>IF(GUS_2020!BM125&lt;&gt;"",GUS_2020!BM125*41.868/1000,"")</f>
        <v/>
      </c>
      <c r="BN125" s="273" t="str">
        <f>IF(GUS_2020!BN125&lt;&gt;"",GUS_2020!BN125*41.868/1000,"")</f>
        <v/>
      </c>
      <c r="BO125" s="273" t="str">
        <f>IF(GUS_2020!BO125&lt;&gt;"",GUS_2020!BO125*41.868/1000,"")</f>
        <v/>
      </c>
      <c r="BP125" s="273" t="str">
        <f>IF(GUS_2020!BP125&lt;&gt;"",GUS_2020!BP125*41.868/1000,"")</f>
        <v/>
      </c>
      <c r="BQ125" s="273" t="str">
        <f>IF(GUS_2020!BQ125&lt;&gt;"",GUS_2020!BQ125*41.868/1000,"")</f>
        <v/>
      </c>
      <c r="BR125" s="273" t="str">
        <f>IF(GUS_2020!BR125&lt;&gt;"",GUS_2020!BR125*41.868/1000,"")</f>
        <v/>
      </c>
      <c r="BS125" s="273">
        <f>IF(GUS_2020!BS125&lt;&gt;"",GUS_2020!BS125*41.868/1000,"")</f>
        <v>0.75362400000000007</v>
      </c>
    </row>
    <row r="126" spans="1:71" ht="22.5">
      <c r="A126" s="272" t="s">
        <v>777</v>
      </c>
      <c r="B126" s="273" t="str">
        <f>IF(GUS_2020!B126&lt;&gt;"",GUS_2020!B126*41.868/1000,"")</f>
        <v/>
      </c>
      <c r="C126" s="273" t="str">
        <f>IF(GUS_2020!C126&lt;&gt;"",GUS_2020!C126*41.868/1000,"")</f>
        <v/>
      </c>
      <c r="D126" s="273" t="str">
        <f>IF(GUS_2020!D126&lt;&gt;"",GUS_2020!D126*41.868/1000,"")</f>
        <v/>
      </c>
      <c r="E126" s="273" t="str">
        <f>IF(GUS_2020!E126&lt;&gt;"",GUS_2020!E126*41.868/1000,"")</f>
        <v/>
      </c>
      <c r="F126" s="273" t="str">
        <f>IF(GUS_2020!F126&lt;&gt;"",GUS_2020!F126*41.868/1000,"")</f>
        <v/>
      </c>
      <c r="G126" s="273" t="str">
        <f>IF(GUS_2020!G126&lt;&gt;"",GUS_2020!G126*41.868/1000,"")</f>
        <v/>
      </c>
      <c r="H126" s="273" t="str">
        <f>IF(GUS_2020!H126&lt;&gt;"",GUS_2020!H126*41.868/1000,"")</f>
        <v/>
      </c>
      <c r="I126" s="273" t="str">
        <f>IF(GUS_2020!I126&lt;&gt;"",GUS_2020!I126*41.868/1000,"")</f>
        <v/>
      </c>
      <c r="J126" s="273" t="str">
        <f>IF(GUS_2020!J126&lt;&gt;"",GUS_2020!J126*41.868/1000,"")</f>
        <v/>
      </c>
      <c r="K126" s="273" t="str">
        <f>IF(GUS_2020!K126&lt;&gt;"",GUS_2020!K126*41.868/1000,"")</f>
        <v/>
      </c>
      <c r="L126" s="273" t="str">
        <f>IF(GUS_2020!L126&lt;&gt;"",GUS_2020!L126*41.868/1000,"")</f>
        <v/>
      </c>
      <c r="M126" s="273" t="str">
        <f>IF(GUS_2020!M126&lt;&gt;"",GUS_2020!M126*41.868/1000,"")</f>
        <v/>
      </c>
      <c r="N126" s="273" t="str">
        <f>IF(GUS_2020!N126&lt;&gt;"",GUS_2020!N126*41.868/1000,"")</f>
        <v/>
      </c>
      <c r="O126" s="273" t="str">
        <f>IF(GUS_2020!O126&lt;&gt;"",GUS_2020!O126*41.868/1000,"")</f>
        <v/>
      </c>
      <c r="P126" s="273" t="str">
        <f>IF(GUS_2020!P126&lt;&gt;"",GUS_2020!P126*41.868/1000,"")</f>
        <v/>
      </c>
      <c r="Q126" s="273" t="str">
        <f>IF(GUS_2020!Q126&lt;&gt;"",GUS_2020!Q126*41.868/1000,"")</f>
        <v/>
      </c>
      <c r="R126" s="273" t="str">
        <f>IF(GUS_2020!R126&lt;&gt;"",GUS_2020!R126*41.868/1000,"")</f>
        <v/>
      </c>
      <c r="S126" s="273" t="str">
        <f>IF(GUS_2020!S126&lt;&gt;"",GUS_2020!S126*41.868/1000,"")</f>
        <v/>
      </c>
      <c r="T126" s="273" t="str">
        <f>IF(GUS_2020!T126&lt;&gt;"",GUS_2020!T126*41.868/1000,"")</f>
        <v/>
      </c>
      <c r="U126" s="273" t="str">
        <f>IF(GUS_2020!U126&lt;&gt;"",GUS_2020!U126*41.868/1000,"")</f>
        <v/>
      </c>
      <c r="V126" s="273" t="str">
        <f>IF(GUS_2020!V126&lt;&gt;"",GUS_2020!V126*41.868/1000,"")</f>
        <v/>
      </c>
      <c r="W126" s="273" t="str">
        <f>IF(GUS_2020!W126&lt;&gt;"",GUS_2020!W126*41.868/1000,"")</f>
        <v/>
      </c>
      <c r="X126" s="273" t="str">
        <f>IF(GUS_2020!X126&lt;&gt;"",GUS_2020!X126*41.868/1000,"")</f>
        <v/>
      </c>
      <c r="Y126" s="273" t="str">
        <f>IF(GUS_2020!Y126&lt;&gt;"",GUS_2020!Y126*41.868/1000,"")</f>
        <v/>
      </c>
      <c r="Z126" s="273" t="str">
        <f>IF(GUS_2020!Z126&lt;&gt;"",GUS_2020!Z126*41.868/1000,"")</f>
        <v/>
      </c>
      <c r="AA126" s="273" t="str">
        <f>IF(GUS_2020!AA126&lt;&gt;"",GUS_2020!AA126*41.868/1000,"")</f>
        <v/>
      </c>
      <c r="AB126" s="273" t="str">
        <f>IF(GUS_2020!AB126&lt;&gt;"",GUS_2020!AB126*41.868/1000,"")</f>
        <v/>
      </c>
      <c r="AC126" s="273" t="str">
        <f>IF(GUS_2020!AC126&lt;&gt;"",GUS_2020!AC126*41.868/1000,"")</f>
        <v/>
      </c>
      <c r="AD126" s="273" t="str">
        <f>IF(GUS_2020!AD126&lt;&gt;"",GUS_2020!AD126*41.868/1000,"")</f>
        <v/>
      </c>
      <c r="AE126" s="273" t="str">
        <f>IF(GUS_2020!AE126&lt;&gt;"",GUS_2020!AE126*41.868/1000,"")</f>
        <v/>
      </c>
      <c r="AF126" s="273" t="str">
        <f>IF(GUS_2020!AF126&lt;&gt;"",GUS_2020!AF126*41.868/1000,"")</f>
        <v/>
      </c>
      <c r="AG126" s="273" t="str">
        <f>IF(GUS_2020!AG126&lt;&gt;"",GUS_2020!AG126*41.868/1000,"")</f>
        <v/>
      </c>
      <c r="AH126" s="273" t="str">
        <f>IF(GUS_2020!AH126&lt;&gt;"",GUS_2020!AH126*41.868/1000,"")</f>
        <v/>
      </c>
      <c r="AI126" s="273" t="str">
        <f>IF(GUS_2020!AI126&lt;&gt;"",GUS_2020!AI126*41.868/1000,"")</f>
        <v/>
      </c>
      <c r="AJ126" s="273" t="str">
        <f>IF(GUS_2020!AJ126&lt;&gt;"",GUS_2020!AJ126*41.868/1000,"")</f>
        <v/>
      </c>
      <c r="AK126" s="273" t="str">
        <f>IF(GUS_2020!AK126&lt;&gt;"",GUS_2020!AK126*41.868/1000,"")</f>
        <v/>
      </c>
      <c r="AL126" s="273" t="str">
        <f>IF(GUS_2020!AL126&lt;&gt;"",GUS_2020!AL126*41.868/1000,"")</f>
        <v/>
      </c>
      <c r="AM126" s="273" t="str">
        <f>IF(GUS_2020!AM126&lt;&gt;"",GUS_2020!AM126*41.868/1000,"")</f>
        <v/>
      </c>
      <c r="AN126" s="273" t="str">
        <f>IF(GUS_2020!AN126&lt;&gt;"",GUS_2020!AN126*41.868/1000,"")</f>
        <v/>
      </c>
      <c r="AO126" s="273" t="str">
        <f>IF(GUS_2020!AO126&lt;&gt;"",GUS_2020!AO126*41.868/1000,"")</f>
        <v/>
      </c>
      <c r="AP126" s="273" t="str">
        <f>IF(GUS_2020!AP126&lt;&gt;"",GUS_2020!AP126*41.868/1000,"")</f>
        <v/>
      </c>
      <c r="AQ126" s="273" t="str">
        <f>IF(GUS_2020!AQ126&lt;&gt;"",GUS_2020!AQ126*41.868/1000,"")</f>
        <v/>
      </c>
      <c r="AR126" s="273" t="str">
        <f>IF(GUS_2020!AR126&lt;&gt;"",GUS_2020!AR126*41.868/1000,"")</f>
        <v/>
      </c>
      <c r="AS126" s="273" t="str">
        <f>IF(GUS_2020!AS126&lt;&gt;"",GUS_2020!AS126*41.868/1000,"")</f>
        <v/>
      </c>
      <c r="AT126" s="273" t="str">
        <f>IF(GUS_2020!AT126&lt;&gt;"",GUS_2020!AT126*41.868/1000,"")</f>
        <v/>
      </c>
      <c r="AU126" s="273" t="str">
        <f>IF(GUS_2020!AU126&lt;&gt;"",GUS_2020!AU126*41.868/1000,"")</f>
        <v/>
      </c>
      <c r="AV126" s="273" t="str">
        <f>IF(GUS_2020!AV126&lt;&gt;"",GUS_2020!AV126*41.868/1000,"")</f>
        <v/>
      </c>
      <c r="AW126" s="273" t="str">
        <f>IF(GUS_2020!AW126&lt;&gt;"",GUS_2020!AW126*41.868/1000,"")</f>
        <v/>
      </c>
      <c r="AX126" s="273" t="str">
        <f>IF(GUS_2020!AX126&lt;&gt;"",GUS_2020!AX126*41.868/1000,"")</f>
        <v/>
      </c>
      <c r="AY126" s="273" t="str">
        <f>IF(GUS_2020!AY126&lt;&gt;"",GUS_2020!AY126*41.868/1000,"")</f>
        <v/>
      </c>
      <c r="AZ126" s="273" t="str">
        <f>IF(GUS_2020!AZ126&lt;&gt;"",GUS_2020!AZ126*41.868/1000,"")</f>
        <v/>
      </c>
      <c r="BA126" s="273" t="str">
        <f>IF(GUS_2020!BA126&lt;&gt;"",GUS_2020!BA126*41.868/1000,"")</f>
        <v/>
      </c>
      <c r="BB126" s="273" t="str">
        <f>IF(GUS_2020!BB126&lt;&gt;"",GUS_2020!BB126*41.868/1000,"")</f>
        <v/>
      </c>
      <c r="BC126" s="273" t="str">
        <f>IF(GUS_2020!BC126&lt;&gt;"",GUS_2020!BC126*41.868/1000,"")</f>
        <v/>
      </c>
      <c r="BD126" s="273" t="str">
        <f>IF(GUS_2020!BD126&lt;&gt;"",GUS_2020!BD126*41.868/1000,"")</f>
        <v/>
      </c>
      <c r="BE126" s="273" t="str">
        <f>IF(GUS_2020!BE126&lt;&gt;"",GUS_2020!BE126*41.868/1000,"")</f>
        <v/>
      </c>
      <c r="BF126" s="273" t="str">
        <f>IF(GUS_2020!BF126&lt;&gt;"",GUS_2020!BF126*41.868/1000,"")</f>
        <v/>
      </c>
      <c r="BG126" s="273" t="str">
        <f>IF(GUS_2020!BG126&lt;&gt;"",GUS_2020!BG126*41.868/1000,"")</f>
        <v/>
      </c>
      <c r="BH126" s="273" t="str">
        <f>IF(GUS_2020!BH126&lt;&gt;"",GUS_2020!BH126*41.868/1000,"")</f>
        <v/>
      </c>
      <c r="BI126" s="273" t="str">
        <f>IF(GUS_2020!BI126&lt;&gt;"",GUS_2020!BI126*41.868/1000,"")</f>
        <v/>
      </c>
      <c r="BJ126" s="273" t="str">
        <f>IF(GUS_2020!BJ126&lt;&gt;"",GUS_2020!BJ126*41.868/1000,"")</f>
        <v/>
      </c>
      <c r="BK126" s="273" t="str">
        <f>IF(GUS_2020!BK126&lt;&gt;"",GUS_2020!BK126*41.868/1000,"")</f>
        <v/>
      </c>
      <c r="BL126" s="273" t="str">
        <f>IF(GUS_2020!BL126&lt;&gt;"",GUS_2020!BL126*41.868/1000,"")</f>
        <v/>
      </c>
      <c r="BM126" s="273" t="str">
        <f>IF(GUS_2020!BM126&lt;&gt;"",GUS_2020!BM126*41.868/1000,"")</f>
        <v/>
      </c>
      <c r="BN126" s="273" t="str">
        <f>IF(GUS_2020!BN126&lt;&gt;"",GUS_2020!BN126*41.868/1000,"")</f>
        <v/>
      </c>
      <c r="BO126" s="273" t="str">
        <f>IF(GUS_2020!BO126&lt;&gt;"",GUS_2020!BO126*41.868/1000,"")</f>
        <v/>
      </c>
      <c r="BP126" s="273" t="str">
        <f>IF(GUS_2020!BP126&lt;&gt;"",GUS_2020!BP126*41.868/1000,"")</f>
        <v/>
      </c>
      <c r="BQ126" s="273" t="str">
        <f>IF(GUS_2020!BQ126&lt;&gt;"",GUS_2020!BQ126*41.868/1000,"")</f>
        <v/>
      </c>
      <c r="BR126" s="273" t="str">
        <f>IF(GUS_2020!BR126&lt;&gt;"",GUS_2020!BR126*41.868/1000,"")</f>
        <v/>
      </c>
      <c r="BS126" s="273" t="str">
        <f>IF(GUS_2020!BS126&lt;&gt;"",GUS_2020!BS126*41.868/1000,"")</f>
        <v/>
      </c>
    </row>
    <row r="127" spans="1:71" ht="22.5">
      <c r="A127" s="272" t="s">
        <v>768</v>
      </c>
      <c r="B127" s="273">
        <f>IF(GUS_2020!B127&lt;&gt;"",GUS_2020!B127*41.868/1000,"")</f>
        <v>1255.9981319999999</v>
      </c>
      <c r="C127" s="273">
        <f>IF(GUS_2020!C127&lt;&gt;"",GUS_2020!C127*41.868/1000,"")</f>
        <v>270.551016</v>
      </c>
      <c r="D127" s="273" t="str">
        <f>IF(GUS_2020!D127&lt;&gt;"",GUS_2020!D127*41.868/1000,"")</f>
        <v/>
      </c>
      <c r="E127" s="273">
        <f>IF(GUS_2020!E127&lt;&gt;"",GUS_2020!E127*41.868/1000,"")</f>
        <v>0</v>
      </c>
      <c r="F127" s="273">
        <f>IF(GUS_2020!F127&lt;&gt;"",GUS_2020!F127*41.868/1000,"")</f>
        <v>267.99706800000001</v>
      </c>
      <c r="G127" s="273" t="str">
        <f>IF(GUS_2020!G127&lt;&gt;"",GUS_2020!G127*41.868/1000,"")</f>
        <v/>
      </c>
      <c r="H127" s="273">
        <f>IF(GUS_2020!H127&lt;&gt;"",GUS_2020!H127*41.868/1000,"")</f>
        <v>1.0048320000000002</v>
      </c>
      <c r="I127" s="273">
        <f>IF(GUS_2020!I127&lt;&gt;"",GUS_2020!I127*41.868/1000,"")</f>
        <v>0</v>
      </c>
      <c r="J127" s="273">
        <f>IF(GUS_2020!J127&lt;&gt;"",GUS_2020!J127*41.868/1000,"")</f>
        <v>1.5491159999999999</v>
      </c>
      <c r="K127" s="273" t="str">
        <f>IF(GUS_2020!K127&lt;&gt;"",GUS_2020!K127*41.868/1000,"")</f>
        <v/>
      </c>
      <c r="L127" s="273" t="str">
        <f>IF(GUS_2020!L127&lt;&gt;"",GUS_2020!L127*41.868/1000,"")</f>
        <v/>
      </c>
      <c r="M127" s="273">
        <f>IF(GUS_2020!M127&lt;&gt;"",GUS_2020!M127*41.868/1000,"")</f>
        <v>4.1868000000000002E-2</v>
      </c>
      <c r="N127" s="273" t="str">
        <f>IF(GUS_2020!N127&lt;&gt;"",GUS_2020!N127*41.868/1000,"")</f>
        <v/>
      </c>
      <c r="O127" s="273" t="str">
        <f>IF(GUS_2020!O127&lt;&gt;"",GUS_2020!O127*41.868/1000,"")</f>
        <v/>
      </c>
      <c r="P127" s="273" t="str">
        <f>IF(GUS_2020!P127&lt;&gt;"",GUS_2020!P127*41.868/1000,"")</f>
        <v/>
      </c>
      <c r="Q127" s="273" t="str">
        <f>IF(GUS_2020!Q127&lt;&gt;"",GUS_2020!Q127*41.868/1000,"")</f>
        <v/>
      </c>
      <c r="R127" s="273" t="str">
        <f>IF(GUS_2020!R127&lt;&gt;"",GUS_2020!R127*41.868/1000,"")</f>
        <v/>
      </c>
      <c r="S127" s="273" t="str">
        <f>IF(GUS_2020!S127&lt;&gt;"",GUS_2020!S127*41.868/1000,"")</f>
        <v/>
      </c>
      <c r="T127" s="273" t="str">
        <f>IF(GUS_2020!T127&lt;&gt;"",GUS_2020!T127*41.868/1000,"")</f>
        <v/>
      </c>
      <c r="U127" s="273" t="str">
        <f>IF(GUS_2020!U127&lt;&gt;"",GUS_2020!U127*41.868/1000,"")</f>
        <v/>
      </c>
      <c r="V127" s="273" t="str">
        <f>IF(GUS_2020!V127&lt;&gt;"",GUS_2020!V127*41.868/1000,"")</f>
        <v/>
      </c>
      <c r="W127" s="273">
        <f>IF(GUS_2020!W127&lt;&gt;"",GUS_2020!W127*41.868/1000,"")</f>
        <v>140.634612</v>
      </c>
      <c r="X127" s="273" t="str">
        <f>IF(GUS_2020!X127&lt;&gt;"",GUS_2020!X127*41.868/1000,"")</f>
        <v/>
      </c>
      <c r="Y127" s="273" t="str">
        <f>IF(GUS_2020!Y127&lt;&gt;"",GUS_2020!Y127*41.868/1000,"")</f>
        <v/>
      </c>
      <c r="Z127" s="273" t="str">
        <f>IF(GUS_2020!Z127&lt;&gt;"",GUS_2020!Z127*41.868/1000,"")</f>
        <v/>
      </c>
      <c r="AA127" s="273" t="str">
        <f>IF(GUS_2020!AA127&lt;&gt;"",GUS_2020!AA127*41.868/1000,"")</f>
        <v/>
      </c>
      <c r="AB127" s="273" t="str">
        <f>IF(GUS_2020!AB127&lt;&gt;"",GUS_2020!AB127*41.868/1000,"")</f>
        <v/>
      </c>
      <c r="AC127" s="273" t="str">
        <f>IF(GUS_2020!AC127&lt;&gt;"",GUS_2020!AC127*41.868/1000,"")</f>
        <v/>
      </c>
      <c r="AD127" s="273" t="str">
        <f>IF(GUS_2020!AD127&lt;&gt;"",GUS_2020!AD127*41.868/1000,"")</f>
        <v/>
      </c>
      <c r="AE127" s="273">
        <f>IF(GUS_2020!AE127&lt;&gt;"",GUS_2020!AE127*41.868/1000,"")</f>
        <v>28.135296000000004</v>
      </c>
      <c r="AF127" s="273">
        <f>IF(GUS_2020!AF127&lt;&gt;"",GUS_2020!AF127*41.868/1000,"")</f>
        <v>4.1868000000000002E-2</v>
      </c>
      <c r="AG127" s="273" t="str">
        <f>IF(GUS_2020!AG127&lt;&gt;"",GUS_2020!AG127*41.868/1000,"")</f>
        <v/>
      </c>
      <c r="AH127" s="273" t="str">
        <f>IF(GUS_2020!AH127&lt;&gt;"",GUS_2020!AH127*41.868/1000,"")</f>
        <v/>
      </c>
      <c r="AI127" s="273" t="str">
        <f>IF(GUS_2020!AI127&lt;&gt;"",GUS_2020!AI127*41.868/1000,"")</f>
        <v/>
      </c>
      <c r="AJ127" s="273">
        <f>IF(GUS_2020!AJ127&lt;&gt;"",GUS_2020!AJ127*41.868/1000,"")</f>
        <v>0</v>
      </c>
      <c r="AK127" s="273" t="str">
        <f>IF(GUS_2020!AK127&lt;&gt;"",GUS_2020!AK127*41.868/1000,"")</f>
        <v/>
      </c>
      <c r="AL127" s="273">
        <f>IF(GUS_2020!AL127&lt;&gt;"",GUS_2020!AL127*41.868/1000,"")</f>
        <v>111.99690000000001</v>
      </c>
      <c r="AM127" s="273">
        <f>IF(GUS_2020!AM127&lt;&gt;"",GUS_2020!AM127*41.868/1000,"")</f>
        <v>0.41868</v>
      </c>
      <c r="AN127" s="273" t="str">
        <f>IF(GUS_2020!AN127&lt;&gt;"",GUS_2020!AN127*41.868/1000,"")</f>
        <v/>
      </c>
      <c r="AO127" s="273" t="str">
        <f>IF(GUS_2020!AO127&lt;&gt;"",GUS_2020!AO127*41.868/1000,"")</f>
        <v/>
      </c>
      <c r="AP127" s="273" t="str">
        <f>IF(GUS_2020!AP127&lt;&gt;"",GUS_2020!AP127*41.868/1000,"")</f>
        <v/>
      </c>
      <c r="AQ127" s="273" t="str">
        <f>IF(GUS_2020!AQ127&lt;&gt;"",GUS_2020!AQ127*41.868/1000,"")</f>
        <v/>
      </c>
      <c r="AR127" s="273" t="str">
        <f>IF(GUS_2020!AR127&lt;&gt;"",GUS_2020!AR127*41.868/1000,"")</f>
        <v/>
      </c>
      <c r="AS127" s="273" t="str">
        <f>IF(GUS_2020!AS127&lt;&gt;"",GUS_2020!AS127*41.868/1000,"")</f>
        <v/>
      </c>
      <c r="AT127" s="273">
        <f>IF(GUS_2020!AT127&lt;&gt;"",GUS_2020!AT127*41.868/1000,"")</f>
        <v>210.55417200000002</v>
      </c>
      <c r="AU127" s="273">
        <f>IF(GUS_2020!AU127&lt;&gt;"",GUS_2020!AU127*41.868/1000,"")</f>
        <v>152.10644400000001</v>
      </c>
      <c r="AV127" s="273" t="str">
        <f>IF(GUS_2020!AV127&lt;&gt;"",GUS_2020!AV127*41.868/1000,"")</f>
        <v/>
      </c>
      <c r="AW127" s="273" t="str">
        <f>IF(GUS_2020!AW127&lt;&gt;"",GUS_2020!AW127*41.868/1000,"")</f>
        <v/>
      </c>
      <c r="AX127" s="273" t="str">
        <f>IF(GUS_2020!AX127&lt;&gt;"",GUS_2020!AX127*41.868/1000,"")</f>
        <v/>
      </c>
      <c r="AY127" s="273" t="str">
        <f>IF(GUS_2020!AY127&lt;&gt;"",GUS_2020!AY127*41.868/1000,"")</f>
        <v/>
      </c>
      <c r="AZ127" s="273">
        <f>IF(GUS_2020!AZ127&lt;&gt;"",GUS_2020!AZ127*41.868/1000,"")</f>
        <v>3.34944</v>
      </c>
      <c r="BA127" s="273">
        <f>IF(GUS_2020!BA127&lt;&gt;"",GUS_2020!BA127*41.868/1000,"")</f>
        <v>1.088568</v>
      </c>
      <c r="BB127" s="273">
        <f>IF(GUS_2020!BB127&lt;&gt;"",GUS_2020!BB127*41.868/1000,"")</f>
        <v>132.009804</v>
      </c>
      <c r="BC127" s="273" t="str">
        <f>IF(GUS_2020!BC127&lt;&gt;"",GUS_2020!BC127*41.868/1000,"")</f>
        <v/>
      </c>
      <c r="BD127" s="273">
        <f>IF(GUS_2020!BD127&lt;&gt;"",GUS_2020!BD127*41.868/1000,"")</f>
        <v>3.0982319999999999</v>
      </c>
      <c r="BE127" s="273">
        <f>IF(GUS_2020!BE127&lt;&gt;"",GUS_2020!BE127*41.868/1000,"")</f>
        <v>0</v>
      </c>
      <c r="BF127" s="273" t="str">
        <f>IF(GUS_2020!BF127&lt;&gt;"",GUS_2020!BF127*41.868/1000,"")</f>
        <v/>
      </c>
      <c r="BG127" s="273" t="str">
        <f>IF(GUS_2020!BG127&lt;&gt;"",GUS_2020!BG127*41.868/1000,"")</f>
        <v/>
      </c>
      <c r="BH127" s="273" t="str">
        <f>IF(GUS_2020!BH127&lt;&gt;"",GUS_2020!BH127*41.868/1000,"")</f>
        <v/>
      </c>
      <c r="BI127" s="273" t="str">
        <f>IF(GUS_2020!BI127&lt;&gt;"",GUS_2020!BI127*41.868/1000,"")</f>
        <v/>
      </c>
      <c r="BJ127" s="273" t="str">
        <f>IF(GUS_2020!BJ127&lt;&gt;"",GUS_2020!BJ127*41.868/1000,"")</f>
        <v/>
      </c>
      <c r="BK127" s="273" t="str">
        <f>IF(GUS_2020!BK127&lt;&gt;"",GUS_2020!BK127*41.868/1000,"")</f>
        <v/>
      </c>
      <c r="BL127" s="273">
        <f>IF(GUS_2020!BL127&lt;&gt;"",GUS_2020!BL127*41.868/1000,"")</f>
        <v>4.1868000000000002E-2</v>
      </c>
      <c r="BM127" s="273">
        <f>IF(GUS_2020!BM127&lt;&gt;"",GUS_2020!BM127*41.868/1000,"")</f>
        <v>12.476664000000001</v>
      </c>
      <c r="BN127" s="273">
        <f>IF(GUS_2020!BN127&lt;&gt;"",GUS_2020!BN127*41.868/1000,"")</f>
        <v>1.3816440000000001</v>
      </c>
      <c r="BO127" s="273">
        <f>IF(GUS_2020!BO127&lt;&gt;"",GUS_2020!BO127*41.868/1000,"")</f>
        <v>0.16747200000000001</v>
      </c>
      <c r="BP127" s="273">
        <f>IF(GUS_2020!BP127&lt;&gt;"",GUS_2020!BP127*41.868/1000,"")</f>
        <v>1.214172</v>
      </c>
      <c r="BQ127" s="273" t="str">
        <f>IF(GUS_2020!BQ127&lt;&gt;"",GUS_2020!BQ127*41.868/1000,"")</f>
        <v/>
      </c>
      <c r="BR127" s="273">
        <f>IF(GUS_2020!BR127&lt;&gt;"",GUS_2020!BR127*41.868/1000,"")</f>
        <v>198.74739600000001</v>
      </c>
      <c r="BS127" s="273">
        <f>IF(GUS_2020!BS127&lt;&gt;"",GUS_2020!BS127*41.868/1000,"")</f>
        <v>282.06471600000003</v>
      </c>
    </row>
    <row r="128" spans="1:71" ht="22.5">
      <c r="A128" s="272" t="s">
        <v>769</v>
      </c>
      <c r="B128" s="273">
        <f>IF(GUS_2020!B128&lt;&gt;"",GUS_2020!B128*41.868/1000,"")</f>
        <v>310.11627600000003</v>
      </c>
      <c r="C128" s="273">
        <f>IF(GUS_2020!C128&lt;&gt;"",GUS_2020!C128*41.868/1000,"")</f>
        <v>21.268944000000001</v>
      </c>
      <c r="D128" s="273" t="str">
        <f>IF(GUS_2020!D128&lt;&gt;"",GUS_2020!D128*41.868/1000,"")</f>
        <v/>
      </c>
      <c r="E128" s="273">
        <f>IF(GUS_2020!E128&lt;&gt;"",GUS_2020!E128*41.868/1000,"")</f>
        <v>0</v>
      </c>
      <c r="F128" s="273">
        <f>IF(GUS_2020!F128&lt;&gt;"",GUS_2020!F128*41.868/1000,"")</f>
        <v>20.808396000000002</v>
      </c>
      <c r="G128" s="273" t="str">
        <f>IF(GUS_2020!G128&lt;&gt;"",GUS_2020!G128*41.868/1000,"")</f>
        <v/>
      </c>
      <c r="H128" s="273">
        <f>IF(GUS_2020!H128&lt;&gt;"",GUS_2020!H128*41.868/1000,"")</f>
        <v>4.1868000000000002E-2</v>
      </c>
      <c r="I128" s="273" t="str">
        <f>IF(GUS_2020!I128&lt;&gt;"",GUS_2020!I128*41.868/1000,"")</f>
        <v/>
      </c>
      <c r="J128" s="273">
        <f>IF(GUS_2020!J128&lt;&gt;"",GUS_2020!J128*41.868/1000,"")</f>
        <v>0.41868</v>
      </c>
      <c r="K128" s="273" t="str">
        <f>IF(GUS_2020!K128&lt;&gt;"",GUS_2020!K128*41.868/1000,"")</f>
        <v/>
      </c>
      <c r="L128" s="273" t="str">
        <f>IF(GUS_2020!L128&lt;&gt;"",GUS_2020!L128*41.868/1000,"")</f>
        <v/>
      </c>
      <c r="M128" s="273" t="str">
        <f>IF(GUS_2020!M128&lt;&gt;"",GUS_2020!M128*41.868/1000,"")</f>
        <v/>
      </c>
      <c r="N128" s="273" t="str">
        <f>IF(GUS_2020!N128&lt;&gt;"",GUS_2020!N128*41.868/1000,"")</f>
        <v/>
      </c>
      <c r="O128" s="273" t="str">
        <f>IF(GUS_2020!O128&lt;&gt;"",GUS_2020!O128*41.868/1000,"")</f>
        <v/>
      </c>
      <c r="P128" s="273" t="str">
        <f>IF(GUS_2020!P128&lt;&gt;"",GUS_2020!P128*41.868/1000,"")</f>
        <v/>
      </c>
      <c r="Q128" s="273" t="str">
        <f>IF(GUS_2020!Q128&lt;&gt;"",GUS_2020!Q128*41.868/1000,"")</f>
        <v/>
      </c>
      <c r="R128" s="273" t="str">
        <f>IF(GUS_2020!R128&lt;&gt;"",GUS_2020!R128*41.868/1000,"")</f>
        <v/>
      </c>
      <c r="S128" s="273" t="str">
        <f>IF(GUS_2020!S128&lt;&gt;"",GUS_2020!S128*41.868/1000,"")</f>
        <v/>
      </c>
      <c r="T128" s="273" t="str">
        <f>IF(GUS_2020!T128&lt;&gt;"",GUS_2020!T128*41.868/1000,"")</f>
        <v/>
      </c>
      <c r="U128" s="273" t="str">
        <f>IF(GUS_2020!U128&lt;&gt;"",GUS_2020!U128*41.868/1000,"")</f>
        <v/>
      </c>
      <c r="V128" s="273" t="str">
        <f>IF(GUS_2020!V128&lt;&gt;"",GUS_2020!V128*41.868/1000,"")</f>
        <v/>
      </c>
      <c r="W128" s="273">
        <f>IF(GUS_2020!W128&lt;&gt;"",GUS_2020!W128*41.868/1000,"")</f>
        <v>14.905008000000002</v>
      </c>
      <c r="X128" s="273" t="str">
        <f>IF(GUS_2020!X128&lt;&gt;"",GUS_2020!X128*41.868/1000,"")</f>
        <v/>
      </c>
      <c r="Y128" s="273" t="str">
        <f>IF(GUS_2020!Y128&lt;&gt;"",GUS_2020!Y128*41.868/1000,"")</f>
        <v/>
      </c>
      <c r="Z128" s="273" t="str">
        <f>IF(GUS_2020!Z128&lt;&gt;"",GUS_2020!Z128*41.868/1000,"")</f>
        <v/>
      </c>
      <c r="AA128" s="273" t="str">
        <f>IF(GUS_2020!AA128&lt;&gt;"",GUS_2020!AA128*41.868/1000,"")</f>
        <v/>
      </c>
      <c r="AB128" s="273" t="str">
        <f>IF(GUS_2020!AB128&lt;&gt;"",GUS_2020!AB128*41.868/1000,"")</f>
        <v/>
      </c>
      <c r="AC128" s="273" t="str">
        <f>IF(GUS_2020!AC128&lt;&gt;"",GUS_2020!AC128*41.868/1000,"")</f>
        <v/>
      </c>
      <c r="AD128" s="273" t="str">
        <f>IF(GUS_2020!AD128&lt;&gt;"",GUS_2020!AD128*41.868/1000,"")</f>
        <v/>
      </c>
      <c r="AE128" s="273">
        <f>IF(GUS_2020!AE128&lt;&gt;"",GUS_2020!AE128*41.868/1000,"")</f>
        <v>2.3027400000000005</v>
      </c>
      <c r="AF128" s="273" t="str">
        <f>IF(GUS_2020!AF128&lt;&gt;"",GUS_2020!AF128*41.868/1000,"")</f>
        <v/>
      </c>
      <c r="AG128" s="273" t="str">
        <f>IF(GUS_2020!AG128&lt;&gt;"",GUS_2020!AG128*41.868/1000,"")</f>
        <v/>
      </c>
      <c r="AH128" s="273" t="str">
        <f>IF(GUS_2020!AH128&lt;&gt;"",GUS_2020!AH128*41.868/1000,"")</f>
        <v/>
      </c>
      <c r="AI128" s="273" t="str">
        <f>IF(GUS_2020!AI128&lt;&gt;"",GUS_2020!AI128*41.868/1000,"")</f>
        <v/>
      </c>
      <c r="AJ128" s="273">
        <f>IF(GUS_2020!AJ128&lt;&gt;"",GUS_2020!AJ128*41.868/1000,"")</f>
        <v>0</v>
      </c>
      <c r="AK128" s="273" t="str">
        <f>IF(GUS_2020!AK128&lt;&gt;"",GUS_2020!AK128*41.868/1000,"")</f>
        <v/>
      </c>
      <c r="AL128" s="273">
        <f>IF(GUS_2020!AL128&lt;&gt;"",GUS_2020!AL128*41.868/1000,"")</f>
        <v>12.602268</v>
      </c>
      <c r="AM128" s="273" t="str">
        <f>IF(GUS_2020!AM128&lt;&gt;"",GUS_2020!AM128*41.868/1000,"")</f>
        <v/>
      </c>
      <c r="AN128" s="273" t="str">
        <f>IF(GUS_2020!AN128&lt;&gt;"",GUS_2020!AN128*41.868/1000,"")</f>
        <v/>
      </c>
      <c r="AO128" s="273" t="str">
        <f>IF(GUS_2020!AO128&lt;&gt;"",GUS_2020!AO128*41.868/1000,"")</f>
        <v/>
      </c>
      <c r="AP128" s="273" t="str">
        <f>IF(GUS_2020!AP128&lt;&gt;"",GUS_2020!AP128*41.868/1000,"")</f>
        <v/>
      </c>
      <c r="AQ128" s="273" t="str">
        <f>IF(GUS_2020!AQ128&lt;&gt;"",GUS_2020!AQ128*41.868/1000,"")</f>
        <v/>
      </c>
      <c r="AR128" s="273" t="str">
        <f>IF(GUS_2020!AR128&lt;&gt;"",GUS_2020!AR128*41.868/1000,"")</f>
        <v/>
      </c>
      <c r="AS128" s="273" t="str">
        <f>IF(GUS_2020!AS128&lt;&gt;"",GUS_2020!AS128*41.868/1000,"")</f>
        <v/>
      </c>
      <c r="AT128" s="273">
        <f>IF(GUS_2020!AT128&lt;&gt;"",GUS_2020!AT128*41.868/1000,"")</f>
        <v>47.896992000000004</v>
      </c>
      <c r="AU128" s="273">
        <f>IF(GUS_2020!AU128&lt;&gt;"",GUS_2020!AU128*41.868/1000,"")</f>
        <v>11.597436</v>
      </c>
      <c r="AV128" s="273" t="str">
        <f>IF(GUS_2020!AV128&lt;&gt;"",GUS_2020!AV128*41.868/1000,"")</f>
        <v/>
      </c>
      <c r="AW128" s="273" t="str">
        <f>IF(GUS_2020!AW128&lt;&gt;"",GUS_2020!AW128*41.868/1000,"")</f>
        <v/>
      </c>
      <c r="AX128" s="273" t="str">
        <f>IF(GUS_2020!AX128&lt;&gt;"",GUS_2020!AX128*41.868/1000,"")</f>
        <v/>
      </c>
      <c r="AY128" s="273" t="str">
        <f>IF(GUS_2020!AY128&lt;&gt;"",GUS_2020!AY128*41.868/1000,"")</f>
        <v/>
      </c>
      <c r="AZ128" s="273">
        <f>IF(GUS_2020!AZ128&lt;&gt;"",GUS_2020!AZ128*41.868/1000,"")</f>
        <v>0.25120800000000004</v>
      </c>
      <c r="BA128" s="273">
        <f>IF(GUS_2020!BA128&lt;&gt;"",GUS_2020!BA128*41.868/1000,"")</f>
        <v>0.25120800000000004</v>
      </c>
      <c r="BB128" s="273">
        <f>IF(GUS_2020!BB128&lt;&gt;"",GUS_2020!BB128*41.868/1000,"")</f>
        <v>7.4525040000000011</v>
      </c>
      <c r="BC128" s="273" t="str">
        <f>IF(GUS_2020!BC128&lt;&gt;"",GUS_2020!BC128*41.868/1000,"")</f>
        <v/>
      </c>
      <c r="BD128" s="273">
        <f>IF(GUS_2020!BD128&lt;&gt;"",GUS_2020!BD128*41.868/1000,"")</f>
        <v>2.7214200000000002</v>
      </c>
      <c r="BE128" s="273">
        <f>IF(GUS_2020!BE128&lt;&gt;"",GUS_2020!BE128*41.868/1000,"")</f>
        <v>0</v>
      </c>
      <c r="BF128" s="273" t="str">
        <f>IF(GUS_2020!BF128&lt;&gt;"",GUS_2020!BF128*41.868/1000,"")</f>
        <v/>
      </c>
      <c r="BG128" s="273" t="str">
        <f>IF(GUS_2020!BG128&lt;&gt;"",GUS_2020!BG128*41.868/1000,"")</f>
        <v/>
      </c>
      <c r="BH128" s="273" t="str">
        <f>IF(GUS_2020!BH128&lt;&gt;"",GUS_2020!BH128*41.868/1000,"")</f>
        <v/>
      </c>
      <c r="BI128" s="273" t="str">
        <f>IF(GUS_2020!BI128&lt;&gt;"",GUS_2020!BI128*41.868/1000,"")</f>
        <v/>
      </c>
      <c r="BJ128" s="273" t="str">
        <f>IF(GUS_2020!BJ128&lt;&gt;"",GUS_2020!BJ128*41.868/1000,"")</f>
        <v/>
      </c>
      <c r="BK128" s="273" t="str">
        <f>IF(GUS_2020!BK128&lt;&gt;"",GUS_2020!BK128*41.868/1000,"")</f>
        <v/>
      </c>
      <c r="BL128" s="273">
        <f>IF(GUS_2020!BL128&lt;&gt;"",GUS_2020!BL128*41.868/1000,"")</f>
        <v>4.1868000000000002E-2</v>
      </c>
      <c r="BM128" s="273">
        <f>IF(GUS_2020!BM128&lt;&gt;"",GUS_2020!BM128*41.868/1000,"")</f>
        <v>0.83735999999999999</v>
      </c>
      <c r="BN128" s="273">
        <f>IF(GUS_2020!BN128&lt;&gt;"",GUS_2020!BN128*41.868/1000,"")</f>
        <v>1.3816440000000001</v>
      </c>
      <c r="BO128" s="273">
        <f>IF(GUS_2020!BO128&lt;&gt;"",GUS_2020!BO128*41.868/1000,"")</f>
        <v>0.16747200000000001</v>
      </c>
      <c r="BP128" s="273">
        <f>IF(GUS_2020!BP128&lt;&gt;"",GUS_2020!BP128*41.868/1000,"")</f>
        <v>1.214172</v>
      </c>
      <c r="BQ128" s="273" t="str">
        <f>IF(GUS_2020!BQ128&lt;&gt;"",GUS_2020!BQ128*41.868/1000,"")</f>
        <v/>
      </c>
      <c r="BR128" s="273">
        <f>IF(GUS_2020!BR128&lt;&gt;"",GUS_2020!BR128*41.868/1000,"")</f>
        <v>45.719856</v>
      </c>
      <c r="BS128" s="273">
        <f>IF(GUS_2020!BS128&lt;&gt;"",GUS_2020!BS128*41.868/1000,"")</f>
        <v>167.38826399999999</v>
      </c>
    </row>
    <row r="129" spans="1:73" ht="22.5">
      <c r="A129" s="272" t="s">
        <v>770</v>
      </c>
      <c r="B129" s="273">
        <f>IF(GUS_2020!B129&lt;&gt;"",GUS_2020!B129*41.868/1000,"")</f>
        <v>784.73192400000005</v>
      </c>
      <c r="C129" s="273">
        <f>IF(GUS_2020!C129&lt;&gt;"",GUS_2020!C129*41.868/1000,"")</f>
        <v>217.71360000000001</v>
      </c>
      <c r="D129" s="273" t="str">
        <f>IF(GUS_2020!D129&lt;&gt;"",GUS_2020!D129*41.868/1000,"")</f>
        <v/>
      </c>
      <c r="E129" s="273" t="str">
        <f>IF(GUS_2020!E129&lt;&gt;"",GUS_2020!E129*41.868/1000,"")</f>
        <v/>
      </c>
      <c r="F129" s="273">
        <f>IF(GUS_2020!F129&lt;&gt;"",GUS_2020!F129*41.868/1000,"")</f>
        <v>216.03888000000001</v>
      </c>
      <c r="G129" s="273" t="str">
        <f>IF(GUS_2020!G129&lt;&gt;"",GUS_2020!G129*41.868/1000,"")</f>
        <v/>
      </c>
      <c r="H129" s="273">
        <f>IF(GUS_2020!H129&lt;&gt;"",GUS_2020!H129*41.868/1000,"")</f>
        <v>0.71175600000000006</v>
      </c>
      <c r="I129" s="273" t="str">
        <f>IF(GUS_2020!I129&lt;&gt;"",GUS_2020!I129*41.868/1000,"")</f>
        <v/>
      </c>
      <c r="J129" s="273">
        <f>IF(GUS_2020!J129&lt;&gt;"",GUS_2020!J129*41.868/1000,"")</f>
        <v>0.96296400000000004</v>
      </c>
      <c r="K129" s="273" t="str">
        <f>IF(GUS_2020!K129&lt;&gt;"",GUS_2020!K129*41.868/1000,"")</f>
        <v/>
      </c>
      <c r="L129" s="273" t="str">
        <f>IF(GUS_2020!L129&lt;&gt;"",GUS_2020!L129*41.868/1000,"")</f>
        <v/>
      </c>
      <c r="M129" s="273" t="str">
        <f>IF(GUS_2020!M129&lt;&gt;"",GUS_2020!M129*41.868/1000,"")</f>
        <v/>
      </c>
      <c r="N129" s="273" t="str">
        <f>IF(GUS_2020!N129&lt;&gt;"",GUS_2020!N129*41.868/1000,"")</f>
        <v/>
      </c>
      <c r="O129" s="273" t="str">
        <f>IF(GUS_2020!O129&lt;&gt;"",GUS_2020!O129*41.868/1000,"")</f>
        <v/>
      </c>
      <c r="P129" s="273" t="str">
        <f>IF(GUS_2020!P129&lt;&gt;"",GUS_2020!P129*41.868/1000,"")</f>
        <v/>
      </c>
      <c r="Q129" s="273" t="str">
        <f>IF(GUS_2020!Q129&lt;&gt;"",GUS_2020!Q129*41.868/1000,"")</f>
        <v/>
      </c>
      <c r="R129" s="273" t="str">
        <f>IF(GUS_2020!R129&lt;&gt;"",GUS_2020!R129*41.868/1000,"")</f>
        <v/>
      </c>
      <c r="S129" s="273" t="str">
        <f>IF(GUS_2020!S129&lt;&gt;"",GUS_2020!S129*41.868/1000,"")</f>
        <v/>
      </c>
      <c r="T129" s="273" t="str">
        <f>IF(GUS_2020!T129&lt;&gt;"",GUS_2020!T129*41.868/1000,"")</f>
        <v/>
      </c>
      <c r="U129" s="273" t="str">
        <f>IF(GUS_2020!U129&lt;&gt;"",GUS_2020!U129*41.868/1000,"")</f>
        <v/>
      </c>
      <c r="V129" s="273" t="str">
        <f>IF(GUS_2020!V129&lt;&gt;"",GUS_2020!V129*41.868/1000,"")</f>
        <v/>
      </c>
      <c r="W129" s="273">
        <f>IF(GUS_2020!W129&lt;&gt;"",GUS_2020!W129*41.868/1000,"")</f>
        <v>25.832556</v>
      </c>
      <c r="X129" s="273" t="str">
        <f>IF(GUS_2020!X129&lt;&gt;"",GUS_2020!X129*41.868/1000,"")</f>
        <v/>
      </c>
      <c r="Y129" s="273" t="str">
        <f>IF(GUS_2020!Y129&lt;&gt;"",GUS_2020!Y129*41.868/1000,"")</f>
        <v/>
      </c>
      <c r="Z129" s="273" t="str">
        <f>IF(GUS_2020!Z129&lt;&gt;"",GUS_2020!Z129*41.868/1000,"")</f>
        <v/>
      </c>
      <c r="AA129" s="273" t="str">
        <f>IF(GUS_2020!AA129&lt;&gt;"",GUS_2020!AA129*41.868/1000,"")</f>
        <v/>
      </c>
      <c r="AB129" s="273" t="str">
        <f>IF(GUS_2020!AB129&lt;&gt;"",GUS_2020!AB129*41.868/1000,"")</f>
        <v/>
      </c>
      <c r="AC129" s="273" t="str">
        <f>IF(GUS_2020!AC129&lt;&gt;"",GUS_2020!AC129*41.868/1000,"")</f>
        <v/>
      </c>
      <c r="AD129" s="273" t="str">
        <f>IF(GUS_2020!AD129&lt;&gt;"",GUS_2020!AD129*41.868/1000,"")</f>
        <v/>
      </c>
      <c r="AE129" s="273">
        <f>IF(GUS_2020!AE129&lt;&gt;"",GUS_2020!AE129*41.868/1000,"")</f>
        <v>22.985532000000003</v>
      </c>
      <c r="AF129" s="273" t="str">
        <f>IF(GUS_2020!AF129&lt;&gt;"",GUS_2020!AF129*41.868/1000,"")</f>
        <v/>
      </c>
      <c r="AG129" s="273" t="str">
        <f>IF(GUS_2020!AG129&lt;&gt;"",GUS_2020!AG129*41.868/1000,"")</f>
        <v/>
      </c>
      <c r="AH129" s="273" t="str">
        <f>IF(GUS_2020!AH129&lt;&gt;"",GUS_2020!AH129*41.868/1000,"")</f>
        <v/>
      </c>
      <c r="AI129" s="273" t="str">
        <f>IF(GUS_2020!AI129&lt;&gt;"",GUS_2020!AI129*41.868/1000,"")</f>
        <v/>
      </c>
      <c r="AJ129" s="273" t="str">
        <f>IF(GUS_2020!AJ129&lt;&gt;"",GUS_2020!AJ129*41.868/1000,"")</f>
        <v/>
      </c>
      <c r="AK129" s="273" t="str">
        <f>IF(GUS_2020!AK129&lt;&gt;"",GUS_2020!AK129*41.868/1000,"")</f>
        <v/>
      </c>
      <c r="AL129" s="273">
        <f>IF(GUS_2020!AL129&lt;&gt;"",GUS_2020!AL129*41.868/1000,"")</f>
        <v>2.8470240000000002</v>
      </c>
      <c r="AM129" s="273" t="str">
        <f>IF(GUS_2020!AM129&lt;&gt;"",GUS_2020!AM129*41.868/1000,"")</f>
        <v/>
      </c>
      <c r="AN129" s="273" t="str">
        <f>IF(GUS_2020!AN129&lt;&gt;"",GUS_2020!AN129*41.868/1000,"")</f>
        <v/>
      </c>
      <c r="AO129" s="273" t="str">
        <f>IF(GUS_2020!AO129&lt;&gt;"",GUS_2020!AO129*41.868/1000,"")</f>
        <v/>
      </c>
      <c r="AP129" s="273" t="str">
        <f>IF(GUS_2020!AP129&lt;&gt;"",GUS_2020!AP129*41.868/1000,"")</f>
        <v/>
      </c>
      <c r="AQ129" s="273" t="str">
        <f>IF(GUS_2020!AQ129&lt;&gt;"",GUS_2020!AQ129*41.868/1000,"")</f>
        <v/>
      </c>
      <c r="AR129" s="273" t="str">
        <f>IF(GUS_2020!AR129&lt;&gt;"",GUS_2020!AR129*41.868/1000,"")</f>
        <v/>
      </c>
      <c r="AS129" s="273" t="str">
        <f>IF(GUS_2020!AS129&lt;&gt;"",GUS_2020!AS129*41.868/1000,"")</f>
        <v/>
      </c>
      <c r="AT129" s="273">
        <f>IF(GUS_2020!AT129&lt;&gt;"",GUS_2020!AT129*41.868/1000,"")</f>
        <v>160.814988</v>
      </c>
      <c r="AU129" s="273">
        <f>IF(GUS_2020!AU129&lt;&gt;"",GUS_2020!AU129*41.868/1000,"")</f>
        <v>120.07742399999999</v>
      </c>
      <c r="AV129" s="273" t="str">
        <f>IF(GUS_2020!AV129&lt;&gt;"",GUS_2020!AV129*41.868/1000,"")</f>
        <v/>
      </c>
      <c r="AW129" s="273" t="str">
        <f>IF(GUS_2020!AW129&lt;&gt;"",GUS_2020!AW129*41.868/1000,"")</f>
        <v/>
      </c>
      <c r="AX129" s="273" t="str">
        <f>IF(GUS_2020!AX129&lt;&gt;"",GUS_2020!AX129*41.868/1000,"")</f>
        <v/>
      </c>
      <c r="AY129" s="273" t="str">
        <f>IF(GUS_2020!AY129&lt;&gt;"",GUS_2020!AY129*41.868/1000,"")</f>
        <v/>
      </c>
      <c r="AZ129" s="273">
        <f>IF(GUS_2020!AZ129&lt;&gt;"",GUS_2020!AZ129*41.868/1000,"")</f>
        <v>3.1401000000000003</v>
      </c>
      <c r="BA129" s="273">
        <f>IF(GUS_2020!BA129&lt;&gt;"",GUS_2020!BA129*41.868/1000,"")</f>
        <v>0.79549200000000009</v>
      </c>
      <c r="BB129" s="273">
        <f>IF(GUS_2020!BB129&lt;&gt;"",GUS_2020!BB129*41.868/1000,"")</f>
        <v>104.50252800000001</v>
      </c>
      <c r="BC129" s="273" t="str">
        <f>IF(GUS_2020!BC129&lt;&gt;"",GUS_2020!BC129*41.868/1000,"")</f>
        <v/>
      </c>
      <c r="BD129" s="273" t="str">
        <f>IF(GUS_2020!BD129&lt;&gt;"",GUS_2020!BD129*41.868/1000,"")</f>
        <v/>
      </c>
      <c r="BE129" s="273" t="str">
        <f>IF(GUS_2020!BE129&lt;&gt;"",GUS_2020!BE129*41.868/1000,"")</f>
        <v/>
      </c>
      <c r="BF129" s="273" t="str">
        <f>IF(GUS_2020!BF129&lt;&gt;"",GUS_2020!BF129*41.868/1000,"")</f>
        <v/>
      </c>
      <c r="BG129" s="273" t="str">
        <f>IF(GUS_2020!BG129&lt;&gt;"",GUS_2020!BG129*41.868/1000,"")</f>
        <v/>
      </c>
      <c r="BH129" s="273" t="str">
        <f>IF(GUS_2020!BH129&lt;&gt;"",GUS_2020!BH129*41.868/1000,"")</f>
        <v/>
      </c>
      <c r="BI129" s="273" t="str">
        <f>IF(GUS_2020!BI129&lt;&gt;"",GUS_2020!BI129*41.868/1000,"")</f>
        <v/>
      </c>
      <c r="BJ129" s="273" t="str">
        <f>IF(GUS_2020!BJ129&lt;&gt;"",GUS_2020!BJ129*41.868/1000,"")</f>
        <v/>
      </c>
      <c r="BK129" s="273" t="str">
        <f>IF(GUS_2020!BK129&lt;&gt;"",GUS_2020!BK129*41.868/1000,"")</f>
        <v/>
      </c>
      <c r="BL129" s="273" t="str">
        <f>IF(GUS_2020!BL129&lt;&gt;"",GUS_2020!BL129*41.868/1000,"")</f>
        <v/>
      </c>
      <c r="BM129" s="273">
        <f>IF(GUS_2020!BM129&lt;&gt;"",GUS_2020!BM129*41.868/1000,"")</f>
        <v>11.639303999999999</v>
      </c>
      <c r="BN129" s="273" t="str">
        <f>IF(GUS_2020!BN129&lt;&gt;"",GUS_2020!BN129*41.868/1000,"")</f>
        <v/>
      </c>
      <c r="BO129" s="273" t="str">
        <f>IF(GUS_2020!BO129&lt;&gt;"",GUS_2020!BO129*41.868/1000,"")</f>
        <v/>
      </c>
      <c r="BP129" s="273" t="str">
        <f>IF(GUS_2020!BP129&lt;&gt;"",GUS_2020!BP129*41.868/1000,"")</f>
        <v/>
      </c>
      <c r="BQ129" s="273" t="str">
        <f>IF(GUS_2020!BQ129&lt;&gt;"",GUS_2020!BQ129*41.868/1000,"")</f>
        <v/>
      </c>
      <c r="BR129" s="273">
        <f>IF(GUS_2020!BR129&lt;&gt;"",GUS_2020!BR129*41.868/1000,"")</f>
        <v>152.27391599999999</v>
      </c>
      <c r="BS129" s="273">
        <f>IF(GUS_2020!BS129&lt;&gt;"",GUS_2020!BS129*41.868/1000,"")</f>
        <v>108.01944</v>
      </c>
      <c r="BU129" s="260">
        <f>BS129/3.6</f>
        <v>30.005400000000002</v>
      </c>
    </row>
    <row r="130" spans="1:73" ht="22.5">
      <c r="A130" s="272" t="s">
        <v>771</v>
      </c>
      <c r="B130" s="273">
        <f>IF(GUS_2020!B130&lt;&gt;"",GUS_2020!B130*41.868/1000,"")</f>
        <v>161.06619599999999</v>
      </c>
      <c r="C130" s="273">
        <f>IF(GUS_2020!C130&lt;&gt;"",GUS_2020!C130*41.868/1000,"")</f>
        <v>31.568472</v>
      </c>
      <c r="D130" s="273" t="str">
        <f>IF(GUS_2020!D130&lt;&gt;"",GUS_2020!D130*41.868/1000,"")</f>
        <v/>
      </c>
      <c r="E130" s="273" t="str">
        <f>IF(GUS_2020!E130&lt;&gt;"",GUS_2020!E130*41.868/1000,"")</f>
        <v/>
      </c>
      <c r="F130" s="273">
        <f>IF(GUS_2020!F130&lt;&gt;"",GUS_2020!F130*41.868/1000,"")</f>
        <v>31.149792000000001</v>
      </c>
      <c r="G130" s="273" t="str">
        <f>IF(GUS_2020!G130&lt;&gt;"",GUS_2020!G130*41.868/1000,"")</f>
        <v/>
      </c>
      <c r="H130" s="273">
        <f>IF(GUS_2020!H130&lt;&gt;"",GUS_2020!H130*41.868/1000,"")</f>
        <v>0.20934</v>
      </c>
      <c r="I130" s="273">
        <f>IF(GUS_2020!I130&lt;&gt;"",GUS_2020!I130*41.868/1000,"")</f>
        <v>0</v>
      </c>
      <c r="J130" s="273">
        <f>IF(GUS_2020!J130&lt;&gt;"",GUS_2020!J130*41.868/1000,"")</f>
        <v>0.16747200000000001</v>
      </c>
      <c r="K130" s="273" t="str">
        <f>IF(GUS_2020!K130&lt;&gt;"",GUS_2020!K130*41.868/1000,"")</f>
        <v/>
      </c>
      <c r="L130" s="273" t="str">
        <f>IF(GUS_2020!L130&lt;&gt;"",GUS_2020!L130*41.868/1000,"")</f>
        <v/>
      </c>
      <c r="M130" s="273">
        <f>IF(GUS_2020!M130&lt;&gt;"",GUS_2020!M130*41.868/1000,"")</f>
        <v>4.1868000000000002E-2</v>
      </c>
      <c r="N130" s="273" t="str">
        <f>IF(GUS_2020!N130&lt;&gt;"",GUS_2020!N130*41.868/1000,"")</f>
        <v/>
      </c>
      <c r="O130" s="273" t="str">
        <f>IF(GUS_2020!O130&lt;&gt;"",GUS_2020!O130*41.868/1000,"")</f>
        <v/>
      </c>
      <c r="P130" s="273" t="str">
        <f>IF(GUS_2020!P130&lt;&gt;"",GUS_2020!P130*41.868/1000,"")</f>
        <v/>
      </c>
      <c r="Q130" s="273" t="str">
        <f>IF(GUS_2020!Q130&lt;&gt;"",GUS_2020!Q130*41.868/1000,"")</f>
        <v/>
      </c>
      <c r="R130" s="273" t="str">
        <f>IF(GUS_2020!R130&lt;&gt;"",GUS_2020!R130*41.868/1000,"")</f>
        <v/>
      </c>
      <c r="S130" s="273" t="str">
        <f>IF(GUS_2020!S130&lt;&gt;"",GUS_2020!S130*41.868/1000,"")</f>
        <v/>
      </c>
      <c r="T130" s="273" t="str">
        <f>IF(GUS_2020!T130&lt;&gt;"",GUS_2020!T130*41.868/1000,"")</f>
        <v/>
      </c>
      <c r="U130" s="273" t="str">
        <f>IF(GUS_2020!U130&lt;&gt;"",GUS_2020!U130*41.868/1000,"")</f>
        <v/>
      </c>
      <c r="V130" s="273" t="str">
        <f>IF(GUS_2020!V130&lt;&gt;"",GUS_2020!V130*41.868/1000,"")</f>
        <v/>
      </c>
      <c r="W130" s="273">
        <f>IF(GUS_2020!W130&lt;&gt;"",GUS_2020!W130*41.868/1000,"")</f>
        <v>99.897048000000012</v>
      </c>
      <c r="X130" s="273" t="str">
        <f>IF(GUS_2020!X130&lt;&gt;"",GUS_2020!X130*41.868/1000,"")</f>
        <v/>
      </c>
      <c r="Y130" s="273" t="str">
        <f>IF(GUS_2020!Y130&lt;&gt;"",GUS_2020!Y130*41.868/1000,"")</f>
        <v/>
      </c>
      <c r="Z130" s="273" t="str">
        <f>IF(GUS_2020!Z130&lt;&gt;"",GUS_2020!Z130*41.868/1000,"")</f>
        <v/>
      </c>
      <c r="AA130" s="273" t="str">
        <f>IF(GUS_2020!AA130&lt;&gt;"",GUS_2020!AA130*41.868/1000,"")</f>
        <v/>
      </c>
      <c r="AB130" s="273" t="str">
        <f>IF(GUS_2020!AB130&lt;&gt;"",GUS_2020!AB130*41.868/1000,"")</f>
        <v/>
      </c>
      <c r="AC130" s="273" t="str">
        <f>IF(GUS_2020!AC130&lt;&gt;"",GUS_2020!AC130*41.868/1000,"")</f>
        <v/>
      </c>
      <c r="AD130" s="273" t="str">
        <f>IF(GUS_2020!AD130&lt;&gt;"",GUS_2020!AD130*41.868/1000,"")</f>
        <v/>
      </c>
      <c r="AE130" s="273">
        <f>IF(GUS_2020!AE130&lt;&gt;"",GUS_2020!AE130*41.868/1000,"")</f>
        <v>2.8470240000000002</v>
      </c>
      <c r="AF130" s="273">
        <f>IF(GUS_2020!AF130&lt;&gt;"",GUS_2020!AF130*41.868/1000,"")</f>
        <v>4.1868000000000002E-2</v>
      </c>
      <c r="AG130" s="273" t="str">
        <f>IF(GUS_2020!AG130&lt;&gt;"",GUS_2020!AG130*41.868/1000,"")</f>
        <v/>
      </c>
      <c r="AH130" s="273" t="str">
        <f>IF(GUS_2020!AH130&lt;&gt;"",GUS_2020!AH130*41.868/1000,"")</f>
        <v/>
      </c>
      <c r="AI130" s="273" t="str">
        <f>IF(GUS_2020!AI130&lt;&gt;"",GUS_2020!AI130*41.868/1000,"")</f>
        <v/>
      </c>
      <c r="AJ130" s="273" t="str">
        <f>IF(GUS_2020!AJ130&lt;&gt;"",GUS_2020!AJ130*41.868/1000,"")</f>
        <v/>
      </c>
      <c r="AK130" s="273" t="str">
        <f>IF(GUS_2020!AK130&lt;&gt;"",GUS_2020!AK130*41.868/1000,"")</f>
        <v/>
      </c>
      <c r="AL130" s="273">
        <f>IF(GUS_2020!AL130&lt;&gt;"",GUS_2020!AL130*41.868/1000,"")</f>
        <v>96.589476000000005</v>
      </c>
      <c r="AM130" s="273">
        <f>IF(GUS_2020!AM130&lt;&gt;"",GUS_2020!AM130*41.868/1000,"")</f>
        <v>0.41868</v>
      </c>
      <c r="AN130" s="273" t="str">
        <f>IF(GUS_2020!AN130&lt;&gt;"",GUS_2020!AN130*41.868/1000,"")</f>
        <v/>
      </c>
      <c r="AO130" s="273" t="str">
        <f>IF(GUS_2020!AO130&lt;&gt;"",GUS_2020!AO130*41.868/1000,"")</f>
        <v/>
      </c>
      <c r="AP130" s="273" t="str">
        <f>IF(GUS_2020!AP130&lt;&gt;"",GUS_2020!AP130*41.868/1000,"")</f>
        <v/>
      </c>
      <c r="AQ130" s="273" t="str">
        <f>IF(GUS_2020!AQ130&lt;&gt;"",GUS_2020!AQ130*41.868/1000,"")</f>
        <v/>
      </c>
      <c r="AR130" s="273" t="str">
        <f>IF(GUS_2020!AR130&lt;&gt;"",GUS_2020!AR130*41.868/1000,"")</f>
        <v/>
      </c>
      <c r="AS130" s="273" t="str">
        <f>IF(GUS_2020!AS130&lt;&gt;"",GUS_2020!AS130*41.868/1000,"")</f>
        <v/>
      </c>
      <c r="AT130" s="273">
        <f>IF(GUS_2020!AT130&lt;&gt;"",GUS_2020!AT130*41.868/1000,"")</f>
        <v>1.800324</v>
      </c>
      <c r="AU130" s="273">
        <f>IF(GUS_2020!AU130&lt;&gt;"",GUS_2020!AU130*41.868/1000,"")</f>
        <v>20.431584000000001</v>
      </c>
      <c r="AV130" s="273" t="str">
        <f>IF(GUS_2020!AV130&lt;&gt;"",GUS_2020!AV130*41.868/1000,"")</f>
        <v/>
      </c>
      <c r="AW130" s="273" t="str">
        <f>IF(GUS_2020!AW130&lt;&gt;"",GUS_2020!AW130*41.868/1000,"")</f>
        <v/>
      </c>
      <c r="AX130" s="273" t="str">
        <f>IF(GUS_2020!AX130&lt;&gt;"",GUS_2020!AX130*41.868/1000,"")</f>
        <v/>
      </c>
      <c r="AY130" s="273" t="str">
        <f>IF(GUS_2020!AY130&lt;&gt;"",GUS_2020!AY130*41.868/1000,"")</f>
        <v/>
      </c>
      <c r="AZ130" s="273" t="str">
        <f>IF(GUS_2020!AZ130&lt;&gt;"",GUS_2020!AZ130*41.868/1000,"")</f>
        <v/>
      </c>
      <c r="BA130" s="273" t="str">
        <f>IF(GUS_2020!BA130&lt;&gt;"",GUS_2020!BA130*41.868/1000,"")</f>
        <v/>
      </c>
      <c r="BB130" s="273">
        <f>IF(GUS_2020!BB130&lt;&gt;"",GUS_2020!BB130*41.868/1000,"")</f>
        <v>20.054772</v>
      </c>
      <c r="BC130" s="273" t="str">
        <f>IF(GUS_2020!BC130&lt;&gt;"",GUS_2020!BC130*41.868/1000,"")</f>
        <v/>
      </c>
      <c r="BD130" s="273">
        <f>IF(GUS_2020!BD130&lt;&gt;"",GUS_2020!BD130*41.868/1000,"")</f>
        <v>0.37681200000000004</v>
      </c>
      <c r="BE130" s="273" t="str">
        <f>IF(GUS_2020!BE130&lt;&gt;"",GUS_2020!BE130*41.868/1000,"")</f>
        <v/>
      </c>
      <c r="BF130" s="273" t="str">
        <f>IF(GUS_2020!BF130&lt;&gt;"",GUS_2020!BF130*41.868/1000,"")</f>
        <v/>
      </c>
      <c r="BG130" s="273" t="str">
        <f>IF(GUS_2020!BG130&lt;&gt;"",GUS_2020!BG130*41.868/1000,"")</f>
        <v/>
      </c>
      <c r="BH130" s="273" t="str">
        <f>IF(GUS_2020!BH130&lt;&gt;"",GUS_2020!BH130*41.868/1000,"")</f>
        <v/>
      </c>
      <c r="BI130" s="273" t="str">
        <f>IF(GUS_2020!BI130&lt;&gt;"",GUS_2020!BI130*41.868/1000,"")</f>
        <v/>
      </c>
      <c r="BJ130" s="273" t="str">
        <f>IF(GUS_2020!BJ130&lt;&gt;"",GUS_2020!BJ130*41.868/1000,"")</f>
        <v/>
      </c>
      <c r="BK130" s="273" t="str">
        <f>IF(GUS_2020!BK130&lt;&gt;"",GUS_2020!BK130*41.868/1000,"")</f>
        <v/>
      </c>
      <c r="BL130" s="273" t="str">
        <f>IF(GUS_2020!BL130&lt;&gt;"",GUS_2020!BL130*41.868/1000,"")</f>
        <v/>
      </c>
      <c r="BM130" s="273" t="str">
        <f>IF(GUS_2020!BM130&lt;&gt;"",GUS_2020!BM130*41.868/1000,"")</f>
        <v/>
      </c>
      <c r="BN130" s="273" t="str">
        <f>IF(GUS_2020!BN130&lt;&gt;"",GUS_2020!BN130*41.868/1000,"")</f>
        <v/>
      </c>
      <c r="BO130" s="273" t="str">
        <f>IF(GUS_2020!BO130&lt;&gt;"",GUS_2020!BO130*41.868/1000,"")</f>
        <v/>
      </c>
      <c r="BP130" s="273" t="str">
        <f>IF(GUS_2020!BP130&lt;&gt;"",GUS_2020!BP130*41.868/1000,"")</f>
        <v/>
      </c>
      <c r="BQ130" s="273" t="str">
        <f>IF(GUS_2020!BQ130&lt;&gt;"",GUS_2020!BQ130*41.868/1000,"")</f>
        <v/>
      </c>
      <c r="BR130" s="273">
        <f>IF(GUS_2020!BR130&lt;&gt;"",GUS_2020!BR130*41.868/1000,"")</f>
        <v>0.79549200000000009</v>
      </c>
      <c r="BS130" s="273">
        <f>IF(GUS_2020!BS130&lt;&gt;"",GUS_2020!BS130*41.868/1000,"")</f>
        <v>6.6151439999999999</v>
      </c>
    </row>
    <row r="131" spans="1:73" ht="22.5">
      <c r="A131" s="272" t="s">
        <v>772</v>
      </c>
      <c r="B131" s="273">
        <f>IF(GUS_2020!B131&lt;&gt;"",GUS_2020!B131*41.868/1000,"")</f>
        <v>4.1868000000000002E-2</v>
      </c>
      <c r="C131" s="273" t="str">
        <f>IF(GUS_2020!C131&lt;&gt;"",GUS_2020!C131*41.868/1000,"")</f>
        <v/>
      </c>
      <c r="D131" s="273" t="str">
        <f>IF(GUS_2020!D131&lt;&gt;"",GUS_2020!D131*41.868/1000,"")</f>
        <v/>
      </c>
      <c r="E131" s="273" t="str">
        <f>IF(GUS_2020!E131&lt;&gt;"",GUS_2020!E131*41.868/1000,"")</f>
        <v/>
      </c>
      <c r="F131" s="273" t="str">
        <f>IF(GUS_2020!F131&lt;&gt;"",GUS_2020!F131*41.868/1000,"")</f>
        <v/>
      </c>
      <c r="G131" s="273" t="str">
        <f>IF(GUS_2020!G131&lt;&gt;"",GUS_2020!G131*41.868/1000,"")</f>
        <v/>
      </c>
      <c r="H131" s="273" t="str">
        <f>IF(GUS_2020!H131&lt;&gt;"",GUS_2020!H131*41.868/1000,"")</f>
        <v/>
      </c>
      <c r="I131" s="273" t="str">
        <f>IF(GUS_2020!I131&lt;&gt;"",GUS_2020!I131*41.868/1000,"")</f>
        <v/>
      </c>
      <c r="J131" s="273" t="str">
        <f>IF(GUS_2020!J131&lt;&gt;"",GUS_2020!J131*41.868/1000,"")</f>
        <v/>
      </c>
      <c r="K131" s="273" t="str">
        <f>IF(GUS_2020!K131&lt;&gt;"",GUS_2020!K131*41.868/1000,"")</f>
        <v/>
      </c>
      <c r="L131" s="273" t="str">
        <f>IF(GUS_2020!L131&lt;&gt;"",GUS_2020!L131*41.868/1000,"")</f>
        <v/>
      </c>
      <c r="M131" s="273" t="str">
        <f>IF(GUS_2020!M131&lt;&gt;"",GUS_2020!M131*41.868/1000,"")</f>
        <v/>
      </c>
      <c r="N131" s="273" t="str">
        <f>IF(GUS_2020!N131&lt;&gt;"",GUS_2020!N131*41.868/1000,"")</f>
        <v/>
      </c>
      <c r="O131" s="273" t="str">
        <f>IF(GUS_2020!O131&lt;&gt;"",GUS_2020!O131*41.868/1000,"")</f>
        <v/>
      </c>
      <c r="P131" s="273" t="str">
        <f>IF(GUS_2020!P131&lt;&gt;"",GUS_2020!P131*41.868/1000,"")</f>
        <v/>
      </c>
      <c r="Q131" s="273" t="str">
        <f>IF(GUS_2020!Q131&lt;&gt;"",GUS_2020!Q131*41.868/1000,"")</f>
        <v/>
      </c>
      <c r="R131" s="273" t="str">
        <f>IF(GUS_2020!R131&lt;&gt;"",GUS_2020!R131*41.868/1000,"")</f>
        <v/>
      </c>
      <c r="S131" s="273" t="str">
        <f>IF(GUS_2020!S131&lt;&gt;"",GUS_2020!S131*41.868/1000,"")</f>
        <v/>
      </c>
      <c r="T131" s="273" t="str">
        <f>IF(GUS_2020!T131&lt;&gt;"",GUS_2020!T131*41.868/1000,"")</f>
        <v/>
      </c>
      <c r="U131" s="273" t="str">
        <f>IF(GUS_2020!U131&lt;&gt;"",GUS_2020!U131*41.868/1000,"")</f>
        <v/>
      </c>
      <c r="V131" s="273" t="str">
        <f>IF(GUS_2020!V131&lt;&gt;"",GUS_2020!V131*41.868/1000,"")</f>
        <v/>
      </c>
      <c r="W131" s="273" t="str">
        <f>IF(GUS_2020!W131&lt;&gt;"",GUS_2020!W131*41.868/1000,"")</f>
        <v/>
      </c>
      <c r="X131" s="273" t="str">
        <f>IF(GUS_2020!X131&lt;&gt;"",GUS_2020!X131*41.868/1000,"")</f>
        <v/>
      </c>
      <c r="Y131" s="273" t="str">
        <f>IF(GUS_2020!Y131&lt;&gt;"",GUS_2020!Y131*41.868/1000,"")</f>
        <v/>
      </c>
      <c r="Z131" s="273" t="str">
        <f>IF(GUS_2020!Z131&lt;&gt;"",GUS_2020!Z131*41.868/1000,"")</f>
        <v/>
      </c>
      <c r="AA131" s="273" t="str">
        <f>IF(GUS_2020!AA131&lt;&gt;"",GUS_2020!AA131*41.868/1000,"")</f>
        <v/>
      </c>
      <c r="AB131" s="273" t="str">
        <f>IF(GUS_2020!AB131&lt;&gt;"",GUS_2020!AB131*41.868/1000,"")</f>
        <v/>
      </c>
      <c r="AC131" s="273" t="str">
        <f>IF(GUS_2020!AC131&lt;&gt;"",GUS_2020!AC131*41.868/1000,"")</f>
        <v/>
      </c>
      <c r="AD131" s="273" t="str">
        <f>IF(GUS_2020!AD131&lt;&gt;"",GUS_2020!AD131*41.868/1000,"")</f>
        <v/>
      </c>
      <c r="AE131" s="273" t="str">
        <f>IF(GUS_2020!AE131&lt;&gt;"",GUS_2020!AE131*41.868/1000,"")</f>
        <v/>
      </c>
      <c r="AF131" s="273" t="str">
        <f>IF(GUS_2020!AF131&lt;&gt;"",GUS_2020!AF131*41.868/1000,"")</f>
        <v/>
      </c>
      <c r="AG131" s="273" t="str">
        <f>IF(GUS_2020!AG131&lt;&gt;"",GUS_2020!AG131*41.868/1000,"")</f>
        <v/>
      </c>
      <c r="AH131" s="273" t="str">
        <f>IF(GUS_2020!AH131&lt;&gt;"",GUS_2020!AH131*41.868/1000,"")</f>
        <v/>
      </c>
      <c r="AI131" s="273" t="str">
        <f>IF(GUS_2020!AI131&lt;&gt;"",GUS_2020!AI131*41.868/1000,"")</f>
        <v/>
      </c>
      <c r="AJ131" s="273" t="str">
        <f>IF(GUS_2020!AJ131&lt;&gt;"",GUS_2020!AJ131*41.868/1000,"")</f>
        <v/>
      </c>
      <c r="AK131" s="273" t="str">
        <f>IF(GUS_2020!AK131&lt;&gt;"",GUS_2020!AK131*41.868/1000,"")</f>
        <v/>
      </c>
      <c r="AL131" s="273" t="str">
        <f>IF(GUS_2020!AL131&lt;&gt;"",GUS_2020!AL131*41.868/1000,"")</f>
        <v/>
      </c>
      <c r="AM131" s="273" t="str">
        <f>IF(GUS_2020!AM131&lt;&gt;"",GUS_2020!AM131*41.868/1000,"")</f>
        <v/>
      </c>
      <c r="AN131" s="273" t="str">
        <f>IF(GUS_2020!AN131&lt;&gt;"",GUS_2020!AN131*41.868/1000,"")</f>
        <v/>
      </c>
      <c r="AO131" s="273" t="str">
        <f>IF(GUS_2020!AO131&lt;&gt;"",GUS_2020!AO131*41.868/1000,"")</f>
        <v/>
      </c>
      <c r="AP131" s="273" t="str">
        <f>IF(GUS_2020!AP131&lt;&gt;"",GUS_2020!AP131*41.868/1000,"")</f>
        <v/>
      </c>
      <c r="AQ131" s="273" t="str">
        <f>IF(GUS_2020!AQ131&lt;&gt;"",GUS_2020!AQ131*41.868/1000,"")</f>
        <v/>
      </c>
      <c r="AR131" s="273" t="str">
        <f>IF(GUS_2020!AR131&lt;&gt;"",GUS_2020!AR131*41.868/1000,"")</f>
        <v/>
      </c>
      <c r="AS131" s="273" t="str">
        <f>IF(GUS_2020!AS131&lt;&gt;"",GUS_2020!AS131*41.868/1000,"")</f>
        <v/>
      </c>
      <c r="AT131" s="273" t="str">
        <f>IF(GUS_2020!AT131&lt;&gt;"",GUS_2020!AT131*41.868/1000,"")</f>
        <v/>
      </c>
      <c r="AU131" s="273" t="str">
        <f>IF(GUS_2020!AU131&lt;&gt;"",GUS_2020!AU131*41.868/1000,"")</f>
        <v/>
      </c>
      <c r="AV131" s="273" t="str">
        <f>IF(GUS_2020!AV131&lt;&gt;"",GUS_2020!AV131*41.868/1000,"")</f>
        <v/>
      </c>
      <c r="AW131" s="273" t="str">
        <f>IF(GUS_2020!AW131&lt;&gt;"",GUS_2020!AW131*41.868/1000,"")</f>
        <v/>
      </c>
      <c r="AX131" s="273" t="str">
        <f>IF(GUS_2020!AX131&lt;&gt;"",GUS_2020!AX131*41.868/1000,"")</f>
        <v/>
      </c>
      <c r="AY131" s="273" t="str">
        <f>IF(GUS_2020!AY131&lt;&gt;"",GUS_2020!AY131*41.868/1000,"")</f>
        <v/>
      </c>
      <c r="AZ131" s="273" t="str">
        <f>IF(GUS_2020!AZ131&lt;&gt;"",GUS_2020!AZ131*41.868/1000,"")</f>
        <v/>
      </c>
      <c r="BA131" s="273" t="str">
        <f>IF(GUS_2020!BA131&lt;&gt;"",GUS_2020!BA131*41.868/1000,"")</f>
        <v/>
      </c>
      <c r="BB131" s="273" t="str">
        <f>IF(GUS_2020!BB131&lt;&gt;"",GUS_2020!BB131*41.868/1000,"")</f>
        <v/>
      </c>
      <c r="BC131" s="273" t="str">
        <f>IF(GUS_2020!BC131&lt;&gt;"",GUS_2020!BC131*41.868/1000,"")</f>
        <v/>
      </c>
      <c r="BD131" s="273" t="str">
        <f>IF(GUS_2020!BD131&lt;&gt;"",GUS_2020!BD131*41.868/1000,"")</f>
        <v/>
      </c>
      <c r="BE131" s="273" t="str">
        <f>IF(GUS_2020!BE131&lt;&gt;"",GUS_2020!BE131*41.868/1000,"")</f>
        <v/>
      </c>
      <c r="BF131" s="273" t="str">
        <f>IF(GUS_2020!BF131&lt;&gt;"",GUS_2020!BF131*41.868/1000,"")</f>
        <v/>
      </c>
      <c r="BG131" s="273" t="str">
        <f>IF(GUS_2020!BG131&lt;&gt;"",GUS_2020!BG131*41.868/1000,"")</f>
        <v/>
      </c>
      <c r="BH131" s="273" t="str">
        <f>IF(GUS_2020!BH131&lt;&gt;"",GUS_2020!BH131*41.868/1000,"")</f>
        <v/>
      </c>
      <c r="BI131" s="273" t="str">
        <f>IF(GUS_2020!BI131&lt;&gt;"",GUS_2020!BI131*41.868/1000,"")</f>
        <v/>
      </c>
      <c r="BJ131" s="273" t="str">
        <f>IF(GUS_2020!BJ131&lt;&gt;"",GUS_2020!BJ131*41.868/1000,"")</f>
        <v/>
      </c>
      <c r="BK131" s="273" t="str">
        <f>IF(GUS_2020!BK131&lt;&gt;"",GUS_2020!BK131*41.868/1000,"")</f>
        <v/>
      </c>
      <c r="BL131" s="273" t="str">
        <f>IF(GUS_2020!BL131&lt;&gt;"",GUS_2020!BL131*41.868/1000,"")</f>
        <v/>
      </c>
      <c r="BM131" s="273" t="str">
        <f>IF(GUS_2020!BM131&lt;&gt;"",GUS_2020!BM131*41.868/1000,"")</f>
        <v/>
      </c>
      <c r="BN131" s="273" t="str">
        <f>IF(GUS_2020!BN131&lt;&gt;"",GUS_2020!BN131*41.868/1000,"")</f>
        <v/>
      </c>
      <c r="BO131" s="273" t="str">
        <f>IF(GUS_2020!BO131&lt;&gt;"",GUS_2020!BO131*41.868/1000,"")</f>
        <v/>
      </c>
      <c r="BP131" s="273" t="str">
        <f>IF(GUS_2020!BP131&lt;&gt;"",GUS_2020!BP131*41.868/1000,"")</f>
        <v/>
      </c>
      <c r="BQ131" s="273" t="str">
        <f>IF(GUS_2020!BQ131&lt;&gt;"",GUS_2020!BQ131*41.868/1000,"")</f>
        <v/>
      </c>
      <c r="BR131" s="273" t="str">
        <f>IF(GUS_2020!BR131&lt;&gt;"",GUS_2020!BR131*41.868/1000,"")</f>
        <v/>
      </c>
      <c r="BS131" s="273">
        <f>IF(GUS_2020!BS131&lt;&gt;"",GUS_2020!BS131*41.868/1000,"")</f>
        <v>4.1868000000000002E-2</v>
      </c>
    </row>
    <row r="132" spans="1:73" ht="22.5">
      <c r="A132" s="272" t="s">
        <v>778</v>
      </c>
      <c r="B132" s="273">
        <f>IF(GUS_2020!B132&lt;&gt;"",GUS_2020!B132*41.868/1000,"")</f>
        <v>0</v>
      </c>
      <c r="C132" s="273" t="str">
        <f>IF(GUS_2020!C132&lt;&gt;"",GUS_2020!C132*41.868/1000,"")</f>
        <v/>
      </c>
      <c r="D132" s="273" t="str">
        <f>IF(GUS_2020!D132&lt;&gt;"",GUS_2020!D132*41.868/1000,"")</f>
        <v/>
      </c>
      <c r="E132" s="273" t="str">
        <f>IF(GUS_2020!E132&lt;&gt;"",GUS_2020!E132*41.868/1000,"")</f>
        <v/>
      </c>
      <c r="F132" s="273" t="str">
        <f>IF(GUS_2020!F132&lt;&gt;"",GUS_2020!F132*41.868/1000,"")</f>
        <v/>
      </c>
      <c r="G132" s="273" t="str">
        <f>IF(GUS_2020!G132&lt;&gt;"",GUS_2020!G132*41.868/1000,"")</f>
        <v/>
      </c>
      <c r="H132" s="273" t="str">
        <f>IF(GUS_2020!H132&lt;&gt;"",GUS_2020!H132*41.868/1000,"")</f>
        <v/>
      </c>
      <c r="I132" s="273" t="str">
        <f>IF(GUS_2020!I132&lt;&gt;"",GUS_2020!I132*41.868/1000,"")</f>
        <v/>
      </c>
      <c r="J132" s="273" t="str">
        <f>IF(GUS_2020!J132&lt;&gt;"",GUS_2020!J132*41.868/1000,"")</f>
        <v/>
      </c>
      <c r="K132" s="273" t="str">
        <f>IF(GUS_2020!K132&lt;&gt;"",GUS_2020!K132*41.868/1000,"")</f>
        <v/>
      </c>
      <c r="L132" s="273" t="str">
        <f>IF(GUS_2020!L132&lt;&gt;"",GUS_2020!L132*41.868/1000,"")</f>
        <v/>
      </c>
      <c r="M132" s="273" t="str">
        <f>IF(GUS_2020!M132&lt;&gt;"",GUS_2020!M132*41.868/1000,"")</f>
        <v/>
      </c>
      <c r="N132" s="273" t="str">
        <f>IF(GUS_2020!N132&lt;&gt;"",GUS_2020!N132*41.868/1000,"")</f>
        <v/>
      </c>
      <c r="O132" s="273" t="str">
        <f>IF(GUS_2020!O132&lt;&gt;"",GUS_2020!O132*41.868/1000,"")</f>
        <v/>
      </c>
      <c r="P132" s="273" t="str">
        <f>IF(GUS_2020!P132&lt;&gt;"",GUS_2020!P132*41.868/1000,"")</f>
        <v/>
      </c>
      <c r="Q132" s="273" t="str">
        <f>IF(GUS_2020!Q132&lt;&gt;"",GUS_2020!Q132*41.868/1000,"")</f>
        <v/>
      </c>
      <c r="R132" s="273" t="str">
        <f>IF(GUS_2020!R132&lt;&gt;"",GUS_2020!R132*41.868/1000,"")</f>
        <v/>
      </c>
      <c r="S132" s="273" t="str">
        <f>IF(GUS_2020!S132&lt;&gt;"",GUS_2020!S132*41.868/1000,"")</f>
        <v/>
      </c>
      <c r="T132" s="273" t="str">
        <f>IF(GUS_2020!T132&lt;&gt;"",GUS_2020!T132*41.868/1000,"")</f>
        <v/>
      </c>
      <c r="U132" s="273" t="str">
        <f>IF(GUS_2020!U132&lt;&gt;"",GUS_2020!U132*41.868/1000,"")</f>
        <v/>
      </c>
      <c r="V132" s="273" t="str">
        <f>IF(GUS_2020!V132&lt;&gt;"",GUS_2020!V132*41.868/1000,"")</f>
        <v/>
      </c>
      <c r="W132" s="273">
        <f>IF(GUS_2020!W132&lt;&gt;"",GUS_2020!W132*41.868/1000,"")</f>
        <v>0</v>
      </c>
      <c r="X132" s="273" t="str">
        <f>IF(GUS_2020!X132&lt;&gt;"",GUS_2020!X132*41.868/1000,"")</f>
        <v/>
      </c>
      <c r="Y132" s="273" t="str">
        <f>IF(GUS_2020!Y132&lt;&gt;"",GUS_2020!Y132*41.868/1000,"")</f>
        <v/>
      </c>
      <c r="Z132" s="273" t="str">
        <f>IF(GUS_2020!Z132&lt;&gt;"",GUS_2020!Z132*41.868/1000,"")</f>
        <v/>
      </c>
      <c r="AA132" s="273" t="str">
        <f>IF(GUS_2020!AA132&lt;&gt;"",GUS_2020!AA132*41.868/1000,"")</f>
        <v/>
      </c>
      <c r="AB132" s="273" t="str">
        <f>IF(GUS_2020!AB132&lt;&gt;"",GUS_2020!AB132*41.868/1000,"")</f>
        <v/>
      </c>
      <c r="AC132" s="273" t="str">
        <f>IF(GUS_2020!AC132&lt;&gt;"",GUS_2020!AC132*41.868/1000,"")</f>
        <v/>
      </c>
      <c r="AD132" s="273" t="str">
        <f>IF(GUS_2020!AD132&lt;&gt;"",GUS_2020!AD132*41.868/1000,"")</f>
        <v/>
      </c>
      <c r="AE132" s="273" t="str">
        <f>IF(GUS_2020!AE132&lt;&gt;"",GUS_2020!AE132*41.868/1000,"")</f>
        <v/>
      </c>
      <c r="AF132" s="273" t="str">
        <f>IF(GUS_2020!AF132&lt;&gt;"",GUS_2020!AF132*41.868/1000,"")</f>
        <v/>
      </c>
      <c r="AG132" s="273" t="str">
        <f>IF(GUS_2020!AG132&lt;&gt;"",GUS_2020!AG132*41.868/1000,"")</f>
        <v/>
      </c>
      <c r="AH132" s="273" t="str">
        <f>IF(GUS_2020!AH132&lt;&gt;"",GUS_2020!AH132*41.868/1000,"")</f>
        <v/>
      </c>
      <c r="AI132" s="273" t="str">
        <f>IF(GUS_2020!AI132&lt;&gt;"",GUS_2020!AI132*41.868/1000,"")</f>
        <v/>
      </c>
      <c r="AJ132" s="273">
        <f>IF(GUS_2020!AJ132&lt;&gt;"",GUS_2020!AJ132*41.868/1000,"")</f>
        <v>0</v>
      </c>
      <c r="AK132" s="273" t="str">
        <f>IF(GUS_2020!AK132&lt;&gt;"",GUS_2020!AK132*41.868/1000,"")</f>
        <v/>
      </c>
      <c r="AL132" s="273" t="str">
        <f>IF(GUS_2020!AL132&lt;&gt;"",GUS_2020!AL132*41.868/1000,"")</f>
        <v/>
      </c>
      <c r="AM132" s="273" t="str">
        <f>IF(GUS_2020!AM132&lt;&gt;"",GUS_2020!AM132*41.868/1000,"")</f>
        <v/>
      </c>
      <c r="AN132" s="273" t="str">
        <f>IF(GUS_2020!AN132&lt;&gt;"",GUS_2020!AN132*41.868/1000,"")</f>
        <v/>
      </c>
      <c r="AO132" s="273" t="str">
        <f>IF(GUS_2020!AO132&lt;&gt;"",GUS_2020!AO132*41.868/1000,"")</f>
        <v/>
      </c>
      <c r="AP132" s="273" t="str">
        <f>IF(GUS_2020!AP132&lt;&gt;"",GUS_2020!AP132*41.868/1000,"")</f>
        <v/>
      </c>
      <c r="AQ132" s="273" t="str">
        <f>IF(GUS_2020!AQ132&lt;&gt;"",GUS_2020!AQ132*41.868/1000,"")</f>
        <v/>
      </c>
      <c r="AR132" s="273" t="str">
        <f>IF(GUS_2020!AR132&lt;&gt;"",GUS_2020!AR132*41.868/1000,"")</f>
        <v/>
      </c>
      <c r="AS132" s="273" t="str">
        <f>IF(GUS_2020!AS132&lt;&gt;"",GUS_2020!AS132*41.868/1000,"")</f>
        <v/>
      </c>
      <c r="AT132" s="273" t="str">
        <f>IF(GUS_2020!AT132&lt;&gt;"",GUS_2020!AT132*41.868/1000,"")</f>
        <v/>
      </c>
      <c r="AU132" s="273" t="str">
        <f>IF(GUS_2020!AU132&lt;&gt;"",GUS_2020!AU132*41.868/1000,"")</f>
        <v/>
      </c>
      <c r="AV132" s="273" t="str">
        <f>IF(GUS_2020!AV132&lt;&gt;"",GUS_2020!AV132*41.868/1000,"")</f>
        <v/>
      </c>
      <c r="AW132" s="273" t="str">
        <f>IF(GUS_2020!AW132&lt;&gt;"",GUS_2020!AW132*41.868/1000,"")</f>
        <v/>
      </c>
      <c r="AX132" s="273" t="str">
        <f>IF(GUS_2020!AX132&lt;&gt;"",GUS_2020!AX132*41.868/1000,"")</f>
        <v/>
      </c>
      <c r="AY132" s="273" t="str">
        <f>IF(GUS_2020!AY132&lt;&gt;"",GUS_2020!AY132*41.868/1000,"")</f>
        <v/>
      </c>
      <c r="AZ132" s="273" t="str">
        <f>IF(GUS_2020!AZ132&lt;&gt;"",GUS_2020!AZ132*41.868/1000,"")</f>
        <v/>
      </c>
      <c r="BA132" s="273" t="str">
        <f>IF(GUS_2020!BA132&lt;&gt;"",GUS_2020!BA132*41.868/1000,"")</f>
        <v/>
      </c>
      <c r="BB132" s="273" t="str">
        <f>IF(GUS_2020!BB132&lt;&gt;"",GUS_2020!BB132*41.868/1000,"")</f>
        <v/>
      </c>
      <c r="BC132" s="273" t="str">
        <f>IF(GUS_2020!BC132&lt;&gt;"",GUS_2020!BC132*41.868/1000,"")</f>
        <v/>
      </c>
      <c r="BD132" s="273" t="str">
        <f>IF(GUS_2020!BD132&lt;&gt;"",GUS_2020!BD132*41.868/1000,"")</f>
        <v/>
      </c>
      <c r="BE132" s="273" t="str">
        <f>IF(GUS_2020!BE132&lt;&gt;"",GUS_2020!BE132*41.868/1000,"")</f>
        <v/>
      </c>
      <c r="BF132" s="273" t="str">
        <f>IF(GUS_2020!BF132&lt;&gt;"",GUS_2020!BF132*41.868/1000,"")</f>
        <v/>
      </c>
      <c r="BG132" s="273" t="str">
        <f>IF(GUS_2020!BG132&lt;&gt;"",GUS_2020!BG132*41.868/1000,"")</f>
        <v/>
      </c>
      <c r="BH132" s="273" t="str">
        <f>IF(GUS_2020!BH132&lt;&gt;"",GUS_2020!BH132*41.868/1000,"")</f>
        <v/>
      </c>
      <c r="BI132" s="273" t="str">
        <f>IF(GUS_2020!BI132&lt;&gt;"",GUS_2020!BI132*41.868/1000,"")</f>
        <v/>
      </c>
      <c r="BJ132" s="273" t="str">
        <f>IF(GUS_2020!BJ132&lt;&gt;"",GUS_2020!BJ132*41.868/1000,"")</f>
        <v/>
      </c>
      <c r="BK132" s="273" t="str">
        <f>IF(GUS_2020!BK132&lt;&gt;"",GUS_2020!BK132*41.868/1000,"")</f>
        <v/>
      </c>
      <c r="BL132" s="273" t="str">
        <f>IF(GUS_2020!BL132&lt;&gt;"",GUS_2020!BL132*41.868/1000,"")</f>
        <v/>
      </c>
      <c r="BM132" s="273" t="str">
        <f>IF(GUS_2020!BM132&lt;&gt;"",GUS_2020!BM132*41.868/1000,"")</f>
        <v/>
      </c>
      <c r="BN132" s="273" t="str">
        <f>IF(GUS_2020!BN132&lt;&gt;"",GUS_2020!BN132*41.868/1000,"")</f>
        <v/>
      </c>
      <c r="BO132" s="273" t="str">
        <f>IF(GUS_2020!BO132&lt;&gt;"",GUS_2020!BO132*41.868/1000,"")</f>
        <v/>
      </c>
      <c r="BP132" s="273" t="str">
        <f>IF(GUS_2020!BP132&lt;&gt;"",GUS_2020!BP132*41.868/1000,"")</f>
        <v/>
      </c>
      <c r="BQ132" s="273" t="str">
        <f>IF(GUS_2020!BQ132&lt;&gt;"",GUS_2020!BQ132*41.868/1000,"")</f>
        <v/>
      </c>
      <c r="BR132" s="273" t="str">
        <f>IF(GUS_2020!BR132&lt;&gt;"",GUS_2020!BR132*41.868/1000,"")</f>
        <v/>
      </c>
      <c r="BS132" s="273" t="str">
        <f>IF(GUS_2020!BS132&lt;&gt;"",GUS_2020!BS132*41.868/1000,"")</f>
        <v/>
      </c>
    </row>
    <row r="133" spans="1:73" ht="22.5">
      <c r="A133" s="272" t="s">
        <v>774</v>
      </c>
      <c r="B133" s="273">
        <f>IF(GUS_2020!B133&lt;&gt;"",GUS_2020!B133*41.868/1000,"")</f>
        <v>41.030639999999998</v>
      </c>
      <c r="C133" s="273">
        <f>IF(GUS_2020!C133&lt;&gt;"",GUS_2020!C133*41.868/1000,"")</f>
        <v>11.346228000000002</v>
      </c>
      <c r="D133" s="273">
        <f>IF(GUS_2020!D133&lt;&gt;"",GUS_2020!D133*41.868/1000,"")</f>
        <v>4.563612</v>
      </c>
      <c r="E133" s="273">
        <f>IF(GUS_2020!E133&lt;&gt;"",GUS_2020!E133*41.868/1000,"")</f>
        <v>14.779404000000001</v>
      </c>
      <c r="F133" s="273">
        <f>IF(GUS_2020!F133&lt;&gt;"",GUS_2020!F133*41.868/1000,"")</f>
        <v>0</v>
      </c>
      <c r="G133" s="273" t="str">
        <f>IF(GUS_2020!G133&lt;&gt;"",GUS_2020!G133*41.868/1000,"")</f>
        <v/>
      </c>
      <c r="H133" s="273">
        <f>IF(GUS_2020!H133&lt;&gt;"",GUS_2020!H133*41.868/1000,"")</f>
        <v>3.6843840000000001</v>
      </c>
      <c r="I133" s="273">
        <f>IF(GUS_2020!I133&lt;&gt;"",GUS_2020!I133*41.868/1000,"")</f>
        <v>-4.1868000000000002E-2</v>
      </c>
      <c r="J133" s="273">
        <f>IF(GUS_2020!J133&lt;&gt;"",GUS_2020!J133*41.868/1000,"")</f>
        <v>-11.806775999999999</v>
      </c>
      <c r="K133" s="273" t="str">
        <f>IF(GUS_2020!K133&lt;&gt;"",GUS_2020!K133*41.868/1000,"")</f>
        <v/>
      </c>
      <c r="L133" s="273">
        <f>IF(GUS_2020!L133&lt;&gt;"",GUS_2020!L133*41.868/1000,"")</f>
        <v>0.12560400000000002</v>
      </c>
      <c r="M133" s="273">
        <f>IF(GUS_2020!M133&lt;&gt;"",GUS_2020!M133*41.868/1000,"")</f>
        <v>0</v>
      </c>
      <c r="N133" s="273">
        <f>IF(GUS_2020!N133&lt;&gt;"",GUS_2020!N133*41.868/1000,"")</f>
        <v>0.58615200000000001</v>
      </c>
      <c r="O133" s="273" t="str">
        <f>IF(GUS_2020!O133&lt;&gt;"",GUS_2020!O133*41.868/1000,"")</f>
        <v/>
      </c>
      <c r="P133" s="273">
        <f>IF(GUS_2020!P133&lt;&gt;"",GUS_2020!P133*41.868/1000,"")</f>
        <v>0.58615200000000001</v>
      </c>
      <c r="Q133" s="273" t="str">
        <f>IF(GUS_2020!Q133&lt;&gt;"",GUS_2020!Q133*41.868/1000,"")</f>
        <v/>
      </c>
      <c r="R133" s="273" t="str">
        <f>IF(GUS_2020!R133&lt;&gt;"",GUS_2020!R133*41.868/1000,"")</f>
        <v/>
      </c>
      <c r="S133" s="273" t="str">
        <f>IF(GUS_2020!S133&lt;&gt;"",GUS_2020!S133*41.868/1000,"")</f>
        <v/>
      </c>
      <c r="T133" s="273" t="str">
        <f>IF(GUS_2020!T133&lt;&gt;"",GUS_2020!T133*41.868/1000,"")</f>
        <v/>
      </c>
      <c r="U133" s="273" t="str">
        <f>IF(GUS_2020!U133&lt;&gt;"",GUS_2020!U133*41.868/1000,"")</f>
        <v/>
      </c>
      <c r="V133" s="273" t="str">
        <f>IF(GUS_2020!V133&lt;&gt;"",GUS_2020!V133*41.868/1000,"")</f>
        <v/>
      </c>
      <c r="W133" s="273">
        <f>IF(GUS_2020!W133&lt;&gt;"",GUS_2020!W133*41.868/1000,"")</f>
        <v>-9.127224</v>
      </c>
      <c r="X133" s="273">
        <f>IF(GUS_2020!X133&lt;&gt;"",GUS_2020!X133*41.868/1000,"")</f>
        <v>-7.3687680000000002</v>
      </c>
      <c r="Y133" s="273" t="str">
        <f>IF(GUS_2020!Y133&lt;&gt;"",GUS_2020!Y133*41.868/1000,"")</f>
        <v/>
      </c>
      <c r="Z133" s="273">
        <f>IF(GUS_2020!Z133&lt;&gt;"",GUS_2020!Z133*41.868/1000,"")</f>
        <v>-0.12560400000000002</v>
      </c>
      <c r="AA133" s="273" t="str">
        <f>IF(GUS_2020!AA133&lt;&gt;"",GUS_2020!AA133*41.868/1000,"")</f>
        <v/>
      </c>
      <c r="AB133" s="273" t="str">
        <f>IF(GUS_2020!AB133&lt;&gt;"",GUS_2020!AB133*41.868/1000,"")</f>
        <v/>
      </c>
      <c r="AC133" s="273" t="str">
        <f>IF(GUS_2020!AC133&lt;&gt;"",GUS_2020!AC133*41.868/1000,"")</f>
        <v/>
      </c>
      <c r="AD133" s="273" t="str">
        <f>IF(GUS_2020!AD133&lt;&gt;"",GUS_2020!AD133*41.868/1000,"")</f>
        <v/>
      </c>
      <c r="AE133" s="273">
        <f>IF(GUS_2020!AE133&lt;&gt;"",GUS_2020!AE133*41.868/1000,"")</f>
        <v>-5.2753680000000003</v>
      </c>
      <c r="AF133" s="273" t="str">
        <f>IF(GUS_2020!AF133&lt;&gt;"",GUS_2020!AF133*41.868/1000,"")</f>
        <v/>
      </c>
      <c r="AG133" s="273" t="str">
        <f>IF(GUS_2020!AG133&lt;&gt;"",GUS_2020!AG133*41.868/1000,"")</f>
        <v/>
      </c>
      <c r="AH133" s="273" t="str">
        <f>IF(GUS_2020!AH133&lt;&gt;"",GUS_2020!AH133*41.868/1000,"")</f>
        <v/>
      </c>
      <c r="AI133" s="273">
        <f>IF(GUS_2020!AI133&lt;&gt;"",GUS_2020!AI133*41.868/1000,"")</f>
        <v>0</v>
      </c>
      <c r="AJ133" s="273" t="str">
        <f>IF(GUS_2020!AJ133&lt;&gt;"",GUS_2020!AJ133*41.868/1000,"")</f>
        <v/>
      </c>
      <c r="AK133" s="273">
        <f>IF(GUS_2020!AK133&lt;&gt;"",GUS_2020!AK133*41.868/1000,"")</f>
        <v>0.71175600000000006</v>
      </c>
      <c r="AL133" s="273">
        <f>IF(GUS_2020!AL133&lt;&gt;"",GUS_2020!AL133*41.868/1000,"")</f>
        <v>0.50241600000000008</v>
      </c>
      <c r="AM133" s="273">
        <f>IF(GUS_2020!AM133&lt;&gt;"",GUS_2020!AM133*41.868/1000,"")</f>
        <v>0.62802000000000002</v>
      </c>
      <c r="AN133" s="273" t="str">
        <f>IF(GUS_2020!AN133&lt;&gt;"",GUS_2020!AN133*41.868/1000,"")</f>
        <v/>
      </c>
      <c r="AO133" s="273">
        <f>IF(GUS_2020!AO133&lt;&gt;"",GUS_2020!AO133*41.868/1000,"")</f>
        <v>1.0048320000000002</v>
      </c>
      <c r="AP133" s="273" t="str">
        <f>IF(GUS_2020!AP133&lt;&gt;"",GUS_2020!AP133*41.868/1000,"")</f>
        <v/>
      </c>
      <c r="AQ133" s="273">
        <f>IF(GUS_2020!AQ133&lt;&gt;"",GUS_2020!AQ133*41.868/1000,"")</f>
        <v>0.20934</v>
      </c>
      <c r="AR133" s="273" t="str">
        <f>IF(GUS_2020!AR133&lt;&gt;"",GUS_2020!AR133*41.868/1000,"")</f>
        <v/>
      </c>
      <c r="AS133" s="273">
        <f>IF(GUS_2020!AS133&lt;&gt;"",GUS_2020!AS133*41.868/1000,"")</f>
        <v>0.58615200000000001</v>
      </c>
      <c r="AT133" s="273">
        <f>IF(GUS_2020!AT133&lt;&gt;"",GUS_2020!AT133*41.868/1000,"")</f>
        <v>38.267352000000002</v>
      </c>
      <c r="AU133" s="273" t="str">
        <f>IF(GUS_2020!AU133&lt;&gt;"",GUS_2020!AU133*41.868/1000,"")</f>
        <v/>
      </c>
      <c r="AV133" s="273" t="str">
        <f>IF(GUS_2020!AV133&lt;&gt;"",GUS_2020!AV133*41.868/1000,"")</f>
        <v/>
      </c>
      <c r="AW133" s="273" t="str">
        <f>IF(GUS_2020!AW133&lt;&gt;"",GUS_2020!AW133*41.868/1000,"")</f>
        <v/>
      </c>
      <c r="AX133" s="273" t="str">
        <f>IF(GUS_2020!AX133&lt;&gt;"",GUS_2020!AX133*41.868/1000,"")</f>
        <v/>
      </c>
      <c r="AY133" s="273" t="str">
        <f>IF(GUS_2020!AY133&lt;&gt;"",GUS_2020!AY133*41.868/1000,"")</f>
        <v/>
      </c>
      <c r="AZ133" s="273" t="str">
        <f>IF(GUS_2020!AZ133&lt;&gt;"",GUS_2020!AZ133*41.868/1000,"")</f>
        <v/>
      </c>
      <c r="BA133" s="273" t="str">
        <f>IF(GUS_2020!BA133&lt;&gt;"",GUS_2020!BA133*41.868/1000,"")</f>
        <v/>
      </c>
      <c r="BB133" s="273" t="str">
        <f>IF(GUS_2020!BB133&lt;&gt;"",GUS_2020!BB133*41.868/1000,"")</f>
        <v/>
      </c>
      <c r="BC133" s="273" t="str">
        <f>IF(GUS_2020!BC133&lt;&gt;"",GUS_2020!BC133*41.868/1000,"")</f>
        <v/>
      </c>
      <c r="BD133" s="273" t="str">
        <f>IF(GUS_2020!BD133&lt;&gt;"",GUS_2020!BD133*41.868/1000,"")</f>
        <v/>
      </c>
      <c r="BE133" s="273" t="str">
        <f>IF(GUS_2020!BE133&lt;&gt;"",GUS_2020!BE133*41.868/1000,"")</f>
        <v/>
      </c>
      <c r="BF133" s="273" t="str">
        <f>IF(GUS_2020!BF133&lt;&gt;"",GUS_2020!BF133*41.868/1000,"")</f>
        <v/>
      </c>
      <c r="BG133" s="273" t="str">
        <f>IF(GUS_2020!BG133&lt;&gt;"",GUS_2020!BG133*41.868/1000,"")</f>
        <v/>
      </c>
      <c r="BH133" s="273">
        <f>IF(GUS_2020!BH133&lt;&gt;"",GUS_2020!BH133*41.868/1000,"")</f>
        <v>0</v>
      </c>
      <c r="BI133" s="273" t="str">
        <f>IF(GUS_2020!BI133&lt;&gt;"",GUS_2020!BI133*41.868/1000,"")</f>
        <v/>
      </c>
      <c r="BJ133" s="273" t="str">
        <f>IF(GUS_2020!BJ133&lt;&gt;"",GUS_2020!BJ133*41.868/1000,"")</f>
        <v/>
      </c>
      <c r="BK133" s="273" t="str">
        <f>IF(GUS_2020!BK133&lt;&gt;"",GUS_2020!BK133*41.868/1000,"")</f>
        <v/>
      </c>
      <c r="BL133" s="273" t="str">
        <f>IF(GUS_2020!BL133&lt;&gt;"",GUS_2020!BL133*41.868/1000,"")</f>
        <v/>
      </c>
      <c r="BM133" s="273" t="str">
        <f>IF(GUS_2020!BM133&lt;&gt;"",GUS_2020!BM133*41.868/1000,"")</f>
        <v/>
      </c>
      <c r="BN133" s="273" t="str">
        <f>IF(GUS_2020!BN133&lt;&gt;"",GUS_2020!BN133*41.868/1000,"")</f>
        <v/>
      </c>
      <c r="BO133" s="273" t="str">
        <f>IF(GUS_2020!BO133&lt;&gt;"",GUS_2020!BO133*41.868/1000,"")</f>
        <v/>
      </c>
      <c r="BP133" s="273" t="str">
        <f>IF(GUS_2020!BP133&lt;&gt;"",GUS_2020!BP133*41.868/1000,"")</f>
        <v/>
      </c>
      <c r="BQ133" s="273" t="str">
        <f>IF(GUS_2020!BQ133&lt;&gt;"",GUS_2020!BQ133*41.868/1000,"")</f>
        <v/>
      </c>
      <c r="BR133" s="273">
        <f>IF(GUS_2020!BR133&lt;&gt;"",GUS_2020!BR133*41.868/1000,"")</f>
        <v>0</v>
      </c>
      <c r="BS133" s="273" t="str">
        <f>IF(GUS_2020!BS133&lt;&gt;"",GUS_2020!BS133*41.868/1000,"")</f>
        <v/>
      </c>
    </row>
  </sheetData>
  <mergeCells count="19">
    <mergeCell ref="AP5:AS5"/>
    <mergeCell ref="A4:A5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BR5:BS5"/>
    <mergeCell ref="AT5:AW5"/>
    <mergeCell ref="AX5:BA5"/>
    <mergeCell ref="BB5:BE5"/>
    <mergeCell ref="BF5:BI5"/>
    <mergeCell ref="BJ5:BM5"/>
    <mergeCell ref="BN5:BQ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B1:J11"/>
  <sheetViews>
    <sheetView workbookViewId="0">
      <selection activeCell="E25" sqref="E25"/>
    </sheetView>
  </sheetViews>
  <sheetFormatPr defaultRowHeight="12.75"/>
  <cols>
    <col min="1" max="1" width="14.7109375" customWidth="1"/>
    <col min="2" max="3" width="13.140625" customWidth="1"/>
    <col min="4" max="4" width="24.7109375" customWidth="1"/>
    <col min="5" max="5" width="47.42578125" customWidth="1"/>
    <col min="6" max="6" width="9.5703125" bestFit="1" customWidth="1"/>
    <col min="7" max="7" width="11.28515625" bestFit="1" customWidth="1"/>
    <col min="8" max="8" width="8.7109375" bestFit="1" customWidth="1"/>
    <col min="9" max="9" width="9.28515625" customWidth="1"/>
    <col min="10" max="10" width="7.42578125" bestFit="1" customWidth="1"/>
    <col min="11" max="11" width="10.7109375" bestFit="1" customWidth="1"/>
    <col min="12" max="12" width="41.42578125" customWidth="1"/>
  </cols>
  <sheetData>
    <row r="1" spans="2:10" ht="18">
      <c r="B1" s="434" t="s">
        <v>779</v>
      </c>
      <c r="C1" s="434"/>
      <c r="D1" s="435"/>
    </row>
    <row r="2" spans="2:10">
      <c r="D2" s="54"/>
      <c r="E2" s="54"/>
      <c r="F2" s="54"/>
      <c r="G2" s="54"/>
      <c r="H2" s="54"/>
      <c r="I2" s="54"/>
      <c r="J2" s="54"/>
    </row>
    <row r="3" spans="2:10" ht="18.75" customHeight="1">
      <c r="B3" s="379" t="s">
        <v>780</v>
      </c>
      <c r="C3" s="379"/>
      <c r="D3" s="379"/>
      <c r="E3" s="379"/>
      <c r="F3" s="379"/>
      <c r="G3" s="379"/>
      <c r="H3" s="379"/>
      <c r="I3" s="379"/>
      <c r="J3" s="379"/>
    </row>
    <row r="4" spans="2:10">
      <c r="B4" s="383" t="s">
        <v>781</v>
      </c>
      <c r="C4" s="383" t="s">
        <v>802</v>
      </c>
      <c r="D4" s="383" t="s">
        <v>782</v>
      </c>
      <c r="E4" s="383" t="s">
        <v>783</v>
      </c>
      <c r="F4" s="383" t="s">
        <v>784</v>
      </c>
      <c r="G4" s="383" t="s">
        <v>785</v>
      </c>
      <c r="H4" s="383" t="s">
        <v>786</v>
      </c>
      <c r="I4" s="383" t="s">
        <v>787</v>
      </c>
      <c r="J4" s="383" t="s">
        <v>788</v>
      </c>
    </row>
    <row r="5" spans="2:10" ht="13.5" thickBot="1">
      <c r="B5" s="384" t="s">
        <v>910</v>
      </c>
      <c r="C5" s="384"/>
      <c r="D5" s="384"/>
      <c r="E5" s="384"/>
      <c r="F5" s="384"/>
      <c r="G5" s="384"/>
      <c r="H5" s="384"/>
      <c r="I5" s="384"/>
      <c r="J5" s="384"/>
    </row>
    <row r="6" spans="2:10" ht="18.75" customHeight="1">
      <c r="B6" s="377" t="s">
        <v>789</v>
      </c>
      <c r="C6" s="377" t="s">
        <v>819</v>
      </c>
      <c r="D6" s="377" t="s">
        <v>790</v>
      </c>
      <c r="E6" s="377" t="s">
        <v>891</v>
      </c>
      <c r="F6" s="377" t="s">
        <v>776</v>
      </c>
      <c r="G6" s="377"/>
      <c r="H6" s="377"/>
      <c r="I6" s="377"/>
      <c r="J6" s="377"/>
    </row>
    <row r="7" spans="2:10" ht="18.75" customHeight="1">
      <c r="B7" s="377" t="s">
        <v>789</v>
      </c>
      <c r="C7" s="377" t="s">
        <v>819</v>
      </c>
      <c r="D7" s="377" t="s">
        <v>791</v>
      </c>
      <c r="E7" s="377" t="s">
        <v>890</v>
      </c>
      <c r="F7" s="377" t="s">
        <v>776</v>
      </c>
      <c r="G7" s="377"/>
      <c r="H7" s="377"/>
      <c r="I7" s="377"/>
      <c r="J7" s="377"/>
    </row>
    <row r="8" spans="2:10" ht="18.75" customHeight="1">
      <c r="B8" s="378" t="s">
        <v>789</v>
      </c>
      <c r="C8" s="378" t="s">
        <v>819</v>
      </c>
      <c r="D8" s="378" t="s">
        <v>792</v>
      </c>
      <c r="E8" s="378" t="s">
        <v>793</v>
      </c>
      <c r="F8" s="378" t="s">
        <v>776</v>
      </c>
      <c r="G8" s="378"/>
      <c r="H8" s="378"/>
      <c r="I8" s="378"/>
      <c r="J8" s="378"/>
    </row>
    <row r="9" spans="2:10" ht="18.75" customHeight="1">
      <c r="B9" s="377" t="s">
        <v>789</v>
      </c>
      <c r="C9" s="377" t="s">
        <v>819</v>
      </c>
      <c r="D9" s="377" t="s">
        <v>794</v>
      </c>
      <c r="E9" s="377" t="s">
        <v>795</v>
      </c>
      <c r="F9" s="377" t="s">
        <v>776</v>
      </c>
      <c r="G9" s="377"/>
      <c r="H9" s="377"/>
      <c r="I9" s="377"/>
      <c r="J9" s="377"/>
    </row>
    <row r="10" spans="2:10" ht="18.75" customHeight="1">
      <c r="B10" s="378" t="s">
        <v>789</v>
      </c>
      <c r="C10" s="378" t="s">
        <v>819</v>
      </c>
      <c r="D10" s="378" t="s">
        <v>796</v>
      </c>
      <c r="E10" s="382" t="s">
        <v>797</v>
      </c>
      <c r="F10" s="378" t="s">
        <v>776</v>
      </c>
      <c r="G10" s="378"/>
      <c r="H10" s="378"/>
      <c r="I10" s="378"/>
      <c r="J10" s="378"/>
    </row>
    <row r="11" spans="2:10" ht="18.75" customHeight="1">
      <c r="B11" s="377" t="s">
        <v>789</v>
      </c>
      <c r="C11" s="377" t="s">
        <v>819</v>
      </c>
      <c r="D11" s="377" t="s">
        <v>888</v>
      </c>
      <c r="E11" s="377" t="s">
        <v>798</v>
      </c>
      <c r="F11" s="377" t="s">
        <v>776</v>
      </c>
      <c r="G11" s="377"/>
      <c r="H11" s="377"/>
      <c r="I11" s="377"/>
      <c r="J11" s="377"/>
    </row>
  </sheetData>
  <mergeCells count="1">
    <mergeCell ref="B1:D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FCA136-3D2D-4792-8BC1-1D9AE2E72B68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F0DF829E-AC18-487E-AA54-6458ACFD19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A60E31-BB5F-4E53-AC88-BCB1397D65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Metadane</vt:lpstr>
      <vt:lpstr>tabl. 3(29)_HC</vt:lpstr>
      <vt:lpstr>tabl. 4(30)_BC</vt:lpstr>
      <vt:lpstr>tabl. 5(31)_OIL_GAS</vt:lpstr>
      <vt:lpstr>EUROSTAT_2020</vt:lpstr>
      <vt:lpstr>GUS_2020</vt:lpstr>
      <vt:lpstr>GUS_2020_PJ</vt:lpstr>
      <vt:lpstr>SUP_Comm</vt:lpstr>
      <vt:lpstr>SUP_Processes</vt:lpstr>
      <vt:lpstr>IMPORT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2024-06-10T11:33:14Z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se_Yr_Bal">
    <vt:lpwstr>EuroStat.MDB</vt:lpwstr>
  </property>
  <property fmtid="{D5CDD505-2E9C-101B-9397-08002B2CF9AE}" pid="3" name="ImportCode:EuroStat.MDB">
    <vt:lpwstr>702311200000000</vt:lpwstr>
  </property>
  <property fmtid="{D5CDD505-2E9C-101B-9397-08002B2CF9AE}" pid="4" name="Project">
    <vt:lpwstr>NEEDS</vt:lpwstr>
  </property>
  <property fmtid="{D5CDD505-2E9C-101B-9397-08002B2CF9AE}" pid="5" name="TmplVersion">
    <vt:lpwstr>Vrsn000059</vt:lpwstr>
  </property>
  <property fmtid="{D5CDD505-2E9C-101B-9397-08002B2CF9AE}" pid="6" name="ContentTypeId">
    <vt:lpwstr>0x010100CEB3EEBE0FC6D6448290DFD506008A29</vt:lpwstr>
  </property>
  <property fmtid="{D5CDD505-2E9C-101B-9397-08002B2CF9AE}" pid="7" name="MediaServiceImageTags">
    <vt:lpwstr/>
  </property>
  <property fmtid="{D5CDD505-2E9C-101B-9397-08002B2CF9AE}" pid="8" name="Order">
    <vt:r8>2300</vt:r8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ComplianceAssetId">
    <vt:lpwstr/>
  </property>
  <property fmtid="{D5CDD505-2E9C-101B-9397-08002B2CF9AE}" pid="12" name="TemplateUrl">
    <vt:lpwstr/>
  </property>
  <property fmtid="{D5CDD505-2E9C-101B-9397-08002B2CF9AE}" pid="13" name="_ExtendedDescription">
    <vt:lpwstr/>
  </property>
  <property fmtid="{D5CDD505-2E9C-101B-9397-08002B2CF9AE}" pid="14" name="TriggerFlowInfo">
    <vt:lpwstr/>
  </property>
  <property fmtid="{D5CDD505-2E9C-101B-9397-08002B2CF9AE}" pid="15" name="SaveCode">
    <vt:r8>966990053653717</vt:r8>
  </property>
</Properties>
</file>