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drawings/drawing9.xml" ContentType="application/vnd.openxmlformats-officedocument.drawing+xml"/>
  <Override PartName="/xl/comments9.xml" ContentType="application/vnd.openxmlformats-officedocument.spreadsheetml.comments+xml"/>
  <Override PartName="/xl/drawings/drawing10.xml" ContentType="application/vnd.openxmlformats-officedocument.drawing+xml"/>
  <Override PartName="/xl/comments10.xml" ContentType="application/vnd.openxmlformats-officedocument.spreadsheetml.comments+xml"/>
  <Override PartName="/xl/drawings/drawing11.xml" ContentType="application/vnd.openxmlformats-officedocument.drawing+xml"/>
  <Override PartName="/xl/comments11.xml" ContentType="application/vnd.openxmlformats-officedocument.spreadsheetml.comments+xml"/>
  <Override PartName="/xl/drawings/drawing12.xml" ContentType="application/vnd.openxmlformats-officedocument.drawing+xml"/>
  <Override PartName="/xl/comments12.xml" ContentType="application/vnd.openxmlformats-officedocument.spreadsheetml.comments+xml"/>
  <Override PartName="/xl/drawings/drawing13.xml" ContentType="application/vnd.openxmlformats-officedocument.drawing+xml"/>
  <Override PartName="/xl/comments13.xml" ContentType="application/vnd.openxmlformats-officedocument.spreadsheetml.comments+xml"/>
  <Override PartName="/xl/drawings/drawing14.xml" ContentType="application/vnd.openxmlformats-officedocument.drawing+xml"/>
  <Override PartName="/xl/comments14.xml" ContentType="application/vnd.openxmlformats-officedocument.spreadsheetml.comments+xml"/>
  <Override PartName="/xl/drawings/drawing15.xml" ContentType="application/vnd.openxmlformats-officedocument.drawing+xml"/>
  <Override PartName="/xl/comments15.xml" ContentType="application/vnd.openxmlformats-officedocument.spreadsheetml.comments+xml"/>
  <Override PartName="/xl/drawings/drawing16.xml" ContentType="application/vnd.openxmlformats-officedocument.drawing+xml"/>
  <Override PartName="/xl/comments16.xml" ContentType="application/vnd.openxmlformats-officedocument.spreadsheetml.comments+xml"/>
  <Override PartName="/xl/drawings/drawing17.xml" ContentType="application/vnd.openxmlformats-officedocument.drawing+xml"/>
  <Override PartName="/xl/comments17.xml" ContentType="application/vnd.openxmlformats-officedocument.spreadsheetml.comments+xml"/>
  <Override PartName="/xl/drawings/drawing18.xml" ContentType="application/vnd.openxmlformats-officedocument.drawing+xml"/>
  <Override PartName="/xl/comments18.xml" ContentType="application/vnd.openxmlformats-officedocument.spreadsheetml.comments+xml"/>
  <Override PartName="/xl/drawings/drawing19.xml" ContentType="application/vnd.openxmlformats-officedocument.drawing+xml"/>
  <Override PartName="/xl/comments19.xml" ContentType="application/vnd.openxmlformats-officedocument.spreadsheetml.comments+xml"/>
  <Override PartName="/xl/drawings/drawing20.xml" ContentType="application/vnd.openxmlformats-officedocument.drawing+xml"/>
  <Override PartName="/xl/comments20.xml" ContentType="application/vnd.openxmlformats-officedocument.spreadsheetml.comments+xml"/>
  <Override PartName="/xl/drawings/drawing21.xml" ContentType="application/vnd.openxmlformats-officedocument.drawing+xml"/>
  <Override PartName="/xl/comments21.xml" ContentType="application/vnd.openxmlformats-officedocument.spreadsheetml.comments+xml"/>
  <Override PartName="/xl/drawings/drawing22.xml" ContentType="application/vnd.openxmlformats-officedocument.drawing+xml"/>
  <Override PartName="/xl/comments22.xml" ContentType="application/vnd.openxmlformats-officedocument.spreadsheetml.comments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comments23.xml" ContentType="application/vnd.openxmlformats-officedocument.spreadsheetml.comments+xml"/>
  <Override PartName="/xl/drawings/drawing25.xml" ContentType="application/vnd.openxmlformats-officedocument.drawing+xml"/>
  <Override PartName="/xl/comments24.xml" ContentType="application/vnd.openxmlformats-officedocument.spreadsheetml.comments+xml"/>
  <Override PartName="/xl/drawings/drawing26.xml" ContentType="application/vnd.openxmlformats-officedocument.drawing+xml"/>
  <Override PartName="/xl/comments25.xml" ContentType="application/vnd.openxmlformats-officedocument.spreadsheetml.comments+xml"/>
  <Override PartName="/xl/drawings/drawing27.xml" ContentType="application/vnd.openxmlformats-officedocument.drawing+xml"/>
  <Override PartName="/xl/comments26.xml" ContentType="application/vnd.openxmlformats-officedocument.spreadsheetml.comments+xml"/>
  <Override PartName="/xl/drawings/drawing28.xml" ContentType="application/vnd.openxmlformats-officedocument.drawing+xml"/>
  <Override PartName="/xl/comments27.xml" ContentType="application/vnd.openxmlformats-officedocument.spreadsheetml.comments+xml"/>
  <Override PartName="/xl/comments28.xml" ContentType="application/vnd.openxmlformats-officedocument.spreadsheetml.comments+xml"/>
  <Override PartName="/xl/comments29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 defaultThemeVersion="153222"/>
  <mc:AlternateContent xmlns:mc="http://schemas.openxmlformats.org/markup-compatibility/2006">
    <mc:Choice Requires="x15">
      <x15ac:absPath xmlns:x15ac="http://schemas.microsoft.com/office/spreadsheetml/2010/11/ac" url="D:\_Github_Blog\jcseo1028.github.io\_DailyReport\"/>
    </mc:Choice>
  </mc:AlternateContent>
  <bookViews>
    <workbookView xWindow="0" yWindow="0" windowWidth="28800" windowHeight="12390"/>
  </bookViews>
  <sheets>
    <sheet name="P.D.S_2023.04.24_W17" sheetId="37" r:id="rId1"/>
    <sheet name="P.D.S_2023.04.17_W16" sheetId="36" r:id="rId2"/>
    <sheet name="습관 Tracker" sheetId="30" r:id="rId3"/>
    <sheet name="P.D.S_날짜변경" sheetId="22" r:id="rId4"/>
    <sheet name="P.D.S_2023.04.10_W15" sheetId="35" r:id="rId5"/>
    <sheet name="P.D.S_2023.04.03_W14" sheetId="34" r:id="rId6"/>
    <sheet name="P.D.S_2023.03.27_W13" sheetId="33" r:id="rId7"/>
    <sheet name="P.D.S_2023.03.20_W12" sheetId="32" r:id="rId8"/>
    <sheet name="P.D.S_2023.03.13_W11" sheetId="31" r:id="rId9"/>
    <sheet name="P.D.S_2023.03.06_W10" sheetId="29" r:id="rId10"/>
    <sheet name="P.D.S_2023.02.27_W09" sheetId="28" r:id="rId11"/>
    <sheet name="P.D.S_2023.02.20_W08" sheetId="27" r:id="rId12"/>
    <sheet name="P.D.S_2023.02.13_W07" sheetId="26" r:id="rId13"/>
    <sheet name="P.D.S_2023.02.06_W06" sheetId="25" r:id="rId14"/>
    <sheet name="P.D.S_2023.01.30_W05" sheetId="24" r:id="rId15"/>
    <sheet name="P.D.S_2023.01.23_W04" sheetId="23" r:id="rId16"/>
    <sheet name="P.D.S_2023.01.16_W03" sheetId="12" r:id="rId17"/>
    <sheet name="P.D.S_2023.01.09_W02" sheetId="21" r:id="rId18"/>
    <sheet name="P.D.S_2023.01.02_W01" sheetId="19" r:id="rId19"/>
    <sheet name="P.D.S_2022.12.26" sheetId="18" r:id="rId20"/>
    <sheet name="P.D.S_2022.12.19" sheetId="17" r:id="rId21"/>
    <sheet name="P.D.S_2022.12.12" sheetId="16" r:id="rId22"/>
    <sheet name="P.D.S_2022.12.05" sheetId="15" r:id="rId23"/>
    <sheet name="P.D.S_2022.11.28" sheetId="14" r:id="rId24"/>
    <sheet name="P.D.S_2022.11.21" sheetId="13" r:id="rId25"/>
    <sheet name="P.D.S_2022.11.14" sheetId="11" r:id="rId26"/>
    <sheet name="P.D.S_2022.11.07" sheetId="9" r:id="rId27"/>
    <sheet name="P.D.S_2022.10.31" sheetId="8" r:id="rId28"/>
    <sheet name="P.D.S_2022.10.24" sheetId="7" r:id="rId29"/>
    <sheet name="P.D.S_2022.10.17" sheetId="6" r:id="rId30"/>
    <sheet name="P.D.S_2022.10.10" sheetId="5" r:id="rId31"/>
    <sheet name="복리의 노력" sheetId="3" r:id="rId3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56" i="37" l="1"/>
  <c r="Y56" i="37"/>
  <c r="U56" i="37"/>
  <c r="Q56" i="37"/>
  <c r="M56" i="37"/>
  <c r="I56" i="37"/>
  <c r="E56" i="37"/>
  <c r="AC55" i="37"/>
  <c r="Y55" i="37"/>
  <c r="U55" i="37"/>
  <c r="Q55" i="37"/>
  <c r="M55" i="37"/>
  <c r="I55" i="37"/>
  <c r="E55" i="37"/>
  <c r="AC54" i="37"/>
  <c r="Y54" i="37"/>
  <c r="U54" i="37"/>
  <c r="Q54" i="37"/>
  <c r="M54" i="37"/>
  <c r="I54" i="37"/>
  <c r="E54" i="37"/>
  <c r="AC53" i="37"/>
  <c r="Y53" i="37"/>
  <c r="U53" i="37"/>
  <c r="Q53" i="37"/>
  <c r="M53" i="37"/>
  <c r="I53" i="37"/>
  <c r="E53" i="37"/>
  <c r="AC52" i="37"/>
  <c r="Y52" i="37"/>
  <c r="U52" i="37"/>
  <c r="Q52" i="37"/>
  <c r="M52" i="37"/>
  <c r="I52" i="37"/>
  <c r="E52" i="37"/>
  <c r="AC51" i="37"/>
  <c r="Y51" i="37"/>
  <c r="U51" i="37"/>
  <c r="Q51" i="37"/>
  <c r="M51" i="37"/>
  <c r="I51" i="37"/>
  <c r="E51" i="37"/>
  <c r="AC50" i="37"/>
  <c r="Y50" i="37"/>
  <c r="U50" i="37"/>
  <c r="Q50" i="37"/>
  <c r="M50" i="37"/>
  <c r="I50" i="37"/>
  <c r="E50" i="37"/>
  <c r="B14" i="37"/>
  <c r="H12" i="37"/>
  <c r="L12" i="37" s="1"/>
  <c r="P12" i="37" s="1"/>
  <c r="T12" i="37" s="1"/>
  <c r="X12" i="37" s="1"/>
  <c r="AB12" i="37" s="1"/>
  <c r="B51" i="37" l="1"/>
  <c r="C51" i="37" s="1"/>
  <c r="B55" i="37"/>
  <c r="C55" i="37" s="1"/>
  <c r="B56" i="37"/>
  <c r="C56" i="37" s="1"/>
  <c r="B54" i="37"/>
  <c r="C54" i="37" s="1"/>
  <c r="B50" i="37"/>
  <c r="C50" i="37" s="1"/>
  <c r="B53" i="37"/>
  <c r="C53" i="37" s="1"/>
  <c r="B52" i="37"/>
  <c r="C52" i="37" s="1"/>
  <c r="D16" i="30"/>
  <c r="E16" i="30"/>
  <c r="F16" i="30"/>
  <c r="G16" i="30"/>
  <c r="H16" i="30"/>
  <c r="I16" i="30"/>
  <c r="J16" i="30"/>
  <c r="K16" i="30"/>
  <c r="L16" i="30"/>
  <c r="M16" i="30"/>
  <c r="N16" i="30"/>
  <c r="O16" i="30"/>
  <c r="P16" i="30"/>
  <c r="Q16" i="30"/>
  <c r="R16" i="30"/>
  <c r="S16" i="30"/>
  <c r="T16" i="30"/>
  <c r="U16" i="30"/>
  <c r="V16" i="30"/>
  <c r="W16" i="30"/>
  <c r="X16" i="30"/>
  <c r="Y16" i="30"/>
  <c r="Z16" i="30"/>
  <c r="AA16" i="30"/>
  <c r="AB16" i="30"/>
  <c r="AC16" i="30"/>
  <c r="AD16" i="30"/>
  <c r="AE16" i="30"/>
  <c r="AF16" i="30"/>
  <c r="AG16" i="30"/>
  <c r="AH16" i="30"/>
  <c r="AI16" i="30"/>
  <c r="AJ16" i="30"/>
  <c r="AK16" i="30"/>
  <c r="AL16" i="30"/>
  <c r="AM16" i="30"/>
  <c r="AN16" i="30"/>
  <c r="AO16" i="30"/>
  <c r="AP16" i="30"/>
  <c r="AQ16" i="30"/>
  <c r="AR16" i="30"/>
  <c r="AS16" i="30"/>
  <c r="AT16" i="30"/>
  <c r="AU16" i="30"/>
  <c r="AV16" i="30"/>
  <c r="AW16" i="30"/>
  <c r="AX16" i="30"/>
  <c r="AY16" i="30"/>
  <c r="AZ16" i="30"/>
  <c r="BA16" i="30"/>
  <c r="BB16" i="30"/>
  <c r="BC16" i="30"/>
  <c r="BD16" i="30"/>
  <c r="BE16" i="30"/>
  <c r="BF16" i="30"/>
  <c r="BG16" i="30"/>
  <c r="BH16" i="30"/>
  <c r="BI16" i="30"/>
  <c r="BJ16" i="30"/>
  <c r="BK16" i="30"/>
  <c r="BL16" i="30"/>
  <c r="BM16" i="30"/>
  <c r="BN16" i="30"/>
  <c r="BO16" i="30"/>
  <c r="BP16" i="30"/>
  <c r="BQ16" i="30"/>
  <c r="BR16" i="30"/>
  <c r="BS16" i="30"/>
  <c r="BT16" i="30"/>
  <c r="BU16" i="30"/>
  <c r="BV16" i="30"/>
  <c r="BW16" i="30"/>
  <c r="BX16" i="30"/>
  <c r="BY16" i="30"/>
  <c r="BZ16" i="30"/>
  <c r="CA16" i="30"/>
  <c r="CB16" i="30"/>
  <c r="CC16" i="30"/>
  <c r="CD16" i="30"/>
  <c r="CE16" i="30"/>
  <c r="CF16" i="30"/>
  <c r="CG16" i="30"/>
  <c r="CH16" i="30"/>
  <c r="CI16" i="30"/>
  <c r="CJ16" i="30"/>
  <c r="CK16" i="30"/>
  <c r="CL16" i="30"/>
  <c r="CM16" i="30"/>
  <c r="CN16" i="30"/>
  <c r="CO16" i="30"/>
  <c r="CP16" i="30"/>
  <c r="CQ16" i="30"/>
  <c r="CR16" i="30"/>
  <c r="CS16" i="30"/>
  <c r="CT16" i="30"/>
  <c r="CU16" i="30"/>
  <c r="CV16" i="30"/>
  <c r="CW16" i="30"/>
  <c r="CX16" i="30"/>
  <c r="CY16" i="30"/>
  <c r="CZ16" i="30"/>
  <c r="DA16" i="30"/>
  <c r="DB16" i="30"/>
  <c r="DC16" i="30"/>
  <c r="DD16" i="30"/>
  <c r="DE16" i="30"/>
  <c r="DF16" i="30"/>
  <c r="DG16" i="30"/>
  <c r="DH16" i="30"/>
  <c r="DI16" i="30"/>
  <c r="DJ16" i="30"/>
  <c r="DK16" i="30"/>
  <c r="DL16" i="30"/>
  <c r="DM16" i="30"/>
  <c r="DN16" i="30"/>
  <c r="DO16" i="30"/>
  <c r="DP16" i="30"/>
  <c r="DQ16" i="30"/>
  <c r="DR16" i="30"/>
  <c r="DS16" i="30"/>
  <c r="DT16" i="30"/>
  <c r="DU16" i="30"/>
  <c r="C16" i="30"/>
  <c r="BL15" i="30"/>
  <c r="BM15" i="30"/>
  <c r="BN15" i="30"/>
  <c r="BO15" i="30"/>
  <c r="BP15" i="30"/>
  <c r="BQ15" i="30"/>
  <c r="BR15" i="30"/>
  <c r="BS15" i="30"/>
  <c r="BT15" i="30"/>
  <c r="BU15" i="30"/>
  <c r="BV15" i="30"/>
  <c r="BW15" i="30"/>
  <c r="BX15" i="30"/>
  <c r="BY15" i="30"/>
  <c r="BZ15" i="30"/>
  <c r="CA15" i="30"/>
  <c r="CB15" i="30"/>
  <c r="CC15" i="30"/>
  <c r="CD15" i="30"/>
  <c r="CE15" i="30"/>
  <c r="CF15" i="30"/>
  <c r="CG15" i="30"/>
  <c r="CH15" i="30"/>
  <c r="CI15" i="30"/>
  <c r="CJ15" i="30"/>
  <c r="CK15" i="30"/>
  <c r="CL15" i="30"/>
  <c r="CM15" i="30"/>
  <c r="CN15" i="30"/>
  <c r="CO15" i="30"/>
  <c r="CP15" i="30"/>
  <c r="CQ15" i="30"/>
  <c r="CR15" i="30"/>
  <c r="CS15" i="30"/>
  <c r="CT15" i="30"/>
  <c r="CU15" i="30"/>
  <c r="CV15" i="30"/>
  <c r="CW15" i="30"/>
  <c r="CX15" i="30"/>
  <c r="CY15" i="30"/>
  <c r="CZ15" i="30"/>
  <c r="DA15" i="30"/>
  <c r="DB15" i="30"/>
  <c r="DC15" i="30"/>
  <c r="DD15" i="30"/>
  <c r="DE15" i="30"/>
  <c r="DF15" i="30"/>
  <c r="DG15" i="30"/>
  <c r="DH15" i="30"/>
  <c r="DI15" i="30"/>
  <c r="DJ15" i="30"/>
  <c r="DK15" i="30"/>
  <c r="DL15" i="30"/>
  <c r="DM15" i="30"/>
  <c r="DN15" i="30"/>
  <c r="DO15" i="30"/>
  <c r="DP15" i="30"/>
  <c r="DQ15" i="30"/>
  <c r="DR15" i="30"/>
  <c r="DS15" i="30"/>
  <c r="DT15" i="30"/>
  <c r="DU15" i="30"/>
  <c r="J15" i="30"/>
  <c r="K15" i="30"/>
  <c r="L15" i="30"/>
  <c r="M15" i="30"/>
  <c r="N15" i="30"/>
  <c r="O15" i="30"/>
  <c r="P15" i="30"/>
  <c r="Q15" i="30"/>
  <c r="R15" i="30"/>
  <c r="S15" i="30"/>
  <c r="T15" i="30"/>
  <c r="U15" i="30"/>
  <c r="V15" i="30"/>
  <c r="W15" i="30"/>
  <c r="X15" i="30"/>
  <c r="Y15" i="30"/>
  <c r="Z15" i="30"/>
  <c r="AA15" i="30"/>
  <c r="AB15" i="30"/>
  <c r="AC15" i="30"/>
  <c r="AD15" i="30"/>
  <c r="AE15" i="30"/>
  <c r="AF15" i="30"/>
  <c r="AG15" i="30"/>
  <c r="I15" i="30"/>
  <c r="H15" i="30"/>
  <c r="G15" i="30"/>
  <c r="F15" i="30"/>
  <c r="E15" i="30"/>
  <c r="D15" i="30"/>
  <c r="C15" i="30"/>
  <c r="AW15" i="30"/>
  <c r="AX15" i="30"/>
  <c r="AY15" i="30"/>
  <c r="AZ15" i="30"/>
  <c r="BA15" i="30"/>
  <c r="BB15" i="30"/>
  <c r="BC15" i="30"/>
  <c r="BD15" i="30"/>
  <c r="BE15" i="30"/>
  <c r="BF15" i="30"/>
  <c r="BG15" i="30"/>
  <c r="BH15" i="30"/>
  <c r="BI15" i="30"/>
  <c r="BJ15" i="30"/>
  <c r="BK15" i="30"/>
  <c r="AM15" i="30"/>
  <c r="AI15" i="30"/>
  <c r="AJ15" i="30"/>
  <c r="AK15" i="30"/>
  <c r="AL15" i="30"/>
  <c r="AN15" i="30"/>
  <c r="AO15" i="30"/>
  <c r="AP15" i="30"/>
  <c r="AQ15" i="30"/>
  <c r="AR15" i="30"/>
  <c r="AS15" i="30"/>
  <c r="AT15" i="30"/>
  <c r="AU15" i="30"/>
  <c r="AV15" i="30"/>
  <c r="AH15" i="30"/>
  <c r="AC56" i="36"/>
  <c r="Y56" i="36"/>
  <c r="U56" i="36"/>
  <c r="Q56" i="36"/>
  <c r="M56" i="36"/>
  <c r="I56" i="36"/>
  <c r="E56" i="36"/>
  <c r="AC55" i="36"/>
  <c r="Y55" i="36"/>
  <c r="U55" i="36"/>
  <c r="Q55" i="36"/>
  <c r="M55" i="36"/>
  <c r="I55" i="36"/>
  <c r="E55" i="36"/>
  <c r="AC54" i="36"/>
  <c r="Y54" i="36"/>
  <c r="U54" i="36"/>
  <c r="Q54" i="36"/>
  <c r="M54" i="36"/>
  <c r="I54" i="36"/>
  <c r="E54" i="36"/>
  <c r="AC53" i="36"/>
  <c r="Y53" i="36"/>
  <c r="U53" i="36"/>
  <c r="Q53" i="36"/>
  <c r="M53" i="36"/>
  <c r="I53" i="36"/>
  <c r="E53" i="36"/>
  <c r="AC52" i="36"/>
  <c r="Y52" i="36"/>
  <c r="U52" i="36"/>
  <c r="Q52" i="36"/>
  <c r="M52" i="36"/>
  <c r="I52" i="36"/>
  <c r="E52" i="36"/>
  <c r="AC51" i="36"/>
  <c r="Y51" i="36"/>
  <c r="U51" i="36"/>
  <c r="Q51" i="36"/>
  <c r="M51" i="36"/>
  <c r="I51" i="36"/>
  <c r="E51" i="36"/>
  <c r="AC50" i="36"/>
  <c r="Y50" i="36"/>
  <c r="U50" i="36"/>
  <c r="Q50" i="36"/>
  <c r="M50" i="36"/>
  <c r="I50" i="36"/>
  <c r="E50" i="36"/>
  <c r="B14" i="36"/>
  <c r="H12" i="36"/>
  <c r="L12" i="36" s="1"/>
  <c r="P12" i="36" s="1"/>
  <c r="T12" i="36" s="1"/>
  <c r="X12" i="36" s="1"/>
  <c r="AB12" i="36" s="1"/>
  <c r="B51" i="36" l="1"/>
  <c r="C51" i="36" s="1"/>
  <c r="B54" i="36"/>
  <c r="C54" i="36" s="1"/>
  <c r="B56" i="36"/>
  <c r="C56" i="36" s="1"/>
  <c r="B52" i="36"/>
  <c r="C52" i="36" s="1"/>
  <c r="B50" i="36"/>
  <c r="C50" i="36" s="1"/>
  <c r="B55" i="36"/>
  <c r="C55" i="36" s="1"/>
  <c r="B53" i="36"/>
  <c r="C53" i="36" s="1"/>
  <c r="AC56" i="35"/>
  <c r="Y56" i="35"/>
  <c r="U56" i="35"/>
  <c r="Q56" i="35"/>
  <c r="M56" i="35"/>
  <c r="I56" i="35"/>
  <c r="E56" i="35"/>
  <c r="AC55" i="35"/>
  <c r="Y55" i="35"/>
  <c r="U55" i="35"/>
  <c r="Q55" i="35"/>
  <c r="M55" i="35"/>
  <c r="I55" i="35"/>
  <c r="E55" i="35"/>
  <c r="AC54" i="35"/>
  <c r="Y54" i="35"/>
  <c r="U54" i="35"/>
  <c r="Q54" i="35"/>
  <c r="M54" i="35"/>
  <c r="I54" i="35"/>
  <c r="E54" i="35"/>
  <c r="AC53" i="35"/>
  <c r="Y53" i="35"/>
  <c r="U53" i="35"/>
  <c r="Q53" i="35"/>
  <c r="M53" i="35"/>
  <c r="I53" i="35"/>
  <c r="E53" i="35"/>
  <c r="AC52" i="35"/>
  <c r="Y52" i="35"/>
  <c r="U52" i="35"/>
  <c r="Q52" i="35"/>
  <c r="M52" i="35"/>
  <c r="I52" i="35"/>
  <c r="E52" i="35"/>
  <c r="AC51" i="35"/>
  <c r="Y51" i="35"/>
  <c r="U51" i="35"/>
  <c r="Q51" i="35"/>
  <c r="M51" i="35"/>
  <c r="I51" i="35"/>
  <c r="E51" i="35"/>
  <c r="AC50" i="35"/>
  <c r="Y50" i="35"/>
  <c r="U50" i="35"/>
  <c r="Q50" i="35"/>
  <c r="M50" i="35"/>
  <c r="I50" i="35"/>
  <c r="E50" i="35"/>
  <c r="B14" i="35"/>
  <c r="H12" i="35"/>
  <c r="L12" i="35" s="1"/>
  <c r="P12" i="35" s="1"/>
  <c r="T12" i="35" s="1"/>
  <c r="X12" i="35" s="1"/>
  <c r="AB12" i="35" s="1"/>
  <c r="B52" i="35" l="1"/>
  <c r="C52" i="35" s="1"/>
  <c r="B55" i="35"/>
  <c r="C55" i="35" s="1"/>
  <c r="B53" i="35"/>
  <c r="C53" i="35" s="1"/>
  <c r="B56" i="35"/>
  <c r="C56" i="35" s="1"/>
  <c r="B54" i="35"/>
  <c r="C54" i="35" s="1"/>
  <c r="B50" i="35"/>
  <c r="C50" i="35" s="1"/>
  <c r="B51" i="35"/>
  <c r="C51" i="35" s="1"/>
  <c r="AC56" i="34"/>
  <c r="Y56" i="34"/>
  <c r="U56" i="34"/>
  <c r="Q56" i="34"/>
  <c r="M56" i="34"/>
  <c r="I56" i="34"/>
  <c r="E56" i="34"/>
  <c r="AC55" i="34"/>
  <c r="Y55" i="34"/>
  <c r="U55" i="34"/>
  <c r="Q55" i="34"/>
  <c r="M55" i="34"/>
  <c r="I55" i="34"/>
  <c r="E55" i="34"/>
  <c r="AC54" i="34"/>
  <c r="Y54" i="34"/>
  <c r="U54" i="34"/>
  <c r="Q54" i="34"/>
  <c r="M54" i="34"/>
  <c r="I54" i="34"/>
  <c r="E54" i="34"/>
  <c r="AC53" i="34"/>
  <c r="Y53" i="34"/>
  <c r="U53" i="34"/>
  <c r="Q53" i="34"/>
  <c r="M53" i="34"/>
  <c r="I53" i="34"/>
  <c r="E53" i="34"/>
  <c r="AC52" i="34"/>
  <c r="Y52" i="34"/>
  <c r="U52" i="34"/>
  <c r="Q52" i="34"/>
  <c r="M52" i="34"/>
  <c r="I52" i="34"/>
  <c r="E52" i="34"/>
  <c r="AC51" i="34"/>
  <c r="Y51" i="34"/>
  <c r="U51" i="34"/>
  <c r="Q51" i="34"/>
  <c r="M51" i="34"/>
  <c r="I51" i="34"/>
  <c r="E51" i="34"/>
  <c r="AC50" i="34"/>
  <c r="Y50" i="34"/>
  <c r="U50" i="34"/>
  <c r="Q50" i="34"/>
  <c r="M50" i="34"/>
  <c r="I50" i="34"/>
  <c r="E50" i="34"/>
  <c r="B14" i="34"/>
  <c r="H12" i="34"/>
  <c r="L12" i="34" s="1"/>
  <c r="P12" i="34" s="1"/>
  <c r="T12" i="34" s="1"/>
  <c r="X12" i="34" s="1"/>
  <c r="AB12" i="34" s="1"/>
  <c r="B51" i="34" l="1"/>
  <c r="C51" i="34" s="1"/>
  <c r="B56" i="34"/>
  <c r="C56" i="34" s="1"/>
  <c r="B55" i="34"/>
  <c r="C55" i="34" s="1"/>
  <c r="B54" i="34"/>
  <c r="C54" i="34" s="1"/>
  <c r="B52" i="34"/>
  <c r="C52" i="34" s="1"/>
  <c r="B50" i="34"/>
  <c r="C50" i="34" s="1"/>
  <c r="B53" i="34"/>
  <c r="C53" i="34" s="1"/>
  <c r="AC56" i="33"/>
  <c r="Y56" i="33"/>
  <c r="U56" i="33"/>
  <c r="Q56" i="33"/>
  <c r="M56" i="33"/>
  <c r="I56" i="33"/>
  <c r="E56" i="33"/>
  <c r="AC55" i="33"/>
  <c r="Y55" i="33"/>
  <c r="U55" i="33"/>
  <c r="Q55" i="33"/>
  <c r="M55" i="33"/>
  <c r="I55" i="33"/>
  <c r="E55" i="33"/>
  <c r="AC54" i="33"/>
  <c r="Y54" i="33"/>
  <c r="U54" i="33"/>
  <c r="Q54" i="33"/>
  <c r="M54" i="33"/>
  <c r="I54" i="33"/>
  <c r="E54" i="33"/>
  <c r="AC53" i="33"/>
  <c r="Y53" i="33"/>
  <c r="U53" i="33"/>
  <c r="Q53" i="33"/>
  <c r="M53" i="33"/>
  <c r="I53" i="33"/>
  <c r="E53" i="33"/>
  <c r="AC52" i="33"/>
  <c r="Y52" i="33"/>
  <c r="U52" i="33"/>
  <c r="Q52" i="33"/>
  <c r="M52" i="33"/>
  <c r="I52" i="33"/>
  <c r="E52" i="33"/>
  <c r="AC51" i="33"/>
  <c r="Y51" i="33"/>
  <c r="U51" i="33"/>
  <c r="Q51" i="33"/>
  <c r="M51" i="33"/>
  <c r="I51" i="33"/>
  <c r="E51" i="33"/>
  <c r="AC50" i="33"/>
  <c r="Y50" i="33"/>
  <c r="U50" i="33"/>
  <c r="Q50" i="33"/>
  <c r="M50" i="33"/>
  <c r="I50" i="33"/>
  <c r="E50" i="33"/>
  <c r="B14" i="33"/>
  <c r="H12" i="33"/>
  <c r="L12" i="33" s="1"/>
  <c r="P12" i="33" s="1"/>
  <c r="T12" i="33" s="1"/>
  <c r="X12" i="33" s="1"/>
  <c r="AB12" i="33" s="1"/>
  <c r="B52" i="33" l="1"/>
  <c r="C52" i="33" s="1"/>
  <c r="B54" i="33"/>
  <c r="C54" i="33" s="1"/>
  <c r="B55" i="33"/>
  <c r="C55" i="33" s="1"/>
  <c r="B53" i="33"/>
  <c r="C53" i="33" s="1"/>
  <c r="B56" i="33"/>
  <c r="C56" i="33" s="1"/>
  <c r="B50" i="33"/>
  <c r="C50" i="33" s="1"/>
  <c r="B51" i="33"/>
  <c r="C51" i="33" s="1"/>
  <c r="AC56" i="32"/>
  <c r="Y56" i="32"/>
  <c r="U56" i="32"/>
  <c r="Q56" i="32"/>
  <c r="M56" i="32"/>
  <c r="I56" i="32"/>
  <c r="E56" i="32"/>
  <c r="AC55" i="32"/>
  <c r="Y55" i="32"/>
  <c r="U55" i="32"/>
  <c r="Q55" i="32"/>
  <c r="M55" i="32"/>
  <c r="I55" i="32"/>
  <c r="E55" i="32"/>
  <c r="AC54" i="32"/>
  <c r="Y54" i="32"/>
  <c r="U54" i="32"/>
  <c r="Q54" i="32"/>
  <c r="M54" i="32"/>
  <c r="I54" i="32"/>
  <c r="E54" i="32"/>
  <c r="AC53" i="32"/>
  <c r="Y53" i="32"/>
  <c r="U53" i="32"/>
  <c r="Q53" i="32"/>
  <c r="M53" i="32"/>
  <c r="I53" i="32"/>
  <c r="E53" i="32"/>
  <c r="AC52" i="32"/>
  <c r="Y52" i="32"/>
  <c r="U52" i="32"/>
  <c r="Q52" i="32"/>
  <c r="M52" i="32"/>
  <c r="I52" i="32"/>
  <c r="E52" i="32"/>
  <c r="AC51" i="32"/>
  <c r="Y51" i="32"/>
  <c r="U51" i="32"/>
  <c r="Q51" i="32"/>
  <c r="M51" i="32"/>
  <c r="I51" i="32"/>
  <c r="E51" i="32"/>
  <c r="AC50" i="32"/>
  <c r="Y50" i="32"/>
  <c r="U50" i="32"/>
  <c r="Q50" i="32"/>
  <c r="M50" i="32"/>
  <c r="I50" i="32"/>
  <c r="E50" i="32"/>
  <c r="B14" i="32"/>
  <c r="H12" i="32"/>
  <c r="L12" i="32" s="1"/>
  <c r="P12" i="32" s="1"/>
  <c r="T12" i="32" s="1"/>
  <c r="X12" i="32" s="1"/>
  <c r="AB12" i="32" s="1"/>
  <c r="B52" i="32" l="1"/>
  <c r="C52" i="32" s="1"/>
  <c r="B54" i="32"/>
  <c r="C54" i="32" s="1"/>
  <c r="B55" i="32"/>
  <c r="C55" i="32" s="1"/>
  <c r="B53" i="32"/>
  <c r="C53" i="32" s="1"/>
  <c r="B50" i="32"/>
  <c r="C50" i="32" s="1"/>
  <c r="B56" i="32"/>
  <c r="C56" i="32" s="1"/>
  <c r="B51" i="32"/>
  <c r="C51" i="32" s="1"/>
  <c r="D4" i="30"/>
  <c r="E4" i="30"/>
  <c r="F4" i="30"/>
  <c r="G4" i="30"/>
  <c r="H4" i="30"/>
  <c r="I4" i="30"/>
  <c r="J4" i="30"/>
  <c r="K4" i="30"/>
  <c r="L4" i="30"/>
  <c r="M4" i="30"/>
  <c r="N4" i="30"/>
  <c r="O4" i="30"/>
  <c r="P4" i="30"/>
  <c r="Q4" i="30"/>
  <c r="R4" i="30"/>
  <c r="S4" i="30"/>
  <c r="T4" i="30"/>
  <c r="U4" i="30"/>
  <c r="V4" i="30"/>
  <c r="W4" i="30"/>
  <c r="X4" i="30"/>
  <c r="Y4" i="30"/>
  <c r="Z4" i="30"/>
  <c r="AA4" i="30"/>
  <c r="AB4" i="30"/>
  <c r="AC4" i="30"/>
  <c r="AD4" i="30"/>
  <c r="AE4" i="30"/>
  <c r="AF4" i="30"/>
  <c r="AG4" i="30"/>
  <c r="AH4" i="30"/>
  <c r="AI4" i="30"/>
  <c r="AJ4" i="30"/>
  <c r="AK4" i="30"/>
  <c r="AL4" i="30"/>
  <c r="AM4" i="30"/>
  <c r="AN4" i="30"/>
  <c r="AO4" i="30"/>
  <c r="AP4" i="30"/>
  <c r="AQ4" i="30"/>
  <c r="AR4" i="30"/>
  <c r="AS4" i="30"/>
  <c r="AT4" i="30"/>
  <c r="AU4" i="30"/>
  <c r="AV4" i="30"/>
  <c r="AW4" i="30"/>
  <c r="AX4" i="30"/>
  <c r="AY4" i="30"/>
  <c r="AZ4" i="30"/>
  <c r="BA4" i="30"/>
  <c r="BB4" i="30"/>
  <c r="BC4" i="30"/>
  <c r="BD4" i="30"/>
  <c r="BE4" i="30"/>
  <c r="BF4" i="30"/>
  <c r="BG4" i="30"/>
  <c r="BH4" i="30"/>
  <c r="BI4" i="30"/>
  <c r="BJ4" i="30"/>
  <c r="BK4" i="30"/>
  <c r="BL4" i="30"/>
  <c r="BM4" i="30"/>
  <c r="BN4" i="30"/>
  <c r="BO4" i="30"/>
  <c r="BP4" i="30"/>
  <c r="BQ4" i="30"/>
  <c r="BR4" i="30"/>
  <c r="BS4" i="30"/>
  <c r="BT4" i="30"/>
  <c r="BU4" i="30"/>
  <c r="BV4" i="30"/>
  <c r="BW4" i="30"/>
  <c r="BX4" i="30"/>
  <c r="BY4" i="30"/>
  <c r="BZ4" i="30"/>
  <c r="CA4" i="30"/>
  <c r="CB4" i="30"/>
  <c r="CC4" i="30"/>
  <c r="CD4" i="30"/>
  <c r="CE4" i="30"/>
  <c r="CF4" i="30"/>
  <c r="CG4" i="30"/>
  <c r="CH4" i="30"/>
  <c r="CI4" i="30"/>
  <c r="CJ4" i="30"/>
  <c r="CK4" i="30"/>
  <c r="CL4" i="30"/>
  <c r="CM4" i="30"/>
  <c r="CN4" i="30"/>
  <c r="CO4" i="30"/>
  <c r="CP4" i="30"/>
  <c r="CQ4" i="30"/>
  <c r="CR4" i="30"/>
  <c r="CS4" i="30"/>
  <c r="CT4" i="30"/>
  <c r="CU4" i="30"/>
  <c r="CV4" i="30"/>
  <c r="CW4" i="30"/>
  <c r="CX4" i="30"/>
  <c r="CY4" i="30"/>
  <c r="CZ4" i="30"/>
  <c r="DA4" i="30"/>
  <c r="DB4" i="30"/>
  <c r="DC4" i="30"/>
  <c r="DD4" i="30"/>
  <c r="DE4" i="30"/>
  <c r="DF4" i="30"/>
  <c r="DG4" i="30"/>
  <c r="DH4" i="30"/>
  <c r="DI4" i="30"/>
  <c r="DJ4" i="30"/>
  <c r="DK4" i="30"/>
  <c r="DL4" i="30"/>
  <c r="DM4" i="30"/>
  <c r="DN4" i="30"/>
  <c r="DO4" i="30"/>
  <c r="DP4" i="30"/>
  <c r="DQ4" i="30"/>
  <c r="DR4" i="30"/>
  <c r="DS4" i="30"/>
  <c r="DT4" i="30"/>
  <c r="DU4" i="30"/>
  <c r="C4" i="30"/>
  <c r="CQ3" i="30"/>
  <c r="CR3" i="30" s="1"/>
  <c r="CS3" i="30" l="1"/>
  <c r="CT3" i="30" s="1"/>
  <c r="CU3" i="30" s="1"/>
  <c r="CV3" i="30" s="1"/>
  <c r="CW3" i="30" s="1"/>
  <c r="CX3" i="30" s="1"/>
  <c r="CY3" i="30" s="1"/>
  <c r="CZ3" i="30" s="1"/>
  <c r="DA3" i="30" s="1"/>
  <c r="DB3" i="30" s="1"/>
  <c r="DC3" i="30" s="1"/>
  <c r="DD3" i="30" s="1"/>
  <c r="DE3" i="30" s="1"/>
  <c r="DF3" i="30" s="1"/>
  <c r="DG3" i="30" s="1"/>
  <c r="DH3" i="30" s="1"/>
  <c r="DI3" i="30" s="1"/>
  <c r="DJ3" i="30" s="1"/>
  <c r="DK3" i="30" s="1"/>
  <c r="DL3" i="30" s="1"/>
  <c r="DM3" i="30" s="1"/>
  <c r="DN3" i="30" s="1"/>
  <c r="DO3" i="30" s="1"/>
  <c r="DP3" i="30" s="1"/>
  <c r="DQ3" i="30" s="1"/>
  <c r="DR3" i="30" s="1"/>
  <c r="DS3" i="30" s="1"/>
  <c r="DT3" i="30" s="1"/>
  <c r="DU3" i="30" s="1"/>
  <c r="BL3" i="30"/>
  <c r="BM3" i="30" s="1"/>
  <c r="BN3" i="30" s="1"/>
  <c r="BO3" i="30" s="1"/>
  <c r="BP3" i="30" s="1"/>
  <c r="BQ3" i="30" s="1"/>
  <c r="BR3" i="30" s="1"/>
  <c r="BS3" i="30" s="1"/>
  <c r="BT3" i="30" s="1"/>
  <c r="BU3" i="30" s="1"/>
  <c r="BV3" i="30" s="1"/>
  <c r="BW3" i="30" s="1"/>
  <c r="BX3" i="30" s="1"/>
  <c r="BY3" i="30" s="1"/>
  <c r="BZ3" i="30" s="1"/>
  <c r="CA3" i="30" s="1"/>
  <c r="CB3" i="30" s="1"/>
  <c r="CC3" i="30" s="1"/>
  <c r="CD3" i="30" s="1"/>
  <c r="CE3" i="30" s="1"/>
  <c r="CF3" i="30" s="1"/>
  <c r="CG3" i="30" s="1"/>
  <c r="CH3" i="30" s="1"/>
  <c r="CI3" i="30" s="1"/>
  <c r="CJ3" i="30" s="1"/>
  <c r="CK3" i="30" s="1"/>
  <c r="CL3" i="30" s="1"/>
  <c r="CM3" i="30" s="1"/>
  <c r="CN3" i="30" s="1"/>
  <c r="CO3" i="30" s="1"/>
  <c r="CP3" i="30" s="1"/>
  <c r="AH3" i="30"/>
  <c r="AI3" i="30" s="1"/>
  <c r="AJ3" i="30" s="1"/>
  <c r="AK3" i="30" s="1"/>
  <c r="AL3" i="30" s="1"/>
  <c r="AM3" i="30" s="1"/>
  <c r="AN3" i="30" s="1"/>
  <c r="AO3" i="30" s="1"/>
  <c r="AP3" i="30" s="1"/>
  <c r="AQ3" i="30" s="1"/>
  <c r="AR3" i="30" s="1"/>
  <c r="AS3" i="30" s="1"/>
  <c r="AT3" i="30" s="1"/>
  <c r="AU3" i="30" s="1"/>
  <c r="AV3" i="30" s="1"/>
  <c r="AW3" i="30" s="1"/>
  <c r="AX3" i="30" s="1"/>
  <c r="AY3" i="30" s="1"/>
  <c r="AZ3" i="30" s="1"/>
  <c r="BA3" i="30" s="1"/>
  <c r="BB3" i="30" s="1"/>
  <c r="BC3" i="30" s="1"/>
  <c r="BD3" i="30" s="1"/>
  <c r="BE3" i="30" s="1"/>
  <c r="BF3" i="30" s="1"/>
  <c r="BG3" i="30" s="1"/>
  <c r="BH3" i="30" s="1"/>
  <c r="BI3" i="30" s="1"/>
  <c r="BJ3" i="30" s="1"/>
  <c r="BK3" i="30" s="1"/>
  <c r="C3" i="30"/>
  <c r="D3" i="30" s="1"/>
  <c r="E3" i="30" s="1"/>
  <c r="F3" i="30" s="1"/>
  <c r="G3" i="30" s="1"/>
  <c r="H3" i="30" s="1"/>
  <c r="I3" i="30" s="1"/>
  <c r="J3" i="30" s="1"/>
  <c r="K3" i="30" s="1"/>
  <c r="L3" i="30" s="1"/>
  <c r="M3" i="30" s="1"/>
  <c r="N3" i="30" s="1"/>
  <c r="O3" i="30" s="1"/>
  <c r="P3" i="30" s="1"/>
  <c r="Q3" i="30" s="1"/>
  <c r="R3" i="30" s="1"/>
  <c r="S3" i="30" s="1"/>
  <c r="T3" i="30" s="1"/>
  <c r="U3" i="30" s="1"/>
  <c r="V3" i="30" s="1"/>
  <c r="W3" i="30" s="1"/>
  <c r="X3" i="30" s="1"/>
  <c r="Y3" i="30" s="1"/>
  <c r="Z3" i="30" s="1"/>
  <c r="AA3" i="30" s="1"/>
  <c r="AB3" i="30" s="1"/>
  <c r="AC3" i="30" s="1"/>
  <c r="AD3" i="30" s="1"/>
  <c r="AE3" i="30" s="1"/>
  <c r="AF3" i="30" s="1"/>
  <c r="AG3" i="30" s="1"/>
  <c r="AC56" i="31" l="1"/>
  <c r="Y56" i="31"/>
  <c r="U56" i="31"/>
  <c r="Q56" i="31"/>
  <c r="M56" i="31"/>
  <c r="I56" i="31"/>
  <c r="E56" i="31"/>
  <c r="AC55" i="31"/>
  <c r="Y55" i="31"/>
  <c r="U55" i="31"/>
  <c r="Q55" i="31"/>
  <c r="M55" i="31"/>
  <c r="I55" i="31"/>
  <c r="E55" i="31"/>
  <c r="AC54" i="31"/>
  <c r="Y54" i="31"/>
  <c r="U54" i="31"/>
  <c r="Q54" i="31"/>
  <c r="M54" i="31"/>
  <c r="I54" i="31"/>
  <c r="E54" i="31"/>
  <c r="AC53" i="31"/>
  <c r="Y53" i="31"/>
  <c r="U53" i="31"/>
  <c r="Q53" i="31"/>
  <c r="M53" i="31"/>
  <c r="I53" i="31"/>
  <c r="E53" i="31"/>
  <c r="AC52" i="31"/>
  <c r="Y52" i="31"/>
  <c r="U52" i="31"/>
  <c r="Q52" i="31"/>
  <c r="M52" i="31"/>
  <c r="I52" i="31"/>
  <c r="E52" i="31"/>
  <c r="AC51" i="31"/>
  <c r="Y51" i="31"/>
  <c r="U51" i="31"/>
  <c r="Q51" i="31"/>
  <c r="M51" i="31"/>
  <c r="I51" i="31"/>
  <c r="E51" i="31"/>
  <c r="AC50" i="31"/>
  <c r="Y50" i="31"/>
  <c r="U50" i="31"/>
  <c r="Q50" i="31"/>
  <c r="M50" i="31"/>
  <c r="I50" i="31"/>
  <c r="E50" i="31"/>
  <c r="B14" i="31"/>
  <c r="H12" i="31"/>
  <c r="L12" i="31" s="1"/>
  <c r="P12" i="31" s="1"/>
  <c r="T12" i="31" s="1"/>
  <c r="X12" i="31" s="1"/>
  <c r="AB12" i="31" s="1"/>
  <c r="B54" i="31" l="1"/>
  <c r="C54" i="31" s="1"/>
  <c r="B55" i="31"/>
  <c r="C55" i="31" s="1"/>
  <c r="B51" i="31"/>
  <c r="C51" i="31" s="1"/>
  <c r="B56" i="31"/>
  <c r="C56" i="31" s="1"/>
  <c r="B50" i="31"/>
  <c r="C50" i="31" s="1"/>
  <c r="B52" i="31"/>
  <c r="C52" i="31" s="1"/>
  <c r="B53" i="31"/>
  <c r="C53" i="31" s="1"/>
  <c r="B2" i="30"/>
  <c r="AC56" i="29" l="1"/>
  <c r="Y56" i="29"/>
  <c r="U56" i="29"/>
  <c r="Q56" i="29"/>
  <c r="M56" i="29"/>
  <c r="I56" i="29"/>
  <c r="E56" i="29"/>
  <c r="AC55" i="29"/>
  <c r="Y55" i="29"/>
  <c r="U55" i="29"/>
  <c r="Q55" i="29"/>
  <c r="M55" i="29"/>
  <c r="I55" i="29"/>
  <c r="E55" i="29"/>
  <c r="AC54" i="29"/>
  <c r="Y54" i="29"/>
  <c r="U54" i="29"/>
  <c r="Q54" i="29"/>
  <c r="M54" i="29"/>
  <c r="I54" i="29"/>
  <c r="E54" i="29"/>
  <c r="AC53" i="29"/>
  <c r="Y53" i="29"/>
  <c r="U53" i="29"/>
  <c r="Q53" i="29"/>
  <c r="M53" i="29"/>
  <c r="I53" i="29"/>
  <c r="E53" i="29"/>
  <c r="AC52" i="29"/>
  <c r="Y52" i="29"/>
  <c r="U52" i="29"/>
  <c r="Q52" i="29"/>
  <c r="M52" i="29"/>
  <c r="I52" i="29"/>
  <c r="E52" i="29"/>
  <c r="AC51" i="29"/>
  <c r="Y51" i="29"/>
  <c r="U51" i="29"/>
  <c r="Q51" i="29"/>
  <c r="M51" i="29"/>
  <c r="I51" i="29"/>
  <c r="E51" i="29"/>
  <c r="AC50" i="29"/>
  <c r="Y50" i="29"/>
  <c r="U50" i="29"/>
  <c r="Q50" i="29"/>
  <c r="M50" i="29"/>
  <c r="I50" i="29"/>
  <c r="E50" i="29"/>
  <c r="B14" i="29"/>
  <c r="H12" i="29"/>
  <c r="L12" i="29" s="1"/>
  <c r="P12" i="29" s="1"/>
  <c r="T12" i="29" s="1"/>
  <c r="X12" i="29" s="1"/>
  <c r="AB12" i="29" s="1"/>
  <c r="B55" i="29" l="1"/>
  <c r="C55" i="29" s="1"/>
  <c r="B54" i="29"/>
  <c r="C54" i="29" s="1"/>
  <c r="B56" i="29"/>
  <c r="C56" i="29" s="1"/>
  <c r="B51" i="29"/>
  <c r="C51" i="29" s="1"/>
  <c r="B53" i="29"/>
  <c r="C53" i="29" s="1"/>
  <c r="B52" i="29"/>
  <c r="C52" i="29" s="1"/>
  <c r="B50" i="29"/>
  <c r="C50" i="29" s="1"/>
  <c r="AC56" i="28" l="1"/>
  <c r="Y56" i="28"/>
  <c r="U56" i="28"/>
  <c r="Q56" i="28"/>
  <c r="M56" i="28"/>
  <c r="I56" i="28"/>
  <c r="E56" i="28"/>
  <c r="AC55" i="28"/>
  <c r="Y55" i="28"/>
  <c r="U55" i="28"/>
  <c r="Q55" i="28"/>
  <c r="M55" i="28"/>
  <c r="I55" i="28"/>
  <c r="E55" i="28"/>
  <c r="AC54" i="28"/>
  <c r="Y54" i="28"/>
  <c r="U54" i="28"/>
  <c r="Q54" i="28"/>
  <c r="M54" i="28"/>
  <c r="I54" i="28"/>
  <c r="E54" i="28"/>
  <c r="AC53" i="28"/>
  <c r="Y53" i="28"/>
  <c r="U53" i="28"/>
  <c r="Q53" i="28"/>
  <c r="M53" i="28"/>
  <c r="I53" i="28"/>
  <c r="E53" i="28"/>
  <c r="AC52" i="28"/>
  <c r="Y52" i="28"/>
  <c r="U52" i="28"/>
  <c r="Q52" i="28"/>
  <c r="M52" i="28"/>
  <c r="I52" i="28"/>
  <c r="E52" i="28"/>
  <c r="AC51" i="28"/>
  <c r="Y51" i="28"/>
  <c r="U51" i="28"/>
  <c r="Q51" i="28"/>
  <c r="M51" i="28"/>
  <c r="I51" i="28"/>
  <c r="E51" i="28"/>
  <c r="AC50" i="28"/>
  <c r="Y50" i="28"/>
  <c r="U50" i="28"/>
  <c r="Q50" i="28"/>
  <c r="M50" i="28"/>
  <c r="I50" i="28"/>
  <c r="E50" i="28"/>
  <c r="B14" i="28"/>
  <c r="H12" i="28"/>
  <c r="L12" i="28" s="1"/>
  <c r="P12" i="28" s="1"/>
  <c r="T12" i="28" s="1"/>
  <c r="X12" i="28" s="1"/>
  <c r="AB12" i="28" s="1"/>
  <c r="B55" i="28" l="1"/>
  <c r="C55" i="28" s="1"/>
  <c r="B56" i="28"/>
  <c r="C56" i="28" s="1"/>
  <c r="B54" i="28"/>
  <c r="C54" i="28" s="1"/>
  <c r="B52" i="28"/>
  <c r="C52" i="28" s="1"/>
  <c r="B50" i="28"/>
  <c r="C50" i="28" s="1"/>
  <c r="B51" i="28"/>
  <c r="C51" i="28" s="1"/>
  <c r="B53" i="28"/>
  <c r="C53" i="28" s="1"/>
  <c r="AC56" i="27" l="1"/>
  <c r="Y56" i="27"/>
  <c r="U56" i="27"/>
  <c r="Q56" i="27"/>
  <c r="M56" i="27"/>
  <c r="I56" i="27"/>
  <c r="E56" i="27"/>
  <c r="AC55" i="27"/>
  <c r="Y55" i="27"/>
  <c r="U55" i="27"/>
  <c r="Q55" i="27"/>
  <c r="M55" i="27"/>
  <c r="I55" i="27"/>
  <c r="E55" i="27"/>
  <c r="AC54" i="27"/>
  <c r="Y54" i="27"/>
  <c r="U54" i="27"/>
  <c r="Q54" i="27"/>
  <c r="M54" i="27"/>
  <c r="I54" i="27"/>
  <c r="E54" i="27"/>
  <c r="AC53" i="27"/>
  <c r="Y53" i="27"/>
  <c r="U53" i="27"/>
  <c r="Q53" i="27"/>
  <c r="M53" i="27"/>
  <c r="I53" i="27"/>
  <c r="E53" i="27"/>
  <c r="AC52" i="27"/>
  <c r="Y52" i="27"/>
  <c r="U52" i="27"/>
  <c r="Q52" i="27"/>
  <c r="M52" i="27"/>
  <c r="I52" i="27"/>
  <c r="E52" i="27"/>
  <c r="AC51" i="27"/>
  <c r="Y51" i="27"/>
  <c r="U51" i="27"/>
  <c r="Q51" i="27"/>
  <c r="M51" i="27"/>
  <c r="I51" i="27"/>
  <c r="E51" i="27"/>
  <c r="AC50" i="27"/>
  <c r="Y50" i="27"/>
  <c r="U50" i="27"/>
  <c r="Q50" i="27"/>
  <c r="M50" i="27"/>
  <c r="I50" i="27"/>
  <c r="E50" i="27"/>
  <c r="B14" i="27"/>
  <c r="H12" i="27"/>
  <c r="L12" i="27" s="1"/>
  <c r="P12" i="27" s="1"/>
  <c r="T12" i="27" s="1"/>
  <c r="X12" i="27" s="1"/>
  <c r="AB12" i="27" s="1"/>
  <c r="B55" i="27" l="1"/>
  <c r="C55" i="27" s="1"/>
  <c r="B56" i="27"/>
  <c r="C56" i="27" s="1"/>
  <c r="B54" i="27"/>
  <c r="C54" i="27" s="1"/>
  <c r="B50" i="27"/>
  <c r="C50" i="27" s="1"/>
  <c r="B53" i="27"/>
  <c r="C53" i="27" s="1"/>
  <c r="B51" i="27"/>
  <c r="C51" i="27" s="1"/>
  <c r="B52" i="27"/>
  <c r="C52" i="27" s="1"/>
  <c r="AC55" i="26" l="1"/>
  <c r="Y55" i="26"/>
  <c r="U55" i="26"/>
  <c r="Q55" i="26"/>
  <c r="M55" i="26"/>
  <c r="I55" i="26"/>
  <c r="E55" i="26"/>
  <c r="AC54" i="26"/>
  <c r="Y54" i="26"/>
  <c r="U54" i="26"/>
  <c r="Q54" i="26"/>
  <c r="M54" i="26"/>
  <c r="I54" i="26"/>
  <c r="E54" i="26"/>
  <c r="AC53" i="26"/>
  <c r="Y53" i="26"/>
  <c r="U53" i="26"/>
  <c r="Q53" i="26"/>
  <c r="M53" i="26"/>
  <c r="I53" i="26"/>
  <c r="E53" i="26"/>
  <c r="AC52" i="26"/>
  <c r="Y52" i="26"/>
  <c r="U52" i="26"/>
  <c r="Q52" i="26"/>
  <c r="M52" i="26"/>
  <c r="I52" i="26"/>
  <c r="E52" i="26"/>
  <c r="AC51" i="26"/>
  <c r="Y51" i="26"/>
  <c r="U51" i="26"/>
  <c r="Q51" i="26"/>
  <c r="M51" i="26"/>
  <c r="I51" i="26"/>
  <c r="E51" i="26"/>
  <c r="AC50" i="26"/>
  <c r="Y50" i="26"/>
  <c r="U50" i="26"/>
  <c r="Q50" i="26"/>
  <c r="M50" i="26"/>
  <c r="I50" i="26"/>
  <c r="E50" i="26"/>
  <c r="AC49" i="26"/>
  <c r="Y49" i="26"/>
  <c r="U49" i="26"/>
  <c r="Q49" i="26"/>
  <c r="M49" i="26"/>
  <c r="I49" i="26"/>
  <c r="E49" i="26"/>
  <c r="B13" i="26"/>
  <c r="H11" i="26"/>
  <c r="L11" i="26" s="1"/>
  <c r="P11" i="26" s="1"/>
  <c r="T11" i="26" s="1"/>
  <c r="X11" i="26" s="1"/>
  <c r="AB11" i="26" s="1"/>
  <c r="B52" i="26" l="1"/>
  <c r="C52" i="26" s="1"/>
  <c r="B51" i="26"/>
  <c r="C51" i="26" s="1"/>
  <c r="B49" i="26"/>
  <c r="C49" i="26" s="1"/>
  <c r="B54" i="26"/>
  <c r="C54" i="26" s="1"/>
  <c r="B55" i="26"/>
  <c r="C55" i="26" s="1"/>
  <c r="B50" i="26"/>
  <c r="C50" i="26" s="1"/>
  <c r="B53" i="26"/>
  <c r="C53" i="26" s="1"/>
  <c r="AC56" i="22" l="1"/>
  <c r="Y56" i="22"/>
  <c r="U56" i="22"/>
  <c r="Q56" i="22"/>
  <c r="M56" i="22"/>
  <c r="I56" i="22"/>
  <c r="E56" i="22"/>
  <c r="B56" i="22" s="1"/>
  <c r="C56" i="22" s="1"/>
  <c r="AC55" i="22"/>
  <c r="Y55" i="22"/>
  <c r="U55" i="22"/>
  <c r="Q55" i="22"/>
  <c r="M55" i="22"/>
  <c r="I55" i="22"/>
  <c r="E55" i="22"/>
  <c r="B55" i="22" s="1"/>
  <c r="C55" i="22" s="1"/>
  <c r="AC54" i="22"/>
  <c r="Y54" i="22"/>
  <c r="U54" i="22"/>
  <c r="Q54" i="22"/>
  <c r="M54" i="22"/>
  <c r="I54" i="22"/>
  <c r="E54" i="22"/>
  <c r="B54" i="22" s="1"/>
  <c r="C54" i="22" s="1"/>
  <c r="AC53" i="22"/>
  <c r="Y53" i="22"/>
  <c r="U53" i="22"/>
  <c r="Q53" i="22"/>
  <c r="M53" i="22"/>
  <c r="I53" i="22"/>
  <c r="E53" i="22"/>
  <c r="AC52" i="22"/>
  <c r="Y52" i="22"/>
  <c r="U52" i="22"/>
  <c r="Q52" i="22"/>
  <c r="M52" i="22"/>
  <c r="I52" i="22"/>
  <c r="E52" i="22"/>
  <c r="B52" i="22" s="1"/>
  <c r="C52" i="22" s="1"/>
  <c r="AC51" i="22"/>
  <c r="Y51" i="22"/>
  <c r="U51" i="22"/>
  <c r="Q51" i="22"/>
  <c r="M51" i="22"/>
  <c r="I51" i="22"/>
  <c r="E51" i="22"/>
  <c r="AC50" i="22"/>
  <c r="Y50" i="22"/>
  <c r="U50" i="22"/>
  <c r="Q50" i="22"/>
  <c r="M50" i="22"/>
  <c r="I50" i="22"/>
  <c r="E50" i="22"/>
  <c r="B50" i="22" s="1"/>
  <c r="C50" i="22" s="1"/>
  <c r="AC55" i="25"/>
  <c r="Y55" i="25"/>
  <c r="U55" i="25"/>
  <c r="Q55" i="25"/>
  <c r="M55" i="25"/>
  <c r="I55" i="25"/>
  <c r="E55" i="25"/>
  <c r="AC54" i="25"/>
  <c r="Y54" i="25"/>
  <c r="U54" i="25"/>
  <c r="Q54" i="25"/>
  <c r="M54" i="25"/>
  <c r="I54" i="25"/>
  <c r="E54" i="25"/>
  <c r="AC53" i="25"/>
  <c r="Y53" i="25"/>
  <c r="U53" i="25"/>
  <c r="Q53" i="25"/>
  <c r="M53" i="25"/>
  <c r="I53" i="25"/>
  <c r="E53" i="25"/>
  <c r="AC52" i="25"/>
  <c r="Y52" i="25"/>
  <c r="U52" i="25"/>
  <c r="Q52" i="25"/>
  <c r="M52" i="25"/>
  <c r="I52" i="25"/>
  <c r="E52" i="25"/>
  <c r="AC51" i="25"/>
  <c r="Y51" i="25"/>
  <c r="U51" i="25"/>
  <c r="Q51" i="25"/>
  <c r="M51" i="25"/>
  <c r="I51" i="25"/>
  <c r="E51" i="25"/>
  <c r="AC50" i="25"/>
  <c r="Y50" i="25"/>
  <c r="U50" i="25"/>
  <c r="Q50" i="25"/>
  <c r="M50" i="25"/>
  <c r="I50" i="25"/>
  <c r="E50" i="25"/>
  <c r="AC49" i="25"/>
  <c r="Y49" i="25"/>
  <c r="U49" i="25"/>
  <c r="Q49" i="25"/>
  <c r="M49" i="25"/>
  <c r="I49" i="25"/>
  <c r="E49" i="25"/>
  <c r="AC55" i="24"/>
  <c r="Y55" i="24"/>
  <c r="U55" i="24"/>
  <c r="Q55" i="24"/>
  <c r="M55" i="24"/>
  <c r="I55" i="24"/>
  <c r="E55" i="24"/>
  <c r="B55" i="24" s="1"/>
  <c r="C55" i="24" s="1"/>
  <c r="AC54" i="24"/>
  <c r="Y54" i="24"/>
  <c r="U54" i="24"/>
  <c r="Q54" i="24"/>
  <c r="M54" i="24"/>
  <c r="I54" i="24"/>
  <c r="E54" i="24"/>
  <c r="B54" i="24" s="1"/>
  <c r="C54" i="24" s="1"/>
  <c r="AC53" i="24"/>
  <c r="Y53" i="24"/>
  <c r="U53" i="24"/>
  <c r="Q53" i="24"/>
  <c r="M53" i="24"/>
  <c r="B53" i="24" s="1"/>
  <c r="C53" i="24" s="1"/>
  <c r="I53" i="24"/>
  <c r="E53" i="24"/>
  <c r="AC52" i="24"/>
  <c r="Y52" i="24"/>
  <c r="U52" i="24"/>
  <c r="Q52" i="24"/>
  <c r="M52" i="24"/>
  <c r="I52" i="24"/>
  <c r="E52" i="24"/>
  <c r="B52" i="24" s="1"/>
  <c r="C52" i="24" s="1"/>
  <c r="AC51" i="24"/>
  <c r="Y51" i="24"/>
  <c r="U51" i="24"/>
  <c r="Q51" i="24"/>
  <c r="M51" i="24"/>
  <c r="I51" i="24"/>
  <c r="E51" i="24"/>
  <c r="B51" i="24" s="1"/>
  <c r="C51" i="24" s="1"/>
  <c r="AC50" i="24"/>
  <c r="Y50" i="24"/>
  <c r="U50" i="24"/>
  <c r="Q50" i="24"/>
  <c r="M50" i="24"/>
  <c r="I50" i="24"/>
  <c r="E50" i="24"/>
  <c r="B50" i="24"/>
  <c r="C50" i="24" s="1"/>
  <c r="AC49" i="24"/>
  <c r="Y49" i="24"/>
  <c r="U49" i="24"/>
  <c r="Q49" i="24"/>
  <c r="M49" i="24"/>
  <c r="B49" i="24" s="1"/>
  <c r="C49" i="24" s="1"/>
  <c r="I49" i="24"/>
  <c r="E49" i="24"/>
  <c r="AC55" i="23"/>
  <c r="Y55" i="23"/>
  <c r="U55" i="23"/>
  <c r="Q55" i="23"/>
  <c r="M55" i="23"/>
  <c r="I55" i="23"/>
  <c r="B55" i="23" s="1"/>
  <c r="C55" i="23" s="1"/>
  <c r="E55" i="23"/>
  <c r="AC54" i="23"/>
  <c r="Y54" i="23"/>
  <c r="U54" i="23"/>
  <c r="Q54" i="23"/>
  <c r="M54" i="23"/>
  <c r="I54" i="23"/>
  <c r="E54" i="23"/>
  <c r="B54" i="23"/>
  <c r="C54" i="23" s="1"/>
  <c r="AC53" i="23"/>
  <c r="Y53" i="23"/>
  <c r="U53" i="23"/>
  <c r="Q53" i="23"/>
  <c r="M53" i="23"/>
  <c r="B53" i="23" s="1"/>
  <c r="C53" i="23" s="1"/>
  <c r="I53" i="23"/>
  <c r="E53" i="23"/>
  <c r="AC52" i="23"/>
  <c r="Y52" i="23"/>
  <c r="U52" i="23"/>
  <c r="Q52" i="23"/>
  <c r="M52" i="23"/>
  <c r="I52" i="23"/>
  <c r="E52" i="23"/>
  <c r="B52" i="23"/>
  <c r="C52" i="23" s="1"/>
  <c r="AC51" i="23"/>
  <c r="Y51" i="23"/>
  <c r="U51" i="23"/>
  <c r="B51" i="23" s="1"/>
  <c r="C51" i="23" s="1"/>
  <c r="Q51" i="23"/>
  <c r="M51" i="23"/>
  <c r="I51" i="23"/>
  <c r="E51" i="23"/>
  <c r="AC50" i="23"/>
  <c r="Y50" i="23"/>
  <c r="U50" i="23"/>
  <c r="Q50" i="23"/>
  <c r="M50" i="23"/>
  <c r="I50" i="23"/>
  <c r="E50" i="23"/>
  <c r="B50" i="23" s="1"/>
  <c r="C50" i="23" s="1"/>
  <c r="AC49" i="23"/>
  <c r="B49" i="23" s="1"/>
  <c r="C49" i="23" s="1"/>
  <c r="Y49" i="23"/>
  <c r="U49" i="23"/>
  <c r="Q49" i="23"/>
  <c r="M49" i="23"/>
  <c r="I49" i="23"/>
  <c r="E49" i="23"/>
  <c r="AC51" i="12"/>
  <c r="Y51" i="12"/>
  <c r="U51" i="12"/>
  <c r="Q51" i="12"/>
  <c r="M51" i="12"/>
  <c r="I51" i="12"/>
  <c r="E51" i="12"/>
  <c r="AC55" i="12"/>
  <c r="Y55" i="12"/>
  <c r="U55" i="12"/>
  <c r="Q55" i="12"/>
  <c r="M55" i="12"/>
  <c r="I55" i="12"/>
  <c r="E55" i="12"/>
  <c r="AC54" i="12"/>
  <c r="Y54" i="12"/>
  <c r="U54" i="12"/>
  <c r="Q54" i="12"/>
  <c r="M54" i="12"/>
  <c r="I54" i="12"/>
  <c r="E54" i="12"/>
  <c r="AC53" i="12"/>
  <c r="Y53" i="12"/>
  <c r="U53" i="12"/>
  <c r="Q53" i="12"/>
  <c r="M53" i="12"/>
  <c r="I53" i="12"/>
  <c r="E53" i="12"/>
  <c r="AC52" i="12"/>
  <c r="Y52" i="12"/>
  <c r="U52" i="12"/>
  <c r="Q52" i="12"/>
  <c r="M52" i="12"/>
  <c r="I52" i="12"/>
  <c r="E52" i="12"/>
  <c r="AC50" i="12"/>
  <c r="Y50" i="12"/>
  <c r="U50" i="12"/>
  <c r="Q50" i="12"/>
  <c r="M50" i="12"/>
  <c r="I50" i="12"/>
  <c r="E50" i="12"/>
  <c r="AC54" i="21"/>
  <c r="AD54" i="21" s="1"/>
  <c r="Y54" i="21"/>
  <c r="Z54" i="21" s="1"/>
  <c r="U54" i="21"/>
  <c r="V54" i="21" s="1"/>
  <c r="Q54" i="21"/>
  <c r="R54" i="21" s="1"/>
  <c r="M54" i="21"/>
  <c r="N54" i="21" s="1"/>
  <c r="I54" i="21"/>
  <c r="J54" i="21" s="1"/>
  <c r="I52" i="21"/>
  <c r="I51" i="21"/>
  <c r="J51" i="21" s="1"/>
  <c r="AC55" i="21"/>
  <c r="AD55" i="21" s="1"/>
  <c r="Y55" i="21"/>
  <c r="Z55" i="21" s="1"/>
  <c r="U55" i="21"/>
  <c r="V55" i="21" s="1"/>
  <c r="Q55" i="21"/>
  <c r="R55" i="21" s="1"/>
  <c r="M55" i="21"/>
  <c r="N55" i="21" s="1"/>
  <c r="I55" i="21"/>
  <c r="J55" i="21" s="1"/>
  <c r="E55" i="21"/>
  <c r="F55" i="21" s="1"/>
  <c r="AC52" i="21"/>
  <c r="Y52" i="21"/>
  <c r="U52" i="21"/>
  <c r="Q52" i="21"/>
  <c r="M52" i="21"/>
  <c r="E52" i="21"/>
  <c r="E56" i="21"/>
  <c r="F56" i="21" s="1"/>
  <c r="AC56" i="21"/>
  <c r="AD56" i="21" s="1"/>
  <c r="Y56" i="21"/>
  <c r="Z56" i="21" s="1"/>
  <c r="U56" i="21"/>
  <c r="V56" i="21" s="1"/>
  <c r="Q56" i="21"/>
  <c r="R56" i="21" s="1"/>
  <c r="M56" i="21"/>
  <c r="N56" i="21" s="1"/>
  <c r="I56" i="21"/>
  <c r="J56" i="21" s="1"/>
  <c r="Y52" i="19"/>
  <c r="U52" i="19"/>
  <c r="Q52" i="19"/>
  <c r="M52" i="19"/>
  <c r="I52" i="19"/>
  <c r="E52" i="19"/>
  <c r="I53" i="21"/>
  <c r="E54" i="21"/>
  <c r="F54" i="21" s="1"/>
  <c r="AC53" i="21"/>
  <c r="Y53" i="21"/>
  <c r="U53" i="21"/>
  <c r="Q53" i="21"/>
  <c r="M53" i="21"/>
  <c r="E53" i="21"/>
  <c r="AC51" i="21"/>
  <c r="AD51" i="21" s="1"/>
  <c r="Y51" i="21"/>
  <c r="Z51" i="21" s="1"/>
  <c r="U51" i="21"/>
  <c r="V51" i="21" s="1"/>
  <c r="Q51" i="21"/>
  <c r="R51" i="21" s="1"/>
  <c r="M51" i="21"/>
  <c r="N51" i="21" s="1"/>
  <c r="E51" i="21"/>
  <c r="F51" i="21" s="1"/>
  <c r="AC52" i="19"/>
  <c r="I48" i="19"/>
  <c r="AC48" i="19"/>
  <c r="Y48" i="19"/>
  <c r="U48" i="19"/>
  <c r="Q48" i="19"/>
  <c r="M48" i="19"/>
  <c r="E48" i="19"/>
  <c r="B53" i="22" l="1"/>
  <c r="C53" i="22" s="1"/>
  <c r="B51" i="22"/>
  <c r="C51" i="22" s="1"/>
  <c r="B52" i="25"/>
  <c r="C52" i="25" s="1"/>
  <c r="B54" i="25"/>
  <c r="C54" i="25" s="1"/>
  <c r="B55" i="25"/>
  <c r="C55" i="25" s="1"/>
  <c r="B53" i="25"/>
  <c r="C53" i="25" s="1"/>
  <c r="B51" i="25"/>
  <c r="C51" i="25" s="1"/>
  <c r="B49" i="25"/>
  <c r="C49" i="25" s="1"/>
  <c r="B50" i="25"/>
  <c r="C50" i="25" s="1"/>
  <c r="B54" i="12"/>
  <c r="C54" i="12" s="1"/>
  <c r="B53" i="12"/>
  <c r="C53" i="12" s="1"/>
  <c r="B50" i="12"/>
  <c r="C50" i="12" s="1"/>
  <c r="B56" i="21"/>
  <c r="C56" i="21" s="1"/>
  <c r="B55" i="21"/>
  <c r="C55" i="21" s="1"/>
  <c r="B54" i="21"/>
  <c r="C54" i="21" s="1"/>
  <c r="B51" i="21"/>
  <c r="C51" i="21" s="1"/>
  <c r="AC51" i="19"/>
  <c r="Y51" i="19"/>
  <c r="U51" i="19"/>
  <c r="Q51" i="19"/>
  <c r="M51" i="19"/>
  <c r="I51" i="19"/>
  <c r="E51" i="19"/>
  <c r="Y49" i="19"/>
  <c r="U49" i="19"/>
  <c r="Q49" i="19"/>
  <c r="M49" i="19"/>
  <c r="I49" i="19"/>
  <c r="E49" i="19"/>
  <c r="AC47" i="19"/>
  <c r="Y47" i="19"/>
  <c r="U47" i="19"/>
  <c r="Q47" i="19"/>
  <c r="M47" i="19"/>
  <c r="I47" i="19"/>
  <c r="E47" i="19"/>
  <c r="B51" i="19" l="1"/>
  <c r="C51" i="19" s="1"/>
  <c r="B47" i="19"/>
  <c r="C47" i="19" s="1"/>
  <c r="B13" i="25" l="1"/>
  <c r="H11" i="25"/>
  <c r="L11" i="25" s="1"/>
  <c r="P11" i="25" s="1"/>
  <c r="T11" i="25" s="1"/>
  <c r="X11" i="25" s="1"/>
  <c r="AB11" i="25" s="1"/>
  <c r="B55" i="12" l="1"/>
  <c r="C55" i="12" s="1"/>
  <c r="B52" i="19" l="1"/>
  <c r="C52" i="19" s="1"/>
  <c r="B13" i="24" l="1"/>
  <c r="H11" i="24"/>
  <c r="L11" i="24" s="1"/>
  <c r="P11" i="24" s="1"/>
  <c r="T11" i="24" s="1"/>
  <c r="X11" i="24" s="1"/>
  <c r="AB11" i="24" s="1"/>
  <c r="B13" i="23" l="1"/>
  <c r="H11" i="23"/>
  <c r="L11" i="23" s="1"/>
  <c r="P11" i="23" s="1"/>
  <c r="T11" i="23" s="1"/>
  <c r="X11" i="23" s="1"/>
  <c r="AB11" i="23" s="1"/>
  <c r="B14" i="22" l="1"/>
  <c r="H12" i="22"/>
  <c r="L12" i="22" s="1"/>
  <c r="P12" i="22" s="1"/>
  <c r="T12" i="22" s="1"/>
  <c r="X12" i="22" s="1"/>
  <c r="AB12" i="22" s="1"/>
  <c r="AC50" i="19" l="1"/>
  <c r="Y50" i="19"/>
  <c r="U50" i="19"/>
  <c r="Q50" i="19"/>
  <c r="M50" i="19"/>
  <c r="I50" i="19"/>
  <c r="E50" i="19"/>
  <c r="E46" i="19"/>
  <c r="B50" i="19" l="1"/>
  <c r="C50" i="19" s="1"/>
  <c r="AD53" i="21"/>
  <c r="AD52" i="21"/>
  <c r="AC50" i="21"/>
  <c r="AD50" i="21" s="1"/>
  <c r="Z53" i="21"/>
  <c r="Z52" i="21"/>
  <c r="Y50" i="21"/>
  <c r="Z50" i="21" s="1"/>
  <c r="V53" i="21"/>
  <c r="V52" i="21"/>
  <c r="U50" i="21"/>
  <c r="V50" i="21" s="1"/>
  <c r="R53" i="21"/>
  <c r="R52" i="21"/>
  <c r="Q50" i="21"/>
  <c r="R50" i="21" s="1"/>
  <c r="N53" i="21"/>
  <c r="N52" i="21"/>
  <c r="M50" i="21"/>
  <c r="N50" i="21" s="1"/>
  <c r="F52" i="21"/>
  <c r="J53" i="21"/>
  <c r="J52" i="21"/>
  <c r="I50" i="21"/>
  <c r="J50" i="21" s="1"/>
  <c r="E50" i="21"/>
  <c r="F50" i="21" s="1"/>
  <c r="AC49" i="12"/>
  <c r="Y49" i="12"/>
  <c r="U49" i="12"/>
  <c r="Q49" i="12"/>
  <c r="M49" i="12"/>
  <c r="I49" i="12"/>
  <c r="E49" i="12"/>
  <c r="F53" i="21"/>
  <c r="AC49" i="19"/>
  <c r="AC46" i="19"/>
  <c r="Y46" i="19"/>
  <c r="U46" i="19"/>
  <c r="Q46" i="19"/>
  <c r="M46" i="19"/>
  <c r="I46" i="19"/>
  <c r="B53" i="21" l="1"/>
  <c r="C53" i="21" s="1"/>
  <c r="B52" i="21"/>
  <c r="C52" i="21" s="1"/>
  <c r="B52" i="12"/>
  <c r="C52" i="12" s="1"/>
  <c r="B51" i="12"/>
  <c r="C51" i="12" s="1"/>
  <c r="B49" i="12"/>
  <c r="C49" i="12" s="1"/>
  <c r="B50" i="21"/>
  <c r="C50" i="21" s="1"/>
  <c r="B49" i="19"/>
  <c r="C49" i="19" s="1"/>
  <c r="B48" i="19"/>
  <c r="C48" i="19" s="1"/>
  <c r="B46" i="19"/>
  <c r="C46" i="19" s="1"/>
  <c r="B12" i="21" l="1"/>
  <c r="H10" i="21"/>
  <c r="L10" i="21" s="1"/>
  <c r="P10" i="21" s="1"/>
  <c r="T10" i="21" s="1"/>
  <c r="X10" i="21" s="1"/>
  <c r="AB10" i="21" s="1"/>
  <c r="J367" i="3" l="1"/>
  <c r="H367" i="3"/>
  <c r="J366" i="3"/>
  <c r="H366" i="3"/>
  <c r="J365" i="3"/>
  <c r="H365" i="3"/>
  <c r="J364" i="3"/>
  <c r="H364" i="3"/>
  <c r="J363" i="3"/>
  <c r="H363" i="3"/>
  <c r="J362" i="3"/>
  <c r="H362" i="3"/>
  <c r="J361" i="3"/>
  <c r="H361" i="3"/>
  <c r="J360" i="3"/>
  <c r="H360" i="3"/>
  <c r="J359" i="3"/>
  <c r="H359" i="3"/>
  <c r="J358" i="3"/>
  <c r="H358" i="3"/>
  <c r="J357" i="3"/>
  <c r="H357" i="3"/>
  <c r="J356" i="3"/>
  <c r="H356" i="3"/>
  <c r="J355" i="3"/>
  <c r="H355" i="3"/>
  <c r="J354" i="3"/>
  <c r="H354" i="3"/>
  <c r="J353" i="3"/>
  <c r="H353" i="3"/>
  <c r="J352" i="3"/>
  <c r="H352" i="3"/>
  <c r="J351" i="3"/>
  <c r="H351" i="3"/>
  <c r="J350" i="3"/>
  <c r="H350" i="3"/>
  <c r="J349" i="3"/>
  <c r="H349" i="3"/>
  <c r="J348" i="3"/>
  <c r="H348" i="3"/>
  <c r="J347" i="3"/>
  <c r="H347" i="3"/>
  <c r="J346" i="3"/>
  <c r="H346" i="3"/>
  <c r="J345" i="3"/>
  <c r="H345" i="3"/>
  <c r="J344" i="3"/>
  <c r="H344" i="3"/>
  <c r="J343" i="3"/>
  <c r="H343" i="3"/>
  <c r="J342" i="3"/>
  <c r="H342" i="3"/>
  <c r="J341" i="3"/>
  <c r="H341" i="3"/>
  <c r="J340" i="3"/>
  <c r="H340" i="3"/>
  <c r="J339" i="3"/>
  <c r="H339" i="3"/>
  <c r="J338" i="3"/>
  <c r="H338" i="3"/>
  <c r="J337" i="3"/>
  <c r="H337" i="3"/>
  <c r="J336" i="3"/>
  <c r="H336" i="3"/>
  <c r="J335" i="3"/>
  <c r="H335" i="3"/>
  <c r="J334" i="3"/>
  <c r="H334" i="3"/>
  <c r="J333" i="3"/>
  <c r="H333" i="3"/>
  <c r="J332" i="3"/>
  <c r="H332" i="3"/>
  <c r="J331" i="3"/>
  <c r="H331" i="3"/>
  <c r="J330" i="3"/>
  <c r="H330" i="3"/>
  <c r="J329" i="3"/>
  <c r="H329" i="3"/>
  <c r="J328" i="3"/>
  <c r="H328" i="3"/>
  <c r="J327" i="3"/>
  <c r="H327" i="3"/>
  <c r="J326" i="3"/>
  <c r="H326" i="3"/>
  <c r="J325" i="3"/>
  <c r="H325" i="3"/>
  <c r="J324" i="3"/>
  <c r="H324" i="3"/>
  <c r="J323" i="3"/>
  <c r="H323" i="3"/>
  <c r="J322" i="3"/>
  <c r="H322" i="3"/>
  <c r="J321" i="3"/>
  <c r="H321" i="3"/>
  <c r="J320" i="3"/>
  <c r="H320" i="3"/>
  <c r="J319" i="3"/>
  <c r="H319" i="3"/>
  <c r="J318" i="3"/>
  <c r="H318" i="3"/>
  <c r="J317" i="3"/>
  <c r="H317" i="3"/>
  <c r="J316" i="3"/>
  <c r="H316" i="3"/>
  <c r="J315" i="3"/>
  <c r="H315" i="3"/>
  <c r="J314" i="3"/>
  <c r="H314" i="3"/>
  <c r="J313" i="3"/>
  <c r="H313" i="3"/>
  <c r="J312" i="3"/>
  <c r="H312" i="3"/>
  <c r="J311" i="3"/>
  <c r="H311" i="3"/>
  <c r="J310" i="3"/>
  <c r="H310" i="3"/>
  <c r="J309" i="3"/>
  <c r="H309" i="3"/>
  <c r="J308" i="3"/>
  <c r="H308" i="3"/>
  <c r="J307" i="3"/>
  <c r="H307" i="3"/>
  <c r="J306" i="3"/>
  <c r="H306" i="3"/>
  <c r="J305" i="3"/>
  <c r="H305" i="3"/>
  <c r="J304" i="3"/>
  <c r="H304" i="3"/>
  <c r="J303" i="3"/>
  <c r="H303" i="3"/>
  <c r="J302" i="3"/>
  <c r="H302" i="3"/>
  <c r="J301" i="3"/>
  <c r="H301" i="3"/>
  <c r="J300" i="3"/>
  <c r="H300" i="3"/>
  <c r="J299" i="3"/>
  <c r="H299" i="3"/>
  <c r="J298" i="3"/>
  <c r="H298" i="3"/>
  <c r="J297" i="3"/>
  <c r="H297" i="3"/>
  <c r="J296" i="3"/>
  <c r="H296" i="3"/>
  <c r="J295" i="3"/>
  <c r="H295" i="3"/>
  <c r="J294" i="3"/>
  <c r="H294" i="3"/>
  <c r="J293" i="3"/>
  <c r="H293" i="3"/>
  <c r="J292" i="3"/>
  <c r="H292" i="3"/>
  <c r="J291" i="3"/>
  <c r="H291" i="3"/>
  <c r="J290" i="3"/>
  <c r="H290" i="3"/>
  <c r="J289" i="3"/>
  <c r="H289" i="3"/>
  <c r="J288" i="3"/>
  <c r="H288" i="3"/>
  <c r="J287" i="3"/>
  <c r="H287" i="3"/>
  <c r="J286" i="3"/>
  <c r="H286" i="3"/>
  <c r="J285" i="3"/>
  <c r="H285" i="3"/>
  <c r="J284" i="3"/>
  <c r="H284" i="3"/>
  <c r="J283" i="3"/>
  <c r="H283" i="3"/>
  <c r="J282" i="3"/>
  <c r="H282" i="3"/>
  <c r="J281" i="3"/>
  <c r="H281" i="3"/>
  <c r="J280" i="3"/>
  <c r="H280" i="3"/>
  <c r="J279" i="3"/>
  <c r="H279" i="3"/>
  <c r="J278" i="3"/>
  <c r="H278" i="3"/>
  <c r="J277" i="3"/>
  <c r="H277" i="3"/>
  <c r="J276" i="3"/>
  <c r="H276" i="3"/>
  <c r="J275" i="3"/>
  <c r="H275" i="3"/>
  <c r="J274" i="3"/>
  <c r="H274" i="3"/>
  <c r="J273" i="3"/>
  <c r="H273" i="3"/>
  <c r="J272" i="3"/>
  <c r="H272" i="3"/>
  <c r="J271" i="3"/>
  <c r="H271" i="3"/>
  <c r="J270" i="3"/>
  <c r="H270" i="3"/>
  <c r="J269" i="3"/>
  <c r="H269" i="3"/>
  <c r="J268" i="3"/>
  <c r="H268" i="3"/>
  <c r="J267" i="3"/>
  <c r="H267" i="3"/>
  <c r="J266" i="3"/>
  <c r="H266" i="3"/>
  <c r="J265" i="3"/>
  <c r="H265" i="3"/>
  <c r="J264" i="3"/>
  <c r="H264" i="3"/>
  <c r="J263" i="3"/>
  <c r="H263" i="3"/>
  <c r="J262" i="3"/>
  <c r="H262" i="3"/>
  <c r="J261" i="3"/>
  <c r="H261" i="3"/>
  <c r="J260" i="3"/>
  <c r="H260" i="3"/>
  <c r="J259" i="3"/>
  <c r="H259" i="3"/>
  <c r="J258" i="3"/>
  <c r="H258" i="3"/>
  <c r="J257" i="3"/>
  <c r="H257" i="3"/>
  <c r="J256" i="3"/>
  <c r="H256" i="3"/>
  <c r="J255" i="3"/>
  <c r="H255" i="3"/>
  <c r="J254" i="3"/>
  <c r="H254" i="3"/>
  <c r="J253" i="3"/>
  <c r="H253" i="3"/>
  <c r="J252" i="3"/>
  <c r="H252" i="3"/>
  <c r="J251" i="3"/>
  <c r="H251" i="3"/>
  <c r="J250" i="3"/>
  <c r="H250" i="3"/>
  <c r="J249" i="3"/>
  <c r="H249" i="3"/>
  <c r="J248" i="3"/>
  <c r="H248" i="3"/>
  <c r="J247" i="3"/>
  <c r="H247" i="3"/>
  <c r="J246" i="3"/>
  <c r="H246" i="3"/>
  <c r="J245" i="3"/>
  <c r="H245" i="3"/>
  <c r="J244" i="3"/>
  <c r="H244" i="3"/>
  <c r="J243" i="3"/>
  <c r="H243" i="3"/>
  <c r="J242" i="3"/>
  <c r="H242" i="3"/>
  <c r="J241" i="3"/>
  <c r="H241" i="3"/>
  <c r="J240" i="3"/>
  <c r="H240" i="3"/>
  <c r="J239" i="3"/>
  <c r="H239" i="3"/>
  <c r="J238" i="3"/>
  <c r="H238" i="3"/>
  <c r="J237" i="3"/>
  <c r="H237" i="3"/>
  <c r="J236" i="3"/>
  <c r="H236" i="3"/>
  <c r="J235" i="3"/>
  <c r="H235" i="3"/>
  <c r="J234" i="3"/>
  <c r="H234" i="3"/>
  <c r="J233" i="3"/>
  <c r="H233" i="3"/>
  <c r="J232" i="3"/>
  <c r="H232" i="3"/>
  <c r="J231" i="3"/>
  <c r="H231" i="3"/>
  <c r="J230" i="3"/>
  <c r="H230" i="3"/>
  <c r="J229" i="3"/>
  <c r="H229" i="3"/>
  <c r="J228" i="3"/>
  <c r="H228" i="3"/>
  <c r="J227" i="3"/>
  <c r="H227" i="3"/>
  <c r="J226" i="3"/>
  <c r="H226" i="3"/>
  <c r="J225" i="3"/>
  <c r="H225" i="3"/>
  <c r="J224" i="3"/>
  <c r="H224" i="3"/>
  <c r="J223" i="3"/>
  <c r="H223" i="3"/>
  <c r="J222" i="3"/>
  <c r="H222" i="3"/>
  <c r="J221" i="3"/>
  <c r="H221" i="3"/>
  <c r="J220" i="3"/>
  <c r="H220" i="3"/>
  <c r="J219" i="3"/>
  <c r="H219" i="3"/>
  <c r="J218" i="3"/>
  <c r="H218" i="3"/>
  <c r="J217" i="3"/>
  <c r="H217" i="3"/>
  <c r="J216" i="3"/>
  <c r="H216" i="3"/>
  <c r="J215" i="3"/>
  <c r="H215" i="3"/>
  <c r="J214" i="3"/>
  <c r="H214" i="3"/>
  <c r="J213" i="3"/>
  <c r="H213" i="3"/>
  <c r="J212" i="3"/>
  <c r="H212" i="3"/>
  <c r="J211" i="3"/>
  <c r="H211" i="3"/>
  <c r="J210" i="3"/>
  <c r="H210" i="3"/>
  <c r="J209" i="3"/>
  <c r="H209" i="3"/>
  <c r="J208" i="3"/>
  <c r="H208" i="3"/>
  <c r="J207" i="3"/>
  <c r="H207" i="3"/>
  <c r="J206" i="3"/>
  <c r="H206" i="3"/>
  <c r="J205" i="3"/>
  <c r="H205" i="3"/>
  <c r="J204" i="3"/>
  <c r="H204" i="3"/>
  <c r="J203" i="3"/>
  <c r="H203" i="3"/>
  <c r="J202" i="3"/>
  <c r="H202" i="3"/>
  <c r="J201" i="3"/>
  <c r="H201" i="3"/>
  <c r="J200" i="3"/>
  <c r="H200" i="3"/>
  <c r="J199" i="3"/>
  <c r="H199" i="3"/>
  <c r="J198" i="3"/>
  <c r="H198" i="3"/>
  <c r="J197" i="3"/>
  <c r="H197" i="3"/>
  <c r="J196" i="3"/>
  <c r="H196" i="3"/>
  <c r="J195" i="3"/>
  <c r="H195" i="3"/>
  <c r="J194" i="3"/>
  <c r="H194" i="3"/>
  <c r="J193" i="3"/>
  <c r="H193" i="3"/>
  <c r="J192" i="3"/>
  <c r="H192" i="3"/>
  <c r="J191" i="3"/>
  <c r="H191" i="3"/>
  <c r="J190" i="3"/>
  <c r="H190" i="3"/>
  <c r="J189" i="3"/>
  <c r="H189" i="3"/>
  <c r="J188" i="3"/>
  <c r="H188" i="3"/>
  <c r="J187" i="3"/>
  <c r="H187" i="3"/>
  <c r="J186" i="3"/>
  <c r="H186" i="3"/>
  <c r="J185" i="3"/>
  <c r="H185" i="3"/>
  <c r="J184" i="3"/>
  <c r="H184" i="3"/>
  <c r="J183" i="3"/>
  <c r="H183" i="3"/>
  <c r="J182" i="3"/>
  <c r="H182" i="3"/>
  <c r="J181" i="3"/>
  <c r="H181" i="3"/>
  <c r="J180" i="3"/>
  <c r="H180" i="3"/>
  <c r="J179" i="3"/>
  <c r="H179" i="3"/>
  <c r="J178" i="3"/>
  <c r="H178" i="3"/>
  <c r="J177" i="3"/>
  <c r="H177" i="3"/>
  <c r="J176" i="3"/>
  <c r="H176" i="3"/>
  <c r="J175" i="3"/>
  <c r="H175" i="3"/>
  <c r="J174" i="3"/>
  <c r="H174" i="3"/>
  <c r="J173" i="3"/>
  <c r="H173" i="3"/>
  <c r="J172" i="3"/>
  <c r="H172" i="3"/>
  <c r="J171" i="3"/>
  <c r="H171" i="3"/>
  <c r="J170" i="3"/>
  <c r="H170" i="3"/>
  <c r="J169" i="3"/>
  <c r="H169" i="3"/>
  <c r="J168" i="3"/>
  <c r="H168" i="3"/>
  <c r="J167" i="3"/>
  <c r="H167" i="3"/>
  <c r="J166" i="3"/>
  <c r="H166" i="3"/>
  <c r="J165" i="3"/>
  <c r="H165" i="3"/>
  <c r="J164" i="3"/>
  <c r="H164" i="3"/>
  <c r="J163" i="3"/>
  <c r="H163" i="3"/>
  <c r="J162" i="3"/>
  <c r="H162" i="3"/>
  <c r="J161" i="3"/>
  <c r="H161" i="3"/>
  <c r="J160" i="3"/>
  <c r="H160" i="3"/>
  <c r="J159" i="3"/>
  <c r="H159" i="3"/>
  <c r="J158" i="3"/>
  <c r="H158" i="3"/>
  <c r="J157" i="3"/>
  <c r="H157" i="3"/>
  <c r="J156" i="3"/>
  <c r="H156" i="3"/>
  <c r="J155" i="3"/>
  <c r="H155" i="3"/>
  <c r="J154" i="3"/>
  <c r="H154" i="3"/>
  <c r="J153" i="3"/>
  <c r="H153" i="3"/>
  <c r="J152" i="3"/>
  <c r="H152" i="3"/>
  <c r="J151" i="3"/>
  <c r="H151" i="3"/>
  <c r="J150" i="3"/>
  <c r="H150" i="3"/>
  <c r="J149" i="3"/>
  <c r="H149" i="3"/>
  <c r="J148" i="3"/>
  <c r="H148" i="3"/>
  <c r="J147" i="3"/>
  <c r="H147" i="3"/>
  <c r="J146" i="3"/>
  <c r="H146" i="3"/>
  <c r="J145" i="3"/>
  <c r="H145" i="3"/>
  <c r="J144" i="3"/>
  <c r="H144" i="3"/>
  <c r="J143" i="3"/>
  <c r="H143" i="3"/>
  <c r="J142" i="3"/>
  <c r="H142" i="3"/>
  <c r="J141" i="3"/>
  <c r="H141" i="3"/>
  <c r="J140" i="3"/>
  <c r="H140" i="3"/>
  <c r="J139" i="3"/>
  <c r="H139" i="3"/>
  <c r="J138" i="3"/>
  <c r="H138" i="3"/>
  <c r="J137" i="3"/>
  <c r="H137" i="3"/>
  <c r="J136" i="3"/>
  <c r="H136" i="3"/>
  <c r="J135" i="3"/>
  <c r="H135" i="3"/>
  <c r="J134" i="3"/>
  <c r="H134" i="3"/>
  <c r="J133" i="3"/>
  <c r="H133" i="3"/>
  <c r="J132" i="3"/>
  <c r="H132" i="3"/>
  <c r="J131" i="3"/>
  <c r="H131" i="3"/>
  <c r="J130" i="3"/>
  <c r="H130" i="3"/>
  <c r="J129" i="3"/>
  <c r="H129" i="3"/>
  <c r="J128" i="3"/>
  <c r="H128" i="3"/>
  <c r="J127" i="3"/>
  <c r="H127" i="3"/>
  <c r="J126" i="3"/>
  <c r="H126" i="3"/>
  <c r="J125" i="3"/>
  <c r="H125" i="3"/>
  <c r="J124" i="3"/>
  <c r="H124" i="3"/>
  <c r="J123" i="3"/>
  <c r="H123" i="3"/>
  <c r="J122" i="3"/>
  <c r="H122" i="3"/>
  <c r="J121" i="3"/>
  <c r="H121" i="3"/>
  <c r="J120" i="3"/>
  <c r="H120" i="3"/>
  <c r="J119" i="3"/>
  <c r="H119" i="3"/>
  <c r="J118" i="3"/>
  <c r="H118" i="3"/>
  <c r="J117" i="3"/>
  <c r="H117" i="3"/>
  <c r="J116" i="3"/>
  <c r="H116" i="3"/>
  <c r="J115" i="3"/>
  <c r="H115" i="3"/>
  <c r="J114" i="3"/>
  <c r="H114" i="3"/>
  <c r="J113" i="3"/>
  <c r="H113" i="3"/>
  <c r="J112" i="3"/>
  <c r="H112" i="3"/>
  <c r="J111" i="3"/>
  <c r="H111" i="3"/>
  <c r="J110" i="3"/>
  <c r="H110" i="3"/>
  <c r="J109" i="3"/>
  <c r="H109" i="3"/>
  <c r="J108" i="3"/>
  <c r="H108" i="3"/>
  <c r="J107" i="3"/>
  <c r="H107" i="3"/>
  <c r="J106" i="3"/>
  <c r="H106" i="3"/>
  <c r="J105" i="3"/>
  <c r="H105" i="3"/>
  <c r="J104" i="3"/>
  <c r="H104" i="3"/>
  <c r="J103" i="3"/>
  <c r="H103" i="3"/>
  <c r="J102" i="3"/>
  <c r="H102" i="3"/>
  <c r="J101" i="3"/>
  <c r="H101" i="3"/>
  <c r="J100" i="3"/>
  <c r="H100" i="3"/>
  <c r="J99" i="3"/>
  <c r="H99" i="3"/>
  <c r="J98" i="3"/>
  <c r="H98" i="3"/>
  <c r="J97" i="3"/>
  <c r="H97" i="3"/>
  <c r="J96" i="3"/>
  <c r="H96" i="3"/>
  <c r="J95" i="3"/>
  <c r="H95" i="3"/>
  <c r="J94" i="3"/>
  <c r="H94" i="3"/>
  <c r="J93" i="3"/>
  <c r="H93" i="3"/>
  <c r="J92" i="3"/>
  <c r="H92" i="3"/>
  <c r="J91" i="3"/>
  <c r="H91" i="3"/>
  <c r="J90" i="3"/>
  <c r="H90" i="3"/>
  <c r="J89" i="3"/>
  <c r="H89" i="3"/>
  <c r="J88" i="3"/>
  <c r="H88" i="3"/>
  <c r="J87" i="3"/>
  <c r="H87" i="3"/>
  <c r="J86" i="3"/>
  <c r="H86" i="3"/>
  <c r="J85" i="3"/>
  <c r="H85" i="3"/>
  <c r="J84" i="3"/>
  <c r="H84" i="3"/>
  <c r="J83" i="3"/>
  <c r="H83" i="3"/>
  <c r="J82" i="3"/>
  <c r="H82" i="3"/>
  <c r="J81" i="3"/>
  <c r="H81" i="3"/>
  <c r="J80" i="3"/>
  <c r="H80" i="3"/>
  <c r="J79" i="3"/>
  <c r="H79" i="3"/>
  <c r="J78" i="3"/>
  <c r="H78" i="3"/>
  <c r="J77" i="3"/>
  <c r="H77" i="3"/>
  <c r="J76" i="3"/>
  <c r="H76" i="3"/>
  <c r="J75" i="3"/>
  <c r="H75" i="3"/>
  <c r="J74" i="3"/>
  <c r="H74" i="3"/>
  <c r="J73" i="3"/>
  <c r="H73" i="3"/>
  <c r="J72" i="3"/>
  <c r="H72" i="3"/>
  <c r="J71" i="3"/>
  <c r="H71" i="3"/>
  <c r="J70" i="3"/>
  <c r="H70" i="3"/>
  <c r="J69" i="3"/>
  <c r="H69" i="3"/>
  <c r="J68" i="3"/>
  <c r="H68" i="3"/>
  <c r="J67" i="3"/>
  <c r="H67" i="3"/>
  <c r="J66" i="3"/>
  <c r="H66" i="3"/>
  <c r="J65" i="3"/>
  <c r="H65" i="3"/>
  <c r="J64" i="3"/>
  <c r="H64" i="3"/>
  <c r="J63" i="3"/>
  <c r="H63" i="3"/>
  <c r="J62" i="3"/>
  <c r="H62" i="3"/>
  <c r="J61" i="3"/>
  <c r="H61" i="3"/>
  <c r="J60" i="3"/>
  <c r="H60" i="3"/>
  <c r="J59" i="3"/>
  <c r="H59" i="3"/>
  <c r="J58" i="3"/>
  <c r="H58" i="3"/>
  <c r="J57" i="3"/>
  <c r="H57" i="3"/>
  <c r="J56" i="3"/>
  <c r="H56" i="3"/>
  <c r="J55" i="3"/>
  <c r="H55" i="3"/>
  <c r="J54" i="3"/>
  <c r="H54" i="3"/>
  <c r="J53" i="3"/>
  <c r="H53" i="3"/>
  <c r="J52" i="3"/>
  <c r="H52" i="3"/>
  <c r="J51" i="3"/>
  <c r="H51" i="3"/>
  <c r="J50" i="3"/>
  <c r="H50" i="3"/>
  <c r="J49" i="3"/>
  <c r="H49" i="3"/>
  <c r="J48" i="3"/>
  <c r="H48" i="3"/>
  <c r="J47" i="3"/>
  <c r="H47" i="3"/>
  <c r="J46" i="3"/>
  <c r="H46" i="3"/>
  <c r="J45" i="3"/>
  <c r="H45" i="3"/>
  <c r="J44" i="3"/>
  <c r="H44" i="3"/>
  <c r="J43" i="3"/>
  <c r="H43" i="3"/>
  <c r="J42" i="3"/>
  <c r="H42" i="3"/>
  <c r="J41" i="3"/>
  <c r="H41" i="3"/>
  <c r="J40" i="3"/>
  <c r="H40" i="3"/>
  <c r="J39" i="3"/>
  <c r="H39" i="3"/>
  <c r="J38" i="3"/>
  <c r="H38" i="3"/>
  <c r="J37" i="3"/>
  <c r="H37" i="3"/>
  <c r="J36" i="3"/>
  <c r="H36" i="3"/>
  <c r="J35" i="3"/>
  <c r="H35" i="3"/>
  <c r="J34" i="3"/>
  <c r="H34" i="3"/>
  <c r="J33" i="3"/>
  <c r="H33" i="3"/>
  <c r="J32" i="3"/>
  <c r="H32" i="3"/>
  <c r="J31" i="3"/>
  <c r="H31" i="3"/>
  <c r="J30" i="3"/>
  <c r="H30" i="3"/>
  <c r="J29" i="3"/>
  <c r="H29" i="3"/>
  <c r="J28" i="3"/>
  <c r="H28" i="3"/>
  <c r="J27" i="3"/>
  <c r="H27" i="3"/>
  <c r="J26" i="3"/>
  <c r="H26" i="3"/>
  <c r="J25" i="3"/>
  <c r="H25" i="3"/>
  <c r="C25" i="3"/>
  <c r="J24" i="3"/>
  <c r="H24" i="3"/>
  <c r="C24" i="3"/>
  <c r="J23" i="3"/>
  <c r="H23" i="3"/>
  <c r="J22" i="3"/>
  <c r="H22" i="3"/>
  <c r="C22" i="3"/>
  <c r="J21" i="3"/>
  <c r="H21" i="3"/>
  <c r="C21" i="3"/>
  <c r="J20" i="3"/>
  <c r="H20" i="3"/>
  <c r="J19" i="3"/>
  <c r="H19" i="3"/>
  <c r="C19" i="3"/>
  <c r="J18" i="3"/>
  <c r="H18" i="3"/>
  <c r="C18" i="3"/>
  <c r="J17" i="3"/>
  <c r="H17" i="3"/>
  <c r="J16" i="3"/>
  <c r="H16" i="3"/>
  <c r="C16" i="3"/>
  <c r="J15" i="3"/>
  <c r="H15" i="3"/>
  <c r="C15" i="3"/>
  <c r="J14" i="3"/>
  <c r="H14" i="3"/>
  <c r="J13" i="3"/>
  <c r="H13" i="3"/>
  <c r="C13" i="3"/>
  <c r="J12" i="3"/>
  <c r="H12" i="3"/>
  <c r="C12" i="3"/>
  <c r="J11" i="3"/>
  <c r="H11" i="3"/>
  <c r="J10" i="3"/>
  <c r="H10" i="3"/>
  <c r="C10" i="3"/>
  <c r="J9" i="3"/>
  <c r="H9" i="3"/>
  <c r="C9" i="3"/>
  <c r="J8" i="3"/>
  <c r="H8" i="3"/>
  <c r="J7" i="3"/>
  <c r="H7" i="3"/>
  <c r="C7" i="3"/>
  <c r="J6" i="3"/>
  <c r="H6" i="3"/>
  <c r="D6" i="3"/>
  <c r="C6" i="3"/>
  <c r="J5" i="3"/>
  <c r="H5" i="3"/>
  <c r="D5" i="3"/>
  <c r="C5" i="3"/>
  <c r="J4" i="3"/>
  <c r="H4" i="3"/>
  <c r="D4" i="3"/>
  <c r="C4" i="3"/>
  <c r="J3" i="3"/>
  <c r="H3" i="3"/>
  <c r="D3" i="3"/>
  <c r="C3" i="3"/>
  <c r="J2" i="3"/>
  <c r="D2" i="3"/>
  <c r="B10" i="5"/>
  <c r="AB8" i="5"/>
  <c r="X8" i="5"/>
  <c r="T8" i="5"/>
  <c r="P8" i="5"/>
  <c r="L8" i="5"/>
  <c r="H8" i="5"/>
  <c r="B10" i="6"/>
  <c r="AB8" i="6"/>
  <c r="X8" i="6"/>
  <c r="T8" i="6"/>
  <c r="P8" i="6"/>
  <c r="L8" i="6"/>
  <c r="H8" i="6"/>
  <c r="B10" i="7"/>
  <c r="AB8" i="7"/>
  <c r="X8" i="7"/>
  <c r="T8" i="7"/>
  <c r="P8" i="7"/>
  <c r="L8" i="7"/>
  <c r="H8" i="7"/>
  <c r="B10" i="8"/>
  <c r="AB8" i="8"/>
  <c r="X8" i="8"/>
  <c r="T8" i="8"/>
  <c r="P8" i="8"/>
  <c r="L8" i="8"/>
  <c r="H8" i="8"/>
  <c r="B10" i="9"/>
  <c r="AB8" i="9"/>
  <c r="X8" i="9"/>
  <c r="T8" i="9"/>
  <c r="P8" i="9"/>
  <c r="L8" i="9"/>
  <c r="H8" i="9"/>
  <c r="B10" i="11"/>
  <c r="AB8" i="11"/>
  <c r="X8" i="11"/>
  <c r="T8" i="11"/>
  <c r="P8" i="11"/>
  <c r="L8" i="11"/>
  <c r="H8" i="11"/>
  <c r="B10" i="13"/>
  <c r="AB8" i="13"/>
  <c r="X8" i="13"/>
  <c r="T8" i="13"/>
  <c r="P8" i="13"/>
  <c r="L8" i="13"/>
  <c r="H8" i="13"/>
  <c r="B10" i="14"/>
  <c r="AB8" i="14"/>
  <c r="X8" i="14"/>
  <c r="T8" i="14"/>
  <c r="P8" i="14"/>
  <c r="L8" i="14"/>
  <c r="H8" i="14"/>
  <c r="B10" i="15"/>
  <c r="AB8" i="15"/>
  <c r="X8" i="15"/>
  <c r="T8" i="15"/>
  <c r="P8" i="15"/>
  <c r="L8" i="15"/>
  <c r="H8" i="15"/>
  <c r="B10" i="16"/>
  <c r="AB8" i="16"/>
  <c r="X8" i="16"/>
  <c r="T8" i="16"/>
  <c r="P8" i="16"/>
  <c r="L8" i="16"/>
  <c r="H8" i="16"/>
  <c r="B10" i="17"/>
  <c r="AB8" i="17"/>
  <c r="X8" i="17"/>
  <c r="T8" i="17"/>
  <c r="P8" i="17"/>
  <c r="L8" i="17"/>
  <c r="H8" i="17"/>
  <c r="B13" i="12"/>
  <c r="H11" i="12"/>
  <c r="L11" i="12" s="1"/>
  <c r="P11" i="12" s="1"/>
  <c r="T11" i="12" s="1"/>
  <c r="X11" i="12" s="1"/>
  <c r="AB11" i="12" s="1"/>
  <c r="B10" i="18"/>
  <c r="AB8" i="18"/>
  <c r="X8" i="18"/>
  <c r="T8" i="18"/>
  <c r="P8" i="18"/>
  <c r="L8" i="18"/>
  <c r="H8" i="18"/>
  <c r="B11" i="19"/>
  <c r="H9" i="19"/>
  <c r="L9" i="19" s="1"/>
  <c r="P9" i="19" s="1"/>
  <c r="T9" i="19" s="1"/>
  <c r="X9" i="19" s="1"/>
  <c r="AB9" i="19" s="1"/>
</calcChain>
</file>

<file path=xl/comments1.xml><?xml version="1.0" encoding="utf-8"?>
<comments xmlns="http://schemas.openxmlformats.org/spreadsheetml/2006/main">
  <authors>
    <author>jcseo</author>
  </authors>
  <commentLis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trike/>
            <sz val="9"/>
            <color indexed="81"/>
            <rFont val="맑은 고딕"/>
            <family val="3"/>
            <charset val="129"/>
          </rPr>
          <t>어에서 축 움직이</t>
        </r>
        <r>
          <rPr>
            <sz val="9"/>
            <color indexed="81"/>
            <rFont val="돋움"/>
            <family val="3"/>
            <charset val="129"/>
          </rPr>
          <t>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trike/>
            <sz val="9"/>
            <color indexed="81"/>
            <rFont val="맑은 고딕"/>
            <family val="3"/>
            <charset val="129"/>
          </rPr>
          <t>오후에 바로 테스트 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trike/>
            <sz val="9"/>
            <color indexed="81"/>
            <rFont val="맑은 고딕"/>
            <family val="3"/>
            <charset val="129"/>
          </rPr>
          <t>어에서 축 움직이</t>
        </r>
        <r>
          <rPr>
            <sz val="9"/>
            <color indexed="81"/>
            <rFont val="돋움"/>
            <family val="3"/>
            <charset val="129"/>
          </rPr>
          <t>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trike/>
            <sz val="9"/>
            <color indexed="81"/>
            <rFont val="맑은 고딕"/>
            <family val="3"/>
            <charset val="129"/>
          </rPr>
          <t>오후에 바로 테스트 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04/25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04/26 </t>
        </r>
        <r>
          <rPr>
            <b/>
            <sz val="9"/>
            <color indexed="81"/>
            <rFont val="Tahoma"/>
            <family val="2"/>
          </rPr>
          <t>3</t>
        </r>
        <r>
          <rPr>
            <b/>
            <sz val="9"/>
            <color indexed="81"/>
            <rFont val="돋움"/>
            <family val="3"/>
            <charset val="129"/>
          </rPr>
          <t>회</t>
        </r>
        <r>
          <rPr>
            <b/>
            <sz val="9"/>
            <color indexed="81"/>
            <rFont val="Tahoma"/>
            <family val="2"/>
          </rPr>
          <t xml:space="preserve"> grab, 3</t>
        </r>
        <r>
          <rPr>
            <b/>
            <sz val="9"/>
            <color indexed="81"/>
            <rFont val="돋움"/>
            <family val="3"/>
            <charset val="129"/>
          </rPr>
          <t>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이동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 900ms </t>
        </r>
        <r>
          <rPr>
            <b/>
            <sz val="9"/>
            <color indexed="81"/>
            <rFont val="돋움"/>
            <family val="3"/>
            <charset val="129"/>
          </rPr>
          <t>정도로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VAT </t>
        </r>
        <r>
          <rPr>
            <b/>
            <sz val="9"/>
            <color indexed="81"/>
            <rFont val="돋움"/>
            <family val="3"/>
            <charset val="129"/>
          </rPr>
          <t>프로세스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Bead Size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설계</t>
        </r>
        <r>
          <rPr>
            <b/>
            <sz val="9"/>
            <color indexed="81"/>
            <rFont val="Tahoma"/>
            <family val="2"/>
          </rPr>
          <t xml:space="preserve"> T/T </t>
        </r>
        <r>
          <rPr>
            <b/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D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출근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비와서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Bead Size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설계</t>
        </r>
        <r>
          <rPr>
            <sz val="9"/>
            <color indexed="81"/>
            <rFont val="Tahoma"/>
            <family val="2"/>
          </rPr>
          <t xml:space="preserve"> T/T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0.xml><?xml version="1.0" encoding="utf-8"?>
<comments xmlns="http://schemas.openxmlformats.org/spreadsheetml/2006/main">
  <authors>
    <author>jcseo</author>
  </authors>
  <commentList>
    <comment ref="AB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</t>
        </r>
        <r>
          <rPr>
            <sz val="9"/>
            <color indexed="81"/>
            <rFont val="Tahoma"/>
            <family val="2"/>
          </rPr>
          <t>..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셋업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>???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tg,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태민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ㅋㅋㅋ
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</t>
        </r>
      </text>
    </comment>
    <comment ref="Y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어제거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</text>
    </comment>
    <comment ref="Z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The One Thing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준기가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보냈음</t>
        </r>
        <r>
          <rPr>
            <sz val="9"/>
            <color indexed="81"/>
            <rFont val="Tahoma"/>
            <family val="2"/>
          </rPr>
          <t>.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복구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안됨</t>
        </r>
        <r>
          <rPr>
            <sz val="9"/>
            <color indexed="81"/>
            <rFont val="Tahoma"/>
            <family val="2"/>
          </rPr>
          <t>..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4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Y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</text>
    </comment>
    <comment ref="Y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새로운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인트로
김익한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교수의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독쓰</t>
        </r>
        <r>
          <rPr>
            <sz val="9"/>
            <color indexed="81"/>
            <rFont val="Tahoma"/>
            <family val="2"/>
          </rPr>
          <t>;</t>
        </r>
      </text>
    </comment>
    <comment ref="T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UI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최종 컨셉 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</t>
        </r>
        <r>
          <rPr>
            <strike/>
            <sz val="9"/>
            <color indexed="81"/>
            <rFont val="맑은 고딕"/>
            <family val="3"/>
            <charset val="129"/>
          </rPr>
          <t>TWIM 외주 불가로 인해 관련 교육자료 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5.2 버전 업데이트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Y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참석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  <r>
          <rPr>
            <sz val="9"/>
            <color indexed="81"/>
            <rFont val="Tahoma"/>
            <family val="2"/>
          </rPr>
          <t>.</t>
        </r>
      </text>
    </comment>
    <comment ref="P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몰아서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</text>
    </comment>
    <comment ref="AB3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복구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1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CGMS TF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패터닝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하우징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도포
</t>
        </r>
        <r>
          <rPr>
            <sz val="9"/>
            <color indexed="81"/>
            <rFont val="Tahoma"/>
            <family val="2"/>
          </rPr>
          <t xml:space="preserve">CGMS </t>
        </r>
        <r>
          <rPr>
            <sz val="9"/>
            <color indexed="81"/>
            <rFont val="돋움"/>
            <family val="3"/>
            <charset val="129"/>
          </rPr>
          <t>솔더링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I/O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
UT 1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>P)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P)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>.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UI </t>
        </r>
        <r>
          <rPr>
            <sz val="9"/>
            <color indexed="81"/>
            <rFont val="돋움"/>
            <family val="3"/>
            <charset val="129"/>
          </rPr>
          <t>디자인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https://www.material.io/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- 3/8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
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P)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 - incut build OK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- 2/28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 -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작성중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P)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빌드 확인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???</t>
        </r>
        <r>
          <rPr>
            <sz val="9"/>
            <color indexed="81"/>
            <rFont val="돋움"/>
            <family val="3"/>
            <charset val="129"/>
          </rPr>
          <t xml:space="preserve">
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관리론</t>
        </r>
      </text>
    </comment>
    <comment ref="AB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메모리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구매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로그 분석??? -&gt; 요청 오면 진행하자.
 - Glass 커팅 공차 최소 ± 35 ㎛↑ 
   - 커팅 기준으로 잡기에 부적합함.
   - 자료 좀 더 보완 필요함.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P)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로그 분석??? -&gt; 요청 오면 진행하자.
 - Glass 커팅 공차 최소 ± 35 ㎛↑ 
   - 커팅 기준으로 잡기에 부적합함.
   - 자료 좀 더 보완 필요함.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P)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Glass 커팅 공차 최소 ± 35 ㎛↑ 
   - </t>
        </r>
        <r>
          <rPr>
            <b/>
            <sz val="9"/>
            <color indexed="81"/>
            <rFont val="맑은 고딕"/>
            <family val="3"/>
            <charset val="129"/>
          </rPr>
          <t>Glass 커팅 기준으로 잡기에 부적합</t>
        </r>
        <r>
          <rPr>
            <sz val="9"/>
            <color indexed="81"/>
            <rFont val="맑은 고딕"/>
            <family val="3"/>
            <charset val="129"/>
          </rPr>
          <t xml:space="preserve">함.
   - 자료 좀 더 보완 필요함.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
  - </t>
        </r>
        <r>
          <rPr>
            <strike/>
            <sz val="9"/>
            <color indexed="81"/>
            <rFont val="맑은 고딕"/>
            <family val="3"/>
            <charset val="129"/>
          </rPr>
          <t>데이터 확보</t>
        </r>
        <r>
          <rPr>
            <sz val="9"/>
            <color indexed="81"/>
            <rFont val="맑은 고딕"/>
            <family val="3"/>
            <charset val="129"/>
          </rPr>
          <t xml:space="preserve"> 완료
  - </t>
        </r>
        <r>
          <rPr>
            <strike/>
            <sz val="9"/>
            <color indexed="81"/>
            <rFont val="맑은 고딕"/>
            <family val="3"/>
            <charset val="129"/>
          </rPr>
          <t>보고서</t>
        </r>
        <r>
          <rPr>
            <sz val="9"/>
            <color indexed="81"/>
            <rFont val="맑은 고딕"/>
            <family val="3"/>
            <charset val="129"/>
          </rPr>
          <t xml:space="preserve"> 정리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z val="9"/>
            <color indexed="81"/>
            <rFont val="Tahoma"/>
            <family val="2"/>
          </rPr>
          <t xml:space="preserve">5.2 </t>
        </r>
        <r>
          <rPr>
            <b/>
            <sz val="9"/>
            <color indexed="81"/>
            <rFont val="돋움"/>
            <family val="3"/>
            <charset val="129"/>
          </rPr>
          <t>버전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Glass 커팅 공차 최소 ± 35 ㎛↑ 
   - </t>
        </r>
        <r>
          <rPr>
            <b/>
            <sz val="9"/>
            <color indexed="81"/>
            <rFont val="맑은 고딕"/>
            <family val="3"/>
            <charset val="129"/>
          </rPr>
          <t>Glass 커팅 기준으로 잡기에 부적합</t>
        </r>
        <r>
          <rPr>
            <sz val="9"/>
            <color indexed="81"/>
            <rFont val="맑은 고딕"/>
            <family val="3"/>
            <charset val="129"/>
          </rPr>
          <t xml:space="preserve">함.
   - 자료 좀 더 보완 필요함.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
  - </t>
        </r>
        <r>
          <rPr>
            <strike/>
            <sz val="9"/>
            <color indexed="81"/>
            <rFont val="맑은 고딕"/>
            <family val="3"/>
            <charset val="129"/>
          </rPr>
          <t>데이터 확보</t>
        </r>
        <r>
          <rPr>
            <sz val="9"/>
            <color indexed="81"/>
            <rFont val="맑은 고딕"/>
            <family val="3"/>
            <charset val="129"/>
          </rPr>
          <t xml:space="preserve"> 완료
  - </t>
        </r>
        <r>
          <rPr>
            <strike/>
            <sz val="9"/>
            <color indexed="81"/>
            <rFont val="맑은 고딕"/>
            <family val="3"/>
            <charset val="129"/>
          </rPr>
          <t>보고서</t>
        </r>
        <r>
          <rPr>
            <sz val="9"/>
            <color indexed="81"/>
            <rFont val="맑은 고딕"/>
            <family val="3"/>
            <charset val="129"/>
          </rPr>
          <t xml:space="preserve"> 정리
- </t>
        </r>
        <r>
          <rPr>
            <b/>
            <sz val="9"/>
            <color indexed="81"/>
            <rFont val="맑은 고딕"/>
            <family val="3"/>
            <charset val="129"/>
          </rPr>
          <t>장변 측정</t>
        </r>
        <r>
          <rPr>
            <sz val="9"/>
            <color indexed="81"/>
            <rFont val="맑은 고딕"/>
            <family val="3"/>
            <charset val="129"/>
          </rPr>
          <t xml:space="preserve"> 관련 검토
  - </t>
        </r>
        <r>
          <rPr>
            <strike/>
            <sz val="9"/>
            <color indexed="81"/>
            <rFont val="맑은 고딕"/>
            <family val="3"/>
            <charset val="129"/>
          </rPr>
          <t>Y 만 측정 마크 포지션 이용</t>
        </r>
        <r>
          <rPr>
            <sz val="9"/>
            <color indexed="81"/>
            <rFont val="맑은 고딕"/>
            <family val="3"/>
            <charset val="129"/>
          </rPr>
          <t>하면 될듯함.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z val="9"/>
            <color indexed="81"/>
            <rFont val="Tahoma"/>
            <family val="2"/>
          </rPr>
          <t xml:space="preserve">5.2 </t>
        </r>
        <r>
          <rPr>
            <b/>
            <sz val="9"/>
            <color indexed="81"/>
            <rFont val="돋움"/>
            <family val="3"/>
            <charset val="129"/>
          </rPr>
          <t>버전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Mark to POL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- Mark Size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미팅 일정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확인</t>
        </r>
        <r>
          <rPr>
            <sz val="9"/>
            <color indexed="81"/>
            <rFont val="맑은 고딕"/>
            <family val="3"/>
            <charset val="129"/>
          </rPr>
          <t xml:space="preserve">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Glass 커팅 공차 최소 ± 35 ㎛↑ </t>
        </r>
        <r>
          <rPr>
            <sz val="9"/>
            <color indexed="81"/>
            <rFont val="맑은 고딕"/>
            <family val="3"/>
            <charset val="129"/>
          </rPr>
          <t xml:space="preserve">
   - </t>
        </r>
        <r>
          <rPr>
            <b/>
            <sz val="9"/>
            <color indexed="81"/>
            <rFont val="맑은 고딕"/>
            <family val="3"/>
            <charset val="129"/>
          </rPr>
          <t>Glass 커팅 기준으로 잡기에 부적합</t>
        </r>
        <r>
          <rPr>
            <sz val="9"/>
            <color indexed="81"/>
            <rFont val="맑은 고딕"/>
            <family val="3"/>
            <charset val="129"/>
          </rPr>
          <t xml:space="preserve">함.
   - </t>
        </r>
        <r>
          <rPr>
            <strike/>
            <sz val="9"/>
            <color indexed="81"/>
            <rFont val="맑은 고딕"/>
            <family val="3"/>
            <charset val="129"/>
          </rPr>
          <t>자료 좀 더 보완 필요함.</t>
        </r>
        <r>
          <rPr>
            <sz val="9"/>
            <color indexed="81"/>
            <rFont val="맑은 고딕"/>
            <family val="3"/>
            <charset val="129"/>
          </rPr>
          <t xml:space="preserve">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Painting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
  - </t>
        </r>
        <r>
          <rPr>
            <strike/>
            <sz val="9"/>
            <color indexed="81"/>
            <rFont val="맑은 고딕"/>
            <family val="3"/>
            <charset val="129"/>
          </rPr>
          <t>데이터 확보</t>
        </r>
        <r>
          <rPr>
            <sz val="9"/>
            <color indexed="81"/>
            <rFont val="맑은 고딕"/>
            <family val="3"/>
            <charset val="129"/>
          </rPr>
          <t xml:space="preserve"> 완료
  - </t>
        </r>
        <r>
          <rPr>
            <strike/>
            <sz val="9"/>
            <color indexed="81"/>
            <rFont val="맑은 고딕"/>
            <family val="3"/>
            <charset val="129"/>
          </rPr>
          <t>보고서</t>
        </r>
        <r>
          <rPr>
            <sz val="9"/>
            <color indexed="81"/>
            <rFont val="맑은 고딕"/>
            <family val="3"/>
            <charset val="129"/>
          </rPr>
          <t xml:space="preserve"> 정리
  - </t>
        </r>
        <r>
          <rPr>
            <b/>
            <sz val="9"/>
            <color indexed="81"/>
            <rFont val="맑은 고딕"/>
            <family val="3"/>
            <charset val="129"/>
          </rPr>
          <t>추가 미팅 없을 예정</t>
        </r>
        <r>
          <rPr>
            <sz val="9"/>
            <color indexed="81"/>
            <rFont val="맑은 고딕"/>
            <family val="3"/>
            <charset val="129"/>
          </rPr>
          <t xml:space="preserve">임. 
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장변 측정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관련</t>
        </r>
        <r>
          <rPr>
            <sz val="9"/>
            <color indexed="81"/>
            <rFont val="맑은 고딕"/>
            <family val="3"/>
            <charset val="129"/>
          </rPr>
          <t xml:space="preserve"> 검토
  - </t>
        </r>
        <r>
          <rPr>
            <strike/>
            <sz val="9"/>
            <color indexed="81"/>
            <rFont val="맑은 고딕"/>
            <family val="3"/>
            <charset val="129"/>
          </rPr>
          <t>Y 만 측정 마크 포지션 이용</t>
        </r>
        <r>
          <rPr>
            <sz val="9"/>
            <color indexed="81"/>
            <rFont val="맑은 고딕"/>
            <family val="3"/>
            <charset val="129"/>
          </rPr>
          <t>하면 될듯함.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z val="9"/>
            <color indexed="81"/>
            <rFont val="Tahoma"/>
            <family val="2"/>
          </rPr>
          <t xml:space="preserve">5.2 </t>
        </r>
        <r>
          <rPr>
            <b/>
            <sz val="9"/>
            <color indexed="81"/>
            <rFont val="돋움"/>
            <family val="3"/>
            <charset val="129"/>
          </rPr>
          <t>버전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파란색도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지난번에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빨간색이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좋았다고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
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색과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파란색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도포액의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그랬다</t>
        </r>
        <r>
          <rPr>
            <sz val="9"/>
            <color indexed="81"/>
            <rFont val="Tahoma"/>
            <family val="2"/>
          </rPr>
          <t>.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공유폴더에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타부서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아직까진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T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@10:30 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</t>
        </r>
        <r>
          <rPr>
            <sz val="9"/>
            <color indexed="81"/>
            <rFont val="돋움"/>
            <family val="3"/>
            <charset val="129"/>
          </rPr>
          <t>대회의실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부회장님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취소됨</t>
        </r>
        <r>
          <rPr>
            <sz val="9"/>
            <color indexed="81"/>
            <rFont val="Tahoma"/>
            <family val="2"/>
          </rPr>
          <t>.</t>
        </r>
      </text>
    </comment>
    <comment ref="K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아침부터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급하게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그러한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...</t>
        </r>
      </text>
    </comment>
    <comment ref="N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Google Login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</text>
    </comment>
    <comment ref="O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문제인거지</t>
        </r>
        <r>
          <rPr>
            <sz val="9"/>
            <color indexed="81"/>
            <rFont val="Tahoma"/>
            <family val="2"/>
          </rPr>
          <t>?</t>
        </r>
      </text>
    </comment>
    <comment ref="R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with Syncfusion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X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줄에</t>
        </r>
        <r>
          <rPr>
            <sz val="9"/>
            <color indexed="81"/>
            <rFont val="Tahoma"/>
            <family val="2"/>
          </rPr>
          <t xml:space="preserve"> 6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안되지</t>
        </r>
        <r>
          <rPr>
            <sz val="9"/>
            <color indexed="81"/>
            <rFont val="Tahoma"/>
            <family val="2"/>
          </rPr>
          <t>??</t>
        </r>
      </text>
    </comment>
    <comment ref="E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UT 1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</text>
    </comment>
    <comment ref="L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연결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SDV, IPAD Laser InnerCut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>(7.5</t>
        </r>
        <r>
          <rPr>
            <sz val="9"/>
            <color indexed="81"/>
            <rFont val="돋움"/>
            <family val="3"/>
            <charset val="129"/>
          </rPr>
          <t>초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출하</t>
        </r>
        <r>
          <rPr>
            <sz val="9"/>
            <color indexed="81"/>
            <rFont val="Tahoma"/>
            <family val="2"/>
          </rPr>
          <t xml:space="preserve"> : 7/20
sdv </t>
        </r>
        <r>
          <rPr>
            <sz val="9"/>
            <color indexed="81"/>
            <rFont val="돋움"/>
            <family val="3"/>
            <charset val="129"/>
          </rPr>
          <t>반입</t>
        </r>
        <r>
          <rPr>
            <sz val="9"/>
            <color indexed="81"/>
            <rFont val="Tahoma"/>
            <family val="2"/>
          </rPr>
          <t xml:space="preserve"> : 8/1
sdv MFQ : 10/4
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매주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치과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약속임</t>
        </r>
        <r>
          <rPr>
            <sz val="9"/>
            <color indexed="81"/>
            <rFont val="Tahoma"/>
            <family val="2"/>
          </rPr>
          <t>.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당분간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Y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퇴근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D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접지시키기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성대접지</t>
        </r>
        <r>
          <rPr>
            <sz val="9"/>
            <color indexed="81"/>
            <rFont val="Tahoma"/>
            <family val="2"/>
          </rPr>
          <t xml:space="preserve"> = </t>
        </r>
        <r>
          <rPr>
            <sz val="9"/>
            <color indexed="81"/>
            <rFont val="돋움"/>
            <family val="3"/>
            <charset val="129"/>
          </rPr>
          <t>아주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호흡
발성은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떼와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장소에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적당히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호흡은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때처럼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하품을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자연스럽게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조절하기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 xml:space="preserve">굵기
</t>
        </r>
        <r>
          <rPr>
            <sz val="9"/>
            <color indexed="81"/>
            <rFont val="Tahoma"/>
            <family val="2"/>
          </rPr>
          <t xml:space="preserve">  - '</t>
        </r>
        <r>
          <rPr>
            <sz val="9"/>
            <color indexed="81"/>
            <rFont val="돋움"/>
            <family val="3"/>
            <charset val="129"/>
          </rPr>
          <t>하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허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 xml:space="preserve">비율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내뱉는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통과하는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 xml:space="preserve">...
</t>
        </r>
      </text>
    </comment>
    <comment ref="H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입냄새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발성법
입냄새는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크기보다는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발성법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성대를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접지시킬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>...</t>
        </r>
      </text>
    </comment>
    <comment ref="L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상대에게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연습방법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가까이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시각적으로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손짓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입모양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모습도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 xml:space="preserve">연습방법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표정과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발음하기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활용한다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발음한다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벌릴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동시에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연구개를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들어올리는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병행하면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좋다</t>
        </r>
        <r>
          <rPr>
            <sz val="9"/>
            <color indexed="81"/>
            <rFont val="Tahoma"/>
            <family val="2"/>
          </rPr>
          <t>.</t>
        </r>
      </text>
    </comment>
    <comment ref="P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넓은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원리
잔향이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법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성대접지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호흡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목소리를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낸다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어미를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강조해서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발음하기
자신감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원리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청중을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끌어당기는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말하기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문장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긴장감과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몰입도를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높이기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다이나믹한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오히려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흐름을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들이쉬는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  <r>
          <rPr>
            <sz val="9"/>
            <color indexed="81"/>
            <rFont val="Tahoma"/>
            <family val="2"/>
          </rPr>
          <t>.</t>
        </r>
      </text>
    </comment>
    <comment ref="T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넓은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
잔향과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최소화하기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상대방에게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어렵다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공명이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전달된다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뮤지컬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배우처럼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성대접지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비강의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공명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연구개와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경구개가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지점으로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다운받은</t>
        </r>
        <r>
          <rPr>
            <sz val="9"/>
            <color indexed="81"/>
            <rFont val="Tahoma"/>
            <family val="2"/>
          </rPr>
          <t xml:space="preserve"> mp3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여러가지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>.
 - '</t>
        </r>
        <r>
          <rPr>
            <sz val="9"/>
            <color indexed="81"/>
            <rFont val="돋움"/>
            <family val="3"/>
            <charset val="129"/>
          </rPr>
          <t>마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까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자신이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음까지만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X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걸림</t>
        </r>
        <r>
          <rPr>
            <sz val="9"/>
            <color indexed="81"/>
            <rFont val="Tahoma"/>
            <family val="2"/>
          </rPr>
          <t>.</t>
        </r>
      </text>
    </comment>
    <comment ref="H4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잡혀있고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2.xml><?xml version="1.0" encoding="utf-8"?>
<comments xmlns="http://schemas.openxmlformats.org/spreadsheetml/2006/main">
  <authors>
    <author>jcseo</author>
  </authors>
  <commentList>
    <comment ref="X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영어독립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주거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들으면서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
계단만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올랐음</t>
        </r>
        <r>
          <rPr>
            <sz val="9"/>
            <color indexed="81"/>
            <rFont val="Tahoma"/>
            <family val="2"/>
          </rPr>
          <t>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과제
</t>
        </r>
        <r>
          <rPr>
            <sz val="9"/>
            <color indexed="81"/>
            <rFont val="Tahoma"/>
            <family val="2"/>
          </rPr>
          <t xml:space="preserve"> - 2/25 </t>
        </r>
        <r>
          <rPr>
            <sz val="9"/>
            <color indexed="81"/>
            <rFont val="돋움"/>
            <family val="3"/>
            <charset val="129"/>
          </rPr>
          <t>조립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동민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 xml:space="preserve">명현
</t>
        </r>
        <r>
          <rPr>
            <sz val="9"/>
            <color indexed="81"/>
            <rFont val="Tahoma"/>
            <family val="2"/>
          </rPr>
          <t>SDB 1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Bin Picker
 - </t>
        </r>
        <r>
          <rPr>
            <sz val="9"/>
            <color indexed="81"/>
            <rFont val="돋움"/>
            <family val="3"/>
            <charset val="129"/>
          </rPr>
          <t>상현
딥러닝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>?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딥러닝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찾기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trike/>
            <sz val="9"/>
            <color indexed="81"/>
            <rFont val="맑은 고딕"/>
            <family val="3"/>
            <charset val="129"/>
          </rPr>
          <t>- PSA 가 안 떨어져 Panel Edge 가리는 영상 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Main Inspect Result View 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Offset 관련 Drawing 시 문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z val="9"/>
            <color indexed="81"/>
            <rFont val="Tahoma"/>
            <family val="2"/>
          </rPr>
          <t xml:space="preserve">...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>...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trike/>
            <sz val="9"/>
            <color indexed="81"/>
            <rFont val="맑은 고딕"/>
            <family val="3"/>
            <charset val="129"/>
          </rPr>
          <t>- PSA 가 안 떨어져 Panel Edge 가리는 영상 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검토 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Main Inspect Result View 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Offset 관련 Drawing 시 문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z val="9"/>
            <color indexed="81"/>
            <rFont val="Tahoma"/>
            <family val="2"/>
          </rPr>
          <t xml:space="preserve">...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바슬러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펌웨어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끊기진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X)
  -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자체</t>
        </r>
        <r>
          <rPr>
            <sz val="9"/>
            <color indexed="81"/>
            <rFont val="Tahoma"/>
            <family val="2"/>
          </rPr>
          <t xml:space="preserve"> Thread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LAF 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300 ms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20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맑은 고딕"/>
            <family val="3"/>
            <charset val="129"/>
          </rPr>
          <t>LAF 동작 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지우기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조건 재설정 테스트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trike/>
            <sz val="9"/>
            <color indexed="81"/>
            <rFont val="맑은 고딕"/>
            <family val="3"/>
            <charset val="129"/>
          </rPr>
          <t>- PSA 가 안 떨어져 Panel Edge 가리는 영상 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검토 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작성 자료 검</t>
        </r>
        <r>
          <rPr>
            <sz val="9"/>
            <color indexed="81"/>
            <rFont val="돋움"/>
            <family val="3"/>
            <charset val="129"/>
          </rPr>
          <t>토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 xml:space="preserve">정이사
</t>
        </r>
        <r>
          <rPr>
            <sz val="9"/>
            <color indexed="81"/>
            <rFont val="Tahoma"/>
            <family val="2"/>
          </rPr>
          <t xml:space="preserve">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영업,PM 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전송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Main Inspect Result View 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Offset 관련 Drawing 시 문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z val="9"/>
            <color indexed="81"/>
            <rFont val="Tahoma"/>
            <family val="2"/>
          </rPr>
          <t xml:space="preserve">...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레이저 포인터 설치 및 확인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trike/>
            <sz val="9"/>
            <color indexed="81"/>
            <rFont val="맑은 고딕"/>
            <family val="3"/>
            <charset val="129"/>
          </rPr>
          <t>바슬러 카메라 펌웨어 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2/16 오전 검수 예정</t>
        </r>
        <r>
          <rPr>
            <sz val="9"/>
            <color indexed="81"/>
            <rFont val="Tahoma"/>
            <family val="2"/>
          </rPr>
          <t>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끊기진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X)
  -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자체</t>
        </r>
        <r>
          <rPr>
            <sz val="9"/>
            <color indexed="81"/>
            <rFont val="Tahoma"/>
            <family val="2"/>
          </rPr>
          <t xml:space="preserve"> Thread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LAF 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300 ms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20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2.5</t>
        </r>
        <r>
          <rPr>
            <sz val="9"/>
            <color indexed="81"/>
            <rFont val="돋움"/>
            <family val="3"/>
            <charset val="129"/>
          </rPr>
          <t>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최선임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최적화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맑은 고딕"/>
            <family val="3"/>
            <charset val="129"/>
          </rPr>
          <t>LAF 동작 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지우기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맑은 고딕"/>
            <family val="3"/>
            <charset val="129"/>
          </rPr>
          <t>미팅 일정 확인 필요.(방주현P)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 )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LAF mbusy 테스트 진행</t>
        </r>
        <r>
          <rPr>
            <sz val="9"/>
            <color indexed="81"/>
            <rFont val="돋움"/>
            <family val="3"/>
            <charset val="129"/>
          </rPr>
          <t>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통신 끊기는 현상.(끊기진 않았지만 데이터 수신 X</t>
        </r>
        <r>
          <rPr>
            <sz val="9"/>
            <color indexed="81"/>
            <rFont val="Tahoma"/>
            <family val="2"/>
          </rPr>
          <t xml:space="preserve">)
  - </t>
        </r>
        <r>
          <rPr>
            <strike/>
            <sz val="9"/>
            <color indexed="81"/>
            <rFont val="맑은 고딕"/>
            <family val="3"/>
            <charset val="129"/>
          </rPr>
          <t>마지막 받은 시간 확인
  - 자체 Thread 추가 필요.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LAF 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 </t>
        </r>
        <r>
          <rPr>
            <strike/>
            <sz val="9"/>
            <color indexed="81"/>
            <rFont val="맑은 고딕"/>
            <family val="3"/>
            <charset val="129"/>
          </rPr>
          <t>- 1초에 3번 받아 통신이 300 ms 더 나오는 상황.
  - 1초에 20번 가능한 지 확인 필요함.
  - 1초에 2.5회가 최선임.</t>
        </r>
        <r>
          <rPr>
            <sz val="9"/>
            <color indexed="81"/>
            <rFont val="Tahoma"/>
            <family val="2"/>
          </rPr>
          <t xml:space="preserve">
  - </t>
        </r>
        <r>
          <rPr>
            <b/>
            <sz val="9"/>
            <color indexed="81"/>
            <rFont val="맑은 고딕"/>
            <family val="3"/>
            <charset val="129"/>
          </rPr>
          <t>1초에 10번 가능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필요시에만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>)
 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동작 최적화 필요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
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LAF 동작 이상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확인.
- 종료 시 수신 버퍼 지우기
- 홈 작업 중 강제 종료 시 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처리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>수정 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현장 적용 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맑은 고딕"/>
            <family val="3"/>
            <charset val="129"/>
          </rPr>
          <t xml:space="preserve">미팅 일정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로그 분석??? -&gt; 요청 오면 진행하자.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Inspection View 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 )</t>
        </r>
      </text>
    </comment>
    <comment ref="X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보충
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나가네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평일에는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단락이라도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진행하자</t>
        </r>
        <r>
          <rPr>
            <sz val="9"/>
            <color indexed="81"/>
            <rFont val="Tahoma"/>
            <family val="2"/>
          </rPr>
          <t>.</t>
        </r>
      </text>
    </comment>
    <comment ref="X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Project : NumberGenerator 
</t>
        </r>
        <r>
          <rPr>
            <sz val="9"/>
            <color indexed="81"/>
            <rFont val="돋움"/>
            <family val="3"/>
            <charset val="129"/>
          </rPr>
          <t>어떤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컨트롤들이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연기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T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들어오네</t>
        </r>
        <r>
          <rPr>
            <sz val="9"/>
            <color indexed="81"/>
            <rFont val="Tahoma"/>
            <family val="2"/>
          </rPr>
          <t>...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발성을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효율적으로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문체와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구어체는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가지자
</t>
        </r>
        <r>
          <rPr>
            <sz val="9"/>
            <color indexed="81"/>
            <rFont val="Tahoma"/>
            <family val="2"/>
          </rPr>
          <t xml:space="preserve">  - TTS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생각해보자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네비게이션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)
2. </t>
        </r>
        <r>
          <rPr>
            <sz val="9"/>
            <color indexed="81"/>
            <rFont val="돋움"/>
            <family val="3"/>
            <charset val="129"/>
          </rPr>
          <t>발성을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문장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글자에만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활용한다</t>
        </r>
        <r>
          <rPr>
            <sz val="9"/>
            <color indexed="81"/>
            <rFont val="Tahoma"/>
            <family val="2"/>
          </rPr>
          <t xml:space="preserve">.
   - a. </t>
        </r>
        <r>
          <rPr>
            <sz val="9"/>
            <color indexed="81"/>
            <rFont val="돋움"/>
            <family val="3"/>
            <charset val="129"/>
          </rPr>
          <t>문장을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나눈다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띄어쓰기</t>
        </r>
        <r>
          <rPr>
            <sz val="9"/>
            <color indexed="81"/>
            <rFont val="Tahoma"/>
            <family val="2"/>
          </rPr>
          <t xml:space="preserve">)
   - b. </t>
        </r>
        <r>
          <rPr>
            <sz val="9"/>
            <color indexed="81"/>
            <rFont val="돋움"/>
            <family val="3"/>
            <charset val="129"/>
          </rPr>
          <t>중요하다고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찾는다</t>
        </r>
        <r>
          <rPr>
            <sz val="9"/>
            <color indexed="81"/>
            <rFont val="Tahoma"/>
            <family val="2"/>
          </rPr>
          <t xml:space="preserve">.
   - c.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 xml:space="preserve">.
   - </t>
        </r>
        <r>
          <rPr>
            <u val="double"/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지냈어</t>
        </r>
        <r>
          <rPr>
            <sz val="9"/>
            <color indexed="81"/>
            <rFont val="Tahoma"/>
            <family val="2"/>
          </rPr>
          <t xml:space="preserve">? (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 )
   - </t>
        </r>
        <r>
          <rPr>
            <u val="double"/>
            <sz val="9"/>
            <color indexed="81"/>
            <rFont val="돋움"/>
            <family val="3"/>
            <charset val="129"/>
          </rPr>
          <t>밥은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먹었어</t>
        </r>
        <r>
          <rPr>
            <sz val="9"/>
            <color indexed="81"/>
            <rFont val="Tahoma"/>
            <family val="2"/>
          </rPr>
          <t xml:space="preserve">? (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)
3. </t>
        </r>
        <r>
          <rPr>
            <sz val="9"/>
            <color indexed="81"/>
            <rFont val="돋움"/>
            <family val="3"/>
            <charset val="129"/>
          </rPr>
          <t>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컨디션을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상봅부에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연습은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꾸준하게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진행한다</t>
        </r>
        <r>
          <rPr>
            <sz val="9"/>
            <color indexed="81"/>
            <rFont val="Tahoma"/>
            <family val="2"/>
          </rPr>
          <t>.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법칙에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알아보자
자음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모음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자음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ㄱ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ㄷ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ㅂ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음소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모음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ㅏ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ㅔ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ㅣ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ㅓ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거센소리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활용법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거센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소리란
</t>
        </r>
        <r>
          <rPr>
            <sz val="9"/>
            <color indexed="81"/>
            <rFont val="Tahoma"/>
            <family val="2"/>
          </rPr>
          <t xml:space="preserve">  </t>
        </r>
        <r>
          <rPr>
            <sz val="9"/>
            <color indexed="81"/>
            <rFont val="돋움"/>
            <family val="3"/>
            <charset val="129"/>
          </rPr>
          <t>ㄱ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ㅋ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ㄷ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ㅌ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ㅂ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ㅍ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ㅈ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 xml:space="preserve">ㅊ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강조해야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섞어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거센소리로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중간과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천장에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지나가도록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>.
- "</t>
        </r>
        <r>
          <rPr>
            <u val="double"/>
            <sz val="9"/>
            <color indexed="81"/>
            <rFont val="돋움"/>
            <family val="3"/>
            <charset val="129"/>
          </rPr>
          <t>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u val="double"/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돋움"/>
            <family val="3"/>
            <charset val="129"/>
          </rPr>
          <t>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말이죠</t>
        </r>
        <r>
          <rPr>
            <sz val="9"/>
            <color indexed="81"/>
            <rFont val="Tahoma"/>
            <family val="2"/>
          </rPr>
          <t xml:space="preserve">."
</t>
        </r>
        <r>
          <rPr>
            <sz val="9"/>
            <color indexed="81"/>
            <rFont val="돋움"/>
            <family val="3"/>
            <charset val="129"/>
          </rPr>
          <t>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활용법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어미를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살짝만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강조해도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높아진다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어미를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성대접지하여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정확히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발음한다</t>
        </r>
        <r>
          <rPr>
            <sz val="9"/>
            <color indexed="81"/>
            <rFont val="Tahoma"/>
            <family val="2"/>
          </rPr>
          <t>.
"</t>
        </r>
        <r>
          <rPr>
            <sz val="9"/>
            <color indexed="81"/>
            <rFont val="돋움"/>
            <family val="3"/>
            <charset val="129"/>
          </rPr>
          <t>이런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어떠신가</t>
        </r>
        <r>
          <rPr>
            <u val="double"/>
            <sz val="9"/>
            <color indexed="81"/>
            <rFont val="돋움"/>
            <family val="3"/>
            <charset val="129"/>
          </rPr>
          <t>요</t>
        </r>
        <r>
          <rPr>
            <sz val="9"/>
            <color indexed="81"/>
            <rFont val="Tahoma"/>
            <family val="2"/>
          </rPr>
          <t>?"
"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있습니</t>
        </r>
        <r>
          <rPr>
            <u val="double"/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>."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녹음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연습방법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녹음하지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말것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스마트폰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마이크의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품질에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마이크의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위치하기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입에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가깝게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녹음하면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잡음처럼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놓을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코의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잡읍처럼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옆으로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마이크의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향하도록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이상적이다</t>
        </r>
        <r>
          <rPr>
            <sz val="9"/>
            <color indexed="81"/>
            <rFont val="Tahoma"/>
            <family val="2"/>
          </rPr>
          <t xml:space="preserve">.
3. </t>
        </r>
        <r>
          <rPr>
            <sz val="9"/>
            <color indexed="81"/>
            <rFont val="돋움"/>
            <family val="3"/>
            <charset val="129"/>
          </rPr>
          <t>녹음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점검할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것들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속도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높낮이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받침이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타이밍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받침을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받침에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다양한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익숙해진다</t>
        </r>
        <r>
          <rPr>
            <sz val="9"/>
            <color indexed="81"/>
            <rFont val="Tahoma"/>
            <family val="2"/>
          </rPr>
          <t>.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회사에서는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X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이펙티브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엔지니어
성공대화론
자기관리론
</t>
        </r>
        <r>
          <rPr>
            <sz val="9"/>
            <color indexed="81"/>
            <rFont val="Tahoma"/>
            <family val="2"/>
          </rPr>
          <t>One Thing</t>
        </r>
      </text>
    </comment>
    <comment ref="T4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최소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손해봤음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3.xml><?xml version="1.0" encoding="utf-8"?>
<comments xmlns="http://schemas.openxmlformats.org/spreadsheetml/2006/main">
  <authors>
    <author>jcseo</author>
  </authors>
  <commentLis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알파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Cutting Align PC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OS </t>
        </r>
        <r>
          <rPr>
            <sz val="9"/>
            <color indexed="81"/>
            <rFont val="돋움"/>
            <family val="3"/>
            <charset val="129"/>
          </rPr>
          <t>재설치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b/>
            <sz val="9"/>
            <color indexed="81"/>
            <rFont val="돋움"/>
            <family val="3"/>
            <charset val="129"/>
          </rPr>
          <t>모든</t>
        </r>
        <r>
          <rPr>
            <b/>
            <sz val="9"/>
            <color indexed="81"/>
            <rFont val="Tahoma"/>
            <family val="2"/>
          </rPr>
          <t xml:space="preserve"> PC </t>
        </r>
        <r>
          <rPr>
            <b/>
            <sz val="9"/>
            <color indexed="81"/>
            <rFont val="돋움"/>
            <family val="3"/>
            <charset val="129"/>
          </rPr>
          <t>백업본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Excel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.csv -&gt; /.txt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알파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PC Setting SOP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저가형</t>
        </r>
        <r>
          <rPr>
            <sz val="9"/>
            <color indexed="81"/>
            <rFont val="Tahoma"/>
            <family val="2"/>
          </rPr>
          <t xml:space="preserve"> AF </t>
        </r>
        <r>
          <rPr>
            <sz val="9"/>
            <color indexed="81"/>
            <rFont val="돋움"/>
            <family val="3"/>
            <charset val="129"/>
          </rPr>
          <t>모듈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중
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오버 포켓 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- 10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</t>
        </r>
        <r>
          <rPr>
            <sz val="9"/>
            <color indexed="81"/>
            <rFont val="Tahoma"/>
            <family val="2"/>
          </rPr>
          <t xml:space="preserve"> X )</t>
        </r>
        <r>
          <rPr>
            <sz val="9"/>
            <color indexed="81"/>
            <rFont val="돋움"/>
            <family val="3"/>
            <charset val="129"/>
          </rPr>
          <t xml:space="preserve">
오토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포커스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6일 저녁 로그 확보 필요.</t>
        </r>
        <r>
          <rPr>
            <sz val="9"/>
            <color indexed="81"/>
            <rFont val="Tahoma"/>
            <family val="2"/>
          </rPr>
          <t xml:space="preserve">
 - Serial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trike/>
            <sz val="9"/>
            <color indexed="81"/>
            <rFont val="맑은 고딕"/>
            <family val="3"/>
            <charset val="129"/>
          </rPr>
          <t>조명도 가끔 이상한듯함. (확인 필요)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- 제어 Offset 관련 재정비 필요함.
</t>
        </r>
        <r>
          <rPr>
            <sz val="9"/>
            <color indexed="81"/>
            <rFont val="Tahoma"/>
            <family val="2"/>
          </rPr>
          <t xml:space="preserve">
Inspection PC POE </t>
        </r>
        <r>
          <rPr>
            <sz val="9"/>
            <color indexed="81"/>
            <rFont val="돋움"/>
            <family val="3"/>
            <charset val="129"/>
          </rPr>
          <t>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FTP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오버 포켓 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- 10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</t>
        </r>
        <r>
          <rPr>
            <sz val="9"/>
            <color indexed="81"/>
            <rFont val="Tahoma"/>
            <family val="2"/>
          </rPr>
          <t xml:space="preserve"> X )</t>
        </r>
        <r>
          <rPr>
            <sz val="9"/>
            <color indexed="81"/>
            <rFont val="돋움"/>
            <family val="3"/>
            <charset val="129"/>
          </rPr>
          <t xml:space="preserve">
오토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포커스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6일 저녁 로그 확보 필요.</t>
        </r>
        <r>
          <rPr>
            <sz val="9"/>
            <color indexed="81"/>
            <rFont val="Tahoma"/>
            <family val="2"/>
          </rPr>
          <t xml:space="preserve">
 - Serial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trike/>
            <sz val="9"/>
            <color indexed="81"/>
            <rFont val="맑은 고딕"/>
            <family val="3"/>
            <charset val="129"/>
          </rPr>
          <t>조명도 가끔 이상한듯함. (확인 필요)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- 제어 Offset 관련 재정비 필요함.
</t>
        </r>
        <r>
          <rPr>
            <sz val="9"/>
            <color indexed="81"/>
            <rFont val="Tahoma"/>
            <family val="2"/>
          </rPr>
          <t xml:space="preserve">
Inspection PC POE </t>
        </r>
        <r>
          <rPr>
            <sz val="9"/>
            <color indexed="81"/>
            <rFont val="돋움"/>
            <family val="3"/>
            <charset val="129"/>
          </rPr>
          <t>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FTP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Inspection PC POE </t>
        </r>
        <r>
          <rPr>
            <sz val="9"/>
            <color indexed="81"/>
            <rFont val="돋움"/>
            <family val="3"/>
            <charset val="129"/>
          </rPr>
          <t>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>P)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...
 - 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Idle Run </t>
        </r>
        <r>
          <rPr>
            <sz val="9"/>
            <color indexed="81"/>
            <rFont val="돋움"/>
            <family val="3"/>
            <charset val="129"/>
          </rPr>
          <t>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FTP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txt 파일 로드 시 CPK, Offset 문제 없는 지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Position 로딩 관련 문제 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-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로딩 편차 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± 30 </t>
        </r>
        <r>
          <rPr>
            <sz val="9"/>
            <color indexed="81"/>
            <rFont val="돋움"/>
            <family val="3"/>
            <charset val="129"/>
          </rPr>
          <t>㎛↓</t>
        </r>
        <r>
          <rPr>
            <sz val="11"/>
            <color theme="1"/>
            <rFont val="맑은 고딕"/>
            <family val="2"/>
            <charset val="129"/>
            <scheme val="minor"/>
          </rPr>
          <t xml:space="preserve"> ( 최대 22 ㎛ )
LAF 서보 죽는 현상
- 프로그램 종료 시 랜덤하게 특정 IO OFF 됨.
</t>
        </r>
      </text>
    </comment>
    <comment ref="S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AI </t>
        </r>
        <r>
          <rPr>
            <sz val="9"/>
            <color indexed="81"/>
            <rFont val="돋움"/>
            <family val="3"/>
            <charset val="129"/>
          </rPr>
          <t>전쟁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확보
</t>
        </r>
        <r>
          <rPr>
            <sz val="9"/>
            <color indexed="81"/>
            <rFont val="Tahoma"/>
            <family val="2"/>
          </rPr>
          <t xml:space="preserve">- Inspection Cell ID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중복됨</t>
        </r>
        <r>
          <rPr>
            <sz val="9"/>
            <color indexed="81"/>
            <rFont val="Tahoma"/>
            <family val="2"/>
          </rPr>
          <t>.
- 11</t>
        </r>
        <r>
          <rPr>
            <sz val="9"/>
            <color indexed="81"/>
            <rFont val="돋움"/>
            <family val="3"/>
            <charset val="129"/>
          </rPr>
          <t>시부터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40 </t>
        </r>
        <r>
          <rPr>
            <sz val="9"/>
            <color indexed="81"/>
            <rFont val="돋움"/>
            <family val="3"/>
            <charset val="129"/>
          </rPr>
          <t>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  - MCR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>PC1, PC2, PC3, PC4 로그 확보</t>
        </r>
        <r>
          <rPr>
            <sz val="9"/>
            <color indexed="81"/>
            <rFont val="Tahoma"/>
            <family val="2"/>
          </rPr>
          <t xml:space="preserve">(02/10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)
- </t>
        </r>
        <r>
          <rPr>
            <strike/>
            <sz val="9"/>
            <color indexed="81"/>
            <rFont val="맑은 고딕"/>
            <family val="3"/>
            <charset val="129"/>
          </rPr>
          <t>김준기 수정사항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반영
</t>
        </r>
        <r>
          <rPr>
            <sz val="9"/>
            <color indexed="81"/>
            <rFont val="Tahoma"/>
            <family val="2"/>
          </rPr>
          <t>*** 2</t>
        </r>
        <r>
          <rPr>
            <sz val="9"/>
            <color indexed="81"/>
            <rFont val="돋움"/>
            <family val="3"/>
            <charset val="129"/>
          </rPr>
          <t>스테이지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합치면</t>
        </r>
        <r>
          <rPr>
            <sz val="9"/>
            <color indexed="81"/>
            <rFont val="Tahoma"/>
            <family val="2"/>
          </rPr>
          <t xml:space="preserve"> CPK </t>
        </r>
        <r>
          <rPr>
            <sz val="9"/>
            <color indexed="81"/>
            <rFont val="돋움"/>
            <family val="3"/>
            <charset val="129"/>
          </rPr>
          <t>안나옴</t>
        </r>
        <r>
          <rPr>
            <sz val="9"/>
            <color indexed="81"/>
            <rFont val="Tahoma"/>
            <family val="2"/>
          </rPr>
          <t xml:space="preserve">!!!!!
- </t>
        </r>
        <r>
          <rPr>
            <sz val="9"/>
            <color indexed="81"/>
            <rFont val="돋움"/>
            <family val="3"/>
            <charset val="129"/>
          </rPr>
          <t>이거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????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- PSA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떨어져</t>
        </r>
        <r>
          <rPr>
            <sz val="9"/>
            <color indexed="81"/>
            <rFont val="Tahoma"/>
            <family val="2"/>
          </rPr>
          <t xml:space="preserve"> Panel Edge </t>
        </r>
        <r>
          <rPr>
            <sz val="9"/>
            <color indexed="81"/>
            <rFont val="돋움"/>
            <family val="3"/>
            <charset val="129"/>
          </rPr>
          <t>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~2/15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현재까지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정리내용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정이사랑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돋움"/>
            <family val="3"/>
            <charset val="129"/>
          </rPr>
          <t xml:space="preserve">
조명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낮춰서</t>
        </r>
        <r>
          <rPr>
            <sz val="9"/>
            <color indexed="81"/>
            <rFont val="Tahoma"/>
            <family val="2"/>
          </rPr>
          <t xml:space="preserve"> Auto Run Test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P)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~2/15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현재까지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정리내용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정이사랑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
조명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낮춰서</t>
        </r>
        <r>
          <rPr>
            <sz val="9"/>
            <color indexed="81"/>
            <rFont val="Tahoma"/>
            <family val="2"/>
          </rPr>
          <t xml:space="preserve"> Auto Run Test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포인트별로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광량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재조정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Net Time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부서별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아이템은</t>
        </r>
        <r>
          <rPr>
            <sz val="9"/>
            <color indexed="81"/>
            <rFont val="Tahoma"/>
            <family val="2"/>
          </rPr>
          <t>?</t>
        </r>
      </text>
    </comment>
    <comment ref="T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I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Inspection T/T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티칭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!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Chat GPT???</t>
        </r>
      </text>
    </comment>
    <comment ref="T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Inspection PC POE 카드 교체 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>P)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...
 - 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Idle Run </t>
        </r>
        <r>
          <rPr>
            <sz val="9"/>
            <color indexed="81"/>
            <rFont val="돋움"/>
            <family val="3"/>
            <charset val="129"/>
          </rPr>
          <t>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FTP 테스트 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txt 파일 로드 시 CPK, Offset 문제 없는 지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Position 로딩 관련 문제 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-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로딩 편차 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± 30 </t>
        </r>
        <r>
          <rPr>
            <sz val="9"/>
            <color indexed="81"/>
            <rFont val="돋움"/>
            <family val="3"/>
            <charset val="129"/>
          </rPr>
          <t>㎛↓</t>
        </r>
        <r>
          <rPr>
            <sz val="11"/>
            <color theme="1"/>
            <rFont val="맑은 고딕"/>
            <family val="2"/>
            <charset val="129"/>
            <scheme val="minor"/>
          </rPr>
          <t xml:space="preserve"> ( 최대 22 ㎛ )
LAF 서보 죽는 현상
- 프로그램 종료 시 랜덤하게 특정 IO OFF 됨.
Main Result View 클리어 필요.
- </t>
        </r>
        <r>
          <rPr>
            <strike/>
            <sz val="11"/>
            <color theme="1"/>
            <rFont val="맑은 고딕"/>
            <family val="3"/>
            <charset val="129"/>
            <scheme val="minor"/>
          </rPr>
          <t>소스 수정</t>
        </r>
        <r>
          <rPr>
            <sz val="11"/>
            <color theme="1"/>
            <rFont val="맑은 고딕"/>
            <family val="2"/>
            <charset val="129"/>
            <scheme val="minor"/>
          </rPr>
          <t xml:space="preserve"> 완료.
- 현장 적용 필요함.
Panel 축소 관련 추가 테스트 진행 필요함.</t>
        </r>
      </text>
    </comment>
    <comment ref="Z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딥러닝은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하냐</t>
        </r>
        <r>
          <rPr>
            <sz val="9"/>
            <color indexed="81"/>
            <rFont val="Tahoma"/>
            <family val="2"/>
          </rPr>
          <t>?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Laser </t>
        </r>
        <r>
          <rPr>
            <sz val="9"/>
            <color indexed="81"/>
            <rFont val="돋움"/>
            <family val="3"/>
            <charset val="129"/>
          </rPr>
          <t>오발진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문제
</t>
        </r>
        <r>
          <rPr>
            <sz val="9"/>
            <color indexed="81"/>
            <rFont val="Tahoma"/>
            <family val="2"/>
          </rPr>
          <t xml:space="preserve">2. CIM </t>
        </r>
        <r>
          <rPr>
            <sz val="9"/>
            <color indexed="81"/>
            <rFont val="돋움"/>
            <family val="3"/>
            <charset val="129"/>
          </rPr>
          <t>검수일정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문제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b/>
            <sz val="9"/>
            <color indexed="81"/>
            <rFont val="Tahoma"/>
            <family val="2"/>
          </rPr>
          <t xml:space="preserve">Unload Tray over poket </t>
        </r>
        <r>
          <rPr>
            <b/>
            <sz val="9"/>
            <color indexed="81"/>
            <rFont val="돋움"/>
            <family val="3"/>
            <charset val="129"/>
          </rPr>
          <t>검증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</text>
    </comment>
    <comment ref="AA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롱풀</t>
        </r>
      </text>
    </comment>
    <comment ref="V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>...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
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성대접지가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경우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
성대접지의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바꾼다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구강의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볼륨이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- 5:5 </t>
        </r>
        <r>
          <rPr>
            <sz val="9"/>
            <color indexed="81"/>
            <rFont val="돋움"/>
            <family val="3"/>
            <charset val="129"/>
          </rPr>
          <t>비율에서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밑으로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내리면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경구계와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연구계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선명하지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선명하지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호흡으로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부자연스러움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성문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부자연스러움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상부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삼킬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여닫는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풍선의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수도꼭지가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부위
성문상부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 - '</t>
        </r>
        <r>
          <rPr>
            <sz val="9"/>
            <color indexed="81"/>
            <rFont val="돋움"/>
            <family val="3"/>
            <charset val="129"/>
          </rPr>
          <t>하앗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들이마신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멈춘다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튀어나온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딱딱하게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성분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다음과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>.
 - '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라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마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바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사</t>
        </r>
        <r>
          <rPr>
            <sz val="9"/>
            <color indexed="81"/>
            <rFont val="Tahoma"/>
            <family val="2"/>
          </rPr>
          <t xml:space="preserve">' ... </t>
        </r>
        <r>
          <rPr>
            <sz val="9"/>
            <color indexed="81"/>
            <rFont val="돋움"/>
            <family val="3"/>
            <charset val="129"/>
          </rPr>
          <t>매일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분동안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툭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내뱉는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느낌으로</t>
        </r>
        <r>
          <rPr>
            <sz val="9"/>
            <color indexed="81"/>
            <rFont val="Tahoma"/>
            <family val="2"/>
          </rPr>
          <t>...</t>
        </r>
      </text>
    </comment>
    <comment ref="O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로또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얇은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
목소리의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형성되는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얇은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목소리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내려간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두꺼운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
꾸준히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립트릴을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유연성을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기르자
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아랫니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아랫부분에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중앙을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해본다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~~
- </t>
        </r>
        <r>
          <rPr>
            <sz val="9"/>
            <color indexed="81"/>
            <rFont val="돋움"/>
            <family val="3"/>
            <charset val="129"/>
          </rPr>
          <t>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나왔을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얇아짐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떨어질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떼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두꺼워짐</t>
        </r>
        <r>
          <rPr>
            <sz val="9"/>
            <color indexed="81"/>
            <rFont val="Tahoma"/>
            <family val="2"/>
          </rPr>
          <t>.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
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이유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경우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비강을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구강만으로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호흡만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시켜야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상복부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L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진욱팀장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태민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준기</t>
        </r>
      </text>
    </comment>
  </commentList>
</comments>
</file>

<file path=xl/comments14.xml><?xml version="1.0" encoding="utf-8"?>
<comments xmlns="http://schemas.openxmlformats.org/spreadsheetml/2006/main">
  <authors>
    <author>jcseo</author>
  </authors>
  <commentLis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늦잠</t>
        </r>
        <r>
          <rPr>
            <sz val="9"/>
            <color indexed="81"/>
            <rFont val="Tahoma"/>
            <family val="2"/>
          </rPr>
          <t>...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나쁨이었지</t>
        </r>
        <r>
          <rPr>
            <sz val="9"/>
            <color indexed="81"/>
            <rFont val="Tahoma"/>
            <family val="2"/>
          </rPr>
          <t>?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Vision Study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
3d Blue light scanner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Vision Study
CGMS Transmitter </t>
        </r>
        <r>
          <rPr>
            <sz val="9"/>
            <color indexed="81"/>
            <rFont val="돋움"/>
            <family val="3"/>
            <charset val="129"/>
          </rPr>
          <t>관련
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하다</t>
        </r>
        <r>
          <rPr>
            <sz val="9"/>
            <color indexed="81"/>
            <rFont val="Tahoma"/>
            <family val="2"/>
          </rPr>
          <t>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스케쥴표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CGMS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>?-&gt;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출근
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후에</t>
        </r>
        <r>
          <rPr>
            <sz val="9"/>
            <color indexed="81"/>
            <rFont val="Tahoma"/>
            <family val="2"/>
          </rPr>
          <t xml:space="preserve"> InnerCut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FOAM_PRE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>? (</t>
        </r>
        <r>
          <rPr>
            <sz val="9"/>
            <color indexed="81"/>
            <rFont val="돋움"/>
            <family val="3"/>
            <charset val="129"/>
          </rPr>
          <t>중국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김영균</t>
        </r>
        <r>
          <rPr>
            <sz val="9"/>
            <color indexed="81"/>
            <rFont val="Tahoma"/>
            <family val="2"/>
          </rPr>
          <t>)
 - 2</t>
        </r>
        <r>
          <rPr>
            <sz val="9"/>
            <color indexed="81"/>
            <rFont val="돋움"/>
            <family val="3"/>
            <charset val="129"/>
          </rPr>
          <t>층거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설비인듯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바뀐듯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스케쥴표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돋움"/>
            <family val="3"/>
            <charset val="129"/>
          </rPr>
          <t xml:space="preserve">
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후에</t>
        </r>
        <r>
          <rPr>
            <sz val="9"/>
            <color indexed="81"/>
            <rFont val="Tahoma"/>
            <family val="2"/>
          </rPr>
          <t xml:space="preserve"> InnerCut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FOAM_PRE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>? (</t>
        </r>
        <r>
          <rPr>
            <sz val="9"/>
            <color indexed="81"/>
            <rFont val="돋움"/>
            <family val="3"/>
            <charset val="129"/>
          </rPr>
          <t>중국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김영균</t>
        </r>
        <r>
          <rPr>
            <sz val="9"/>
            <color indexed="81"/>
            <rFont val="Tahoma"/>
            <family val="2"/>
          </rPr>
          <t>)
 - 2</t>
        </r>
        <r>
          <rPr>
            <sz val="9"/>
            <color indexed="81"/>
            <rFont val="돋움"/>
            <family val="3"/>
            <charset val="129"/>
          </rPr>
          <t>층거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설비인듯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바뀐듯</t>
        </r>
        <r>
          <rPr>
            <sz val="9"/>
            <color indexed="81"/>
            <rFont val="Tahoma"/>
            <family val="2"/>
          </rPr>
          <t>.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스케쥴표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trike/>
            <sz val="9"/>
            <color indexed="81"/>
            <rFont val="맑은 고딕"/>
            <family val="3"/>
            <charset val="129"/>
          </rPr>
          <t>납기 단축 자료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서태민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전달
</t>
        </r>
        <r>
          <rPr>
            <sz val="9"/>
            <color indexed="81"/>
            <rFont val="Tahoma"/>
            <family val="2"/>
          </rPr>
          <t xml:space="preserve">3D </t>
        </r>
        <r>
          <rPr>
            <sz val="9"/>
            <color indexed="81"/>
            <rFont val="돋움"/>
            <family val="3"/>
            <charset val="129"/>
          </rPr>
          <t>형상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센서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노비텍</t>
        </r>
        <r>
          <rPr>
            <sz val="9"/>
            <color indexed="81"/>
            <rFont val="Tahoma"/>
            <family val="2"/>
          </rPr>
          <t xml:space="preserve"> SWING 3D + C# API
 - Cognex 3D A5000 + Vision Pro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Z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화장실
</t>
        </r>
        <r>
          <rPr>
            <sz val="9"/>
            <color indexed="81"/>
            <rFont val="Tahoma"/>
            <family val="2"/>
          </rPr>
          <t xml:space="preserve">AV </t>
        </r>
        <r>
          <rPr>
            <sz val="9"/>
            <color indexed="81"/>
            <rFont val="돋움"/>
            <family val="3"/>
            <charset val="129"/>
          </rPr>
          <t>검색
동기부여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환경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계통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프로그램 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통합
</t>
        </r>
        <r>
          <rPr>
            <strike/>
            <sz val="9"/>
            <color indexed="81"/>
            <rFont val="맑은 고딕"/>
            <family val="3"/>
            <charset val="129"/>
          </rPr>
          <t>Fine Align Camera 사라짐</t>
        </r>
        <r>
          <rPr>
            <sz val="9"/>
            <color indexed="81"/>
            <rFont val="Tahoma"/>
            <family val="2"/>
          </rPr>
          <t xml:space="preserve">?? -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
</t>
        </r>
        <r>
          <rPr>
            <strike/>
            <sz val="9"/>
            <color indexed="81"/>
            <rFont val="맑은 고딕"/>
            <family val="3"/>
            <charset val="129"/>
          </rPr>
          <t>예가 실가 검토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Laser Pointer </t>
        </r>
        <r>
          <rPr>
            <sz val="9"/>
            <color indexed="81"/>
            <rFont val="돋움"/>
            <family val="3"/>
            <charset val="129"/>
          </rPr>
          <t>구매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trike/>
            <sz val="9"/>
            <color indexed="81"/>
            <rFont val="맑은 고딕"/>
            <family val="3"/>
            <charset val="129"/>
          </rPr>
          <t>현장 소스 적용</t>
        </r>
        <r>
          <rPr>
            <sz val="9"/>
            <color indexed="81"/>
            <rFont val="Tahoma"/>
            <family val="2"/>
          </rPr>
          <t xml:space="preserve">.
Offset UI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FTP </t>
        </r>
        <r>
          <rPr>
            <sz val="9"/>
            <color indexed="81"/>
            <rFont val="돋움"/>
            <family val="3"/>
            <charset val="129"/>
          </rPr>
          <t>테스트</t>
        </r>
      </text>
    </comment>
    <comment ref="J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안되네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제작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함수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  <r>
          <rPr>
            <strike/>
            <sz val="9"/>
            <color indexed="81"/>
            <rFont val="맑은 고딕"/>
            <family val="3"/>
            <charset val="129"/>
          </rPr>
          <t>KTG 와 검토 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-&gt; KTG </t>
        </r>
        <r>
          <rPr>
            <sz val="9"/>
            <color indexed="81"/>
            <rFont val="돋움"/>
            <family val="3"/>
            <charset val="129"/>
          </rPr>
          <t>전송</t>
        </r>
      </text>
    </comment>
    <comment ref="Q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용 샘플 제작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정리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UI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- Inspection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정해지면</t>
        </r>
        <r>
          <rPr>
            <sz val="9"/>
            <color indexed="81"/>
            <rFont val="Tahoma"/>
            <family val="2"/>
          </rPr>
          <t xml:space="preserve">...
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Laser Pointer 관련 설계 협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혹시</t>
        </r>
        <r>
          <rPr>
            <sz val="9"/>
            <color indexed="81"/>
            <rFont val="Tahoma"/>
            <family val="2"/>
          </rPr>
          <t xml:space="preserve"> 10mm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짧아질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최종 검수 시트 정리 및 합본</t>
        </r>
        <r>
          <rPr>
            <sz val="9"/>
            <color indexed="81"/>
            <rFont val="돋움"/>
            <family val="3"/>
            <charset val="129"/>
          </rPr>
          <t xml:space="preserve">
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trike/>
            <sz val="9"/>
            <color indexed="81"/>
            <rFont val="맑은 고딕"/>
            <family val="3"/>
            <charset val="129"/>
          </rPr>
          <t>트윔PC 암호</t>
        </r>
        <r>
          <rPr>
            <sz val="9"/>
            <color indexed="81"/>
            <rFont val="Tahoma"/>
            <family val="2"/>
          </rPr>
          <t xml:space="preserve"> - 1
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로더 유무 검사 재티칭
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?
 -  </t>
        </r>
        <r>
          <rPr>
            <sz val="9"/>
            <color indexed="81"/>
            <rFont val="돋움"/>
            <family val="3"/>
            <charset val="129"/>
          </rPr>
          <t>사양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….
1.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
  - </t>
        </r>
        <r>
          <rPr>
            <sz val="9"/>
            <color indexed="81"/>
            <rFont val="돋움"/>
            <family val="3"/>
            <charset val="129"/>
          </rPr>
          <t>상현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출력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비용은</t>
        </r>
        <r>
          <rPr>
            <sz val="9"/>
            <color indexed="81"/>
            <rFont val="Tahoma"/>
            <family val="2"/>
          </rPr>
          <t xml:space="preserve"> ?? )
2.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2/3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특히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
오후로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미루자</t>
        </r>
        <r>
          <rPr>
            <sz val="9"/>
            <color indexed="81"/>
            <rFont val="Tahoma"/>
            <family val="2"/>
          </rPr>
          <t>~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용 샘플 제작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정리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부자의 언어</t>
        </r>
        <r>
          <rPr>
            <sz val="9"/>
            <color indexed="81"/>
            <rFont val="돋움"/>
            <family val="3"/>
            <charset val="129"/>
          </rPr>
          <t xml:space="preserve">
성공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대화론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훈련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위주로</t>
        </r>
      </text>
    </comment>
    <comment ref="Z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휴식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제작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함수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Flow Cover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Ruber Pad </t>
        </r>
        <r>
          <rPr>
            <sz val="9"/>
            <color indexed="81"/>
            <rFont val="돋움"/>
            <family val="3"/>
            <charset val="129"/>
          </rPr>
          <t>자재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김영수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미팅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>P)</t>
        </r>
      </text>
    </comment>
    <comment ref="R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소통
시간관리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</t>
        </r>
      </text>
    </comment>
    <comment ref="T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Inspection Mark </t>
        </r>
        <r>
          <rPr>
            <sz val="9"/>
            <color indexed="81"/>
            <rFont val="돋움"/>
            <family val="3"/>
            <charset val="129"/>
          </rPr>
          <t>사라짐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설비개발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임종희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선행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유경렬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촬상하여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가능한지</t>
        </r>
        <r>
          <rPr>
            <sz val="9"/>
            <color indexed="81"/>
            <rFont val="Tahoma"/>
            <family val="2"/>
          </rPr>
          <t>?
1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촬상할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T/T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(10Pt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>)
2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=&gt;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고객사에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공유하도록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W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이것저것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없구먼</t>
        </r>
        <r>
          <rPr>
            <sz val="9"/>
            <color indexed="81"/>
            <rFont val="Tahoma"/>
            <family val="2"/>
          </rPr>
          <t>...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발성법 클래스</t>
        </r>
      </text>
    </comment>
    <comment ref="D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걷지는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D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SDC </t>
        </r>
        <r>
          <rPr>
            <sz val="9"/>
            <color indexed="81"/>
            <rFont val="돋움"/>
            <family val="3"/>
            <charset val="129"/>
          </rPr>
          <t>김종원</t>
        </r>
        <r>
          <rPr>
            <sz val="9"/>
            <color indexed="81"/>
            <rFont val="Tahoma"/>
            <family val="2"/>
          </rPr>
          <t xml:space="preserve">P </t>
        </r>
        <r>
          <rPr>
            <sz val="9"/>
            <color indexed="81"/>
            <rFont val="돋움"/>
            <family val="3"/>
            <charset val="129"/>
          </rPr>
          <t xml:space="preserve">문의사항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답변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
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합시다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Pattern </t>
        </r>
        <r>
          <rPr>
            <sz val="9"/>
            <color indexed="81"/>
            <rFont val="돋움"/>
            <family val="3"/>
            <charset val="129"/>
          </rPr>
          <t>검사기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설계랑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.( </t>
        </r>
        <r>
          <rPr>
            <sz val="9"/>
            <color indexed="81"/>
            <rFont val="돋움"/>
            <family val="3"/>
            <charset val="129"/>
          </rPr>
          <t>한태규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>)
2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알고리즘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캡처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돋움"/>
            <family val="3"/>
            <charset val="129"/>
          </rPr>
          <t xml:space="preserve">
도포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: 2/2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수령
</t>
        </r>
        <r>
          <rPr>
            <sz val="9"/>
            <color indexed="81"/>
            <rFont val="Tahoma"/>
            <family val="2"/>
          </rPr>
          <t xml:space="preserve">- resin -&gt; ACF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위함</t>
        </r>
        <r>
          <rPr>
            <sz val="9"/>
            <color indexed="81"/>
            <rFont val="Tahoma"/>
            <family val="2"/>
          </rPr>
          <t xml:space="preserve">. (KTG - </t>
        </r>
        <r>
          <rPr>
            <sz val="9"/>
            <color indexed="81"/>
            <rFont val="돋움"/>
            <family val="3"/>
            <charset val="129"/>
          </rPr>
          <t>항상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기한이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trike/>
            <sz val="9"/>
            <color indexed="81"/>
            <rFont val="맑은 고딕"/>
            <family val="3"/>
            <charset val="129"/>
          </rPr>
          <t>일단 제어에서 진행했던 양식 요청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진행단계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핵심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만한것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기입</t>
        </r>
        <r>
          <rPr>
            <sz val="9"/>
            <color indexed="81"/>
            <rFont val="Tahoma"/>
            <family val="2"/>
          </rPr>
          <t>.
- 1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정이사와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>??.</t>
        </r>
      </text>
    </comment>
    <comment ref="Y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점심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>...</t>
        </r>
      </text>
    </comment>
    <comment ref="F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치과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
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</t>
        </r>
      </text>
    </comment>
    <comment ref="G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
링컨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게티스버그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연설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같은데</t>
        </r>
        <r>
          <rPr>
            <sz val="9"/>
            <color indexed="81"/>
            <rFont val="Tahoma"/>
            <family val="2"/>
          </rPr>
          <t>...</t>
        </r>
      </text>
    </comment>
    <comment ref="U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이넘의</t>
        </r>
        <r>
          <rPr>
            <sz val="9"/>
            <color indexed="81"/>
            <rFont val="Tahoma"/>
            <family val="2"/>
          </rPr>
          <t xml:space="preserve"> SDC </t>
        </r>
        <r>
          <rPr>
            <sz val="9"/>
            <color indexed="81"/>
            <rFont val="돋움"/>
            <family val="3"/>
            <charset val="129"/>
          </rPr>
          <t>넘들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구먼</t>
        </r>
        <r>
          <rPr>
            <sz val="9"/>
            <color indexed="81"/>
            <rFont val="Tahoma"/>
            <family val="2"/>
          </rPr>
          <t>...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온라인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단톡방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참조
목표와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계획을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
140</t>
        </r>
        <r>
          <rPr>
            <sz val="9"/>
            <color indexed="81"/>
            <rFont val="돋움"/>
            <family val="3"/>
            <charset val="129"/>
          </rPr>
          <t>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세대
인구부족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자원부족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사자
관계주의
부러우면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지는거다가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질투하면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지는거다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부러워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81"/>
            <rFont val="돋움"/>
            <family val="3"/>
            <charset val="129"/>
          </rPr>
          <t>소스가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생긴다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부수입이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생긴다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부러워하는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L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이번주까지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N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편의점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괜찮은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</text>
    </comment>
    <comment ref="E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졸렸음</t>
        </r>
        <r>
          <rPr>
            <sz val="9"/>
            <color indexed="81"/>
            <rFont val="Tahoma"/>
            <family val="2"/>
          </rPr>
          <t>..</t>
        </r>
      </text>
    </comment>
    <comment ref="S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서태민</t>
        </r>
        <r>
          <rPr>
            <sz val="9"/>
            <color indexed="81"/>
            <rFont val="Tahoma"/>
            <family val="2"/>
          </rPr>
          <t>)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원리
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복식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흉식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 )
</t>
        </r>
        <r>
          <rPr>
            <sz val="9"/>
            <color indexed="81"/>
            <rFont val="돋움"/>
            <family val="3"/>
            <charset val="129"/>
          </rPr>
          <t>호흡법은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안정적으로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원리
</t>
        </r>
        <r>
          <rPr>
            <sz val="9"/>
            <color indexed="81"/>
            <rFont val="Tahoma"/>
            <family val="2"/>
          </rPr>
          <t>- A4 2</t>
        </r>
        <r>
          <rPr>
            <sz val="9"/>
            <color indexed="81"/>
            <rFont val="돋움"/>
            <family val="3"/>
            <charset val="129"/>
          </rPr>
          <t>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발생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아주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호흡
구강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비강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성대에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공명되는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곳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구강</t>
        </r>
        <r>
          <rPr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돋움"/>
            <family val="3"/>
            <charset val="129"/>
          </rPr>
          <t>비강의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나온다</t>
        </r>
        <r>
          <rPr>
            <sz val="9"/>
            <color indexed="81"/>
            <rFont val="Tahoma"/>
            <family val="2"/>
          </rPr>
          <t xml:space="preserve">. ( </t>
        </r>
        <r>
          <rPr>
            <sz val="9"/>
            <color indexed="81"/>
            <rFont val="돋움"/>
            <family val="3"/>
            <charset val="129"/>
          </rPr>
          <t>통상</t>
        </r>
        <r>
          <rPr>
            <sz val="9"/>
            <color indexed="81"/>
            <rFont val="Tahoma"/>
            <family val="2"/>
          </rPr>
          <t xml:space="preserve"> 5:5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좋음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G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업데이트
</t>
        </r>
        <r>
          <rPr>
            <sz val="9"/>
            <color indexed="81"/>
            <rFont val="Tahoma"/>
            <family val="2"/>
          </rPr>
          <t xml:space="preserve">CellID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찾기
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알아보자
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벌리고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막은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불편함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비강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불편하고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구강</t>
        </r>
        <r>
          <rPr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돋움"/>
            <family val="3"/>
            <charset val="129"/>
          </rPr>
          <t>비강의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틀어서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조절한다</t>
        </r>
        <r>
          <rPr>
            <sz val="9"/>
            <color indexed="81"/>
            <rFont val="Tahoma"/>
            <family val="2"/>
          </rPr>
          <t xml:space="preserve">.
5:5 </t>
        </r>
        <r>
          <rPr>
            <sz val="9"/>
            <color indexed="81"/>
            <rFont val="돋움"/>
            <family val="3"/>
            <charset val="129"/>
          </rPr>
          <t>공명의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허밍</t>
        </r>
        <r>
          <rPr>
            <sz val="9"/>
            <color indexed="81"/>
            <rFont val="Tahoma"/>
            <family val="2"/>
          </rPr>
          <t xml:space="preserve"> -&gt; '</t>
        </r>
        <r>
          <rPr>
            <sz val="9"/>
            <color indexed="81"/>
            <rFont val="돋움"/>
            <family val="3"/>
            <charset val="129"/>
          </rPr>
          <t>아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고민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성대의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중요함</t>
        </r>
        <r>
          <rPr>
            <sz val="9"/>
            <color indexed="81"/>
            <rFont val="Tahoma"/>
            <family val="2"/>
          </rPr>
          <t>.
- '</t>
        </r>
        <r>
          <rPr>
            <sz val="9"/>
            <color indexed="81"/>
            <rFont val="돋움"/>
            <family val="3"/>
            <charset val="129"/>
          </rPr>
          <t>하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 -&gt; '</t>
        </r>
        <r>
          <rPr>
            <sz val="9"/>
            <color indexed="81"/>
            <rFont val="돋움"/>
            <family val="3"/>
            <charset val="129"/>
          </rPr>
          <t>아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연습
발음에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고민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모음은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모양으로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</t>
        </r>
      </text>
    </comment>
    <comment ref="M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1052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N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부서원과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잡담
병렬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보이스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스트레칭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
맆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트릴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입술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떨기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안되면</t>
        </r>
        <r>
          <rPr>
            <sz val="9"/>
            <color indexed="81"/>
            <rFont val="Tahoma"/>
            <family val="2"/>
          </rPr>
          <t xml:space="preserve"> 11</t>
        </r>
        <r>
          <rPr>
            <sz val="9"/>
            <color indexed="81"/>
            <rFont val="돋움"/>
            <family val="3"/>
            <charset val="129"/>
          </rPr>
          <t>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손가락을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!
 - </t>
        </r>
        <r>
          <rPr>
            <sz val="9"/>
            <color indexed="81"/>
            <rFont val="돋움"/>
            <family val="3"/>
            <charset val="129"/>
          </rPr>
          <t xml:space="preserve">두루루루루루루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립트릴로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것처럼
싸이렌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스트레칭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허밍으로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진성에서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가성으로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익숙해지면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진성처럼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81"/>
            <rFont val="돋움"/>
            <family val="3"/>
            <charset val="129"/>
          </rPr>
          <t>허밍으로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싸이렌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내기</t>
        </r>
      </text>
    </comment>
    <comment ref="R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흡연
양치
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들리지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
전달력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접지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우리는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이미지화시켜서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전달력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하악을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만들어준다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어색함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접지시켜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오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
악센트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포인트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강조해준다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벌려준다</t>
        </r>
        <r>
          <rPr>
            <sz val="9"/>
            <color indexed="81"/>
            <rFont val="Tahoma"/>
            <family val="2"/>
          </rPr>
          <t>.</t>
        </r>
      </text>
    </comment>
    <comment ref="U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</t>
        </r>
      </text>
    </comment>
    <comment ref="Q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</t>
        </r>
        <r>
          <rPr>
            <sz val="9"/>
            <color indexed="81"/>
            <rFont val="Tahoma"/>
            <family val="2"/>
          </rPr>
          <t xml:space="preserve">?
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or </t>
        </r>
        <r>
          <rPr>
            <sz val="9"/>
            <color indexed="81"/>
            <rFont val="돋움"/>
            <family val="3"/>
            <charset val="129"/>
          </rPr>
          <t>운동</t>
        </r>
      </text>
    </comment>
    <comment ref="D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했더니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힘들었음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화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목은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기본적으로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5.xml><?xml version="1.0" encoding="utf-8"?>
<comments xmlns="http://schemas.openxmlformats.org/spreadsheetml/2006/main">
  <authors>
    <author>jcseo</author>
  </authors>
  <commentList>
    <comment ref="H1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구정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~ </t>
        </r>
        <r>
          <rPr>
            <sz val="9"/>
            <color indexed="81"/>
            <rFont val="돋움"/>
            <family val="3"/>
            <charset val="129"/>
          </rPr>
          <t>쉬었다</t>
        </r>
        <r>
          <rPr>
            <sz val="9"/>
            <color indexed="81"/>
            <rFont val="Tahoma"/>
            <family val="2"/>
          </rPr>
          <t>!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이어폰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가져가서리</t>
        </r>
        <r>
          <rPr>
            <sz val="9"/>
            <color indexed="81"/>
            <rFont val="Tahoma"/>
            <family val="2"/>
          </rPr>
          <t>;;;</t>
        </r>
      </text>
    </comment>
    <comment ref="X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X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복습만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날이니</t>
        </r>
        <r>
          <rPr>
            <sz val="9"/>
            <color indexed="81"/>
            <rFont val="Tahoma"/>
            <family val="2"/>
          </rPr>
          <t>..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Inner Cut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문제임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인스펙션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정재완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이사
</t>
        </r>
        <r>
          <rPr>
            <sz val="9"/>
            <color indexed="81"/>
            <rFont val="Tahoma"/>
            <family val="2"/>
          </rPr>
          <t xml:space="preserve">UT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R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
화장실
미팅자료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S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겨를이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없었음</t>
        </r>
        <r>
          <rPr>
            <sz val="9"/>
            <color indexed="81"/>
            <rFont val="Tahoma"/>
            <family val="2"/>
          </rPr>
          <t>.</t>
        </r>
      </text>
    </comment>
    <comment ref="W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영상
</t>
        </r>
        <r>
          <rPr>
            <sz val="9"/>
            <color indexed="81"/>
            <rFont val="Tahoma"/>
            <family val="2"/>
          </rPr>
          <t xml:space="preserve">InCut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정리하라해서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흐름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끊김</t>
        </r>
        <r>
          <rPr>
            <sz val="9"/>
            <color indexed="81"/>
            <rFont val="Tahoma"/>
            <family val="2"/>
          </rPr>
          <t>.</t>
        </r>
      </text>
    </comment>
    <comment ref="O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</t>
        </r>
        <r>
          <rPr>
            <sz val="9"/>
            <color indexed="81"/>
            <rFont val="돋움"/>
            <family val="3"/>
            <charset val="129"/>
          </rPr>
          <t>대회의실
아직도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능력이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없구나</t>
        </r>
        <r>
          <rPr>
            <sz val="9"/>
            <color indexed="81"/>
            <rFont val="Tahoma"/>
            <family val="2"/>
          </rPr>
          <t xml:space="preserve">;;;
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>...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50</t>
        </r>
        <r>
          <rPr>
            <sz val="9"/>
            <color indexed="81"/>
            <rFont val="돋움"/>
            <family val="3"/>
            <charset val="129"/>
          </rPr>
          <t>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요약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ㅋㅋ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trike/>
            <sz val="9"/>
            <color indexed="81"/>
            <rFont val="맑은 고딕"/>
            <family val="3"/>
            <charset val="129"/>
          </rPr>
          <t>관련 로그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offset UI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>3.</t>
        </r>
        <r>
          <rPr>
            <strike/>
            <sz val="9"/>
            <color indexed="81"/>
            <rFont val="Tahoma"/>
            <family val="2"/>
          </rPr>
          <t xml:space="preserve"> cpk check box </t>
        </r>
        <r>
          <rPr>
            <sz val="9"/>
            <color indexed="81"/>
            <rFont val="돋움"/>
            <family val="3"/>
            <charset val="129"/>
          </rPr>
          <t>추가
추후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작업
</t>
        </r>
        <r>
          <rPr>
            <sz val="9"/>
            <color indexed="81"/>
            <rFont val="Tahoma"/>
            <family val="2"/>
          </rPr>
          <t xml:space="preserve">1. Angle </t>
        </r>
        <r>
          <rPr>
            <sz val="9"/>
            <color indexed="81"/>
            <rFont val="돋움"/>
            <family val="3"/>
            <charset val="129"/>
          </rPr>
          <t xml:space="preserve">파싱함수
</t>
        </r>
        <r>
          <rPr>
            <sz val="9"/>
            <color indexed="81"/>
            <rFont val="Tahoma"/>
            <family val="2"/>
          </rPr>
          <t xml:space="preserve">2. Offset UI
3. 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표시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없었음</t>
        </r>
        <r>
          <rPr>
            <sz val="9"/>
            <color indexed="81"/>
            <rFont val="Tahoma"/>
            <family val="2"/>
          </rPr>
          <t>.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
  - </t>
        </r>
        <r>
          <rPr>
            <sz val="9"/>
            <color indexed="81"/>
            <rFont val="돋움"/>
            <family val="3"/>
            <charset val="129"/>
          </rPr>
          <t>상현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출력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비용은</t>
        </r>
        <r>
          <rPr>
            <sz val="9"/>
            <color indexed="81"/>
            <rFont val="Tahoma"/>
            <family val="2"/>
          </rPr>
          <t xml:space="preserve"> ?? )
2.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2/3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특히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연말정산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</t>
        </r>
        <r>
          <rPr>
            <sz val="9"/>
            <color indexed="81"/>
            <rFont val="돋움"/>
            <family val="3"/>
            <charset val="129"/>
          </rPr>
          <t>검사능력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목표
</t>
        </r>
        <r>
          <rPr>
            <sz val="9"/>
            <color indexed="81"/>
            <rFont val="Tahoma"/>
            <family val="2"/>
          </rPr>
          <t xml:space="preserve">VisionPro 3D Tool </t>
        </r>
        <r>
          <rPr>
            <sz val="9"/>
            <color indexed="81"/>
            <rFont val="돋움"/>
            <family val="3"/>
            <charset val="129"/>
          </rPr>
          <t>활용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모색
차주부터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검토하자</t>
        </r>
        <r>
          <rPr>
            <sz val="9"/>
            <color indexed="81"/>
            <rFont val="Tahoma"/>
            <family val="2"/>
          </rPr>
          <t>!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추워서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내일은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>!</t>
        </r>
      </text>
    </comment>
    <comment ref="P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trike/>
            <sz val="9"/>
            <color indexed="81"/>
            <rFont val="맑은 고딕"/>
            <family val="3"/>
            <charset val="129"/>
          </rPr>
          <t>수식 정리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3. UI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O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포인트별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전체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
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대략적인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햇음</t>
        </r>
        <r>
          <rPr>
            <sz val="9"/>
            <color indexed="81"/>
            <rFont val="Tahoma"/>
            <family val="2"/>
          </rPr>
          <t>.</t>
        </r>
      </text>
    </comment>
    <comment ref="X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Overlay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size 1720 x 400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Data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UI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- UI </t>
        </r>
        <r>
          <rPr>
            <sz val="9"/>
            <color indexed="81"/>
            <rFont val="돋움"/>
            <family val="3"/>
            <charset val="129"/>
          </rPr>
          <t>치장부분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J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리더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클래스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S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멍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컨디션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좋다</t>
        </r>
        <r>
          <rPr>
            <sz val="9"/>
            <color indexed="81"/>
            <rFont val="Tahoma"/>
            <family val="2"/>
          </rPr>
          <t>.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자료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필요함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T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마무리하자</t>
        </r>
      </text>
    </comment>
    <comment ref="O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T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차주에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안가서</t>
        </r>
        <r>
          <rPr>
            <sz val="9"/>
            <color indexed="81"/>
            <rFont val="Tahoma"/>
            <family val="2"/>
          </rPr>
          <t xml:space="preserve"> 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O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안가서리</t>
        </r>
        <r>
          <rPr>
            <sz val="9"/>
            <color indexed="81"/>
            <rFont val="Tahoma"/>
            <family val="2"/>
          </rPr>
          <t>….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좋은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목소리란</t>
        </r>
        <r>
          <rPr>
            <b/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울림이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? -&gt; </t>
        </r>
        <r>
          <rPr>
            <sz val="9"/>
            <color indexed="81"/>
            <rFont val="돋움"/>
            <family val="3"/>
            <charset val="129"/>
          </rPr>
          <t>사람마다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다름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상황에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목소리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목소리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자신에게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R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로또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예측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목소리를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알아보자</t>
        </r>
        <r>
          <rPr>
            <b/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1 : High Tone ( </t>
        </r>
        <r>
          <rPr>
            <sz val="9"/>
            <color indexed="81"/>
            <rFont val="돋움"/>
            <family val="3"/>
            <charset val="129"/>
          </rPr>
          <t>콧소리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</t>
        </r>
        <r>
          <rPr>
            <sz val="9"/>
            <color indexed="81"/>
            <rFont val="Tahoma"/>
            <family val="2"/>
          </rPr>
          <t xml:space="preserve"> )
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2 : Middle Tone (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</t>
        </r>
        <r>
          <rPr>
            <sz val="9"/>
            <color indexed="81"/>
            <rFont val="Tahoma"/>
            <family val="2"/>
          </rPr>
          <t xml:space="preserve"> )
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3 : Low Tone ( </t>
        </r>
        <r>
          <rPr>
            <sz val="9"/>
            <color indexed="81"/>
            <rFont val="돋움"/>
            <family val="3"/>
            <charset val="129"/>
          </rPr>
          <t>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</t>
        </r>
        <r>
          <rPr>
            <sz val="9"/>
            <color indexed="81"/>
            <rFont val="Tahoma"/>
            <family val="2"/>
          </rPr>
          <t xml:space="preserve">.)
</t>
        </r>
        <r>
          <rPr>
            <b/>
            <sz val="9"/>
            <color indexed="81"/>
            <rFont val="돋움"/>
            <family val="3"/>
            <charset val="129"/>
          </rPr>
          <t>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목소리는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어떻게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변할까</t>
        </r>
        <r>
          <rPr>
            <b/>
            <sz val="9"/>
            <color indexed="81"/>
            <rFont val="Tahoma"/>
            <family val="2"/>
          </rPr>
          <t>?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유형별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연습방법</t>
        </r>
        <r>
          <rPr>
            <sz val="9"/>
            <color indexed="81"/>
            <rFont val="Tahoma"/>
            <family val="2"/>
          </rPr>
          <t xml:space="preserve">?
1.High Tone
 - </t>
        </r>
        <r>
          <rPr>
            <sz val="9"/>
            <color indexed="81"/>
            <rFont val="돋움"/>
            <family val="3"/>
            <charset val="129"/>
          </rPr>
          <t>발음에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강점이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
 - '</t>
        </r>
        <r>
          <rPr>
            <sz val="9"/>
            <color indexed="81"/>
            <rFont val="돋움"/>
            <family val="3"/>
            <charset val="129"/>
          </rPr>
          <t>하</t>
        </r>
        <r>
          <rPr>
            <sz val="9"/>
            <color indexed="81"/>
            <rFont val="Tahoma"/>
            <family val="2"/>
          </rPr>
          <t xml:space="preserve">!'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긴장감을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사용한다</t>
        </r>
        <r>
          <rPr>
            <sz val="9"/>
            <color indexed="81"/>
            <rFont val="Tahoma"/>
            <family val="2"/>
          </rPr>
          <t xml:space="preserve">.
2. Middle Tone
 - </t>
        </r>
        <r>
          <rPr>
            <sz val="9"/>
            <color indexed="81"/>
            <rFont val="돋움"/>
            <family val="3"/>
            <charset val="129"/>
          </rPr>
          <t>성대가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접지된다는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강점이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안정적인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힘듬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아래턱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하악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 xml:space="preserve">사용하기
</t>
        </r>
        <r>
          <rPr>
            <sz val="9"/>
            <color indexed="81"/>
            <rFont val="Tahoma"/>
            <family val="2"/>
          </rPr>
          <t xml:space="preserve"> - '</t>
        </r>
        <r>
          <rPr>
            <sz val="9"/>
            <color indexed="81"/>
            <rFont val="돋움"/>
            <family val="3"/>
            <charset val="129"/>
          </rPr>
          <t>안녕하세요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3. Low Tone
 - </t>
        </r>
        <r>
          <rPr>
            <sz val="9"/>
            <color indexed="81"/>
            <rFont val="돋움"/>
            <family val="3"/>
            <charset val="129"/>
          </rPr>
          <t>성대가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답답하게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들림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광대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근욕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상악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>)</t>
        </r>
      </text>
    </comment>
    <comment ref="L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안했으니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P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감기기운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다음주부터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잘하자</t>
        </r>
        <r>
          <rPr>
            <sz val="9"/>
            <color indexed="81"/>
            <rFont val="Tahoma"/>
            <family val="2"/>
          </rPr>
          <t>!</t>
        </r>
      </text>
    </comment>
    <comment ref="L4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토요일쯤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조회해서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빠진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L4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티나지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6.xml><?xml version="1.0" encoding="utf-8"?>
<comments xmlns="http://schemas.openxmlformats.org/spreadsheetml/2006/main">
  <authors>
    <author>jcseo</author>
  </authors>
  <commentLis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하네</t>
        </r>
        <r>
          <rPr>
            <sz val="9"/>
            <color indexed="81"/>
            <rFont val="Tahoma"/>
            <family val="2"/>
          </rPr>
          <t xml:space="preserve">…
Camera Grab </t>
        </r>
        <r>
          <rPr>
            <sz val="9"/>
            <color indexed="81"/>
            <rFont val="돋움"/>
            <family val="3"/>
            <charset val="129"/>
          </rPr>
          <t>문제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CGMS </t>
        </r>
        <r>
          <rPr>
            <sz val="9"/>
            <color indexed="81"/>
            <rFont val="돋움"/>
            <family val="3"/>
            <charset val="129"/>
          </rPr>
          <t>데모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백승일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</t>
        </r>
        <r>
          <rPr>
            <sz val="9"/>
            <color indexed="81"/>
            <rFont val="돋움"/>
            <family val="3"/>
            <charset val="129"/>
          </rPr>
          <t>하기는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집중력이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올라온다</t>
        </r>
        <r>
          <rPr>
            <sz val="9"/>
            <color indexed="81"/>
            <rFont val="Tahoma"/>
            <family val="2"/>
          </rPr>
          <t>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이슈</t>
        </r>
      </text>
    </comment>
    <comment ref="Q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Wireless Camera</t>
        </r>
      </text>
    </comment>
    <comment ref="R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부회장님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없네</t>
        </r>
        <r>
          <rPr>
            <sz val="9"/>
            <color indexed="81"/>
            <rFont val="Tahoma"/>
            <family val="2"/>
          </rPr>
          <t>..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현장 수정사항 적용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Auto Teaching 마무리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RDP </t>
        </r>
        <r>
          <rPr>
            <sz val="9"/>
            <color indexed="81"/>
            <rFont val="돋움"/>
            <family val="3"/>
            <charset val="129"/>
          </rPr>
          <t xml:space="preserve">테스트하기
</t>
        </r>
        <r>
          <rPr>
            <sz val="9"/>
            <color indexed="81"/>
            <rFont val="Tahoma"/>
            <family val="2"/>
          </rPr>
          <t xml:space="preserve">Agent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-&gt; </t>
        </r>
        <r>
          <rPr>
            <sz val="9"/>
            <color indexed="81"/>
            <rFont val="돋움"/>
            <family val="3"/>
            <charset val="129"/>
          </rPr>
          <t>유명현</t>
        </r>
        <r>
          <rPr>
            <sz val="9"/>
            <color indexed="81"/>
            <rFont val="Tahoma"/>
            <family val="2"/>
          </rPr>
          <t>P ?
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Stage LAF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P)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
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
도서목록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F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
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RDP </t>
        </r>
        <r>
          <rPr>
            <sz val="9"/>
            <color indexed="81"/>
            <rFont val="돋움"/>
            <family val="3"/>
            <charset val="129"/>
          </rPr>
          <t xml:space="preserve">테스트하기
</t>
        </r>
        <r>
          <rPr>
            <sz val="9"/>
            <color indexed="81"/>
            <rFont val="Tahoma"/>
            <family val="2"/>
          </rPr>
          <t xml:space="preserve">Agent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-&gt; </t>
        </r>
        <r>
          <rPr>
            <sz val="9"/>
            <color indexed="81"/>
            <rFont val="돋움"/>
            <family val="3"/>
            <charset val="129"/>
          </rPr>
          <t>유명현</t>
        </r>
        <r>
          <rPr>
            <sz val="9"/>
            <color indexed="81"/>
            <rFont val="Tahoma"/>
            <family val="2"/>
          </rPr>
          <t xml:space="preserve">P ?
AF </t>
        </r>
        <r>
          <rPr>
            <sz val="9"/>
            <color indexed="81"/>
            <rFont val="돋움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CPK
 -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열어보기</t>
        </r>
        <r>
          <rPr>
            <sz val="9"/>
            <color indexed="81"/>
            <rFont val="Tahoma"/>
            <family val="2"/>
          </rPr>
          <t xml:space="preserve">
Offset </t>
        </r>
        <r>
          <rPr>
            <sz val="9"/>
            <color indexed="81"/>
            <rFont val="돋움"/>
            <family val="3"/>
            <charset val="129"/>
          </rPr>
          <t xml:space="preserve">계산기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Offset 측정인 위한 백데이터 생성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trike/>
            <sz val="9"/>
            <color indexed="81"/>
            <rFont val="맑은 고딕"/>
            <family val="3"/>
            <charset val="129"/>
          </rPr>
          <t>옵셋용 프로그램 업데이트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trike/>
            <sz val="9"/>
            <color indexed="81"/>
            <rFont val="맑은 고딕"/>
            <family val="3"/>
            <charset val="129"/>
          </rPr>
          <t>CPK 관련 확인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- cpk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trike/>
            <sz val="9"/>
            <color indexed="81"/>
            <rFont val="맑은 고딕"/>
            <family val="3"/>
            <charset val="129"/>
          </rPr>
          <t>Cutting 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야간</t>
        </r>
        <r>
          <rPr>
            <sz val="9"/>
            <color indexed="81"/>
            <rFont val="Tahoma"/>
            <family val="2"/>
          </rPr>
          <t xml:space="preserve">)
  -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</t>
        </r>
        <r>
          <rPr>
            <sz val="9"/>
            <color indexed="81"/>
            <rFont val="돋움"/>
            <family val="3"/>
            <charset val="129"/>
          </rPr>
          <t>대응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인계</t>
        </r>
      </text>
    </comment>
    <comment ref="N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독서
동기부여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오늘의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명언</t>
        </r>
        <r>
          <rPr>
            <sz val="9"/>
            <color indexed="81"/>
            <rFont val="Tahoma"/>
            <family val="2"/>
          </rPr>
          <t>)</t>
        </r>
      </text>
    </comment>
    <comment ref="O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migrate Xamarin to MAUI .NET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CPK 관련 확인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- </t>
        </r>
        <r>
          <rPr>
            <strike/>
            <sz val="9"/>
            <color indexed="81"/>
            <rFont val="맑은 고딕"/>
            <family val="3"/>
            <charset val="129"/>
          </rPr>
          <t>기존 검사 데이터 불러오도록 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야간</t>
        </r>
        <r>
          <rPr>
            <sz val="9"/>
            <color indexed="81"/>
            <rFont val="Tahoma"/>
            <family val="2"/>
          </rPr>
          <t xml:space="preserve"> Cutting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분석
</t>
        </r>
        <r>
          <rPr>
            <sz val="9"/>
            <color indexed="81"/>
            <rFont val="Tahoma"/>
            <family val="2"/>
          </rPr>
          <t xml:space="preserve">  - Cell ID </t>
        </r>
        <r>
          <rPr>
            <sz val="9"/>
            <color indexed="81"/>
            <rFont val="돋움"/>
            <family val="3"/>
            <charset val="129"/>
          </rPr>
          <t>개행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문자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현미경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정합성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최대 15um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trike/>
            <sz val="9"/>
            <color indexed="81"/>
            <rFont val="맑은 고딕"/>
            <family val="3"/>
            <charset val="129"/>
          </rPr>
          <t>Teaching 화면에서 AF ON 시 cog Set 하도록 수정</t>
        </r>
        <r>
          <rPr>
            <sz val="9"/>
            <color indexed="81"/>
            <rFont val="Tahoma"/>
            <family val="2"/>
          </rPr>
          <t xml:space="preserve">.
5. AF </t>
        </r>
        <r>
          <rPr>
            <sz val="9"/>
            <color indexed="81"/>
            <rFont val="맑은 고딕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확인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AF </t>
        </r>
        <r>
          <rPr>
            <sz val="9"/>
            <color indexed="81"/>
            <rFont val="돋움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10"/>
            <rFont val="맑은 고딕"/>
            <family val="3"/>
            <charset val="129"/>
          </rPr>
          <t>잘 안나오네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현미경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정합성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3. Offset Log </t>
        </r>
        <r>
          <rPr>
            <sz val="9"/>
            <color indexed="81"/>
            <rFont val="돋움"/>
            <family val="3"/>
            <charset val="129"/>
          </rPr>
          <t xml:space="preserve">분석
</t>
        </r>
        <r>
          <rPr>
            <sz val="9"/>
            <color indexed="81"/>
            <rFont val="Tahoma"/>
            <family val="2"/>
          </rPr>
          <t xml:space="preserve"> - </t>
        </r>
      </text>
    </comment>
    <comment ref="W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뭐해야될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그런가</t>
        </r>
        <r>
          <rPr>
            <sz val="9"/>
            <color indexed="81"/>
            <rFont val="Tahoma"/>
            <family val="2"/>
          </rPr>
          <t>?</t>
        </r>
      </text>
    </comment>
    <comment ref="N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Tutorial</t>
        </r>
      </text>
    </comment>
    <comment ref="O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싫은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갑작스런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두려움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계획했던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수행하지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짜증감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요새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부회장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혈압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있는디</t>
        </r>
        <r>
          <rPr>
            <sz val="9"/>
            <color indexed="81"/>
            <rFont val="Tahoma"/>
            <family val="2"/>
          </rPr>
          <t>….</t>
        </r>
      </text>
    </comment>
    <comment ref="R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티칭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CPK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15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예상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취소됨</t>
        </r>
        <r>
          <rPr>
            <sz val="9"/>
            <color indexed="81"/>
            <rFont val="Tahoma"/>
            <family val="2"/>
          </rPr>
          <t>.</t>
        </r>
      </text>
    </comment>
    <comment ref="V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Offset Log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1/17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중간검수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금일</t>
        </r>
        <r>
          <rPr>
            <sz val="9"/>
            <color indexed="81"/>
            <rFont val="Tahoma"/>
            <family val="2"/>
          </rPr>
          <t xml:space="preserve"> 18:00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문서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단톡방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E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흡연욕구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문닫힘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ㅋ
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싫어도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발전적인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뭔가를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R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</text>
    </comment>
    <comment ref="U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졸릴까</t>
        </r>
        <r>
          <rPr>
            <sz val="9"/>
            <color indexed="81"/>
            <rFont val="Tahoma"/>
            <family val="2"/>
          </rPr>
          <t>?</t>
        </r>
      </text>
    </comment>
    <comment ref="T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점심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먹음
영어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듣기만</t>
        </r>
        <r>
          <rPr>
            <sz val="9"/>
            <color indexed="81"/>
            <rFont val="Tahoma"/>
            <family val="2"/>
          </rPr>
          <t>...</t>
        </r>
      </text>
    </comment>
    <comment ref="E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 RDP Test 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C1 </t>
        </r>
        <r>
          <rPr>
            <sz val="9"/>
            <color indexed="81"/>
            <rFont val="돋움"/>
            <family val="3"/>
            <charset val="129"/>
          </rPr>
          <t>나찌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C1 </t>
        </r>
        <r>
          <rPr>
            <sz val="9"/>
            <color indexed="81"/>
            <rFont val="돋움"/>
            <family val="3"/>
            <charset val="129"/>
          </rPr>
          <t>중간검수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13:10 ~ 14:10 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
</t>
        </r>
        <r>
          <rPr>
            <sz val="9"/>
            <color indexed="81"/>
            <rFont val="돋움"/>
            <family val="3"/>
            <charset val="129"/>
          </rPr>
          <t>부회장님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NetTime </t>
        </r>
        <r>
          <rPr>
            <sz val="9"/>
            <color indexed="81"/>
            <rFont val="돋움"/>
            <family val="3"/>
            <charset val="129"/>
          </rPr>
          <t>재검토</t>
        </r>
        <r>
          <rPr>
            <sz val="9"/>
            <color indexed="81"/>
            <rFont val="Tahoma"/>
            <family val="2"/>
          </rPr>
          <t>??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</t>
        </r>
        <r>
          <rPr>
            <sz val="9"/>
            <color indexed="81"/>
            <rFont val="돋움"/>
            <family val="3"/>
            <charset val="129"/>
          </rPr>
          <t xml:space="preserve">대회의실
</t>
        </r>
        <r>
          <rPr>
            <sz val="9"/>
            <color indexed="81"/>
            <rFont val="Tahoma"/>
            <family val="2"/>
          </rPr>
          <t xml:space="preserve">13:00 ~
</t>
        </r>
        <r>
          <rPr>
            <sz val="9"/>
            <color indexed="81"/>
            <rFont val="돋움"/>
            <family val="3"/>
            <charset val="129"/>
          </rPr>
          <t>자유토론이라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부서간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의사소통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원활
벤치마킹을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잘하자
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좋아한다</t>
        </r>
        <r>
          <rPr>
            <sz val="9"/>
            <color indexed="81"/>
            <rFont val="Tahoma"/>
            <family val="2"/>
          </rPr>
          <t>.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
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
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걸렸다</t>
        </r>
        <r>
          <rPr>
            <sz val="9"/>
            <color indexed="81"/>
            <rFont val="Tahoma"/>
            <family val="2"/>
          </rPr>
          <t>...</t>
        </r>
      </text>
    </comment>
    <comment ref="R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푸리에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변환</t>
        </r>
      </text>
    </comment>
    <comment ref="T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간결하고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부러지게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법
</t>
        </r>
        <r>
          <rPr>
            <b/>
            <sz val="9"/>
            <color indexed="81"/>
            <rFont val="돋움"/>
            <family val="3"/>
            <charset val="129"/>
          </rPr>
          <t>명사와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동사를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이성적이고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똑똑해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보인다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간결하고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초등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학년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 xml:space="preserve">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중요한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단문으로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덩어리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기억하기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어렵다</t>
        </r>
        <r>
          <rPr>
            <sz val="9"/>
            <color indexed="81"/>
            <rFont val="Tahoma"/>
            <family val="2"/>
          </rPr>
          <t xml:space="preserve">)
3.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중요하게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말한다</t>
        </r>
        <r>
          <rPr>
            <sz val="9"/>
            <color indexed="81"/>
            <rFont val="Tahoma"/>
            <family val="2"/>
          </rPr>
          <t xml:space="preserve">)
4. </t>
        </r>
        <r>
          <rPr>
            <sz val="9"/>
            <color indexed="81"/>
            <rFont val="돋움"/>
            <family val="3"/>
            <charset val="129"/>
          </rPr>
          <t>단호한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강조하고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단호하게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말한다</t>
        </r>
        <r>
          <rPr>
            <sz val="9"/>
            <color indexed="81"/>
            <rFont val="Tahoma"/>
            <family val="2"/>
          </rPr>
          <t xml:space="preserve">.)
</t>
        </r>
        <r>
          <rPr>
            <sz val="9"/>
            <color indexed="81"/>
            <rFont val="돋움"/>
            <family val="3"/>
            <charset val="129"/>
          </rPr>
          <t>진지하게</t>
        </r>
        <r>
          <rPr>
            <sz val="9"/>
            <color indexed="81"/>
            <rFont val="Tahoma"/>
            <family val="2"/>
          </rPr>
          <t xml:space="preserve">! </t>
        </r>
        <r>
          <rPr>
            <sz val="9"/>
            <color indexed="81"/>
            <rFont val="돋움"/>
            <family val="3"/>
            <charset val="129"/>
          </rPr>
          <t>전문가답게</t>
        </r>
        <r>
          <rPr>
            <sz val="9"/>
            <color indexed="81"/>
            <rFont val="Tahoma"/>
            <family val="2"/>
          </rPr>
          <t xml:space="preserve">!!
</t>
        </r>
        <r>
          <rPr>
            <sz val="9"/>
            <color indexed="81"/>
            <rFont val="돋움"/>
            <family val="3"/>
            <charset val="129"/>
          </rPr>
          <t>발표할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리더처럼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하려면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평소에는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자연스러운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보여주되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발표할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자신감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연출하기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레이쥔의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>a.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강연시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b. </t>
        </r>
        <r>
          <rPr>
            <sz val="9"/>
            <color indexed="81"/>
            <rFont val="돋움"/>
            <family val="3"/>
            <charset val="129"/>
          </rPr>
          <t>거울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앞에서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리허설
데모스테네스의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a.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돌멩이를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연습하기
</t>
        </r>
        <r>
          <rPr>
            <sz val="9"/>
            <color indexed="81"/>
            <rFont val="Tahoma"/>
            <family val="2"/>
          </rPr>
          <t xml:space="preserve">b. </t>
        </r>
        <r>
          <rPr>
            <sz val="9"/>
            <color indexed="81"/>
            <rFont val="돋움"/>
            <family val="3"/>
            <charset val="129"/>
          </rPr>
          <t>호흡이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가빠진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늘리는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c. </t>
        </r>
        <r>
          <rPr>
            <sz val="9"/>
            <color indexed="81"/>
            <rFont val="돋움"/>
            <family val="3"/>
            <charset val="129"/>
          </rPr>
          <t>왼쪽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올려두고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만듦
사람들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주기위해서는
철저한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필요하다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성공은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행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돋움"/>
            <family val="3"/>
            <charset val="129"/>
          </rPr>
          <t>동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E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가상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하드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증가</t>
        </r>
      </text>
    </comment>
    <comment ref="F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졸림
서버에서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못하넹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G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I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박동기</t>
        </r>
      </text>
    </comment>
    <comment ref="K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졸림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설비인거야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가압착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</text>
    </comment>
    <comment ref="N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이상하네</t>
        </r>
        <r>
          <rPr>
            <sz val="9"/>
            <color indexed="81"/>
            <rFont val="Tahoma"/>
            <family val="2"/>
          </rPr>
          <t>...</t>
        </r>
      </text>
    </comment>
    <comment ref="G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</text>
    </comment>
    <comment ref="K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시간이네</t>
        </r>
        <r>
          <rPr>
            <sz val="9"/>
            <color indexed="81"/>
            <rFont val="Tahoma"/>
            <family val="2"/>
          </rPr>
          <t>...</t>
        </r>
      </text>
    </comment>
    <comment ref="S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뭐했지</t>
        </r>
        <r>
          <rPr>
            <sz val="9"/>
            <color indexed="81"/>
            <rFont val="Tahoma"/>
            <family val="2"/>
          </rPr>
          <t>??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웃고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있지만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할말은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하세요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질문에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빠르다</t>
        </r>
        <r>
          <rPr>
            <sz val="9"/>
            <color indexed="81"/>
            <rFont val="Tahoma"/>
            <family val="2"/>
          </rPr>
          <t xml:space="preserve">.
3. </t>
        </r>
        <r>
          <rPr>
            <sz val="9"/>
            <color indexed="81"/>
            <rFont val="돋움"/>
            <family val="3"/>
            <charset val="129"/>
          </rPr>
          <t>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믿는다</t>
        </r>
        <r>
          <rPr>
            <sz val="9"/>
            <color indexed="81"/>
            <rFont val="Tahoma"/>
            <family val="2"/>
          </rPr>
          <t xml:space="preserve">.
4.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고마운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표현한다</t>
        </r>
        <r>
          <rPr>
            <sz val="9"/>
            <color indexed="81"/>
            <rFont val="Tahoma"/>
            <family val="2"/>
          </rPr>
          <t xml:space="preserve">.
5. </t>
        </r>
        <r>
          <rPr>
            <sz val="9"/>
            <color indexed="81"/>
            <rFont val="돋움"/>
            <family val="3"/>
            <charset val="129"/>
          </rPr>
          <t>먹거리로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스티브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조언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당신의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고수하라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회사에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당신의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유산을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남겨라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조금은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할말은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조직원들에게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피드백을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성장한다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협상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광희</t>
        </r>
        <r>
          <rPr>
            <sz val="9"/>
            <color indexed="81"/>
            <rFont val="Tahoma"/>
            <family val="2"/>
          </rPr>
          <t xml:space="preserve">)
1. </t>
        </r>
        <r>
          <rPr>
            <sz val="9"/>
            <color indexed="81"/>
            <rFont val="돋움"/>
            <family val="3"/>
            <charset val="129"/>
          </rPr>
          <t xml:space="preserve">선심작전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수집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이야기하기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서서히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5. Yes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답할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유도하기
</t>
        </r>
        <r>
          <rPr>
            <sz val="9"/>
            <color indexed="81"/>
            <rFont val="Tahoma"/>
            <family val="2"/>
          </rPr>
          <t xml:space="preserve">6. </t>
        </r>
        <r>
          <rPr>
            <sz val="9"/>
            <color indexed="81"/>
            <rFont val="돋움"/>
            <family val="3"/>
            <charset val="129"/>
          </rPr>
          <t>손실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심리를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이용한다</t>
        </r>
        <r>
          <rPr>
            <sz val="9"/>
            <color indexed="81"/>
            <rFont val="Tahoma"/>
            <family val="2"/>
          </rPr>
          <t>.</t>
        </r>
      </text>
    </comment>
    <comment ref="K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핵심을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어떻게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강조해야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할까요</t>
        </r>
        <r>
          <rPr>
            <b/>
            <sz val="9"/>
            <color indexed="81"/>
            <rFont val="Tahoma"/>
            <family val="2"/>
          </rPr>
          <t>?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나승연</t>
        </r>
        <r>
          <rPr>
            <sz val="9"/>
            <color indexed="81"/>
            <rFont val="Tahoma"/>
            <family val="2"/>
          </rPr>
          <t xml:space="preserve">)
1. </t>
        </r>
        <r>
          <rPr>
            <sz val="9"/>
            <color indexed="81"/>
            <rFont val="돋움"/>
            <family val="3"/>
            <charset val="129"/>
          </rPr>
          <t>청중의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깃발을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꽂아놓고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시작하라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청중에게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알려주고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시작하라</t>
        </r>
        <r>
          <rPr>
            <sz val="9"/>
            <color indexed="81"/>
            <rFont val="Tahoma"/>
            <family val="2"/>
          </rPr>
          <t xml:space="preserve">.
3. </t>
        </r>
        <r>
          <rPr>
            <sz val="9"/>
            <color indexed="81"/>
            <rFont val="돋움"/>
            <family val="3"/>
            <charset val="129"/>
          </rPr>
          <t>시작하기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말하고자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그림으로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보여줘라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발표를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잘하려면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핵심문제에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자문자답하기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훈련하기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핵이사강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처음과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끝부분을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연습하기
덤덤하면서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단백한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연습하기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좋은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연설문이란</t>
        </r>
        <r>
          <rPr>
            <sz val="9"/>
            <color indexed="81"/>
            <rFont val="Tahoma"/>
            <family val="2"/>
          </rPr>
          <t xml:space="preserve">...
a </t>
        </r>
        <r>
          <rPr>
            <sz val="9"/>
            <color indexed="81"/>
            <rFont val="돋움"/>
            <family val="3"/>
            <charset val="129"/>
          </rPr>
          <t>인사를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또박또박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읽기
</t>
        </r>
        <r>
          <rPr>
            <sz val="9"/>
            <color indexed="81"/>
            <rFont val="Tahoma"/>
            <family val="2"/>
          </rPr>
          <t xml:space="preserve">b </t>
        </r>
        <r>
          <rPr>
            <sz val="9"/>
            <color indexed="81"/>
            <rFont val="돋움"/>
            <family val="3"/>
            <charset val="129"/>
          </rPr>
          <t>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행동을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분리하기
</t>
        </r>
        <r>
          <rPr>
            <sz val="9"/>
            <color indexed="81"/>
            <rFont val="Tahoma"/>
            <family val="2"/>
          </rPr>
          <t>c. '</t>
        </r>
        <r>
          <rPr>
            <sz val="9"/>
            <color indexed="81"/>
            <rFont val="돋움"/>
            <family val="3"/>
            <charset val="129"/>
          </rPr>
          <t>저는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믿는다라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하기
</t>
        </r>
        <r>
          <rPr>
            <sz val="9"/>
            <color indexed="81"/>
            <rFont val="Tahoma"/>
            <family val="2"/>
          </rPr>
          <t xml:space="preserve">d. </t>
        </r>
        <r>
          <rPr>
            <sz val="9"/>
            <color indexed="81"/>
            <rFont val="돋움"/>
            <family val="3"/>
            <charset val="129"/>
          </rPr>
          <t>소속은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밝히시고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끊고난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또박또박
</t>
        </r>
        <r>
          <rPr>
            <sz val="9"/>
            <color indexed="81"/>
            <rFont val="Tahoma"/>
            <family val="2"/>
          </rPr>
          <t xml:space="preserve">e.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멤버를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소개하는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중요하다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핵이사강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연설문의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구조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 xml:space="preserve">자기소개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멤버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소개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청중에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인사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핵심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전달
</t>
        </r>
        <r>
          <rPr>
            <sz val="9"/>
            <color indexed="81"/>
            <rFont val="Tahoma"/>
            <family val="2"/>
          </rPr>
          <t xml:space="preserve">f. </t>
        </r>
        <r>
          <rPr>
            <sz val="9"/>
            <color indexed="81"/>
            <rFont val="돋움"/>
            <family val="3"/>
            <charset val="129"/>
          </rPr>
          <t>핵심을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이야기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말하기
</t>
        </r>
        <r>
          <rPr>
            <sz val="9"/>
            <color indexed="81"/>
            <rFont val="Tahoma"/>
            <family val="2"/>
          </rPr>
          <t xml:space="preserve">g. </t>
        </r>
        <r>
          <rPr>
            <sz val="9"/>
            <color indexed="81"/>
            <rFont val="돋움"/>
            <family val="3"/>
            <charset val="129"/>
          </rPr>
          <t>핵심과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이어져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h. </t>
        </r>
        <r>
          <rPr>
            <sz val="9"/>
            <color indexed="81"/>
            <rFont val="돋움"/>
            <family val="3"/>
            <charset val="129"/>
          </rPr>
          <t>결론에서는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굳은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보여주기
</t>
        </r>
        <r>
          <rPr>
            <sz val="9"/>
            <color indexed="81"/>
            <rFont val="Tahoma"/>
            <family val="2"/>
          </rPr>
          <t xml:space="preserve">i.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인사에도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전문가처럼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연습하기</t>
        </r>
      </text>
    </comment>
    <comment ref="Q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멍</t>
        </r>
        <r>
          <rPr>
            <sz val="9"/>
            <color indexed="81"/>
            <rFont val="Tahoma"/>
            <family val="2"/>
          </rPr>
          <t>...</t>
        </r>
      </text>
    </comment>
    <comment ref="J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정리하고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퇴근하자</t>
        </r>
        <r>
          <rPr>
            <sz val="9"/>
            <color indexed="81"/>
            <rFont val="Tahoma"/>
            <family val="2"/>
          </rPr>
          <t>.</t>
        </r>
      </text>
    </comment>
    <comment ref="M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칼라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CGMS </t>
        </r>
        <r>
          <rPr>
            <sz val="9"/>
            <color indexed="81"/>
            <rFont val="돋움"/>
            <family val="3"/>
            <charset val="129"/>
          </rPr>
          <t>솔더링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돋움"/>
            <family val="3"/>
            <charset val="129"/>
          </rPr>
          <t>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안에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사람의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마음을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사로잡는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비밀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봉준호감독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b/>
            <sz val="9"/>
            <color indexed="81"/>
            <rFont val="돋움"/>
            <family val="3"/>
            <charset val="129"/>
          </rPr>
          <t>엘리베이터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스피치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상대방에게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1. </t>
        </r>
        <r>
          <rPr>
            <sz val="9"/>
            <color indexed="81"/>
            <rFont val="돋움"/>
            <family val="3"/>
            <charset val="129"/>
          </rPr>
          <t>호감도를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연출하기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흥미를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하기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논리적으로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기승전결을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세워서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접근하기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상대의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이해수준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고려하기
</t>
        </r>
        <r>
          <rPr>
            <sz val="9"/>
            <color indexed="81"/>
            <rFont val="Tahoma"/>
            <family val="2"/>
          </rPr>
          <t xml:space="preserve">5. </t>
        </r>
        <r>
          <rPr>
            <sz val="9"/>
            <color indexed="81"/>
            <rFont val="돋움"/>
            <family val="3"/>
            <charset val="129"/>
          </rPr>
          <t>상대에게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혜택과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알려주기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핵이사강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 xml:space="preserve">
a. </t>
        </r>
        <r>
          <rPr>
            <sz val="9"/>
            <color indexed="81"/>
            <rFont val="돋움"/>
            <family val="3"/>
            <charset val="129"/>
          </rPr>
          <t>핵심을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말하기
</t>
        </r>
        <r>
          <rPr>
            <sz val="9"/>
            <color indexed="81"/>
            <rFont val="Tahoma"/>
            <family val="2"/>
          </rPr>
          <t xml:space="preserve">b. </t>
        </r>
        <r>
          <rPr>
            <sz val="9"/>
            <color indexed="81"/>
            <rFont val="돋움"/>
            <family val="3"/>
            <charset val="129"/>
          </rPr>
          <t>이유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핵심이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설명하기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c. </t>
        </r>
        <r>
          <rPr>
            <sz val="9"/>
            <color indexed="81"/>
            <rFont val="돋움"/>
            <family val="3"/>
            <charset val="129"/>
          </rPr>
          <t>사례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납득할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설명하기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d. </t>
        </r>
        <r>
          <rPr>
            <sz val="9"/>
            <color indexed="81"/>
            <rFont val="돋움"/>
            <family val="3"/>
            <charset val="129"/>
          </rPr>
          <t>강조하여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마무리하기</t>
        </r>
        <r>
          <rPr>
            <sz val="9"/>
            <color indexed="81"/>
            <rFont val="Tahoma"/>
            <family val="2"/>
          </rPr>
          <t>.</t>
        </r>
      </text>
    </comment>
    <comment ref="H4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</text>
    </comment>
    <comment ref="L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수요일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sz val="9"/>
            <color indexed="81"/>
            <rFont val="돋움"/>
            <family val="3"/>
            <charset val="129"/>
          </rPr>
          <t>축구때문에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7.xml><?xml version="1.0" encoding="utf-8"?>
<comments xmlns="http://schemas.openxmlformats.org/spreadsheetml/2006/main">
  <authors>
    <author>jcseo</author>
  </authors>
  <commentList>
    <comment ref="T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올랐음</t>
        </r>
        <r>
          <rPr>
            <sz val="9"/>
            <color indexed="81"/>
            <rFont val="Tahoma"/>
            <family val="2"/>
          </rPr>
          <t>.</t>
        </r>
      </text>
    </comment>
    <comment ref="X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계단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오르기는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>.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진욱팀장</t>
        </r>
        <r>
          <rPr>
            <sz val="9"/>
            <color indexed="81"/>
            <rFont val="Tahoma"/>
            <family val="2"/>
          </rPr>
          <t xml:space="preserve"> : CGMS, DCP ?
Grab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H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Camera Grab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TWIM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CGMS/DCP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J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답변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하이크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전기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겹치나</t>
        </r>
        <r>
          <rPr>
            <sz val="9"/>
            <color indexed="81"/>
            <rFont val="Tahoma"/>
            <family val="2"/>
          </rPr>
          <t>...</t>
        </r>
      </text>
    </comment>
    <comment ref="M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P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Unloader 1/19 </t>
        </r>
        <r>
          <rPr>
            <b/>
            <sz val="9"/>
            <color indexed="81"/>
            <rFont val="돋움"/>
            <family val="3"/>
            <charset val="129"/>
          </rPr>
          <t>일정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돋움"/>
            <family val="3"/>
            <charset val="129"/>
          </rPr>
          <t>나찌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V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 xml:space="preserve">;;;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안된다</t>
        </r>
        <r>
          <rPr>
            <sz val="9"/>
            <color indexed="81"/>
            <rFont val="Tahoma"/>
            <family val="2"/>
          </rPr>
          <t>.</t>
        </r>
      </text>
    </comment>
    <comment ref="X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AF Mode </t>
        </r>
        <r>
          <rPr>
            <sz val="9"/>
            <color indexed="81"/>
            <rFont val="돋움"/>
            <family val="3"/>
            <charset val="129"/>
          </rPr>
          <t>살려서</t>
        </r>
        <r>
          <rPr>
            <sz val="9"/>
            <color indexed="81"/>
            <rFont val="Tahoma"/>
            <family val="2"/>
          </rPr>
          <t xml:space="preserve"> Auto Run </t>
        </r>
        <r>
          <rPr>
            <sz val="9"/>
            <color indexed="81"/>
            <rFont val="돋움"/>
            <family val="3"/>
            <charset val="129"/>
          </rPr>
          <t>진행
포지션에</t>
        </r>
        <r>
          <rPr>
            <sz val="9"/>
            <color indexed="81"/>
            <rFont val="Tahoma"/>
            <family val="2"/>
          </rPr>
          <t xml:space="preserve"> Offset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
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Stage / 2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Stage </t>
        </r>
        <r>
          <rPr>
            <sz val="9"/>
            <color indexed="81"/>
            <rFont val="돋움"/>
            <family val="3"/>
            <charset val="129"/>
          </rPr>
          <t>물류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다름
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수립해야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Mark Rotation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 xml:space="preserve"> )
Line Rotation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저녁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VS 2017 </t>
        </r>
        <r>
          <rPr>
            <sz val="9"/>
            <color indexed="81"/>
            <rFont val="돋움"/>
            <family val="3"/>
            <charset val="129"/>
          </rPr>
          <t>재설치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공통사양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회신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연락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대기
</t>
        </r>
      </text>
    </comment>
    <comment ref="F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</t>
        </r>
        <r>
          <rPr>
            <sz val="9"/>
            <color indexed="81"/>
            <rFont val="Tahoma"/>
            <family val="2"/>
          </rPr>
          <t>...</t>
        </r>
      </text>
    </comment>
    <comment ref="G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황금지식
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안되서</t>
        </r>
        <r>
          <rPr>
            <sz val="9"/>
            <color indexed="81"/>
            <rFont val="Tahoma"/>
            <family val="2"/>
          </rPr>
          <t>...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trike/>
            <sz val="9"/>
            <color indexed="81"/>
            <rFont val="Tahoma"/>
            <family val="2"/>
          </rPr>
          <t xml:space="preserve">Mark Rotation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 xml:space="preserve"> )
 - OK 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여기까지</t>
        </r>
        <r>
          <rPr>
            <sz val="9"/>
            <color indexed="81"/>
            <rFont val="Tahoma"/>
            <family val="2"/>
          </rPr>
          <t>… 
2.</t>
        </r>
        <r>
          <rPr>
            <strike/>
            <sz val="9"/>
            <color indexed="81"/>
            <rFont val="Tahoma"/>
            <family val="2"/>
          </rPr>
          <t xml:space="preserve"> Line Rotation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OK 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여기까지</t>
        </r>
        <r>
          <rPr>
            <sz val="9"/>
            <color indexed="81"/>
            <rFont val="Tahoma"/>
            <family val="2"/>
          </rPr>
          <t>…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-
4. VS 2017 </t>
        </r>
        <r>
          <rPr>
            <sz val="9"/>
            <color indexed="81"/>
            <rFont val="돋움"/>
            <family val="3"/>
            <charset val="129"/>
          </rPr>
          <t>재설치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재설치하면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>.. 50GB...)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5. RDP Test ( Agent PC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FTP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깔기</t>
        </r>
        <r>
          <rPr>
            <sz val="9"/>
            <color indexed="81"/>
            <rFont val="Tahoma"/>
            <family val="2"/>
          </rPr>
          <t xml:space="preserve"> )
 =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빼자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K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결국엔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원래거로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돌아왔네</t>
        </r>
        <r>
          <rPr>
            <sz val="9"/>
            <color indexed="81"/>
            <rFont val="Tahoma"/>
            <family val="2"/>
          </rPr>
          <t>...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trike/>
            <sz val="9"/>
            <color indexed="81"/>
            <rFont val="맑은 고딕"/>
            <family val="3"/>
            <charset val="129"/>
          </rPr>
          <t>코드 배포 준비</t>
        </r>
        <r>
          <rPr>
            <sz val="9"/>
            <color indexed="81"/>
            <rFont val="Tahoma"/>
            <family val="2"/>
          </rPr>
          <t xml:space="preserve">(PC3, PC4)
</t>
        </r>
        <r>
          <rPr>
            <strike/>
            <sz val="9"/>
            <color indexed="81"/>
            <rFont val="맑은 고딕"/>
            <family val="3"/>
            <charset val="129"/>
          </rPr>
          <t>뭘 어떻게 해야 되나?</t>
        </r>
        <r>
          <rPr>
            <sz val="9"/>
            <color indexed="81"/>
            <rFont val="Tahoma"/>
            <family val="2"/>
          </rPr>
          <t xml:space="preserve">
RDPICSRUN(int _PatTagNo)
 -&gt; </t>
        </r>
        <r>
          <rPr>
            <sz val="9"/>
            <color indexed="81"/>
            <rFont val="돋움"/>
            <family val="3"/>
            <charset val="129"/>
          </rPr>
          <t>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
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당분간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AF </t>
        </r>
        <r>
          <rPr>
            <b/>
            <sz val="9"/>
            <color indexed="81"/>
            <rFont val="돋움"/>
            <family val="3"/>
            <charset val="129"/>
          </rPr>
          <t>안되는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포지션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Cog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어제</t>
        </r>
        <r>
          <rPr>
            <sz val="9"/>
            <color indexed="81"/>
            <rFont val="Tahoma"/>
            <family val="2"/>
          </rPr>
          <t xml:space="preserve"> AiutoRun Log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Inspection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
오전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청정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
오후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정합성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정합성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LAF Z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Y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
웹서핑</t>
        </r>
      </text>
    </comment>
    <comment ref="Z2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일해야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하는데</t>
        </r>
        <r>
          <rPr>
            <b/>
            <sz val="9"/>
            <color indexed="81"/>
            <rFont val="Tahoma"/>
            <family val="2"/>
          </rPr>
          <t xml:space="preserve">.. </t>
        </r>
        <r>
          <rPr>
            <b/>
            <sz val="9"/>
            <color indexed="81"/>
            <rFont val="돋움"/>
            <family val="3"/>
            <charset val="129"/>
          </rPr>
          <t>가기가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싫다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K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밀어붙여서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해결했음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F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공통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 xml:space="preserve">..
12M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>...</t>
        </r>
      </text>
    </comment>
    <comment ref="G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K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하넹</t>
        </r>
        <r>
          <rPr>
            <sz val="9"/>
            <color indexed="81"/>
            <rFont val="Tahoma"/>
            <family val="2"/>
          </rPr>
          <t>...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...</t>
        </r>
      </text>
    </comment>
    <comment ref="H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85%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전기검수라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가능함</t>
        </r>
        <r>
          <rPr>
            <sz val="9"/>
            <color indexed="81"/>
            <rFont val="Tahoma"/>
            <family val="2"/>
          </rPr>
          <t xml:space="preserve">.
PC3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캘리브레이션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 - OK
</t>
        </r>
        <r>
          <rPr>
            <b/>
            <sz val="9"/>
            <color indexed="81"/>
            <rFont val="Tahoma"/>
            <family val="2"/>
          </rPr>
          <t xml:space="preserve">AF </t>
        </r>
        <r>
          <rPr>
            <b/>
            <sz val="9"/>
            <color indexed="81"/>
            <rFont val="돋움"/>
            <family val="3"/>
            <charset val="129"/>
          </rPr>
          <t>안되는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포지션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Moving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Cog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남기고</t>
        </r>
        <r>
          <rPr>
            <sz val="9"/>
            <color indexed="81"/>
            <rFont val="Tahoma"/>
            <family val="2"/>
          </rPr>
          <t xml:space="preserve"> Auto Run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GetStatus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한번만해서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Cog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N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일취월장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특강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사고편
살짝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그럴수도</t>
        </r>
        <r>
          <rPr>
            <sz val="9"/>
            <color indexed="81"/>
            <rFont val="Tahoma"/>
            <family val="2"/>
          </rPr>
          <t>...</t>
        </r>
      </text>
    </comment>
    <comment ref="Z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영상</t>
        </r>
      </text>
    </comment>
    <comment ref="F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발생하니까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...</t>
        </r>
      </text>
    </comment>
    <comment ref="J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커팅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</t>
        </r>
      </text>
    </comment>
    <comment ref="Y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</text>
    </comment>
    <comment ref="D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슬슬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들어오네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수요일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일정 미팅</t>
        </r>
        <r>
          <rPr>
            <sz val="9"/>
            <color indexed="81"/>
            <rFont val="돋움"/>
            <family val="3"/>
            <charset val="129"/>
          </rPr>
          <t xml:space="preserve">
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VS 2017 재설치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AGENT PC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PC3 Inspect Pre1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캘리브레이션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L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약간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V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뭐했지</t>
        </r>
        <r>
          <rPr>
            <sz val="9"/>
            <color indexed="81"/>
            <rFont val="Tahoma"/>
            <family val="2"/>
          </rPr>
          <t>??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Mark Rotation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걸렸음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F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안될게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없는데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</t>
        </r>
      </text>
    </comment>
    <comment ref="T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Auto Focus </t>
        </r>
        <r>
          <rPr>
            <sz val="9"/>
            <color indexed="81"/>
            <rFont val="돋움"/>
            <family val="3"/>
            <charset val="129"/>
          </rPr>
          <t>점검
원인은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알았다</t>
        </r>
        <r>
          <rPr>
            <sz val="9"/>
            <color indexed="81"/>
            <rFont val="Tahoma"/>
            <family val="2"/>
          </rPr>
          <t xml:space="preserve">.
FOV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Laser Sensor </t>
        </r>
        <r>
          <rPr>
            <sz val="9"/>
            <color indexed="81"/>
            <rFont val="돋움"/>
            <family val="3"/>
            <charset val="129"/>
          </rPr>
          <t>위치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L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작업으로</t>
        </r>
        <r>
          <rPr>
            <sz val="9"/>
            <color indexed="81"/>
            <rFont val="Tahoma"/>
            <family val="2"/>
          </rPr>
          <t xml:space="preserve"> 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P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오늘도</t>
        </r>
        <r>
          <rPr>
            <sz val="9"/>
            <color indexed="81"/>
            <rFont val="Tahoma"/>
            <family val="2"/>
          </rPr>
          <t xml:space="preserve"> Scribd </t>
        </r>
        <r>
          <rPr>
            <sz val="9"/>
            <color indexed="81"/>
            <rFont val="돋움"/>
            <family val="3"/>
            <charset val="129"/>
          </rPr>
          <t>못했네</t>
        </r>
        <r>
          <rPr>
            <sz val="9"/>
            <color indexed="81"/>
            <rFont val="Tahoma"/>
            <family val="2"/>
          </rPr>
          <t>...</t>
        </r>
      </text>
    </comment>
    <comment ref="W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휴식</t>
        </r>
      </text>
    </comment>
    <comment ref="D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상처주지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피드백하기
간언</t>
        </r>
        <r>
          <rPr>
            <sz val="9"/>
            <color indexed="81"/>
            <rFont val="Tahoma"/>
            <family val="2"/>
          </rPr>
          <t xml:space="preserve"> vs </t>
        </r>
        <r>
          <rPr>
            <sz val="9"/>
            <color indexed="81"/>
            <rFont val="돋움"/>
            <family val="3"/>
            <charset val="129"/>
          </rPr>
          <t>납업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세종대왕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피드백을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되기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물론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정답은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아니지만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이렇게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말해줘도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될까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구체적인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피드백이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긍정적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부정적인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</t>
        </r>
        <r>
          <rPr>
            <sz val="9"/>
            <color indexed="81"/>
            <rFont val="Tahoma"/>
            <family val="2"/>
          </rPr>
          <t xml:space="preserve"> -&gt;  </t>
        </r>
        <r>
          <rPr>
            <sz val="9"/>
            <color indexed="81"/>
            <rFont val="돋움"/>
            <family val="3"/>
            <charset val="129"/>
          </rPr>
          <t>격려로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</text>
    </comment>
    <comment ref="E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양치</t>
        </r>
      </text>
    </comment>
    <comment ref="G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H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관리자가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갖춰야할</t>
        </r>
        <r>
          <rPr>
            <b/>
            <sz val="9"/>
            <color indexed="81"/>
            <rFont val="Tahoma"/>
            <family val="2"/>
          </rPr>
          <t xml:space="preserve"> 4E</t>
        </r>
        <r>
          <rPr>
            <b/>
            <sz val="9"/>
            <color indexed="81"/>
            <rFont val="돋움"/>
            <family val="3"/>
            <charset val="129"/>
          </rPr>
          <t>란</t>
        </r>
        <r>
          <rPr>
            <b/>
            <sz val="9"/>
            <color indexed="81"/>
            <rFont val="Tahoma"/>
            <family val="2"/>
          </rPr>
          <t>?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웰치의</t>
        </r>
        <r>
          <rPr>
            <b/>
            <sz val="9"/>
            <color indexed="81"/>
            <rFont val="Tahoma"/>
            <family val="2"/>
          </rPr>
          <t xml:space="preserve"> 4E</t>
        </r>
        <r>
          <rPr>
            <sz val="9"/>
            <color indexed="81"/>
            <rFont val="Tahoma"/>
            <family val="2"/>
          </rPr>
          <t xml:space="preserve">
Energy
Energize
Edge ( </t>
        </r>
        <r>
          <rPr>
            <sz val="9"/>
            <color indexed="81"/>
            <rFont val="돋움"/>
            <family val="3"/>
            <charset val="129"/>
          </rPr>
          <t>단호함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결단력</t>
        </r>
        <r>
          <rPr>
            <sz val="9"/>
            <color indexed="81"/>
            <rFont val="Tahoma"/>
            <family val="2"/>
          </rPr>
          <t xml:space="preserve"> )
Execute
</t>
        </r>
        <r>
          <rPr>
            <b/>
            <sz val="9"/>
            <color indexed="81"/>
            <rFont val="돋움"/>
            <family val="3"/>
            <charset val="129"/>
          </rPr>
          <t>좋은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리더의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역할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Model
Coach
Care
</t>
        </r>
        <r>
          <rPr>
            <sz val="9"/>
            <color indexed="81"/>
            <rFont val="돋움"/>
            <family val="3"/>
            <charset val="129"/>
          </rPr>
          <t>리더는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책상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숨지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I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양치</t>
        </r>
      </text>
    </comment>
    <comment ref="K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간만에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??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답변을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법</t>
        </r>
        <r>
          <rPr>
            <sz val="9"/>
            <color indexed="81"/>
            <rFont val="돋움"/>
            <family val="3"/>
            <charset val="129"/>
          </rPr>
          <t xml:space="preserve">
질문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사실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질문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의견을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묻는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질문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선택을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묻는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질문
</t>
        </r>
        <r>
          <rPr>
            <b/>
            <sz val="9"/>
            <color indexed="81"/>
            <rFont val="돋움"/>
            <family val="3"/>
            <charset val="129"/>
          </rPr>
          <t>질문을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잘하는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법</t>
        </r>
        <r>
          <rPr>
            <sz val="9"/>
            <color indexed="81"/>
            <rFont val="돋움"/>
            <family val="3"/>
            <charset val="129"/>
          </rPr>
          <t xml:space="preserve">
대상의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질문한다</t>
        </r>
        <r>
          <rPr>
            <sz val="9"/>
            <color indexed="81"/>
            <rFont val="Tahoma"/>
            <family val="2"/>
          </rPr>
          <t>.</t>
        </r>
      </text>
    </comment>
    <comment ref="Q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
팀내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담화</t>
        </r>
      </text>
    </comment>
    <comment ref="G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가급적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하루를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시간으로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환경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최근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Q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졸려서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읽음</t>
        </r>
        <r>
          <rPr>
            <sz val="9"/>
            <color indexed="81"/>
            <rFont val="Tahoma"/>
            <family val="2"/>
          </rPr>
          <t>.</t>
        </r>
      </text>
    </comment>
    <comment ref="H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읽었지만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습관화가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문제다</t>
        </r>
        <r>
          <rPr>
            <sz val="9"/>
            <color indexed="81"/>
            <rFont val="Tahoma"/>
            <family val="2"/>
          </rPr>
          <t>.</t>
        </r>
      </text>
    </comment>
    <comment ref="Q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아바타</t>
        </r>
      </text>
    </comment>
    <comment ref="L4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검수일정이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8.xml><?xml version="1.0" encoding="utf-8"?>
<comments xmlns="http://schemas.openxmlformats.org/spreadsheetml/2006/main">
  <authors>
    <author>jcseo</author>
  </authors>
  <commentList>
    <comment ref="H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</t>
        </r>
      </text>
    </comment>
    <comment ref="L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
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흡연
아파트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나가자</t>
        </r>
        <r>
          <rPr>
            <sz val="9"/>
            <color indexed="81"/>
            <rFont val="Tahoma"/>
            <family val="2"/>
          </rPr>
          <t>!</t>
        </r>
      </text>
    </comment>
    <comment ref="P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
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흡연
아파트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나가자</t>
        </r>
        <r>
          <rPr>
            <sz val="9"/>
            <color indexed="81"/>
            <rFont val="Tahoma"/>
            <family val="2"/>
          </rPr>
          <t>!</t>
        </r>
      </text>
    </comment>
    <comment ref="T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
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흡연
아파트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나가자</t>
        </r>
        <r>
          <rPr>
            <sz val="9"/>
            <color indexed="81"/>
            <rFont val="Tahoma"/>
            <family val="2"/>
          </rPr>
          <t>!</t>
        </r>
      </text>
    </comment>
    <comment ref="X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못했지만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오르기는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했음</t>
        </r>
        <r>
          <rPr>
            <sz val="9"/>
            <color indexed="81"/>
            <rFont val="Tahoma"/>
            <family val="2"/>
          </rPr>
          <t>.</t>
        </r>
      </text>
    </comment>
    <comment ref="X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이번주거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정리해야함</t>
        </r>
        <r>
          <rPr>
            <sz val="9"/>
            <color indexed="81"/>
            <rFont val="Tahoma"/>
            <family val="2"/>
          </rPr>
          <t>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루틴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>.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Auto Sequence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Line Auto Teaching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무슨일이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일어나고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..
1. Beta2 OLB -&gt;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Grab </t>
        </r>
        <r>
          <rPr>
            <sz val="9"/>
            <color indexed="81"/>
            <rFont val="돋움"/>
            <family val="3"/>
            <charset val="129"/>
          </rPr>
          <t xml:space="preserve">문제
</t>
        </r>
        <r>
          <rPr>
            <sz val="9"/>
            <color indexed="81"/>
            <rFont val="Tahoma"/>
            <family val="2"/>
          </rPr>
          <t xml:space="preserve">   - UT </t>
        </r>
        <r>
          <rPr>
            <sz val="9"/>
            <color indexed="81"/>
            <rFont val="돋움"/>
            <family val="3"/>
            <charset val="129"/>
          </rPr>
          <t>에서도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 (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Grab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말고는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신작은</t>
        </r>
        <r>
          <rPr>
            <sz val="9"/>
            <color indexed="81"/>
            <rFont val="Tahoma"/>
            <family val="2"/>
          </rPr>
          <t xml:space="preserve"> CGMS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모델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Auto </t>
        </r>
        <r>
          <rPr>
            <sz val="9"/>
            <color indexed="81"/>
            <rFont val="돋움"/>
            <family val="3"/>
            <charset val="129"/>
          </rPr>
          <t>일때도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>P)</t>
        </r>
      </text>
    </comment>
    <comment ref="X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Homing Test
 - OK
 - </t>
        </r>
        <r>
          <rPr>
            <sz val="9"/>
            <color indexed="81"/>
            <rFont val="돋움"/>
            <family val="3"/>
            <charset val="129"/>
          </rPr>
          <t>스케일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OK
Position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Moving Test
- OK
Cog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AF Test
- 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녹음파일</t>
        </r>
        <r>
          <rPr>
            <sz val="9"/>
            <color indexed="81"/>
            <rFont val="Tahoma"/>
            <family val="2"/>
          </rPr>
          <t xml:space="preserve"> 009 </t>
        </r>
        <r>
          <rPr>
            <sz val="9"/>
            <color indexed="81"/>
            <rFont val="돋움"/>
            <family val="3"/>
            <charset val="129"/>
          </rPr>
          <t xml:space="preserve">번
</t>
        </r>
        <r>
          <rPr>
            <sz val="9"/>
            <color indexed="81"/>
            <rFont val="Tahoma"/>
            <family val="2"/>
          </rPr>
          <t xml:space="preserve">Common Goal
</t>
        </r>
        <r>
          <rPr>
            <sz val="9"/>
            <color indexed="81"/>
            <rFont val="돋움"/>
            <family val="3"/>
            <charset val="129"/>
          </rPr>
          <t>연공서열</t>
        </r>
        <r>
          <rPr>
            <sz val="9"/>
            <color indexed="81"/>
            <rFont val="Tahoma"/>
            <family val="2"/>
          </rPr>
          <t xml:space="preserve"> X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Line Rotation </t>
        </r>
        <r>
          <rPr>
            <sz val="9"/>
            <color indexed="81"/>
            <rFont val="돋움"/>
            <family val="3"/>
            <charset val="129"/>
          </rPr>
          <t>완료한다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초안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디버깅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Calibration
Teaching
Homing
LAF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포지션별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티칭은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Homing Test
Position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Moving Test
Cog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AF Test
</t>
        </r>
        <r>
          <rPr>
            <sz val="9"/>
            <color indexed="81"/>
            <rFont val="돋움"/>
            <family val="3"/>
            <charset val="129"/>
          </rPr>
          <t>정작해야할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못했네</t>
        </r>
        <r>
          <rPr>
            <sz val="9"/>
            <color indexed="81"/>
            <rFont val="Tahoma"/>
            <family val="2"/>
          </rPr>
          <t>..</t>
        </r>
      </text>
    </comment>
    <comment ref="W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2017 </t>
        </r>
        <r>
          <rPr>
            <sz val="9"/>
            <color indexed="81"/>
            <rFont val="돋움"/>
            <family val="3"/>
            <charset val="129"/>
          </rPr>
          <t>설치파일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Z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일탈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수정된</t>
        </r>
        <r>
          <rPr>
            <sz val="9"/>
            <color indexed="81"/>
            <rFont val="Tahoma"/>
            <family val="2"/>
          </rPr>
          <t xml:space="preserve"> Lens </t>
        </r>
        <r>
          <rPr>
            <sz val="9"/>
            <color indexed="81"/>
            <rFont val="돋움"/>
            <family val="3"/>
            <charset val="129"/>
          </rPr>
          <t>조립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Baudrate 115200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될까</t>
        </r>
        <r>
          <rPr>
            <sz val="9"/>
            <color indexed="81"/>
            <rFont val="Tahoma"/>
            <family val="2"/>
          </rPr>
          <t>?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
바탕화면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AA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자꾸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딴짓을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하네</t>
        </r>
        <r>
          <rPr>
            <sz val="9"/>
            <color indexed="81"/>
            <rFont val="Tahoma"/>
            <family val="2"/>
          </rPr>
          <t>...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공유폴더</t>
        </r>
        <r>
          <rPr>
            <sz val="9"/>
            <color indexed="81"/>
            <rFont val="Tahoma"/>
            <family val="2"/>
          </rPr>
          <t xml:space="preserve"> SOP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2nd Mother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생각하는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줄여야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Calibration &amp;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</text>
    </comment>
    <comment ref="U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지적사항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렌즈측</t>
        </r>
        <r>
          <rPr>
            <sz val="9"/>
            <color indexed="81"/>
            <rFont val="Tahoma"/>
            <family val="2"/>
          </rPr>
          <t xml:space="preserve"> BS </t>
        </r>
        <r>
          <rPr>
            <sz val="9"/>
            <color indexed="81"/>
            <rFont val="돋움"/>
            <family val="3"/>
            <charset val="129"/>
          </rPr>
          <t>틀어서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난반사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없어짐</t>
        </r>
        <r>
          <rPr>
            <sz val="9"/>
            <color indexed="81"/>
            <rFont val="Tahoma"/>
            <family val="2"/>
          </rPr>
          <t>.
4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뜯어서</t>
        </r>
        <r>
          <rPr>
            <sz val="9"/>
            <color indexed="81"/>
            <rFont val="Tahoma"/>
            <family val="2"/>
          </rPr>
          <t xml:space="preserve"> BS </t>
        </r>
        <r>
          <rPr>
            <sz val="9"/>
            <color indexed="81"/>
            <rFont val="돋움"/>
            <family val="3"/>
            <charset val="129"/>
          </rPr>
          <t>각도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예정임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 xml:space="preserve">jcseo:
14:00 </t>
        </r>
        <r>
          <rPr>
            <b/>
            <sz val="9"/>
            <color indexed="81"/>
            <rFont val="돋움"/>
            <family val="3"/>
            <charset val="129"/>
          </rPr>
          <t>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발송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예정</t>
        </r>
        <r>
          <rPr>
            <b/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조립이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늦을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</t>
        </r>
        <r>
          <rPr>
            <sz val="9"/>
            <color indexed="81"/>
            <rFont val="Tahoma"/>
            <family val="2"/>
          </rPr>
          <t xml:space="preserve">…
MSG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Auto Focusing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>.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새벽까지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K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하버드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회복탄력성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리더는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부서의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팀원의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역량을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모든일을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다하기보다는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위임할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H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의견이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시키는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꿀먹은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벙어리에서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벗어나기</t>
        </r>
      </text>
    </comment>
    <comment ref="P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구성원을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성장시킬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원칙
구성원의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신뢰를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물질적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정서적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구성원과의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지켜라</t>
        </r>
        <r>
          <rPr>
            <sz val="9"/>
            <color indexed="81"/>
            <rFont val="Tahoma"/>
            <family val="2"/>
          </rPr>
          <t>.</t>
        </r>
      </text>
    </comment>
    <comment ref="J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놀자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사람들이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해놔야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R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S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놀다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퇴근하자</t>
        </r>
      </text>
    </comment>
    <comment ref="X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미정리가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쌓이고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U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넛지와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L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어렵더라도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단락씩은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꾸준히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!</t>
        </r>
      </text>
    </comment>
    <comment ref="P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긍가</t>
        </r>
        <r>
          <rPr>
            <sz val="9"/>
            <color indexed="81"/>
            <rFont val="Tahoma"/>
            <family val="2"/>
          </rPr>
          <t>...</t>
        </r>
      </text>
    </comment>
    <comment ref="T4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투성이다</t>
        </r>
      </text>
    </comment>
  </commentList>
</comments>
</file>

<file path=xl/comments19.xml><?xml version="1.0" encoding="utf-8"?>
<comments xmlns="http://schemas.openxmlformats.org/spreadsheetml/2006/main">
  <authors>
    <author>jcseo</author>
  </authors>
  <commentLis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드디어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움직여서</t>
        </r>
        <r>
          <rPr>
            <sz val="9"/>
            <color indexed="81"/>
            <rFont val="Tahoma"/>
            <family val="2"/>
          </rPr>
          <t xml:space="preserve"> Z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튜닝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상태에서</t>
        </r>
        <r>
          <rPr>
            <sz val="9"/>
            <color indexed="81"/>
            <rFont val="Tahoma"/>
            <family val="2"/>
          </rPr>
          <t xml:space="preserve"> Calibration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금일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누리원텍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방문하여</t>
        </r>
        <r>
          <rPr>
            <sz val="9"/>
            <color indexed="81"/>
            <rFont val="Tahoma"/>
            <family val="2"/>
          </rPr>
          <t xml:space="preserve"> LAF </t>
        </r>
        <r>
          <rPr>
            <sz val="9"/>
            <color indexed="81"/>
            <rFont val="돋움"/>
            <family val="3"/>
            <charset val="129"/>
          </rPr>
          <t>튜닝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걱정했던것보다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조용히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넘어갔군</t>
        </r>
        <r>
          <rPr>
            <sz val="9"/>
            <color indexed="81"/>
            <rFont val="Tahoma"/>
            <family val="2"/>
          </rPr>
          <t xml:space="preserve">.
KTG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지랄이고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연차라며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
호밍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
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포지션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AF </t>
        </r>
        <r>
          <rPr>
            <sz val="9"/>
            <color indexed="81"/>
            <rFont val="돋움"/>
            <family val="3"/>
            <charset val="129"/>
          </rPr>
          <t>테스트</t>
        </r>
      </text>
    </comment>
    <comment ref="Q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렌즈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...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CP/OLB Loader </t>
        </r>
        <r>
          <rPr>
            <sz val="9"/>
            <color indexed="81"/>
            <rFont val="돋움"/>
            <family val="3"/>
            <charset val="129"/>
          </rPr>
          <t>쪽은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없다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확인중이나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그쪽에서는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Blue Tray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테스트하고</t>
        </r>
        <r>
          <rPr>
            <sz val="9"/>
            <color indexed="81"/>
            <rFont val="Tahoma"/>
            <family val="2"/>
          </rPr>
          <t xml:space="preserve">, TWIM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개선방안도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파악해야함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나찌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요청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</t>
        </r>
        <r>
          <rPr>
            <b/>
            <sz val="9"/>
            <color indexed="81"/>
            <rFont val="Tahoma"/>
            <family val="2"/>
          </rPr>
          <t xml:space="preserve">!! -&gt; </t>
        </r>
        <r>
          <rPr>
            <b/>
            <sz val="9"/>
            <color indexed="81"/>
            <rFont val="돋움"/>
            <family val="3"/>
            <charset val="129"/>
          </rPr>
          <t xml:space="preserve">정연석
</t>
        </r>
        <r>
          <rPr>
            <sz val="9"/>
            <color indexed="81"/>
            <rFont val="돋움"/>
            <family val="3"/>
            <charset val="129"/>
          </rPr>
          <t>어렵구먼</t>
        </r>
        <r>
          <rPr>
            <sz val="9"/>
            <color indexed="81"/>
            <rFont val="Tahoma"/>
            <family val="2"/>
          </rPr>
          <t xml:space="preserve">…. -&gt; </t>
        </r>
        <r>
          <rPr>
            <sz val="9"/>
            <color indexed="81"/>
            <rFont val="돋움"/>
            <family val="3"/>
            <charset val="129"/>
          </rPr>
          <t>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어렵냐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전화하면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될걸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
현업에서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핸들링하면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문제시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구매에서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서포트
시도는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해봐야지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CP </t>
        </r>
        <r>
          <rPr>
            <sz val="9"/>
            <color indexed="81"/>
            <rFont val="돋움"/>
            <family val="3"/>
            <charset val="129"/>
          </rPr>
          <t>놈들도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
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온다고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R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Effective Engineer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TWIM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CP/OLB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한상선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임종희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COG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가능하면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M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거야</t>
        </r>
        <r>
          <rPr>
            <sz val="9"/>
            <color indexed="81"/>
            <rFont val="Tahoma"/>
            <family val="2"/>
          </rPr>
          <t>?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연기됨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세트</t>
        </r>
        <r>
          <rPr>
            <sz val="9"/>
            <color indexed="81"/>
            <rFont val="Tahoma"/>
            <family val="2"/>
          </rPr>
          <t xml:space="preserve"> Quick 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온다고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 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Original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전체적으로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요약본이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들을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집중하지는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상태임
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있어서리</t>
        </r>
        <r>
          <rPr>
            <sz val="9"/>
            <color indexed="81"/>
            <rFont val="Tahoma"/>
            <family val="2"/>
          </rPr>
          <t>...</t>
        </r>
      </text>
    </comment>
    <comment ref="P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근력운동은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시간으로</t>
        </r>
        <r>
          <rPr>
            <sz val="9"/>
            <color indexed="81"/>
            <rFont val="Tahoma"/>
            <family val="2"/>
          </rPr>
          <t>!!</t>
        </r>
      </text>
    </comment>
  </commentList>
</comments>
</file>

<file path=xl/comments2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10"/>
            <rFont val="맑은 고딕"/>
            <family val="3"/>
            <charset val="129"/>
          </rPr>
          <t>VAT 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맑은 고딕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맑은 고딕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맑은 고딕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맑은 고딕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맑은 고딕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견적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SDB, </t>
        </r>
        <r>
          <rPr>
            <sz val="9"/>
            <color indexed="81"/>
            <rFont val="돋움"/>
            <family val="3"/>
            <charset val="129"/>
          </rPr>
          <t>증평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VO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견적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SDB, </t>
        </r>
        <r>
          <rPr>
            <sz val="9"/>
            <color indexed="81"/>
            <rFont val="돋움"/>
            <family val="3"/>
            <charset val="129"/>
          </rPr>
          <t>증평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VO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S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산업안전교육
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T/T </t>
        </r>
        <r>
          <rPr>
            <sz val="9"/>
            <color indexed="81"/>
            <rFont val="돋움"/>
            <family val="3"/>
            <charset val="129"/>
          </rPr>
          <t xml:space="preserve">재측정
</t>
        </r>
        <r>
          <rPr>
            <sz val="9"/>
            <color indexed="81"/>
            <rFont val="Tahoma"/>
            <family val="2"/>
          </rPr>
          <t xml:space="preserve"> - Re-Align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시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모션도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움직여야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견적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SDB, </t>
        </r>
        <r>
          <rPr>
            <sz val="9"/>
            <color indexed="81"/>
            <rFont val="돋움"/>
            <family val="3"/>
            <charset val="129"/>
          </rPr>
          <t>증평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VO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돋움"/>
            <family val="3"/>
            <charset val="129"/>
          </rPr>
          <t>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별도</t>
        </r>
        <r>
          <rPr>
            <sz val="9"/>
            <color indexed="81"/>
            <rFont val="Tahoma"/>
            <family val="2"/>
          </rPr>
          <t xml:space="preserve"> Projct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Clone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별도</t>
        </r>
        <r>
          <rPr>
            <sz val="9"/>
            <color indexed="81"/>
            <rFont val="Tahoma"/>
            <family val="2"/>
          </rPr>
          <t xml:space="preserve"> Projct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Clone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돋움"/>
            <family val="3"/>
            <charset val="129"/>
          </rPr>
          <t>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>)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>)</t>
        </r>
      </text>
    </comment>
    <comment ref="T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>)</t>
        </r>
      </text>
    </comment>
    <comment ref="T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trike/>
            <sz val="9"/>
            <color indexed="81"/>
            <rFont val="맑은 고딕"/>
            <family val="3"/>
            <charset val="129"/>
          </rPr>
          <t>어에서 축 움직이</t>
        </r>
        <r>
          <rPr>
            <sz val="9"/>
            <color indexed="81"/>
            <rFont val="돋움"/>
            <family val="3"/>
            <charset val="129"/>
          </rPr>
          <t>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
오후에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D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문서를</t>
        </r>
        <r>
          <rPr>
            <sz val="9"/>
            <color indexed="81"/>
            <rFont val="Tahoma"/>
            <family val="2"/>
          </rPr>
          <t xml:space="preserve"> Cloudim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,…
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보이네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일부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PBD Pre-Align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(2ea)
RF-PCB Tray Align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>(??)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5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Pre-Align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X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보류</t>
        </r>
        <r>
          <rPr>
            <sz val="9"/>
            <color indexed="81"/>
            <rFont val="Tahoma"/>
            <family val="2"/>
          </rPr>
          <t>~~</t>
        </r>
      </text>
    </comment>
    <comment ref="P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이야기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짜증임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그럴까</t>
        </r>
        <r>
          <rPr>
            <sz val="9"/>
            <color indexed="81"/>
            <rFont val="Tahoma"/>
            <family val="2"/>
          </rPr>
          <t>?</t>
        </r>
      </text>
    </comment>
    <comment ref="P4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당겨야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0.xml><?xml version="1.0" encoding="utf-8"?>
<comments xmlns="http://schemas.openxmlformats.org/spreadsheetml/2006/main">
  <authors>
    <author>jcseo</author>
  </authors>
  <commentList>
    <comment ref="H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위암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전화해야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없음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움직임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브레이크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LAF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X ( 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 )
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석회성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체크하자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1.xml><?xml version="1.0" encoding="utf-8"?>
<comments xmlns="http://schemas.openxmlformats.org/spreadsheetml/2006/main">
  <authors>
    <author>jcseo</author>
  </authors>
  <commentList>
    <comment ref="T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연차는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힘들거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L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이어폰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가져와서</t>
        </r>
        <r>
          <rPr>
            <sz val="9"/>
            <color indexed="81"/>
            <rFont val="Tahoma"/>
            <family val="2"/>
          </rPr>
          <t>...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Flying Vision </t>
        </r>
        <r>
          <rPr>
            <sz val="9"/>
            <color indexed="81"/>
            <rFont val="돋움"/>
            <family val="3"/>
            <charset val="129"/>
          </rPr>
          <t>계획
월요일엔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없나</t>
        </r>
        <r>
          <rPr>
            <sz val="9"/>
            <color indexed="81"/>
            <rFont val="Tahoma"/>
            <family val="2"/>
          </rPr>
          <t>?</t>
        </r>
      </text>
    </comment>
    <comment ref="E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야스카와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드라이버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누리텍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I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??
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!!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패스하고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에어팟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찾으러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가자</t>
        </r>
        <r>
          <rPr>
            <sz val="9"/>
            <color indexed="81"/>
            <rFont val="Tahoma"/>
            <family val="2"/>
          </rPr>
          <t>!</t>
        </r>
      </text>
    </comment>
    <comment ref="K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>...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@14:30</t>
        </r>
      </text>
    </comment>
    <comment ref="U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괜히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트윔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연락한다고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
애들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시키자</t>
        </r>
      </text>
    </comment>
    <comment ref="P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2.xml><?xml version="1.0" encoding="utf-8"?>
<comments xmlns="http://schemas.openxmlformats.org/spreadsheetml/2006/main">
  <authors>
    <author>jcseo</author>
  </authors>
  <commentList>
    <comment ref="L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계단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오르기만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내일부터는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</text>
    </comment>
    <comment ref="P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5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KTG </t>
        </r>
        <r>
          <rPr>
            <sz val="9"/>
            <color indexed="81"/>
            <rFont val="돋움"/>
            <family val="3"/>
            <charset val="129"/>
          </rPr>
          <t>연차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InCut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>.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</commentList>
</comments>
</file>

<file path=xl/comments23.xml><?xml version="1.0" encoding="utf-8"?>
<comments xmlns="http://schemas.openxmlformats.org/spreadsheetml/2006/main">
  <authors>
    <author>jcseo</author>
  </authors>
  <commentList>
    <comment ref="T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늦잠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잤음</t>
        </r>
      </text>
    </comment>
    <comment ref="V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월드컵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하일라이트
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한데</t>
        </r>
        <r>
          <rPr>
            <sz val="9"/>
            <color indexed="81"/>
            <rFont val="Tahoma"/>
            <family val="2"/>
          </rPr>
          <t xml:space="preserve">;;;
</t>
        </r>
        <r>
          <rPr>
            <sz val="9"/>
            <color indexed="81"/>
            <rFont val="돋움"/>
            <family val="3"/>
            <charset val="129"/>
          </rPr>
          <t>내일부터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전기는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들어왔다고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힘들어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보임</t>
        </r>
        <r>
          <rPr>
            <sz val="9"/>
            <color indexed="81"/>
            <rFont val="Tahoma"/>
            <family val="2"/>
          </rPr>
          <t>.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!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히스토리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-&gt; ~ 14:00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2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전지</t>
        </r>
      </text>
    </comment>
    <comment ref="K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보류
진욱이랑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해보까</t>
        </r>
        <r>
          <rPr>
            <sz val="9"/>
            <color indexed="81"/>
            <rFont val="Tahoma"/>
            <family val="2"/>
          </rPr>
          <t>?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안익찬</t>
        </r>
      </text>
    </comment>
    <comment ref="T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Auto Teaching </t>
        </r>
        <r>
          <rPr>
            <sz val="9"/>
            <color indexed="81"/>
            <rFont val="돋움"/>
            <family val="3"/>
            <charset val="129"/>
          </rPr>
          <t>이랑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W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PC </t>
        </r>
        <r>
          <rPr>
            <sz val="9"/>
            <color indexed="81"/>
            <rFont val="돋움"/>
            <family val="3"/>
            <charset val="129"/>
          </rPr>
          <t>별</t>
        </r>
        <r>
          <rPr>
            <sz val="9"/>
            <color indexed="81"/>
            <rFont val="Tahoma"/>
            <family val="2"/>
          </rPr>
          <t xml:space="preserve"> LAN </t>
        </r>
        <r>
          <rPr>
            <sz val="9"/>
            <color indexed="81"/>
            <rFont val="돋움"/>
            <family val="3"/>
            <charset val="129"/>
          </rPr>
          <t>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- Agent PC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단독구성
</t>
        </r>
        <r>
          <rPr>
            <sz val="9"/>
            <color indexed="81"/>
            <rFont val="Tahoma"/>
            <family val="2"/>
          </rPr>
          <t xml:space="preserve">- QD </t>
        </r>
        <r>
          <rPr>
            <sz val="9"/>
            <color indexed="81"/>
            <rFont val="돋움"/>
            <family val="3"/>
            <charset val="129"/>
          </rPr>
          <t>기준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정해근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F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딴짓을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같네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모니터도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있넹</t>
        </r>
        <r>
          <rPr>
            <sz val="9"/>
            <color indexed="81"/>
            <rFont val="Tahoma"/>
            <family val="2"/>
          </rPr>
          <t>...</t>
        </r>
      </text>
    </comment>
    <comment ref="M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U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희정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카톡</t>
        </r>
      </text>
    </comment>
    <comment ref="E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오픈채팅방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운영중이구나</t>
        </r>
        <r>
          <rPr>
            <sz val="9"/>
            <color indexed="81"/>
            <rFont val="Tahoma"/>
            <family val="2"/>
          </rPr>
          <t>...</t>
        </r>
      </text>
    </comment>
    <comment ref="F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서태민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코로나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마크만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4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자료
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R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K26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졸았네</t>
        </r>
      </text>
    </comment>
    <comment ref="N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졸림</t>
        </r>
      </text>
    </comment>
    <comment ref="K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Smart Draw </t>
        </r>
        <r>
          <rPr>
            <sz val="9"/>
            <color indexed="81"/>
            <rFont val="돋움"/>
            <family val="3"/>
            <charset val="129"/>
          </rPr>
          <t>검색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연기됨</t>
        </r>
      </text>
    </comment>
    <comment ref="P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김종훈</t>
        </r>
        <r>
          <rPr>
            <sz val="9"/>
            <color indexed="81"/>
            <rFont val="Tahoma"/>
            <family val="2"/>
          </rPr>
          <t xml:space="preserve">P
2017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S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놀았네</t>
        </r>
        <r>
          <rPr>
            <sz val="9"/>
            <color indexed="81"/>
            <rFont val="Tahoma"/>
            <family val="2"/>
          </rPr>
          <t>...</t>
        </r>
      </text>
    </comment>
    <comment ref="U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플로어볼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중계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해버림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못하니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유산소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운동은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쉬었음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</commentList>
</comments>
</file>

<file path=xl/comments24.xml><?xml version="1.0" encoding="utf-8"?>
<comments xmlns="http://schemas.openxmlformats.org/spreadsheetml/2006/main">
  <authors>
    <author>jcseo</author>
  </authors>
  <commentList>
    <comment ref="O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youtube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>G X</t>
        </r>
      </text>
    </comment>
    <comment ref="M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medium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오른쪽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</text>
    </comment>
    <comment ref="G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C3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R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뻘짓함</t>
        </r>
        <r>
          <rPr>
            <sz val="9"/>
            <color indexed="81"/>
            <rFont val="Tahoma"/>
            <family val="2"/>
          </rPr>
          <t>.</t>
        </r>
      </text>
    </comment>
    <comment ref="V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</text>
    </comment>
    <comment ref="W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
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보기</t>
        </r>
      </text>
    </comment>
    <comment ref="O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뭐할지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고민중</t>
        </r>
        <r>
          <rPr>
            <sz val="9"/>
            <color indexed="81"/>
            <rFont val="Tahoma"/>
            <family val="2"/>
          </rPr>
          <t>.</t>
        </r>
      </text>
    </comment>
    <comment ref="S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</text>
    </comment>
    <comment ref="U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15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14:00 ~
</t>
        </r>
        <r>
          <rPr>
            <sz val="9"/>
            <color indexed="81"/>
            <rFont val="돋움"/>
            <family val="3"/>
            <charset val="129"/>
          </rPr>
          <t>권부회장님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>.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파티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>??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파티</t>
        </r>
      </text>
    </comment>
    <comment ref="O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인스타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사정으로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 18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  <comment ref="N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딴짓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PC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시작하기에는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시간인듯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아니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분짜리임</t>
        </r>
        <r>
          <rPr>
            <sz val="9"/>
            <color indexed="81"/>
            <rFont val="Tahoma"/>
            <family val="2"/>
          </rPr>
          <t>!!</t>
        </r>
      </text>
    </comment>
    <comment ref="O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늦게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끝남</t>
        </r>
        <r>
          <rPr>
            <sz val="9"/>
            <color indexed="81"/>
            <rFont val="Tahoma"/>
            <family val="2"/>
          </rPr>
          <t>.</t>
        </r>
      </text>
    </comment>
    <comment ref="U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타이어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렌탈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검색하다가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보냄</t>
        </r>
      </text>
    </comment>
    <comment ref="U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이런저런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대화
노치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
컨베이어</t>
        </r>
      </text>
    </comment>
    <comment ref="N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Ruby </t>
        </r>
        <r>
          <rPr>
            <sz val="9"/>
            <color indexed="81"/>
            <rFont val="돋움"/>
            <family val="3"/>
            <charset val="129"/>
          </rPr>
          <t>잘못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재설치함</t>
        </r>
        <r>
          <rPr>
            <sz val="9"/>
            <color indexed="81"/>
            <rFont val="Tahoma"/>
            <family val="2"/>
          </rPr>
          <t>.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찾아보자</t>
        </r>
        <r>
          <rPr>
            <sz val="9"/>
            <color indexed="81"/>
            <rFont val="Tahoma"/>
            <family val="2"/>
          </rPr>
          <t>~</t>
        </r>
      </text>
    </comment>
    <comment ref="V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5.xml><?xml version="1.0" encoding="utf-8"?>
<comments xmlns="http://schemas.openxmlformats.org/spreadsheetml/2006/main">
  <authors>
    <author>jcseo</author>
  </authors>
  <commentLis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연차</t>
        </r>
        <r>
          <rPr>
            <sz val="9"/>
            <color indexed="81"/>
            <rFont val="Tahoma"/>
            <family val="2"/>
          </rPr>
          <t>?</t>
        </r>
      </text>
    </comment>
    <comment ref="V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C3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싫다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개새끼한테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말자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체육대회라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패스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힘들어서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W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영어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공부법
나만의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공부법을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>..</t>
        </r>
        <r>
          <rPr>
            <sz val="9"/>
            <color indexed="81"/>
            <rFont val="돋움"/>
            <family val="3"/>
            <charset val="129"/>
          </rPr>
          <t xml:space="preserve">
주기적인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N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공정별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TV </t>
        </r>
        <r>
          <rPr>
            <sz val="9"/>
            <color indexed="81"/>
            <rFont val="돋움"/>
            <family val="3"/>
            <charset val="129"/>
          </rPr>
          <t>자동납부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I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공정별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</t>
        </r>
      </text>
    </comment>
    <comment ref="E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엄마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의료보험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G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
진짜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줄이자</t>
        </r>
        <r>
          <rPr>
            <sz val="9"/>
            <color indexed="81"/>
            <rFont val="Tahoma"/>
            <family val="2"/>
          </rPr>
          <t>!</t>
        </r>
      </text>
    </comment>
    <comment ref="U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졸리노</t>
        </r>
        <r>
          <rPr>
            <sz val="9"/>
            <color indexed="81"/>
            <rFont val="Tahoma"/>
            <family val="2"/>
          </rPr>
          <t>?</t>
        </r>
      </text>
    </comment>
  </commentList>
</comments>
</file>

<file path=xl/comments26.xml><?xml version="1.0" encoding="utf-8"?>
<comments xmlns="http://schemas.openxmlformats.org/spreadsheetml/2006/main">
  <authors>
    <author>jcseo</author>
  </authors>
  <commentList>
    <comment ref="S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InCut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이상현
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전상훈</t>
        </r>
      </text>
    </comment>
    <comment ref="S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7.xml><?xml version="1.0" encoding="utf-8"?>
<comments xmlns="http://schemas.openxmlformats.org/spreadsheetml/2006/main">
  <authors>
    <author>jcseo</author>
  </authors>
  <commentLis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없는데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얘기를</t>
        </r>
        <r>
          <rPr>
            <sz val="9"/>
            <color indexed="81"/>
            <rFont val="Tahoma"/>
            <family val="2"/>
          </rPr>
          <t xml:space="preserve">???
</t>
        </r>
      </text>
    </comment>
  </commentList>
</comments>
</file>

<file path=xl/comments28.xml><?xml version="1.0" encoding="utf-8"?>
<comments xmlns="http://schemas.openxmlformats.org/spreadsheetml/2006/main">
  <authors>
    <author>jcseo</author>
  </authors>
  <commentList>
    <comment ref="E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너튜브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붙잡고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빠른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판단으로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부탁할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부탁해야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H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세준이때문에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성공한듯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챙겨줘야지</t>
        </r>
        <r>
          <rPr>
            <sz val="9"/>
            <color indexed="81"/>
            <rFont val="Tahoma"/>
            <family val="2"/>
          </rPr>
          <t xml:space="preserve">~
</t>
        </r>
      </text>
    </comment>
    <comment ref="H3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정리되니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나머지도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9.xml><?xml version="1.0" encoding="utf-8"?>
<comments xmlns="http://schemas.openxmlformats.org/spreadsheetml/2006/main">
  <authors>
    <author>jcseo</author>
  </authors>
  <commentList>
    <comment ref="M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
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출근시간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>??</t>
        </r>
      </text>
    </comment>
    <comment ref="Q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U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파티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부족</t>
        </r>
      </text>
    </comment>
    <comment ref="O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승일이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O28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이번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주는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미팅</t>
        </r>
        <r>
          <rPr>
            <b/>
            <sz val="9"/>
            <color indexed="81"/>
            <rFont val="Tahoma"/>
            <family val="2"/>
          </rPr>
          <t xml:space="preserve"> X</t>
        </r>
      </text>
    </comment>
    <comment ref="Y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졸았음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ㅡ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ㅡ</t>
        </r>
      </text>
    </comment>
    <comment ref="I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프드프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미니</t>
        </r>
      </text>
    </comment>
    <comment ref="O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커피타임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업그레이드</t>
        </r>
        <r>
          <rPr>
            <sz val="9"/>
            <color indexed="81"/>
            <rFont val="Tahoma"/>
            <family val="2"/>
          </rPr>
          <t>!!!</t>
        </r>
      </text>
    </comment>
  </commentList>
</comments>
</file>

<file path=xl/comments3.xml><?xml version="1.0" encoding="utf-8"?>
<comments xmlns="http://schemas.openxmlformats.org/spreadsheetml/2006/main">
  <authors>
    <author>jcseo</author>
  </authors>
  <commentList>
    <comment ref="G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맥주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찔끔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마심</t>
        </r>
      </text>
    </comment>
  </commentList>
</comments>
</file>

<file path=xl/comments4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10"/>
            <rFont val="맑은 고딕"/>
            <family val="3"/>
            <charset val="129"/>
          </rPr>
          <t>VAT 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10"/>
            <rFont val="맑은 고딕"/>
            <family val="3"/>
            <charset val="129"/>
          </rPr>
          <t>VAT 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iPAD </t>
        </r>
        <r>
          <rPr>
            <sz val="9"/>
            <color indexed="81"/>
            <rFont val="맑은 고딕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맑은 고딕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맑은 고딕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10"/>
            <rFont val="맑은 고딕"/>
            <family val="3"/>
            <charset val="129"/>
          </rPr>
          <t>VAT 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맑은 고딕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맑은 고딕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맑은 고딕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맑은 고딕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맑은 고딕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4P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2P </t>
        </r>
        <r>
          <rPr>
            <sz val="9"/>
            <color indexed="81"/>
            <rFont val="돋움"/>
            <family val="3"/>
            <charset val="129"/>
          </rPr>
          <t>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촬상함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모델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안됨</t>
        </r>
        <r>
          <rPr>
            <sz val="9"/>
            <color indexed="81"/>
            <rFont val="Tahoma"/>
            <family val="2"/>
          </rPr>
          <t xml:space="preserve">.
XP </t>
        </r>
        <r>
          <rPr>
            <sz val="9"/>
            <color indexed="81"/>
            <rFont val="돋움"/>
            <family val="3"/>
            <charset val="129"/>
          </rPr>
          <t>개발환경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X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10"/>
            <rFont val="맑은 고딕"/>
            <family val="3"/>
            <charset val="129"/>
          </rPr>
          <t>VAT 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맑은 고딕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맑은 고딕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맑은 고딕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맑은 고딕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맑은 고딕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D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MXComponent </t>
        </r>
        <r>
          <rPr>
            <sz val="9"/>
            <color indexed="81"/>
            <rFont val="돋움"/>
            <family val="3"/>
            <charset val="129"/>
          </rPr>
          <t xml:space="preserve">설정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조명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5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Newton.Json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뭐지</t>
        </r>
        <r>
          <rPr>
            <sz val="9"/>
            <color indexed="81"/>
            <rFont val="Tahoma"/>
            <family val="2"/>
          </rPr>
          <t xml:space="preserve">?
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Newton.Json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뭐지</t>
        </r>
        <r>
          <rPr>
            <sz val="9"/>
            <color indexed="81"/>
            <rFont val="Tahoma"/>
            <family val="2"/>
          </rPr>
          <t xml:space="preserve">?
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cyclic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최연환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얘기
</t>
        </r>
        <r>
          <rPr>
            <sz val="9"/>
            <color indexed="81"/>
            <rFont val="Tahoma"/>
            <family val="2"/>
          </rPr>
          <t>CC-Link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버려야지</t>
        </r>
        <r>
          <rPr>
            <sz val="9"/>
            <color indexed="81"/>
            <rFont val="Tahoma"/>
            <family val="2"/>
          </rPr>
          <t>…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가압착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헤드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축제어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 - Realign </t>
        </r>
        <r>
          <rPr>
            <sz val="9"/>
            <color indexed="81"/>
            <rFont val="돋움"/>
            <family val="3"/>
            <charset val="129"/>
          </rPr>
          <t>명령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축제어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Motion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베이스는</t>
        </r>
        <r>
          <rPr>
            <sz val="9"/>
            <color indexed="81"/>
            <rFont val="Tahoma"/>
            <family val="2"/>
          </rPr>
          <t xml:space="preserve"> 2nd Mother ?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부회장님이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것인지</t>
        </r>
        <r>
          <rPr>
            <sz val="9"/>
            <color indexed="81"/>
            <rFont val="Tahoma"/>
            <family val="2"/>
          </rPr>
          <t xml:space="preserve">?
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가압착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헤드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축제어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 - Realign </t>
        </r>
        <r>
          <rPr>
            <sz val="9"/>
            <color indexed="81"/>
            <rFont val="돋움"/>
            <family val="3"/>
            <charset val="129"/>
          </rPr>
          <t>명령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축제어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Motion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베이스는</t>
        </r>
        <r>
          <rPr>
            <sz val="9"/>
            <color indexed="81"/>
            <rFont val="Tahoma"/>
            <family val="2"/>
          </rPr>
          <t xml:space="preserve"> 2nd Mother ?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비왔음</t>
        </r>
        <r>
          <rPr>
            <sz val="9"/>
            <color indexed="81"/>
            <rFont val="Tahoma"/>
            <family val="2"/>
          </rPr>
          <t>.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개조를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하는거야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거야</t>
        </r>
        <r>
          <rPr>
            <sz val="9"/>
            <color indexed="81"/>
            <rFont val="Tahoma"/>
            <family val="2"/>
          </rPr>
          <t>?</t>
        </r>
      </text>
    </comment>
    <comment ref="AB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</commentList>
</comments>
</file>

<file path=xl/comments6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개발팀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리딩</t>
        </r>
        <r>
          <rPr>
            <sz val="9"/>
            <color indexed="81"/>
            <rFont val="Tahoma"/>
            <family val="2"/>
          </rPr>
          <t>??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금요일까지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나가리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>?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금요일까지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나가리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>?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금요일까지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나가리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호적을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파라니</t>
        </r>
        <r>
          <rPr>
            <sz val="9"/>
            <color indexed="81"/>
            <rFont val="Tahoma"/>
            <family val="2"/>
          </rPr>
          <t xml:space="preserve">… </t>
        </r>
        <r>
          <rPr>
            <sz val="9"/>
            <color indexed="81"/>
            <rFont val="돋움"/>
            <family val="3"/>
            <charset val="129"/>
          </rPr>
          <t>ㅋㅋ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가보자</t>
        </r>
        <r>
          <rPr>
            <sz val="9"/>
            <color indexed="81"/>
            <rFont val="Tahoma"/>
            <family val="2"/>
          </rPr>
          <t xml:space="preserve">!
3D </t>
        </r>
        <r>
          <rPr>
            <sz val="9"/>
            <color indexed="81"/>
            <rFont val="돋움"/>
            <family val="3"/>
            <charset val="129"/>
          </rPr>
          <t>측정기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정상화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!!
- </t>
        </r>
        <r>
          <rPr>
            <strike/>
            <sz val="9"/>
            <color indexed="81"/>
            <rFont val="맑은 고딕"/>
            <family val="3"/>
            <charset val="129"/>
          </rPr>
          <t>트리거 확인</t>
        </r>
        <r>
          <rPr>
            <sz val="9"/>
            <color indexed="81"/>
            <rFont val="Tahoma"/>
            <family val="2"/>
          </rPr>
          <t xml:space="preserve">? -&gt; </t>
        </r>
        <r>
          <rPr>
            <sz val="9"/>
            <color indexed="81"/>
            <rFont val="돋움"/>
            <family val="3"/>
            <charset val="129"/>
          </rPr>
          <t>포지션이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문제였음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금요일까지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나가리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호적을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파라니</t>
        </r>
        <r>
          <rPr>
            <sz val="9"/>
            <color indexed="81"/>
            <rFont val="Tahoma"/>
            <family val="2"/>
          </rPr>
          <t xml:space="preserve">… </t>
        </r>
        <r>
          <rPr>
            <sz val="9"/>
            <color indexed="81"/>
            <rFont val="돋움"/>
            <family val="3"/>
            <charset val="129"/>
          </rPr>
          <t>ㅋㅋ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가보자</t>
        </r>
        <r>
          <rPr>
            <sz val="9"/>
            <color indexed="81"/>
            <rFont val="Tahoma"/>
            <family val="2"/>
          </rPr>
          <t xml:space="preserve">!
3D </t>
        </r>
        <r>
          <rPr>
            <sz val="9"/>
            <color indexed="81"/>
            <rFont val="돋움"/>
            <family val="3"/>
            <charset val="129"/>
          </rPr>
          <t>측정기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정상화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!!
- </t>
        </r>
        <r>
          <rPr>
            <strike/>
            <sz val="9"/>
            <color indexed="81"/>
            <rFont val="맑은 고딕"/>
            <family val="3"/>
            <charset val="129"/>
          </rPr>
          <t>트리거 확인</t>
        </r>
        <r>
          <rPr>
            <sz val="9"/>
            <color indexed="81"/>
            <rFont val="Tahoma"/>
            <family val="2"/>
          </rPr>
          <t xml:space="preserve">? -&gt; </t>
        </r>
        <r>
          <rPr>
            <sz val="9"/>
            <color indexed="81"/>
            <rFont val="돋움"/>
            <family val="3"/>
            <charset val="129"/>
          </rPr>
          <t>포지션이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문제였음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전장 작업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</t>
        </r>
        <r>
          <rPr>
            <sz val="9"/>
            <color indexed="10"/>
            <rFont val="맑은 고딕"/>
            <family val="3"/>
            <charset val="129"/>
          </rPr>
          <t>전장 작업</t>
        </r>
        <r>
          <rPr>
            <sz val="9"/>
            <color indexed="81"/>
            <rFont val="맑은 고딕"/>
            <family val="3"/>
            <charset val="129"/>
          </rPr>
          <t xml:space="preserve">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보드 입고 전 MX Component 통신 테스트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
3. 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세팅 환경 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느림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.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</t>
        </r>
        <r>
          <rPr>
            <sz val="9"/>
            <color indexed="10"/>
            <rFont val="맑은 고딕"/>
            <family val="3"/>
            <charset val="129"/>
          </rPr>
          <t>전장 작업</t>
        </r>
        <r>
          <rPr>
            <sz val="9"/>
            <color indexed="81"/>
            <rFont val="맑은 고딕"/>
            <family val="3"/>
            <charset val="129"/>
          </rPr>
          <t xml:space="preserve">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보드 입고 전 MX Component 통신 테스트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
3. 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세팅 환경 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느림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cyclic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최연환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
예전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</t>
        </r>
        <r>
          <rPr>
            <sz val="9"/>
            <color indexed="10"/>
            <rFont val="맑은 고딕"/>
            <family val="3"/>
            <charset val="129"/>
          </rPr>
          <t>전장 작업</t>
        </r>
        <r>
          <rPr>
            <sz val="9"/>
            <color indexed="81"/>
            <rFont val="맑은 고딕"/>
            <family val="3"/>
            <charset val="129"/>
          </rPr>
          <t xml:space="preserve">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보드 입고 전 MX Component 통신 테스트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
3. 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세팅 환경 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느림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.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cyclic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최연환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
예전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</t>
        </r>
        <r>
          <rPr>
            <sz val="9"/>
            <color indexed="10"/>
            <rFont val="맑은 고딕"/>
            <family val="3"/>
            <charset val="129"/>
          </rPr>
          <t>전장 작업</t>
        </r>
        <r>
          <rPr>
            <sz val="9"/>
            <color indexed="81"/>
            <rFont val="맑은 고딕"/>
            <family val="3"/>
            <charset val="129"/>
          </rPr>
          <t xml:space="preserve">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보드 입고 전 MX Component 통신 테스트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
3. 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세팅 환경 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느림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13:30~
B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J </t>
        </r>
        <r>
          <rPr>
            <sz val="9"/>
            <color indexed="81"/>
            <rFont val="돋움"/>
            <family val="3"/>
            <charset val="129"/>
          </rPr>
          <t>회의실
셋업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시점에</t>
        </r>
        <r>
          <rPr>
            <sz val="9"/>
            <color indexed="81"/>
            <rFont val="Tahoma"/>
            <family val="2"/>
          </rPr>
          <t xml:space="preserve"> 16" </t>
        </r>
        <r>
          <rPr>
            <sz val="9"/>
            <color indexed="81"/>
            <rFont val="돋움"/>
            <family val="3"/>
            <charset val="129"/>
          </rPr>
          <t>모델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체인지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나네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H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챕터부터는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O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</t>
        </r>
        <r>
          <rPr>
            <sz val="9"/>
            <color indexed="81"/>
            <rFont val="돋움"/>
            <family val="3"/>
            <charset val="129"/>
          </rPr>
          <t>측정기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점검
</t>
        </r>
        <r>
          <rPr>
            <sz val="9"/>
            <color indexed="81"/>
            <rFont val="Tahoma"/>
            <family val="2"/>
          </rPr>
          <t xml:space="preserve">Grab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같은데</t>
        </r>
        <r>
          <rPr>
            <sz val="9"/>
            <color indexed="81"/>
            <rFont val="Tahoma"/>
            <family val="2"/>
          </rPr>
          <t>;;;</t>
        </r>
      </text>
    </comment>
  </commentList>
</comments>
</file>

<file path=xl/comments7.xml><?xml version="1.0" encoding="utf-8"?>
<comments xmlns="http://schemas.openxmlformats.org/spreadsheetml/2006/main">
  <authors>
    <author>jcseo</author>
  </authors>
  <commentLis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.(rainy day)</t>
        </r>
      </text>
    </comment>
    <comment ref="X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일요일은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혁신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이슈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흔들림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Tahoma"/>
            <family val="2"/>
          </rPr>
          <t xml:space="preserve">C# DLL </t>
        </r>
        <r>
          <rPr>
            <b/>
            <sz val="9"/>
            <color indexed="81"/>
            <rFont val="돋움"/>
            <family val="3"/>
            <charset val="129"/>
          </rPr>
          <t>을</t>
        </r>
        <r>
          <rPr>
            <b/>
            <sz val="9"/>
            <color indexed="81"/>
            <rFont val="Tahoma"/>
            <family val="2"/>
          </rPr>
          <t xml:space="preserve"> C++ 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돋움"/>
            <family val="3"/>
            <charset val="129"/>
          </rPr>
          <t>하기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보임</t>
        </r>
        <r>
          <rPr>
            <sz val="9"/>
            <color indexed="81"/>
            <rFont val="Tahoma"/>
            <family val="2"/>
          </rPr>
          <t xml:space="preserve">. 
 - VAT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SDC </t>
        </r>
        <r>
          <rPr>
            <sz val="9"/>
            <color indexed="81"/>
            <rFont val="돋움"/>
            <family val="3"/>
            <charset val="129"/>
          </rPr>
          <t>딥러닝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InnerCut 2</t>
        </r>
        <r>
          <rPr>
            <sz val="9"/>
            <color indexed="81"/>
            <rFont val="돋움"/>
            <family val="3"/>
            <charset val="129"/>
          </rPr>
          <t>차분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혁신도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건가</t>
        </r>
        <r>
          <rPr>
            <sz val="9"/>
            <color indexed="81"/>
            <rFont val="Tahoma"/>
            <family val="2"/>
          </rPr>
          <t>?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InnerCut 2</t>
        </r>
        <r>
          <rPr>
            <sz val="9"/>
            <color indexed="81"/>
            <rFont val="돋움"/>
            <family val="3"/>
            <charset val="129"/>
          </rPr>
          <t>차분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혁신도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건가</t>
        </r>
        <r>
          <rPr>
            <sz val="9"/>
            <color indexed="81"/>
            <rFont val="Tahoma"/>
            <family val="2"/>
          </rPr>
          <t>?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현재까지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정리한번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 xml:space="preserve">.
SDB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 - M10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안되는구먼</t>
        </r>
        <r>
          <rPr>
            <sz val="9"/>
            <color indexed="81"/>
            <rFont val="Tahoma"/>
            <family val="2"/>
          </rPr>
          <t>...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TG,JU,TM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정훈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.
CC-Link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 ( 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 )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InnerCut </t>
        </r>
        <r>
          <rPr>
            <sz val="9"/>
            <color indexed="81"/>
            <rFont val="돋움"/>
            <family val="3"/>
            <charset val="129"/>
          </rPr>
          <t>실공수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PM </t>
        </r>
        <r>
          <rPr>
            <sz val="9"/>
            <color indexed="81"/>
            <rFont val="돋움"/>
            <family val="3"/>
            <charset val="129"/>
          </rPr>
          <t>전달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SDV, UT 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재검토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나가리되지는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??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*. </t>
        </r>
        <r>
          <rPr>
            <sz val="9"/>
            <color indexed="10"/>
            <rFont val="맑은 고딕"/>
            <family val="3"/>
            <charset val="129"/>
          </rPr>
          <t>테스트 내용 정이사 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 
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 
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Tahoma"/>
            <family val="2"/>
          </rPr>
          <t xml:space="preserve">MX Component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입고입 : 03/23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전장 작업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  - </t>
        </r>
        <r>
          <rPr>
            <sz val="9"/>
            <color indexed="81"/>
            <rFont val="맑은 고딕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안되는게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, AF </t>
        </r>
        <r>
          <rPr>
            <sz val="9"/>
            <color indexed="81"/>
            <rFont val="맑은 고딕"/>
            <family val="3"/>
            <charset val="129"/>
          </rPr>
          <t>동작이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이상함</t>
        </r>
        <r>
          <rPr>
            <sz val="9"/>
            <color indexed="81"/>
            <rFont val="Tahoma"/>
            <family val="2"/>
          </rPr>
          <t xml:space="preserve">!!
  - </t>
        </r>
        <r>
          <rPr>
            <sz val="9"/>
            <color indexed="81"/>
            <rFont val="맑은 고딕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4/3 </t>
        </r>
        <r>
          <rPr>
            <sz val="9"/>
            <color indexed="81"/>
            <rFont val="돋움"/>
            <family val="3"/>
            <charset val="129"/>
          </rPr>
          <t>반입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8.xml><?xml version="1.0" encoding="utf-8"?>
<comments xmlns="http://schemas.openxmlformats.org/spreadsheetml/2006/main">
  <authors>
    <author>jcseo</author>
  </authors>
  <commentLis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전시회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국책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과제</t>
        </r>
        <r>
          <rPr>
            <sz val="9"/>
            <color indexed="81"/>
            <rFont val="Tahoma"/>
            <family val="2"/>
          </rPr>
          <t xml:space="preserve"> Mini LED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미러블럭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보네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담당하고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b/>
            <sz val="9"/>
            <color indexed="81"/>
            <rFont val="Tahoma"/>
            <family val="2"/>
          </rPr>
          <t xml:space="preserve">CoaXPress Camera Test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ViewWorks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CoaXPress Camera Test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ViewWorks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검색
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SDB, M10 </t>
        </r>
        <r>
          <rPr>
            <sz val="9"/>
            <color indexed="81"/>
            <rFont val="돋움"/>
            <family val="3"/>
            <charset val="129"/>
          </rPr>
          <t>스펙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리뷰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우주현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>(3/16) 11</t>
        </r>
        <r>
          <rPr>
            <sz val="9"/>
            <color indexed="81"/>
            <rFont val="돋움"/>
            <family val="3"/>
            <charset val="129"/>
          </rPr>
          <t>시경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SDB,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전달
</t>
        </r>
        <r>
          <rPr>
            <sz val="9"/>
            <color indexed="81"/>
            <rFont val="Tahoma"/>
            <family val="2"/>
          </rPr>
          <t xml:space="preserve">  - PM </t>
        </r>
        <r>
          <rPr>
            <sz val="9"/>
            <color indexed="81"/>
            <rFont val="돋움"/>
            <family val="3"/>
            <charset val="129"/>
          </rPr>
          <t xml:space="preserve">이정민
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이슈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흔들림</t>
        </r>
        <r>
          <rPr>
            <sz val="9"/>
            <color indexed="81"/>
            <rFont val="Tahoma"/>
            <family val="2"/>
          </rPr>
          <t xml:space="preserve">.
C# DLL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C++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사용하기</t>
        </r>
        <r>
          <rPr>
            <sz val="9"/>
            <color indexed="81"/>
            <rFont val="Tahoma"/>
            <family val="2"/>
          </rPr>
          <t>.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2</t>
        </r>
        <r>
          <rPr>
            <sz val="9"/>
            <color indexed="81"/>
            <rFont val="돋움"/>
            <family val="3"/>
            <charset val="129"/>
          </rPr>
          <t>차전지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
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무엇을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>??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Mark Size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30pixel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. 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  - </t>
        </r>
        <r>
          <rPr>
            <sz val="9"/>
            <color indexed="81"/>
            <rFont val="맑은 고딕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안되는게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, AF </t>
        </r>
        <r>
          <rPr>
            <sz val="9"/>
            <color indexed="81"/>
            <rFont val="맑은 고딕"/>
            <family val="3"/>
            <charset val="129"/>
          </rPr>
          <t>동작이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이상함</t>
        </r>
        <r>
          <rPr>
            <sz val="9"/>
            <color indexed="81"/>
            <rFont val="Tahoma"/>
            <family val="2"/>
          </rPr>
          <t xml:space="preserve">!!
  - </t>
        </r>
        <r>
          <rPr>
            <sz val="9"/>
            <color indexed="81"/>
            <rFont val="맑은 고딕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trike/>
            <sz val="9"/>
            <color indexed="81"/>
            <rFont val="맑은 고딕"/>
            <family val="3"/>
            <charset val="129"/>
          </rPr>
          <t>PC 방역 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trike/>
            <sz val="9"/>
            <color indexed="81"/>
            <rFont val="맑은 고딕"/>
            <family val="3"/>
            <charset val="129"/>
          </rPr>
          <t>Mark Size 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30pixel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. 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  - </t>
        </r>
        <r>
          <rPr>
            <sz val="9"/>
            <color indexed="81"/>
            <rFont val="맑은 고딕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안되는게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, AF </t>
        </r>
        <r>
          <rPr>
            <sz val="9"/>
            <color indexed="81"/>
            <rFont val="맑은 고딕"/>
            <family val="3"/>
            <charset val="129"/>
          </rPr>
          <t>동작이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이상함</t>
        </r>
        <r>
          <rPr>
            <sz val="9"/>
            <color indexed="81"/>
            <rFont val="Tahoma"/>
            <family val="2"/>
          </rPr>
          <t xml:space="preserve">!!
  - </t>
        </r>
        <r>
          <rPr>
            <sz val="9"/>
            <color indexed="81"/>
            <rFont val="맑은 고딕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trike/>
            <sz val="9"/>
            <color indexed="81"/>
            <rFont val="맑은 고딕"/>
            <family val="3"/>
            <charset val="129"/>
          </rPr>
          <t>PC 방역 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trike/>
            <sz val="9"/>
            <color indexed="81"/>
            <rFont val="맑은 고딕"/>
            <family val="3"/>
            <charset val="129"/>
          </rPr>
          <t>Mark Size 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30pixel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. 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*. </t>
        </r>
        <r>
          <rPr>
            <sz val="9"/>
            <color indexed="10"/>
            <rFont val="맑은 고딕"/>
            <family val="3"/>
            <charset val="129"/>
          </rPr>
          <t>테스트 내용 정이사 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CGMS </t>
        </r>
        <r>
          <rPr>
            <sz val="9"/>
            <color indexed="81"/>
            <rFont val="돋움"/>
            <family val="3"/>
            <charset val="129"/>
          </rPr>
          <t>라미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*. </t>
        </r>
        <r>
          <rPr>
            <sz val="9"/>
            <color indexed="10"/>
            <rFont val="맑은 고딕"/>
            <family val="3"/>
            <charset val="129"/>
          </rPr>
          <t>테스트 내용 정이사 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</text>
    </comment>
    <comment ref="O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9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설비
</t>
        </r>
        <r>
          <rPr>
            <sz val="9"/>
            <color indexed="81"/>
            <rFont val="Tahoma"/>
            <family val="2"/>
          </rPr>
          <t xml:space="preserve"> - Blue Screen??</t>
        </r>
      </text>
    </comment>
    <comment ref="J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MVVM </t>
        </r>
        <r>
          <rPr>
            <sz val="9"/>
            <color indexed="81"/>
            <rFont val="돋움"/>
            <family val="3"/>
            <charset val="129"/>
          </rPr>
          <t>패턴
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모른다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프로젝트라도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전시회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국책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과제</t>
        </r>
        <r>
          <rPr>
            <sz val="9"/>
            <color indexed="81"/>
            <rFont val="Tahoma"/>
            <family val="2"/>
          </rPr>
          <t xml:space="preserve"> Mini LED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미러블럭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보네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담당하고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b/>
            <sz val="9"/>
            <color indexed="81"/>
            <rFont val="Tahoma"/>
            <family val="2"/>
          </rPr>
          <t xml:space="preserve">CoaXPress Camera Test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전시회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국책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과제</t>
        </r>
        <r>
          <rPr>
            <sz val="9"/>
            <color indexed="81"/>
            <rFont val="Tahoma"/>
            <family val="2"/>
          </rPr>
          <t xml:space="preserve"> Mini LED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미러블럭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보네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담당하고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b/>
            <sz val="9"/>
            <color indexed="81"/>
            <rFont val="Tahoma"/>
            <family val="2"/>
          </rPr>
          <t xml:space="preserve">CoaXPress Camera Test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ViewWorks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얼추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김종훈</t>
        </r>
        <r>
          <rPr>
            <sz val="9"/>
            <color indexed="81"/>
            <rFont val="Tahoma"/>
            <family val="2"/>
          </rPr>
          <t>P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해외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셋업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
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Q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COEX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10000</t>
        </r>
        <r>
          <rPr>
            <sz val="9"/>
            <color indexed="81"/>
            <rFont val="돋움"/>
            <family val="3"/>
            <charset val="129"/>
          </rPr>
          <t>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치자</t>
        </r>
        <r>
          <rPr>
            <sz val="9"/>
            <color indexed="81"/>
            <rFont val="Tahoma"/>
            <family val="2"/>
          </rPr>
          <t>.</t>
        </r>
      </text>
    </comment>
    <comment ref="D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UI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Q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</t>
        </r>
      </text>
    </comment>
    <comment ref="S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P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안됨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
궁금해서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점점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E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인증서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</t>
        </r>
      </text>
    </comment>
    <comment ref="Q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CoaXPress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>P)</t>
        </r>
      </text>
    </comment>
    <comment ref="N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비상식적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성공법칙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</commentList>
</comments>
</file>

<file path=xl/sharedStrings.xml><?xml version="1.0" encoding="utf-8"?>
<sst xmlns="http://schemas.openxmlformats.org/spreadsheetml/2006/main" count="8503" uniqueCount="3262">
  <si>
    <t>시간</t>
    <phoneticPr fontId="1" type="noConversion"/>
  </si>
  <si>
    <t>시간</t>
    <phoneticPr fontId="1" type="noConversion"/>
  </si>
  <si>
    <t>하루에 0.2% 씩 성장하면 1년이면 2배의 성장을 이룬다.</t>
    <phoneticPr fontId="1" type="noConversion"/>
  </si>
  <si>
    <t>Plan</t>
    <phoneticPr fontId="1" type="noConversion"/>
  </si>
  <si>
    <t>Do</t>
    <phoneticPr fontId="1" type="noConversion"/>
  </si>
  <si>
    <t>See</t>
    <phoneticPr fontId="1" type="noConversion"/>
  </si>
  <si>
    <t>1. 아침운동</t>
    <phoneticPr fontId="1" type="noConversion"/>
  </si>
  <si>
    <t>2. 영어독립</t>
    <phoneticPr fontId="1" type="noConversion"/>
  </si>
  <si>
    <t>20"</t>
    <phoneticPr fontId="1" type="noConversion"/>
  </si>
  <si>
    <t>40"</t>
    <phoneticPr fontId="1" type="noConversion"/>
  </si>
  <si>
    <t>60"</t>
    <phoneticPr fontId="1" type="noConversion"/>
  </si>
  <si>
    <t>Weekly</t>
    <phoneticPr fontId="1" type="noConversion"/>
  </si>
  <si>
    <t>한시간 연속 집중이 잘 안되는 듯함.</t>
    <phoneticPr fontId="1" type="noConversion"/>
  </si>
  <si>
    <t>오늘 나의 밝음 지수?</t>
    <phoneticPr fontId="1" type="noConversion"/>
  </si>
  <si>
    <t>근무 시간 중 빈 시간이 없도록 하자.</t>
    <phoneticPr fontId="1" type="noConversion"/>
  </si>
  <si>
    <t>C</t>
    <phoneticPr fontId="1" type="noConversion"/>
  </si>
  <si>
    <t>P</t>
    <phoneticPr fontId="1" type="noConversion"/>
  </si>
  <si>
    <t>3. 출/퇴근 책 듣기</t>
    <phoneticPr fontId="1" type="noConversion"/>
  </si>
  <si>
    <t>4. 팀장 미팅</t>
    <phoneticPr fontId="1" type="noConversion"/>
  </si>
  <si>
    <t>C1</t>
    <phoneticPr fontId="1" type="noConversion"/>
  </si>
  <si>
    <t>P.D.S 폼은 잘 만들었다.→ 실행이 중요</t>
    <phoneticPr fontId="1" type="noConversion"/>
  </si>
  <si>
    <t>5. 저녁 운동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</si>
  <si>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</si>
  <si>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</si>
  <si>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</si>
  <si>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</si>
  <si>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통신 테스트 준비</t>
    <phoneticPr fontId="1" type="noConversion"/>
  </si>
  <si>
    <t>C2. InCut 사전 준비</t>
    <phoneticPr fontId="1" type="noConversion"/>
  </si>
  <si>
    <t>P1</t>
    <phoneticPr fontId="1" type="noConversion"/>
  </si>
  <si>
    <t>P3</t>
    <phoneticPr fontId="1" type="noConversion"/>
  </si>
  <si>
    <t>C4</t>
    <phoneticPr fontId="1" type="noConversion"/>
  </si>
  <si>
    <t>C4</t>
    <phoneticPr fontId="1" type="noConversion"/>
  </si>
  <si>
    <t>水(WED)</t>
    <phoneticPr fontId="1" type="noConversion"/>
  </si>
  <si>
    <t>C2</t>
    <phoneticPr fontId="1" type="noConversion"/>
  </si>
  <si>
    <t>취침 01:30</t>
    <phoneticPr fontId="1" type="noConversion"/>
  </si>
  <si>
    <t>C2</t>
    <phoneticPr fontId="1" type="noConversion"/>
  </si>
  <si>
    <t>C5</t>
    <phoneticPr fontId="1" type="noConversion"/>
  </si>
  <si>
    <t>C2</t>
    <phoneticPr fontId="1" type="noConversion"/>
  </si>
  <si>
    <t>C5</t>
    <phoneticPr fontId="1" type="noConversion"/>
  </si>
  <si>
    <t>C1 현장 테스트</t>
    <phoneticPr fontId="1" type="noConversion"/>
  </si>
  <si>
    <r>
      <t xml:space="preserve">1. </t>
    </r>
    <r>
      <rPr>
        <sz val="11"/>
        <color theme="1"/>
        <rFont val="맑은 고딕"/>
        <family val="3"/>
        <charset val="129"/>
        <scheme val="minor"/>
      </rPr>
      <t>아침운동</t>
    </r>
    <phoneticPr fontId="1" type="noConversion"/>
  </si>
  <si>
    <r>
      <t xml:space="preserve">4. </t>
    </r>
    <r>
      <rPr>
        <sz val="11"/>
        <color theme="1"/>
        <rFont val="맑은 고딕"/>
        <family val="3"/>
        <charset val="129"/>
        <scheme val="minor"/>
      </rPr>
      <t>팀장 미팅</t>
    </r>
    <phoneticPr fontId="1" type="noConversion"/>
  </si>
  <si>
    <r>
      <t xml:space="preserve">C5 </t>
    </r>
    <r>
      <rPr>
        <sz val="11"/>
        <color theme="1"/>
        <rFont val="맑은 고딕"/>
        <family val="3"/>
        <charset val="129"/>
        <scheme val="minor"/>
      </rPr>
      <t>IQ/OQ 검토 필요</t>
    </r>
    <phoneticPr fontId="1" type="noConversion"/>
  </si>
  <si>
    <t>C3</t>
    <phoneticPr fontId="1" type="noConversion"/>
  </si>
  <si>
    <t>C3 미팅 진행 X</t>
    <phoneticPr fontId="1" type="noConversion"/>
  </si>
  <si>
    <t>C5 SDB 검수</t>
    <phoneticPr fontId="1" type="noConversion"/>
  </si>
  <si>
    <t>C2 InCut PC4 시뮬</t>
    <phoneticPr fontId="1" type="noConversion"/>
  </si>
  <si>
    <t>C4</t>
    <phoneticPr fontId="1" type="noConversion"/>
  </si>
  <si>
    <t>月(MON)</t>
    <phoneticPr fontId="1" type="noConversion"/>
  </si>
  <si>
    <t>火(TUE)</t>
    <phoneticPr fontId="1" type="noConversion"/>
  </si>
  <si>
    <t>月(MON)</t>
    <phoneticPr fontId="1" type="noConversion"/>
  </si>
  <si>
    <t>水(WED)</t>
    <phoneticPr fontId="1" type="noConversion"/>
  </si>
  <si>
    <t>木(THU)</t>
    <phoneticPr fontId="1" type="noConversion"/>
  </si>
  <si>
    <t>金(FRI)</t>
    <phoneticPr fontId="1" type="noConversion"/>
  </si>
  <si>
    <t>土(SAT)</t>
    <phoneticPr fontId="1" type="noConversion"/>
  </si>
  <si>
    <t>日(SUN)</t>
    <phoneticPr fontId="1" type="noConversion"/>
  </si>
  <si>
    <t>金(FRI)</t>
    <phoneticPr fontId="1" type="noConversion"/>
  </si>
  <si>
    <t>土(SAT)</t>
    <phoneticPr fontId="1" type="noConversion"/>
  </si>
  <si>
    <t>日(SUN)</t>
    <phoneticPr fontId="1" type="noConversion"/>
  </si>
  <si>
    <t>P5</t>
    <phoneticPr fontId="1" type="noConversion"/>
  </si>
  <si>
    <t>어제보다 조금 더 알차졌음.</t>
    <phoneticPr fontId="1" type="noConversion"/>
  </si>
  <si>
    <t>A1 스파크 세차</t>
    <phoneticPr fontId="1" type="noConversion"/>
  </si>
  <si>
    <t>A2 가족과 산책?</t>
    <phoneticPr fontId="1" type="noConversion"/>
  </si>
  <si>
    <t>P3</t>
    <phoneticPr fontId="1" type="noConversion"/>
  </si>
  <si>
    <t>취침시간 고민 필요.</t>
    <phoneticPr fontId="1" type="noConversion"/>
  </si>
  <si>
    <t>C2 VAT 재적용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</si>
  <si>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</si>
  <si>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</si>
  <si>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</si>
  <si>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</si>
  <si>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</si>
  <si>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</si>
  <si>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</si>
  <si>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C5</t>
    <phoneticPr fontId="1" type="noConversion"/>
  </si>
  <si>
    <t>C5. 장비진행/검수리스트</t>
    <phoneticPr fontId="1" type="noConversion"/>
  </si>
  <si>
    <t>C5</t>
    <phoneticPr fontId="1" type="noConversion"/>
  </si>
  <si>
    <t>취침 02:00</t>
    <phoneticPr fontId="1" type="noConversion"/>
  </si>
  <si>
    <t>컨디션 좀 안좋음. 1시 전에는 자자</t>
    <phoneticPr fontId="1" type="noConversion"/>
  </si>
  <si>
    <t>C2</t>
    <phoneticPr fontId="1" type="noConversion"/>
  </si>
  <si>
    <t>A1 설비 표준납기 미팅</t>
    <phoneticPr fontId="1" type="noConversion"/>
  </si>
  <si>
    <t>A1</t>
    <phoneticPr fontId="1" type="noConversion"/>
  </si>
  <si>
    <t>쓸데없는 미팅 참여 감소 방안은?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</si>
  <si>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</si>
  <si>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</si>
  <si>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</si>
  <si>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</si>
  <si>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</si>
  <si>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C5</t>
    <phoneticPr fontId="1" type="noConversion"/>
  </si>
  <si>
    <t>C5</t>
    <phoneticPr fontId="1" type="noConversion"/>
  </si>
  <si>
    <t>P5</t>
    <phoneticPr fontId="1" type="noConversion"/>
  </si>
  <si>
    <t>P3</t>
    <phoneticPr fontId="1" type="noConversion"/>
  </si>
  <si>
    <t>오전 40분, 저녁 20분</t>
    <phoneticPr fontId="1" type="noConversion"/>
  </si>
  <si>
    <t>C1 현장 테스트</t>
    <phoneticPr fontId="1" type="noConversion"/>
  </si>
  <si>
    <t>P2</t>
    <phoneticPr fontId="1" type="noConversion"/>
  </si>
  <si>
    <t>P3</t>
    <phoneticPr fontId="1" type="noConversion"/>
  </si>
  <si>
    <t>A2 Blob Angle</t>
    <phoneticPr fontId="1" type="noConversion"/>
  </si>
  <si>
    <r>
      <t xml:space="preserve">C1. MX Component vs. CC-Link 통신속도 테스트 관련 </t>
    </r>
    <r>
      <rPr>
        <strike/>
        <sz val="11"/>
        <color theme="1"/>
        <rFont val="맑은 고딕"/>
        <family val="3"/>
        <charset val="129"/>
        <scheme val="minor"/>
      </rPr>
      <t>사전 준비 완료</t>
    </r>
    <r>
      <rPr>
        <sz val="11"/>
        <color theme="1"/>
        <rFont val="맑은 고딕"/>
        <family val="2"/>
        <charset val="129"/>
        <scheme val="minor"/>
      </rPr>
      <t xml:space="preserve">. → 통신속도 비교까지 완료 필요함.
C2. SDV, UT Laser Inner Cut 신작 프로그램 사전 준비 완료.
C3. 업무 프로세스 표준화 관련( 매주 수요일 17:00 미팅 진행 )
C4. </t>
    </r>
    <r>
      <rPr>
        <strike/>
        <sz val="11"/>
        <color theme="1"/>
        <rFont val="맑은 고딕"/>
        <family val="3"/>
        <charset val="129"/>
        <scheme val="minor"/>
      </rPr>
      <t>직장 내 괴롭힘 방지 관련 교육 수료 필요</t>
    </r>
    <r>
      <rPr>
        <sz val="11"/>
        <color theme="1"/>
        <rFont val="맑은 고딕"/>
        <family val="2"/>
        <charset val="129"/>
        <scheme val="minor"/>
      </rPr>
      <t>. ( 이번 주 완료 필요. ~ 10/18 )
C5. SDB 프로젝트 관련</t>
    </r>
    <phoneticPr fontId="1" type="noConversion"/>
  </si>
  <si>
    <t>C1</t>
    <phoneticPr fontId="1" type="noConversion"/>
  </si>
  <si>
    <t>C1</t>
    <phoneticPr fontId="1" type="noConversion"/>
  </si>
  <si>
    <t>C5</t>
    <phoneticPr fontId="1" type="noConversion"/>
  </si>
  <si>
    <t>C5</t>
    <phoneticPr fontId="1" type="noConversion"/>
  </si>
  <si>
    <t>C1. 환경 재정리 필요</t>
    <phoneticPr fontId="1" type="noConversion"/>
  </si>
  <si>
    <t>정읍 갔다와야 할 듯.</t>
    <phoneticPr fontId="1" type="noConversion"/>
  </si>
  <si>
    <r>
      <t xml:space="preserve">AA </t>
    </r>
    <r>
      <rPr>
        <b/>
        <sz val="11"/>
        <color theme="4"/>
        <rFont val="맑은 고딕"/>
        <family val="3"/>
        <charset val="129"/>
        <scheme val="minor"/>
      </rPr>
      <t>오후 반차</t>
    </r>
    <phoneticPr fontId="1" type="noConversion"/>
  </si>
  <si>
    <t>C5</t>
    <phoneticPr fontId="1" type="noConversion"/>
  </si>
  <si>
    <t>C5. 잔건 일정 정리</t>
    <phoneticPr fontId="1" type="noConversion"/>
  </si>
  <si>
    <t>요즘 아침에 왜 이리 밀리지?-&gt;5분 일찍 나오자</t>
    <phoneticPr fontId="1" type="noConversion"/>
  </si>
  <si>
    <t>6시 40분 기상(6시 알람 못 들음.)</t>
    <phoneticPr fontId="1" type="noConversion"/>
  </si>
  <si>
    <t>P3</t>
    <phoneticPr fontId="1" type="noConversion"/>
  </si>
  <si>
    <t>취침 01:00</t>
    <phoneticPr fontId="1" type="noConversion"/>
  </si>
  <si>
    <t>엄마 입원으로 잠시 꼬였음.(11~)</t>
    <phoneticPr fontId="1" type="noConversion"/>
  </si>
  <si>
    <t>AA</t>
    <phoneticPr fontId="1" type="noConversion"/>
  </si>
  <si>
    <t>C1. 환경 재정리</t>
    <phoneticPr fontId="1" type="noConversion"/>
  </si>
  <si>
    <t>C5. 잔건 일정 정리</t>
    <phoneticPr fontId="1" type="noConversion"/>
  </si>
  <si>
    <t>C5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</si>
  <si>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</si>
  <si>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</si>
  <si>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</si>
  <si>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</si>
  <si>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</si>
  <si>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A1 약국 방문</t>
    <phoneticPr fontId="1" type="noConversion"/>
  </si>
  <si>
    <t>A1</t>
    <phoneticPr fontId="1" type="noConversion"/>
  </si>
  <si>
    <t>A1</t>
    <phoneticPr fontId="1" type="noConversion"/>
  </si>
  <si>
    <t>P2</t>
    <phoneticPr fontId="1" type="noConversion"/>
  </si>
  <si>
    <t>P2</t>
    <phoneticPr fontId="1" type="noConversion"/>
  </si>
  <si>
    <t>P2 GRIT</t>
    <phoneticPr fontId="1" type="noConversion"/>
  </si>
  <si>
    <t>P2</t>
    <phoneticPr fontId="1" type="noConversion"/>
  </si>
  <si>
    <r>
      <t xml:space="preserve">P1. </t>
    </r>
    <r>
      <rPr>
        <strike/>
        <sz val="11"/>
        <color theme="1"/>
        <rFont val="맑은 고딕"/>
        <family val="3"/>
        <charset val="129"/>
        <scheme val="minor"/>
      </rPr>
      <t>P.D.S 형식으로 계획 및 실행하기</t>
    </r>
    <r>
      <rPr>
        <sz val="11"/>
        <color theme="1"/>
        <rFont val="맑은 고딕"/>
        <family val="2"/>
        <charset val="129"/>
        <scheme val="minor"/>
      </rPr>
      <t xml:space="preserve">. -&gt; Form 은 만들었으니, 더 숙지하자!
P2. </t>
    </r>
    <r>
      <rPr>
        <strike/>
        <sz val="11"/>
        <color theme="1"/>
        <rFont val="맑은 고딕"/>
        <family val="3"/>
        <charset val="129"/>
        <scheme val="minor"/>
      </rPr>
      <t>GRIT 1회 완독.</t>
    </r>
    <r>
      <rPr>
        <sz val="11"/>
        <color theme="1"/>
        <rFont val="맑은 고딕"/>
        <family val="2"/>
        <charset val="129"/>
        <scheme val="minor"/>
      </rPr>
      <t xml:space="preserve">
P3. 블로그 관리
P4.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
P5. Lucky 분석</t>
    </r>
    <phoneticPr fontId="1" type="noConversion"/>
  </si>
  <si>
    <t>P4 강의 못 들음.</t>
    <phoneticPr fontId="1" type="noConversion"/>
  </si>
  <si>
    <t xml:space="preserve">목표로 세운 것 중의 하나를 실행하지 못하고 있다. </t>
    <phoneticPr fontId="1" type="noConversion"/>
  </si>
  <si>
    <t>최소 하루 목표 2개는 처리하고 하루를 마무리 하자.</t>
  </si>
  <si>
    <t>그래도 잘했다. 일요일은 가족과 행복하게 지내자!</t>
    <phoneticPr fontId="1" type="noConversion"/>
  </si>
  <si>
    <t>클래스 101 수강 시간에 대한 고민 필요함.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</si>
  <si>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</si>
  <si>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</si>
  <si>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</si>
  <si>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</si>
  <si>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C1. 환경 구성 및 테스트</t>
    <phoneticPr fontId="1" type="noConversion"/>
  </si>
  <si>
    <t>C4. 양산 대비 정리</t>
    <phoneticPr fontId="1" type="noConversion"/>
  </si>
  <si>
    <t>3. 출/퇴근 책 듣기</t>
    <phoneticPr fontId="1" type="noConversion"/>
  </si>
  <si>
    <t>C1</t>
    <phoneticPr fontId="1" type="noConversion"/>
  </si>
  <si>
    <t>C1</t>
    <phoneticPr fontId="1" type="noConversion"/>
  </si>
  <si>
    <t>이상하게 오전에 멍한 상태네…</t>
    <phoneticPr fontId="1" type="noConversion"/>
  </si>
  <si>
    <t>취침 23:00~</t>
    <phoneticPr fontId="1" type="noConversion"/>
  </si>
  <si>
    <t>일찍 잤는데 늦잠 잤네..</t>
    <phoneticPr fontId="1" type="noConversion"/>
  </si>
  <si>
    <t>C1</t>
    <phoneticPr fontId="1" type="noConversion"/>
  </si>
  <si>
    <t>A1 설비 표준납기 미팅</t>
    <phoneticPr fontId="1" type="noConversion"/>
  </si>
  <si>
    <t>A1</t>
    <phoneticPr fontId="1" type="noConversion"/>
  </si>
  <si>
    <t>A1. 설비 표준납기 미팅</t>
    <phoneticPr fontId="1" type="noConversion"/>
  </si>
  <si>
    <t>A1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</si>
  <si>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왜 부탁을 못하니</t>
    </r>
    <r>
      <rPr>
        <sz val="11"/>
        <color theme="1"/>
        <rFont val="맑은 고딕"/>
        <family val="2"/>
        <charset val="129"/>
        <scheme val="minor"/>
      </rPr>
      <t>?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</si>
  <si>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</si>
  <si>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</si>
  <si>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</si>
  <si>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</si>
  <si>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내가 처리 못하는 것에 끙끙되는거!!</t>
    <phoneticPr fontId="1" type="noConversion"/>
  </si>
  <si>
    <t>C1</t>
    <phoneticPr fontId="1" type="noConversion"/>
  </si>
  <si>
    <t>C4. 증평 미팅 10:00~</t>
    <phoneticPr fontId="1" type="noConversion"/>
  </si>
  <si>
    <t>C1</t>
    <phoneticPr fontId="1" type="noConversion"/>
  </si>
  <si>
    <t>박세준 I love you~!</t>
    <phoneticPr fontId="1" type="noConversion"/>
  </si>
  <si>
    <t>C4</t>
    <phoneticPr fontId="1" type="noConversion"/>
  </si>
  <si>
    <t>C4. 장비 진행 리스트</t>
    <phoneticPr fontId="1" type="noConversion"/>
  </si>
  <si>
    <t>C4</t>
    <phoneticPr fontId="1" type="noConversion"/>
  </si>
  <si>
    <t>C2</t>
    <phoneticPr fontId="1" type="noConversion"/>
  </si>
  <si>
    <t>C2</t>
    <phoneticPr fontId="1" type="noConversion"/>
  </si>
  <si>
    <t>C3</t>
    <phoneticPr fontId="1" type="noConversion"/>
  </si>
  <si>
    <t>C1</t>
    <phoneticPr fontId="1" type="noConversion"/>
  </si>
  <si>
    <t>C1</t>
    <phoneticPr fontId="1" type="noConversion"/>
  </si>
  <si>
    <t>C2</t>
    <phoneticPr fontId="1" type="noConversion"/>
  </si>
  <si>
    <t>C2. PC1 ~ PC3 구성</t>
    <phoneticPr fontId="1" type="noConversion"/>
  </si>
  <si>
    <t>그래도 C1 은 1차 완료.</t>
    <phoneticPr fontId="1" type="noConversion"/>
  </si>
  <si>
    <t>부탁의 기술을 익히자.</t>
    <phoneticPr fontId="1" type="noConversion"/>
  </si>
  <si>
    <t>P2</t>
    <phoneticPr fontId="1" type="noConversion"/>
  </si>
  <si>
    <t>C3. 표준화 미팅</t>
    <phoneticPr fontId="1" type="noConversion"/>
  </si>
  <si>
    <t>오늘부터 증평 출장 진행 중.</t>
    <phoneticPr fontId="1" type="noConversion"/>
  </si>
  <si>
    <t>C4. 증평 잔건 정리</t>
    <phoneticPr fontId="1" type="noConversion"/>
  </si>
  <si>
    <t>C4</t>
    <phoneticPr fontId="1" type="noConversion"/>
  </si>
  <si>
    <t>증평 출장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</si>
  <si>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욕 먹으로 다니기 짜증</t>
    </r>
    <r>
      <rPr>
        <sz val="11"/>
        <color theme="1"/>
        <rFont val="맑은 고딕"/>
        <family val="2"/>
        <charset val="129"/>
        <scheme val="minor"/>
      </rPr>
      <t>나네.</t>
    </r>
    <phoneticPr fontId="1" type="noConversion"/>
  </si>
  <si>
    <t>구미출장</t>
    <phoneticPr fontId="1" type="noConversion"/>
  </si>
  <si>
    <r>
      <t xml:space="preserve">P1. 독서
P2. </t>
    </r>
    <r>
      <rPr>
        <sz val="11"/>
        <color rgb="FFFF0000"/>
        <rFont val="맑은 고딕"/>
        <family val="3"/>
        <charset val="129"/>
        <scheme val="minor"/>
      </rPr>
      <t>블로그 관리</t>
    </r>
    <r>
      <rPr>
        <sz val="11"/>
        <color theme="1"/>
        <rFont val="맑은 고딕"/>
        <family val="2"/>
        <charset val="129"/>
        <scheme val="minor"/>
      </rPr>
      <t xml:space="preserve">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수강시간 고민 필요함.
P4. </t>
    </r>
    <r>
      <rPr>
        <sz val="11"/>
        <color rgb="FFFF0000"/>
        <rFont val="맑은 고딕"/>
        <family val="3"/>
        <charset val="129"/>
        <scheme val="minor"/>
      </rPr>
      <t>Lucky 분석</t>
    </r>
    <phoneticPr fontId="1" type="noConversion"/>
  </si>
  <si>
    <r>
      <t xml:space="preserve">C1. MX Component vs. CC-Link 통신속도 테스트 관련. → 테스트 완료 필요.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사전준비 완료</t>
    </r>
    <r>
      <rPr>
        <sz val="11"/>
        <color theme="1"/>
        <rFont val="맑은 고딕"/>
        <family val="2"/>
        <charset val="129"/>
        <scheme val="minor"/>
      </rPr>
      <t xml:space="preserve"> 필요.
C3. 업무 프로세스 표준화 관련( 매주 수요일 17:00 미팅 진행 ), 개인 업무 스케쥴표 정리 필요.
C4. SDB 프로젝트 관련 → 증평 </t>
    </r>
    <r>
      <rPr>
        <sz val="11"/>
        <color rgb="FFFF0000"/>
        <rFont val="맑은 고딕"/>
        <family val="3"/>
        <charset val="129"/>
        <scheme val="minor"/>
      </rPr>
      <t>전공정 1,2 호기 양산 관련</t>
    </r>
    <r>
      <rPr>
        <sz val="11"/>
        <color theme="1"/>
        <rFont val="맑은 고딕"/>
        <family val="2"/>
        <charset val="129"/>
        <scheme val="minor"/>
      </rPr>
      <t xml:space="preserve"> 집중
C5. 장애인 인식 개선, 개인 정보보호 온라인 교육 수료( ~ 10/28 )</t>
    </r>
    <phoneticPr fontId="1" type="noConversion"/>
  </si>
  <si>
    <t>이번 주는 증평 및 구미 출장으로 개판됨.</t>
    <phoneticPr fontId="1" type="noConversion"/>
  </si>
  <si>
    <t>통신 속도 테스트는 다시 환경 구성할 필요 있음.</t>
    <phoneticPr fontId="1" type="noConversion"/>
  </si>
  <si>
    <t>A1. QM6 세차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</si>
  <si>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</si>
  <si>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</si>
  <si>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</si>
  <si>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</si>
  <si>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P1</t>
    <phoneticPr fontId="1" type="noConversion"/>
  </si>
  <si>
    <t>P1</t>
    <phoneticPr fontId="1" type="noConversion"/>
  </si>
  <si>
    <t>5. 저녁 운동</t>
    <phoneticPr fontId="1" type="noConversion"/>
  </si>
  <si>
    <t>5. 저녁 운동</t>
    <phoneticPr fontId="1" type="noConversion"/>
  </si>
  <si>
    <t>C4. SDB 이슈 정리</t>
    <phoneticPr fontId="1" type="noConversion"/>
  </si>
  <si>
    <t>C4</t>
    <phoneticPr fontId="1" type="noConversion"/>
  </si>
  <si>
    <t>C3. 교육자료 검토</t>
    <phoneticPr fontId="1" type="noConversion"/>
  </si>
  <si>
    <t>C3</t>
    <phoneticPr fontId="1" type="noConversion"/>
  </si>
  <si>
    <t>C4</t>
    <phoneticPr fontId="1" type="noConversion"/>
  </si>
  <si>
    <t>C1</t>
    <phoneticPr fontId="1" type="noConversion"/>
  </si>
  <si>
    <t>C1</t>
    <phoneticPr fontId="1" type="noConversion"/>
  </si>
  <si>
    <t>C4</t>
    <phoneticPr fontId="1" type="noConversion"/>
  </si>
  <si>
    <t>C1</t>
    <phoneticPr fontId="1" type="noConversion"/>
  </si>
  <si>
    <t>C1. 자료 검색</t>
    <phoneticPr fontId="1" type="noConversion"/>
  </si>
  <si>
    <t>P2</t>
    <phoneticPr fontId="1" type="noConversion"/>
  </si>
  <si>
    <t>일을 너무 중구 난방으로 한다.</t>
    <phoneticPr fontId="1" type="noConversion"/>
  </si>
  <si>
    <t>일의 끝이 불명확함.</t>
    <phoneticPr fontId="1" type="noConversion"/>
  </si>
  <si>
    <t>그 동안 반성이 너무 없었다.</t>
    <phoneticPr fontId="1" type="noConversion"/>
  </si>
  <si>
    <t>그래도 가족과는 행복하게~</t>
    <phoneticPr fontId="1" type="noConversion"/>
  </si>
  <si>
    <t>C2. 시뮬레이션</t>
    <phoneticPr fontId="1" type="noConversion"/>
  </si>
  <si>
    <t>C1. 환경 재구성</t>
    <phoneticPr fontId="1" type="noConversion"/>
  </si>
  <si>
    <t>P2</t>
    <phoneticPr fontId="1" type="noConversion"/>
  </si>
  <si>
    <t>잘 자서 컨디션은 좋았음.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</si>
  <si>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</si>
  <si>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</si>
  <si>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</si>
  <si>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A1 구미 조치사항 정리</t>
    <phoneticPr fontId="1" type="noConversion"/>
  </si>
  <si>
    <t>A1</t>
    <phoneticPr fontId="1" type="noConversion"/>
  </si>
  <si>
    <t>취침 02:00</t>
    <phoneticPr fontId="1" type="noConversion"/>
  </si>
  <si>
    <t>C2. 맵 점검</t>
    <phoneticPr fontId="1" type="noConversion"/>
  </si>
  <si>
    <t>A2. InCut DR</t>
    <phoneticPr fontId="1" type="noConversion"/>
  </si>
  <si>
    <t>A2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</si>
  <si>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</si>
  <si>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</si>
  <si>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</si>
  <si>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</si>
  <si>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</si>
  <si>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A3</t>
    <phoneticPr fontId="1" type="noConversion"/>
  </si>
  <si>
    <t>늦게 잔 날은 낮잠을 시도해보자.</t>
    <phoneticPr fontId="1" type="noConversion"/>
  </si>
  <si>
    <t>C4. 증평 미팅</t>
    <phoneticPr fontId="1" type="noConversion"/>
  </si>
  <si>
    <t>C4</t>
    <phoneticPr fontId="1" type="noConversion"/>
  </si>
  <si>
    <t>A3. SDB 이슈 정리</t>
    <phoneticPr fontId="1" type="noConversion"/>
  </si>
  <si>
    <t>A3</t>
    <phoneticPr fontId="1" type="noConversion"/>
  </si>
  <si>
    <t>A4. 출장비 정산</t>
    <phoneticPr fontId="1" type="noConversion"/>
  </si>
  <si>
    <t>A3</t>
    <phoneticPr fontId="1" type="noConversion"/>
  </si>
  <si>
    <t>A4</t>
    <phoneticPr fontId="1" type="noConversion"/>
  </si>
  <si>
    <t>P2</t>
    <phoneticPr fontId="1" type="noConversion"/>
  </si>
  <si>
    <t>P2</t>
    <phoneticPr fontId="1" type="noConversion"/>
  </si>
  <si>
    <t>추가 작업이 좀 있었음.</t>
    <phoneticPr fontId="1" type="noConversion"/>
  </si>
  <si>
    <t>C1. 환경 재구성?</t>
    <phoneticPr fontId="1" type="noConversion"/>
  </si>
  <si>
    <t>C4</t>
    <phoneticPr fontId="1" type="noConversion"/>
  </si>
  <si>
    <t>개인 시간이 영~ 안나는 구먼…</t>
    <phoneticPr fontId="1" type="noConversion"/>
  </si>
  <si>
    <t>현재 출/퇴근 2시간 정도 독서/영어</t>
    <phoneticPr fontId="1" type="noConversion"/>
  </si>
  <si>
    <t>취침 02:00</t>
    <phoneticPr fontId="1" type="noConversion"/>
  </si>
  <si>
    <t>P1</t>
    <phoneticPr fontId="1" type="noConversion"/>
  </si>
  <si>
    <t>C1. 환경 재구성</t>
    <phoneticPr fontId="1" type="noConversion"/>
  </si>
  <si>
    <t>1. 아침 운동</t>
    <phoneticPr fontId="1" type="noConversion"/>
  </si>
  <si>
    <t>1. 아침 운동</t>
    <phoneticPr fontId="1" type="noConversion"/>
  </si>
  <si>
    <t>A1. 스파크 세차</t>
    <phoneticPr fontId="1" type="noConversion"/>
  </si>
  <si>
    <t>P2</t>
    <phoneticPr fontId="1" type="noConversion"/>
  </si>
  <si>
    <t>수요일은 축구하는 애들이 있구먼..ㅋ</t>
    <phoneticPr fontId="1" type="noConversion"/>
  </si>
  <si>
    <t>통신 관련 빨리 정리 필요함.</t>
    <phoneticPr fontId="1" type="noConversion"/>
  </si>
  <si>
    <t>항상 반성/감사하는 마음으로</t>
    <phoneticPr fontId="1" type="noConversion"/>
  </si>
  <si>
    <t>실패에도 감사하라.</t>
    <phoneticPr fontId="1" type="noConversion"/>
  </si>
  <si>
    <t>A1. SDB 리스트 업데이트</t>
    <phoneticPr fontId="1" type="noConversion"/>
  </si>
  <si>
    <t>A1</t>
    <phoneticPr fontId="1" type="noConversion"/>
  </si>
  <si>
    <t>C1</t>
    <phoneticPr fontId="1" type="noConversion"/>
  </si>
  <si>
    <t>A1</t>
    <phoneticPr fontId="1" type="noConversion"/>
  </si>
  <si>
    <t>A2. 납기 단축 미팅</t>
    <phoneticPr fontId="1" type="noConversion"/>
  </si>
  <si>
    <t>A2</t>
    <phoneticPr fontId="1" type="noConversion"/>
  </si>
  <si>
    <t>취침 02:00</t>
    <phoneticPr fontId="1" type="noConversion"/>
  </si>
  <si>
    <t>C1</t>
    <phoneticPr fontId="1" type="noConversion"/>
  </si>
  <si>
    <t>C1</t>
    <phoneticPr fontId="1" type="noConversion"/>
  </si>
  <si>
    <t>술좀 줄이자. 눈이 충혈되어 있음.</t>
    <phoneticPr fontId="1" type="noConversion"/>
  </si>
  <si>
    <t>A2</t>
    <phoneticPr fontId="1" type="noConversion"/>
  </si>
  <si>
    <t>A2</t>
    <phoneticPr fontId="1" type="noConversion"/>
  </si>
  <si>
    <t>졸음 운전 조심</t>
    <phoneticPr fontId="1" type="noConversion"/>
  </si>
  <si>
    <t>C5</t>
    <phoneticPr fontId="1" type="noConversion"/>
  </si>
  <si>
    <t>C5</t>
    <phoneticPr fontId="1" type="noConversion"/>
  </si>
  <si>
    <t>C5</t>
    <phoneticPr fontId="1" type="noConversion"/>
  </si>
  <si>
    <t>P4</t>
    <phoneticPr fontId="1" type="noConversion"/>
  </si>
  <si>
    <t>C1. 환경 재구성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</si>
  <si>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</si>
  <si>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</si>
  <si>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</si>
  <si>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낮잠 자니 좀 나아지네..</t>
    <phoneticPr fontId="1" type="noConversion"/>
  </si>
  <si>
    <t>C2. 사전준비</t>
    <phoneticPr fontId="1" type="noConversion"/>
  </si>
  <si>
    <t>C2. 사전 준비</t>
    <phoneticPr fontId="1" type="noConversion"/>
  </si>
  <si>
    <t>취침 00:00</t>
    <phoneticPr fontId="1" type="noConversion"/>
  </si>
  <si>
    <t>C1</t>
    <phoneticPr fontId="1" type="noConversion"/>
  </si>
  <si>
    <t>C1</t>
    <phoneticPr fontId="1" type="noConversion"/>
  </si>
  <si>
    <t>A1. SDB 메일 응답</t>
    <phoneticPr fontId="1" type="noConversion"/>
  </si>
  <si>
    <t>A1</t>
    <phoneticPr fontId="1" type="noConversion"/>
  </si>
  <si>
    <t>일찍 자고 술도 안 마셨는데.. 좀 졸리네.</t>
    <phoneticPr fontId="1" type="noConversion"/>
  </si>
  <si>
    <t>계획 없이 움직이나?</t>
    <phoneticPr fontId="1" type="noConversion"/>
  </si>
  <si>
    <t>금요일이어서 그러나?</t>
    <phoneticPr fontId="1" type="noConversion"/>
  </si>
  <si>
    <t>C1</t>
    <phoneticPr fontId="1" type="noConversion"/>
  </si>
  <si>
    <t>A2. SDB 견적 정리</t>
    <phoneticPr fontId="1" type="noConversion"/>
  </si>
  <si>
    <t>A2</t>
    <phoneticPr fontId="1" type="noConversion"/>
  </si>
  <si>
    <t>내가 하는 일에 떳떳하지 못하나?</t>
    <phoneticPr fontId="1" type="noConversion"/>
  </si>
  <si>
    <t>A1. 독감 접종</t>
    <phoneticPr fontId="1" type="noConversion"/>
  </si>
  <si>
    <t>A1</t>
    <phoneticPr fontId="1" type="noConversion"/>
  </si>
  <si>
    <t>P2</t>
    <phoneticPr fontId="1" type="noConversion"/>
  </si>
  <si>
    <r>
      <t xml:space="preserve">P1. 독서
P2.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 → 수강시간 고민 필요함.(이거 할 시간이 영 안나네.)</t>
    </r>
    <r>
      <rPr>
        <sz val="11"/>
        <color theme="1"/>
        <rFont val="맑은 고딕"/>
        <family val="2"/>
        <charset val="129"/>
        <scheme val="minor"/>
      </rPr>
      <t xml:space="preserve">
P4. Lucky 분석</t>
    </r>
    <phoneticPr fontId="1" type="noConversion"/>
  </si>
  <si>
    <r>
      <t xml:space="preserve">C1. MX Component vs. CC-Link 통신속도 테스트 관련. → </t>
    </r>
    <r>
      <rPr>
        <sz val="11"/>
        <color rgb="FFFF0000"/>
        <rFont val="맑은 고딕"/>
        <family val="3"/>
        <charset val="129"/>
        <scheme val="minor"/>
      </rPr>
      <t>환경 재구성 예정</t>
    </r>
    <r>
      <rPr>
        <sz val="11"/>
        <color theme="1"/>
        <rFont val="맑은 고딕"/>
        <family val="2"/>
        <charset val="129"/>
        <scheme val="minor"/>
      </rPr>
      <t xml:space="preserve">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사전준비 완료 필요.(11/9 턴온)</t>
    </r>
    <r>
      <rPr>
        <sz val="11"/>
        <color theme="1"/>
        <rFont val="맑은 고딕"/>
        <family val="2"/>
        <charset val="129"/>
        <scheme val="minor"/>
      </rPr>
      <t xml:space="preserve">
C3. 업무 프로세스 표준화 관련( 매주 수요일 17:00 미팅 진행 ), 개인 업무 스케쥴표 정리 필요.
C4. SDB 프로젝트 관련 → 증평 전공정 양산 관련 집중
C5. </t>
    </r>
    <r>
      <rPr>
        <strike/>
        <sz val="11"/>
        <color theme="1"/>
        <rFont val="맑은 고딕"/>
        <family val="3"/>
        <charset val="129"/>
        <scheme val="minor"/>
      </rPr>
      <t xml:space="preserve">장애인 인식 개선, 개인 정보보호 온라인 교육 수료( ~ 10/28 ) </t>
    </r>
    <phoneticPr fontId="1" type="noConversion"/>
  </si>
  <si>
    <t>C1. Lab 실 확인.</t>
    <phoneticPr fontId="1" type="noConversion"/>
  </si>
  <si>
    <t>1. 아침 운동</t>
    <phoneticPr fontId="1" type="noConversion"/>
  </si>
  <si>
    <t>C1</t>
    <phoneticPr fontId="1" type="noConversion"/>
  </si>
  <si>
    <t>이제 진짜 금연 시작이다.</t>
    <phoneticPr fontId="1" type="noConversion"/>
  </si>
  <si>
    <t>기상</t>
    <phoneticPr fontId="1" type="noConversion"/>
  </si>
  <si>
    <t>술은 좀 더 줄여야 할 거 같다.</t>
    <phoneticPr fontId="1" type="noConversion"/>
  </si>
  <si>
    <t>나의 생활 신조대로 행하자.</t>
    <phoneticPr fontId="1" type="noConversion"/>
  </si>
  <si>
    <t>C1</t>
    <phoneticPr fontId="1" type="noConversion"/>
  </si>
  <si>
    <t>C1. 테스트 준비</t>
    <phoneticPr fontId="1" type="noConversion"/>
  </si>
  <si>
    <t>엄마 생일</t>
    <phoneticPr fontId="1" type="noConversion"/>
  </si>
  <si>
    <t>운동은 안 빠지고 잘했다.</t>
    <phoneticPr fontId="1" type="noConversion"/>
  </si>
  <si>
    <t>이제 동기부여 쪽 보다는 스킬업 위주 도서로!!</t>
    <phoneticPr fontId="1" type="noConversion"/>
  </si>
  <si>
    <t>출/퇴근 외 시간의 독서 시간을 만들자. 평일 늦은 시간? 일요일?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</si>
  <si>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</si>
  <si>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</si>
  <si>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</si>
  <si>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</si>
  <si>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늦게 일어나서 컨디션 좋음</t>
    <phoneticPr fontId="1" type="noConversion"/>
  </si>
  <si>
    <t>C1</t>
    <phoneticPr fontId="1" type="noConversion"/>
  </si>
  <si>
    <t>C1</t>
    <phoneticPr fontId="1" type="noConversion"/>
  </si>
  <si>
    <t>5시 30분 기상 도전!!</t>
    <phoneticPr fontId="1" type="noConversion"/>
  </si>
  <si>
    <t>C1</t>
    <phoneticPr fontId="1" type="noConversion"/>
  </si>
  <si>
    <t>C2</t>
    <phoneticPr fontId="1" type="noConversion"/>
  </si>
  <si>
    <t>A1</t>
    <phoneticPr fontId="1" type="noConversion"/>
  </si>
  <si>
    <t>A1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</si>
  <si>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</si>
  <si>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</si>
  <si>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</si>
  <si>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A1. 이욱래B 미팅</t>
    <phoneticPr fontId="1" type="noConversion"/>
  </si>
  <si>
    <t>A1</t>
    <phoneticPr fontId="1" type="noConversion"/>
  </si>
  <si>
    <t>UT 신작 T/T 관련(0.6 초?)</t>
    <phoneticPr fontId="1" type="noConversion"/>
  </si>
  <si>
    <t>C1. 테스트 준비</t>
    <phoneticPr fontId="1" type="noConversion"/>
  </si>
  <si>
    <t>C2. 사전 준비</t>
    <phoneticPr fontId="1" type="noConversion"/>
  </si>
  <si>
    <t>계획대로 잘했음. 담배만 좀…</t>
    <phoneticPr fontId="1" type="noConversion"/>
  </si>
  <si>
    <t>C4. 증평 미팅 10:30 ~</t>
    <phoneticPr fontId="1" type="noConversion"/>
  </si>
  <si>
    <t>A1. SDB 이슈 정리</t>
    <phoneticPr fontId="1" type="noConversion"/>
  </si>
  <si>
    <t>A1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</si>
  <si>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</si>
  <si>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</si>
  <si>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</si>
  <si>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A1</t>
    <phoneticPr fontId="1" type="noConversion"/>
  </si>
  <si>
    <t>5시 30분 기상 완료. 낮잠은 실패</t>
    <phoneticPr fontId="1" type="noConversion"/>
  </si>
  <si>
    <t>내 코가 석잔데…</t>
    <phoneticPr fontId="1" type="noConversion"/>
  </si>
  <si>
    <t>A2. 내재화 파악</t>
    <phoneticPr fontId="1" type="noConversion"/>
  </si>
  <si>
    <t>C1</t>
    <phoneticPr fontId="1" type="noConversion"/>
  </si>
  <si>
    <t>목표대로 잘 되지 않고 있음.</t>
    <phoneticPr fontId="1" type="noConversion"/>
  </si>
  <si>
    <t>A2</t>
    <phoneticPr fontId="1" type="noConversion"/>
  </si>
  <si>
    <t>C1</t>
    <phoneticPr fontId="1" type="noConversion"/>
  </si>
  <si>
    <t>A2</t>
    <phoneticPr fontId="1" type="noConversion"/>
  </si>
  <si>
    <t>PLC 가 사람이 없다;;;; -&gt; 내가 해버림</t>
    <phoneticPr fontId="1" type="noConversion"/>
  </si>
  <si>
    <t>동규 땡큐~</t>
    <phoneticPr fontId="1" type="noConversion"/>
  </si>
  <si>
    <t>마인드 컨트롤 필요</t>
    <phoneticPr fontId="1" type="noConversion"/>
  </si>
  <si>
    <t>취침 01:00</t>
    <phoneticPr fontId="1" type="noConversion"/>
  </si>
  <si>
    <t>내가 할 수 없는 일로</t>
    <phoneticPr fontId="1" type="noConversion"/>
  </si>
  <si>
    <t xml:space="preserve">고민중.. </t>
    <phoneticPr fontId="1" type="noConversion"/>
  </si>
  <si>
    <t xml:space="preserve">정읍가야 함. </t>
    <phoneticPr fontId="1" type="noConversion"/>
  </si>
  <si>
    <t>취침 02:00</t>
    <phoneticPr fontId="1" type="noConversion"/>
  </si>
  <si>
    <t>C4</t>
    <phoneticPr fontId="1" type="noConversion"/>
  </si>
  <si>
    <t>C4</t>
    <phoneticPr fontId="1" type="noConversion"/>
  </si>
  <si>
    <t>C2. 사전 준비</t>
    <phoneticPr fontId="1" type="noConversion"/>
  </si>
  <si>
    <t>C1. Test 진행</t>
    <phoneticPr fontId="1" type="noConversion"/>
  </si>
  <si>
    <t>C1</t>
    <phoneticPr fontId="1" type="noConversion"/>
  </si>
  <si>
    <t>C1</t>
    <phoneticPr fontId="1" type="noConversion"/>
  </si>
  <si>
    <t>증</t>
    <phoneticPr fontId="1" type="noConversion"/>
  </si>
  <si>
    <t>평</t>
    <phoneticPr fontId="1" type="noConversion"/>
  </si>
  <si>
    <t>은</t>
    <phoneticPr fontId="1" type="noConversion"/>
  </si>
  <si>
    <t>이</t>
    <phoneticPr fontId="1" type="noConversion"/>
  </si>
  <si>
    <t>제</t>
    <phoneticPr fontId="1" type="noConversion"/>
  </si>
  <si>
    <t>그</t>
    <phoneticPr fontId="1" type="noConversion"/>
  </si>
  <si>
    <t>만</t>
    <phoneticPr fontId="1" type="noConversion"/>
  </si>
  <si>
    <t>C4 증평 미팅 정리</t>
    <phoneticPr fontId="1" type="noConversion"/>
  </si>
  <si>
    <t>P4</t>
    <phoneticPr fontId="1" type="noConversion"/>
  </si>
  <si>
    <t>P2</t>
    <phoneticPr fontId="1" type="noConversion"/>
  </si>
  <si>
    <t>집중이 잘 안되네.. 우선순위도 없고.</t>
    <phoneticPr fontId="1" type="noConversion"/>
  </si>
  <si>
    <t>통신 테스트는 내일 완료 필요함.</t>
    <phoneticPr fontId="1" type="noConversion"/>
  </si>
  <si>
    <t xml:space="preserve">5시 30분 기상 완료. </t>
    <phoneticPr fontId="1" type="noConversion"/>
  </si>
  <si>
    <t>기상 후 시간 효율적으로 할 필요 있음.</t>
    <phoneticPr fontId="1" type="noConversion"/>
  </si>
  <si>
    <t>InnerCut 해야된다.</t>
    <phoneticPr fontId="1" type="noConversion"/>
  </si>
  <si>
    <t>QM6 세차해야 할 듯.</t>
    <phoneticPr fontId="1" type="noConversion"/>
  </si>
  <si>
    <t>A1. QM6 세차</t>
    <phoneticPr fontId="1" type="noConversion"/>
  </si>
  <si>
    <t>C1</t>
    <phoneticPr fontId="1" type="noConversion"/>
  </si>
  <si>
    <t>P4</t>
    <phoneticPr fontId="1" type="noConversion"/>
  </si>
  <si>
    <t>취침 01:00</t>
    <phoneticPr fontId="1" type="noConversion"/>
  </si>
  <si>
    <t>A1. 표준화 미팅 부회장</t>
    <phoneticPr fontId="1" type="noConversion"/>
  </si>
  <si>
    <t>A1</t>
    <phoneticPr fontId="1" type="noConversion"/>
  </si>
  <si>
    <t>A2. 납기단축미팅 동전무</t>
    <phoneticPr fontId="1" type="noConversion"/>
  </si>
  <si>
    <t>A2</t>
    <phoneticPr fontId="1" type="noConversion"/>
  </si>
  <si>
    <t>A1</t>
    <phoneticPr fontId="1" type="noConversion"/>
  </si>
  <si>
    <t>A1</t>
    <phoneticPr fontId="1" type="noConversion"/>
  </si>
  <si>
    <t>C1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</si>
  <si>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</si>
  <si>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</si>
  <si>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</si>
  <si>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</si>
  <si>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</si>
  <si>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</si>
  <si>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</si>
  <si>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</si>
  <si>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</si>
  <si>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InnerCut 사전준비 진행 못함</t>
    <phoneticPr fontId="1" type="noConversion"/>
  </si>
  <si>
    <t>통신 테스트 진행 안됨.</t>
    <phoneticPr fontId="1" type="noConversion"/>
  </si>
  <si>
    <t>취침 01:00</t>
    <phoneticPr fontId="1" type="noConversion"/>
  </si>
  <si>
    <t>C2. 사전 준비</t>
    <phoneticPr fontId="1" type="noConversion"/>
  </si>
  <si>
    <t>C2. 사전 준비</t>
    <phoneticPr fontId="1" type="noConversion"/>
  </si>
  <si>
    <t>6시 기상(5시 30분에 눈은 떴음.)</t>
    <phoneticPr fontId="1" type="noConversion"/>
  </si>
  <si>
    <t>C1</t>
    <phoneticPr fontId="1" type="noConversion"/>
  </si>
  <si>
    <t>C1</t>
    <phoneticPr fontId="1" type="noConversion"/>
  </si>
  <si>
    <r>
      <t xml:space="preserve">C1. </t>
    </r>
    <r>
      <rPr>
        <b/>
        <i/>
        <sz val="11"/>
        <color rgb="FFFF0000"/>
        <rFont val="맑은 고딕"/>
        <family val="3"/>
        <charset val="129"/>
        <scheme val="minor"/>
      </rPr>
      <t>테스트 완료 필요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</si>
  <si>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</si>
  <si>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</si>
  <si>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</si>
  <si>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</si>
  <si>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3시부터 조금씩 졸림</t>
    <phoneticPr fontId="1" type="noConversion"/>
  </si>
  <si>
    <t>C1</t>
    <phoneticPr fontId="1" type="noConversion"/>
  </si>
  <si>
    <t>C1</t>
    <phoneticPr fontId="1" type="noConversion"/>
  </si>
  <si>
    <t>A1</t>
    <phoneticPr fontId="1" type="noConversion"/>
  </si>
  <si>
    <t>A2</t>
    <phoneticPr fontId="1" type="noConversion"/>
  </si>
  <si>
    <t>P2</t>
    <phoneticPr fontId="1" type="noConversion"/>
  </si>
  <si>
    <r>
      <t xml:space="preserve">P1. 독서
P2.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수강시간 고민 필요함.(이거 할 시간이 영 안나네.)
P4. Lucky 분석</t>
    </r>
    <phoneticPr fontId="1" type="noConversion"/>
  </si>
  <si>
    <t>A1. 스파크 세차</t>
    <phoneticPr fontId="1" type="noConversion"/>
  </si>
  <si>
    <t>A2. 청소년 퇴근</t>
    <phoneticPr fontId="1" type="noConversion"/>
  </si>
  <si>
    <t>정</t>
    <phoneticPr fontId="1" type="noConversion"/>
  </si>
  <si>
    <t>읍</t>
    <phoneticPr fontId="1" type="noConversion"/>
  </si>
  <si>
    <t>출</t>
    <phoneticPr fontId="1" type="noConversion"/>
  </si>
  <si>
    <t>발</t>
    <phoneticPr fontId="1" type="noConversion"/>
  </si>
  <si>
    <t>으로</t>
    <phoneticPr fontId="1" type="noConversion"/>
  </si>
  <si>
    <t>C2. 사전준비</t>
    <phoneticPr fontId="1" type="noConversion"/>
  </si>
  <si>
    <t>5시 30분 기상 습관화!</t>
    <phoneticPr fontId="1" type="noConversion"/>
  </si>
  <si>
    <t>6시 기상(5시 30분에 눈은 떴음.)</t>
    <phoneticPr fontId="1" type="noConversion"/>
  </si>
  <si>
    <t>결국엔 통신 테스트 완료하지 못함.</t>
    <phoneticPr fontId="1" type="noConversion"/>
  </si>
  <si>
    <t>일단은 C++ 로 테스트 진행하자.</t>
    <phoneticPr fontId="1" type="noConversion"/>
  </si>
  <si>
    <t>술 조금만 더 줄이자!</t>
    <phoneticPr fontId="1" type="noConversion"/>
  </si>
  <si>
    <r>
      <t xml:space="preserve">C1. MX Component vs. CC-Link 통신속도 테스트 관련. → 테스트 완료 필요.
C2. SDV, UT Laser Inner Cut 신작 프로그램 관련. → 사전준비 완료 필요.(11/9 턴온)
C3. 업무 프로세스 표준화 관련( 매주 수요일 17:00 미팅 진행 ), </t>
    </r>
    <r>
      <rPr>
        <sz val="11"/>
        <color rgb="FFFF0000"/>
        <rFont val="맑은 고딕"/>
        <family val="3"/>
        <charset val="129"/>
        <scheme val="minor"/>
      </rPr>
      <t>개인 업무 스케쥴표 정리</t>
    </r>
    <r>
      <rPr>
        <sz val="11"/>
        <color theme="1"/>
        <rFont val="맑은 고딕"/>
        <family val="2"/>
        <charset val="129"/>
        <scheme val="minor"/>
      </rPr>
      <t xml:space="preserve"> 필요.
C4. SDB 프로젝트 관련 → 증평 전공정 양산 관련 집중 ( 11/10 1/5 공정 검수 예정. )</t>
    </r>
    <phoneticPr fontId="1" type="noConversion"/>
  </si>
  <si>
    <t>P2</t>
    <phoneticPr fontId="1" type="noConversion"/>
  </si>
  <si>
    <t>P2</t>
    <phoneticPr fontId="1" type="noConversion"/>
  </si>
  <si>
    <t>C1. 테스트 진행</t>
    <phoneticPr fontId="1" type="noConversion"/>
  </si>
  <si>
    <t>C1. 테스트 사전 준비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</si>
  <si>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</si>
  <si>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</si>
  <si>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</si>
  <si>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통신 테스트가 제대로 진행이 안 되어서 나머지가 진도를 나가지 못함. → 원리부터 제대로 파악하자. 난 C++ 프로그램도 잘한다.</t>
    <phoneticPr fontId="1" type="noConversion"/>
  </si>
  <si>
    <t>치사해서 담배 끊어야 할듯. 정G 나 KTG 나 상종할 사람이 아님. → 2023년 목표에 금연은 없다.</t>
    <phoneticPr fontId="1" type="noConversion"/>
  </si>
  <si>
    <t>P2</t>
    <phoneticPr fontId="1" type="noConversion"/>
  </si>
  <si>
    <t>체육대회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</si>
  <si>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</si>
  <si>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</si>
  <si>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</si>
  <si>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A1</t>
    <phoneticPr fontId="1" type="noConversion"/>
  </si>
  <si>
    <t>C1</t>
    <phoneticPr fontId="1" type="noConversion"/>
  </si>
  <si>
    <t>A1. C2 품질 미팅 관련</t>
    <phoneticPr fontId="1" type="noConversion"/>
  </si>
  <si>
    <t>5시 30분 기상. 낮잠은 실패</t>
    <phoneticPr fontId="1" type="noConversion"/>
  </si>
  <si>
    <t>C2</t>
    <phoneticPr fontId="1" type="noConversion"/>
  </si>
  <si>
    <t>A1</t>
    <phoneticPr fontId="1" type="noConversion"/>
  </si>
  <si>
    <t>C4. 증평 미팅(13:30~)</t>
    <phoneticPr fontId="1" type="noConversion"/>
  </si>
  <si>
    <t>C4</t>
    <phoneticPr fontId="1" type="noConversion"/>
  </si>
  <si>
    <t>담배도 줄여야 한다!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</si>
  <si>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</si>
  <si>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</si>
  <si>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</si>
  <si>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P4</t>
    <phoneticPr fontId="1" type="noConversion"/>
  </si>
  <si>
    <t>C1. 테스트 결과 정리</t>
    <phoneticPr fontId="1" type="noConversion"/>
  </si>
  <si>
    <t>C2. 사전준비</t>
    <phoneticPr fontId="1" type="noConversion"/>
  </si>
  <si>
    <t>A1. 납기단축미팅(부회장)</t>
    <phoneticPr fontId="1" type="noConversion"/>
  </si>
  <si>
    <t>P2</t>
    <phoneticPr fontId="1" type="noConversion"/>
  </si>
  <si>
    <t>뭔가를 계속 하기는 하는거 같은데…</t>
    <phoneticPr fontId="1" type="noConversion"/>
  </si>
  <si>
    <t>뭔가 결과는 나오지 않는 거 같음.</t>
    <phoneticPr fontId="1" type="noConversion"/>
  </si>
  <si>
    <t>할 일도 놓치는 거 같고…</t>
    <phoneticPr fontId="1" type="noConversion"/>
  </si>
  <si>
    <t>취침 00:00</t>
    <phoneticPr fontId="1" type="noConversion"/>
  </si>
  <si>
    <t>P2</t>
    <phoneticPr fontId="1" type="noConversion"/>
  </si>
  <si>
    <t>A2. C3 표준화 자료 작성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</si>
  <si>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</si>
  <si>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</si>
  <si>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</si>
  <si>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5시 30분 기상. 오전에 좀 멍한데.</t>
    <phoneticPr fontId="1" type="noConversion"/>
  </si>
  <si>
    <t>낮잠 시간 고민 필요함.</t>
    <phoneticPr fontId="1" type="noConversion"/>
  </si>
  <si>
    <t>C1</t>
    <phoneticPr fontId="1" type="noConversion"/>
  </si>
  <si>
    <t>C1</t>
    <phoneticPr fontId="1" type="noConversion"/>
  </si>
  <si>
    <t>오늘은 왜 이리 졸리지?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</si>
  <si>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</si>
  <si>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</si>
  <si>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</si>
  <si>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</si>
  <si>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컨셉잡을라고 검색을 했는데 결과가 없다.</t>
    <phoneticPr fontId="1" type="noConversion"/>
  </si>
  <si>
    <t>일단은 현재내용에 대해 피드백 받자.</t>
    <phoneticPr fontId="1" type="noConversion"/>
  </si>
  <si>
    <t>C3. 작성 자료 검토/미팅</t>
    <phoneticPr fontId="1" type="noConversion"/>
  </si>
  <si>
    <t>C1. 테스트 결과 검토</t>
    <phoneticPr fontId="1" type="noConversion"/>
  </si>
  <si>
    <t>C2. 사전 준비</t>
    <phoneticPr fontId="1" type="noConversion"/>
  </si>
  <si>
    <t>P1</t>
    <phoneticPr fontId="1" type="noConversion"/>
  </si>
  <si>
    <t>P2</t>
    <phoneticPr fontId="1" type="noConversion"/>
  </si>
  <si>
    <t>취침 00:00</t>
    <phoneticPr fontId="1" type="noConversion"/>
  </si>
  <si>
    <t>C3</t>
    <phoneticPr fontId="1" type="noConversion"/>
  </si>
  <si>
    <t>C3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</si>
  <si>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</si>
  <si>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</si>
  <si>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</si>
  <si>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</si>
  <si>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5시 30분 기상. 낮잠 실패</t>
    <phoneticPr fontId="1" type="noConversion"/>
  </si>
  <si>
    <t>오후에 계속 졸리넹.</t>
    <phoneticPr fontId="1" type="noConversion"/>
  </si>
  <si>
    <t>C1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</si>
  <si>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비젼 표준화 자료</t>
    </r>
    <r>
      <rPr>
        <sz val="11"/>
        <color theme="1"/>
        <rFont val="맑은 고딕"/>
        <family val="2"/>
        <charset val="129"/>
        <scheme val="minor"/>
      </rPr>
      <t xml:space="preserve"> 작성</t>
    </r>
    <phoneticPr fontId="1" type="noConversion"/>
  </si>
  <si>
    <t>InCut 할 시간이 너무 안 난다.</t>
    <phoneticPr fontId="1" type="noConversion"/>
  </si>
  <si>
    <t>P1</t>
    <phoneticPr fontId="1" type="noConversion"/>
  </si>
  <si>
    <r>
      <t>C1.</t>
    </r>
    <r>
      <rPr>
        <sz val="11"/>
        <color rgb="FF9C0006"/>
        <rFont val="맑은 고딕"/>
        <family val="3"/>
        <charset val="129"/>
        <scheme val="minor"/>
      </rPr>
      <t xml:space="preserve"> 테스트 진행</t>
    </r>
    <phoneticPr fontId="1" type="noConversion"/>
  </si>
  <si>
    <t>술을 좀 줄이기는 했다.</t>
    <phoneticPr fontId="1" type="noConversion"/>
  </si>
  <si>
    <t>A1</t>
    <phoneticPr fontId="1" type="noConversion"/>
  </si>
  <si>
    <t>A1. 체육대회</t>
    <phoneticPr fontId="1" type="noConversion"/>
  </si>
  <si>
    <t>A1</t>
    <phoneticPr fontId="1" type="noConversion"/>
  </si>
  <si>
    <t>5시 40분 기상.</t>
    <phoneticPr fontId="1" type="noConversion"/>
  </si>
  <si>
    <t>P2</t>
    <phoneticPr fontId="1" type="noConversion"/>
  </si>
  <si>
    <t>취침 21:00</t>
    <phoneticPr fontId="1" type="noConversion"/>
  </si>
  <si>
    <t>취침 23:00</t>
    <phoneticPr fontId="1" type="noConversion"/>
  </si>
  <si>
    <t>취침 21:10</t>
    <phoneticPr fontId="1" type="noConversion"/>
  </si>
  <si>
    <t>P2</t>
    <phoneticPr fontId="1" type="noConversion"/>
  </si>
  <si>
    <t>P4</t>
    <phoneticPr fontId="1" type="noConversion"/>
  </si>
  <si>
    <t>C2. 사전 준비</t>
    <phoneticPr fontId="1" type="noConversion"/>
  </si>
  <si>
    <t>C2. 사전 준비</t>
    <phoneticPr fontId="1" type="noConversion"/>
  </si>
  <si>
    <t>C1. 테스트 결과 정리</t>
    <phoneticPr fontId="1" type="noConversion"/>
  </si>
  <si>
    <t>P2</t>
    <phoneticPr fontId="1" type="noConversion"/>
  </si>
  <si>
    <t>P2</t>
    <phoneticPr fontId="1" type="noConversion"/>
  </si>
  <si>
    <t>취침 23:00</t>
    <phoneticPr fontId="1" type="noConversion"/>
  </si>
  <si>
    <t>5시 30분 기상</t>
    <phoneticPr fontId="1" type="noConversion"/>
  </si>
  <si>
    <t>C3</t>
    <phoneticPr fontId="1" type="noConversion"/>
  </si>
  <si>
    <t>C3</t>
    <phoneticPr fontId="1" type="noConversion"/>
  </si>
  <si>
    <t>C3</t>
    <phoneticPr fontId="1" type="noConversion"/>
  </si>
  <si>
    <t>점심 시간 루틴 만들 필요 있음.(2+낮잠)</t>
    <phoneticPr fontId="1" type="noConversion"/>
  </si>
  <si>
    <t>A1. C2 일정 미팅</t>
    <phoneticPr fontId="1" type="noConversion"/>
  </si>
  <si>
    <t>A1</t>
    <phoneticPr fontId="1" type="noConversion"/>
  </si>
  <si>
    <t>A1</t>
    <phoneticPr fontId="1" type="noConversion"/>
  </si>
  <si>
    <t>C3</t>
    <phoneticPr fontId="1" type="noConversion"/>
  </si>
  <si>
    <r>
      <t xml:space="preserve">C3. </t>
    </r>
    <r>
      <rPr>
        <strike/>
        <sz val="11"/>
        <color theme="1"/>
        <rFont val="맑은 고딕"/>
        <family val="3"/>
        <charset val="129"/>
        <scheme val="minor"/>
      </rPr>
      <t>표준화 자료 작성</t>
    </r>
    <phoneticPr fontId="1" type="noConversion"/>
  </si>
  <si>
    <r>
      <t xml:space="preserve">C2. </t>
    </r>
    <r>
      <rPr>
        <sz val="11"/>
        <color rgb="FFFF0000"/>
        <rFont val="맑은 고딕"/>
        <family val="3"/>
        <charset val="129"/>
        <scheme val="minor"/>
      </rPr>
      <t>사전 준비</t>
    </r>
    <phoneticPr fontId="1" type="noConversion"/>
  </si>
  <si>
    <t>C1</t>
    <phoneticPr fontId="1" type="noConversion"/>
  </si>
  <si>
    <t>오늘은 덜 졸리네…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</si>
  <si>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</si>
  <si>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</si>
  <si>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</si>
  <si>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P2</t>
    <phoneticPr fontId="1" type="noConversion"/>
  </si>
  <si>
    <r>
      <t xml:space="preserve">P1. 독서
P2.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수강시간 고민 필요함.(이거 할 시간이 영 안나네.)
P4. Lucky 분석 → 앱 배포관련 준비 필요함.</t>
    </r>
    <phoneticPr fontId="1" type="noConversion"/>
  </si>
  <si>
    <r>
      <t xml:space="preserve">C1. MX Component vs. CC-Link 통신속도 테스트 관련. → </t>
    </r>
    <r>
      <rPr>
        <sz val="11"/>
        <color rgb="FFFF0000"/>
        <rFont val="맑은 고딕"/>
        <family val="3"/>
        <charset val="129"/>
        <scheme val="minor"/>
      </rPr>
      <t>테스트 완료</t>
    </r>
    <r>
      <rPr>
        <sz val="11"/>
        <color theme="1"/>
        <rFont val="맑은 고딕"/>
        <family val="2"/>
        <charset val="129"/>
        <scheme val="minor"/>
      </rPr>
      <t xml:space="preserve"> 필요.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사전준비 완료</t>
    </r>
    <r>
      <rPr>
        <sz val="11"/>
        <color theme="1"/>
        <rFont val="맑은 고딕"/>
        <family val="2"/>
        <charset val="129"/>
        <scheme val="minor"/>
      </rPr>
      <t xml:space="preserve"> 필요.(11/15 턴온)
C3. 업무 프로세스 표준화 관련( 매주 수요일 17:00 미팅 진행 ), </t>
    </r>
    <r>
      <rPr>
        <sz val="11"/>
        <color rgb="FFFF0000"/>
        <rFont val="맑은 고딕"/>
        <family val="3"/>
        <charset val="129"/>
        <scheme val="minor"/>
      </rPr>
      <t>개인 업무 스케쥴표 정리</t>
    </r>
    <r>
      <rPr>
        <sz val="11"/>
        <color theme="1"/>
        <rFont val="맑은 고딕"/>
        <family val="2"/>
        <charset val="129"/>
        <scheme val="minor"/>
      </rPr>
      <t xml:space="preserve"> 필요. </t>
    </r>
    <r>
      <rPr>
        <sz val="11"/>
        <color rgb="FFFF0000"/>
        <rFont val="맑은 고딕"/>
        <family val="3"/>
        <charset val="129"/>
        <scheme val="minor"/>
      </rPr>
      <t>비전</t>
    </r>
    <r>
      <rPr>
        <sz val="11"/>
        <color rgb="FFFF0000"/>
        <rFont val="맑은 고딕"/>
        <family val="2"/>
        <charset val="129"/>
        <scheme val="minor"/>
      </rPr>
      <t xml:space="preserve"> 표준</t>
    </r>
    <r>
      <rPr>
        <sz val="11"/>
        <color rgb="FFFF0000"/>
        <rFont val="맑은 고딕"/>
        <family val="3"/>
        <charset val="129"/>
        <scheme val="minor"/>
      </rPr>
      <t>화 자료</t>
    </r>
    <r>
      <rPr>
        <sz val="11"/>
        <color theme="1"/>
        <rFont val="맑은 고딕"/>
        <family val="3"/>
        <charset val="129"/>
        <scheme val="minor"/>
      </rPr>
      <t xml:space="preserve"> 만들어야 함.</t>
    </r>
    <r>
      <rPr>
        <sz val="11"/>
        <color theme="1"/>
        <rFont val="맑은 고딕"/>
        <family val="2"/>
        <charset val="129"/>
        <scheme val="minor"/>
      </rPr>
      <t xml:space="preserve">
C4. SDB 프로젝트 관련 → 증평 전공정 양산 관련 집중 ( 11/14 1,5 공정 2차분 검수 있음. )</t>
    </r>
    <phoneticPr fontId="1" type="noConversion"/>
  </si>
  <si>
    <t>6시 기상</t>
    <phoneticPr fontId="1" type="noConversion"/>
  </si>
  <si>
    <t>C1/C3 작성자료 검토</t>
    <phoneticPr fontId="1" type="noConversion"/>
  </si>
  <si>
    <t>C2</t>
    <phoneticPr fontId="1" type="noConversion"/>
  </si>
  <si>
    <t>C2</t>
    <phoneticPr fontId="1" type="noConversion"/>
  </si>
  <si>
    <t>전체적으로 UT InCut 사전준비 미흡</t>
    <phoneticPr fontId="1" type="noConversion"/>
  </si>
  <si>
    <t>기상시간 땡기면서 약간 피로한 부분 있음.</t>
    <phoneticPr fontId="1" type="noConversion"/>
  </si>
  <si>
    <t>취침 00:00</t>
    <phoneticPr fontId="1" type="noConversion"/>
  </si>
  <si>
    <t>P2</t>
    <phoneticPr fontId="1" type="noConversion"/>
  </si>
  <si>
    <r>
      <t xml:space="preserve">C1. MX Component vs. CC-Link 통신속도 테스트 관련. → </t>
    </r>
    <r>
      <rPr>
        <sz val="11"/>
        <color rgb="FFFF0000"/>
        <rFont val="맑은 고딕"/>
        <family val="3"/>
        <charset val="129"/>
        <scheme val="minor"/>
      </rPr>
      <t>테스트 완료</t>
    </r>
    <r>
      <rPr>
        <sz val="11"/>
        <color theme="1"/>
        <rFont val="맑은 고딕"/>
        <family val="2"/>
        <charset val="129"/>
        <scheme val="minor"/>
      </rPr>
      <t xml:space="preserve"> 필요.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셋업준비</t>
    </r>
    <r>
      <rPr>
        <sz val="11"/>
        <color theme="1"/>
        <rFont val="맑은 고딕"/>
        <family val="2"/>
        <charset val="129"/>
        <scheme val="minor"/>
      </rPr>
      <t xml:space="preserve"> 들어가야 함.
C3. 업무 프로세스 표준화 관련( 매주 수요일 17:00 미팅 진행 ), 개인 업무 스케쥴표 정리 필요
C4. SDB 프로젝트 관련 → 증평 전공정 양산 진행 예정 ( 11/14 1,5 공정 2차분 검수 있음. )</t>
    </r>
    <phoneticPr fontId="1" type="noConversion"/>
  </si>
  <si>
    <t>A1 납기 단축 미팅</t>
    <phoneticPr fontId="1" type="noConversion"/>
  </si>
  <si>
    <t>A1</t>
    <phoneticPr fontId="1" type="noConversion"/>
  </si>
  <si>
    <t>A1</t>
    <phoneticPr fontId="1" type="noConversion"/>
  </si>
  <si>
    <t>C3</t>
    <phoneticPr fontId="1" type="noConversion"/>
  </si>
  <si>
    <t>C3</t>
    <phoneticPr fontId="1" type="noConversion"/>
  </si>
  <si>
    <t>뭣이 중헌디?</t>
    <phoneticPr fontId="1" type="noConversion"/>
  </si>
  <si>
    <t>C3</t>
    <phoneticPr fontId="1" type="noConversion"/>
  </si>
  <si>
    <t>C3</t>
    <phoneticPr fontId="1" type="noConversion"/>
  </si>
  <si>
    <t>C3. 표준화 자료 작성</t>
    <phoneticPr fontId="1" type="noConversion"/>
  </si>
  <si>
    <t>C2</t>
    <phoneticPr fontId="1" type="noConversion"/>
  </si>
  <si>
    <t>C1</t>
    <phoneticPr fontId="1" type="noConversion"/>
  </si>
  <si>
    <t>C3</t>
    <phoneticPr fontId="1" type="noConversion"/>
  </si>
  <si>
    <t>C3</t>
    <phoneticPr fontId="1" type="noConversion"/>
  </si>
  <si>
    <t>C3</t>
    <phoneticPr fontId="1" type="noConversion"/>
  </si>
  <si>
    <t>A1</t>
    <phoneticPr fontId="1" type="noConversion"/>
  </si>
  <si>
    <t>황등 김장</t>
    <phoneticPr fontId="1" type="noConversion"/>
  </si>
  <si>
    <t>하나를 집중해서 해야 하는데…</t>
    <phoneticPr fontId="1" type="noConversion"/>
  </si>
  <si>
    <t>점심 루틴 ( 산책 with 2 )</t>
    <phoneticPr fontId="1" type="noConversion"/>
  </si>
  <si>
    <t>A1. 납기 단축 미팅(부회장)</t>
    <phoneticPr fontId="1" type="noConversion"/>
  </si>
  <si>
    <t>A2</t>
    <phoneticPr fontId="1" type="noConversion"/>
  </si>
  <si>
    <t>C3</t>
    <phoneticPr fontId="1" type="noConversion"/>
  </si>
  <si>
    <t>A2. C2 오토티칭 미팅(고객사)</t>
    <phoneticPr fontId="1" type="noConversion"/>
  </si>
  <si>
    <t>취침 01:00</t>
    <phoneticPr fontId="1" type="noConversion"/>
  </si>
  <si>
    <t>P2</t>
    <phoneticPr fontId="1" type="noConversion"/>
  </si>
  <si>
    <t>C3</t>
    <phoneticPr fontId="1" type="noConversion"/>
  </si>
  <si>
    <t>A1</t>
    <phoneticPr fontId="1" type="noConversion"/>
  </si>
  <si>
    <t>C1. 재 테스트 진행</t>
    <phoneticPr fontId="1" type="noConversion"/>
  </si>
  <si>
    <t>C2. 사전 준비</t>
    <phoneticPr fontId="1" type="noConversion"/>
  </si>
  <si>
    <t>C3. 표준화 자료 작성 및 검토</t>
    <phoneticPr fontId="1" type="noConversion"/>
  </si>
  <si>
    <t>아침 출근 준비 좀 더 빨리할 필요 있음.</t>
    <phoneticPr fontId="1" type="noConversion"/>
  </si>
  <si>
    <t>C2</t>
    <phoneticPr fontId="1" type="noConversion"/>
  </si>
  <si>
    <t>양심적으로 기입하자~!</t>
    <phoneticPr fontId="1" type="noConversion"/>
  </si>
  <si>
    <t>P3. 노션</t>
    <phoneticPr fontId="1" type="noConversion"/>
  </si>
  <si>
    <t>P3</t>
    <phoneticPr fontId="1" type="noConversion"/>
  </si>
  <si>
    <t>P3</t>
    <phoneticPr fontId="1" type="noConversion"/>
  </si>
  <si>
    <t>C2. 사전 준비</t>
    <phoneticPr fontId="1" type="noConversion"/>
  </si>
  <si>
    <t>C3. 표준화 미팅</t>
    <phoneticPr fontId="1" type="noConversion"/>
  </si>
  <si>
    <t>P3</t>
    <phoneticPr fontId="1" type="noConversion"/>
  </si>
  <si>
    <t>간만에 저녁시간에 내가 하고싶은 일을 하네.</t>
    <phoneticPr fontId="1" type="noConversion"/>
  </si>
  <si>
    <t>취침 01:00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</si>
  <si>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</si>
  <si>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</si>
  <si>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</si>
  <si>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차주부터 출/퇴근 시간 변경으로 포맷 변경 필요함.</t>
    <phoneticPr fontId="1" type="noConversion"/>
  </si>
  <si>
    <t>P3</t>
    <phoneticPr fontId="1" type="noConversion"/>
  </si>
  <si>
    <t>C2</t>
    <phoneticPr fontId="1" type="noConversion"/>
  </si>
  <si>
    <t>C2</t>
    <phoneticPr fontId="1" type="noConversion"/>
  </si>
  <si>
    <t>A1. C2 일정 미팅</t>
    <phoneticPr fontId="1" type="noConversion"/>
  </si>
  <si>
    <t>A1</t>
    <phoneticPr fontId="1" type="noConversion"/>
  </si>
  <si>
    <t>C2</t>
    <phoneticPr fontId="1" type="noConversion"/>
  </si>
  <si>
    <t>점심 낮잠을 필수로 해야할 듯.</t>
    <phoneticPr fontId="1" type="noConversion"/>
  </si>
  <si>
    <t>어째 놀아도 졸리냐?</t>
    <phoneticPr fontId="1" type="noConversion"/>
  </si>
  <si>
    <t>비젼 풋살 ?? → 연기</t>
    <phoneticPr fontId="1" type="noConversion"/>
  </si>
  <si>
    <t>P2</t>
    <phoneticPr fontId="1" type="noConversion"/>
  </si>
  <si>
    <t>왜 빨간색이 되는 지에 대한 원인이나 그 때의 상황을 적어놓을 필요가 있다. → 원인을 알면 메모 추가, 몰랐으면 빨간색 채우기</t>
    <phoneticPr fontId="1" type="noConversion"/>
  </si>
  <si>
    <t>12시에는 취침하도록 노력 필요함.</t>
    <phoneticPr fontId="1" type="noConversion"/>
  </si>
  <si>
    <t>P3</t>
    <phoneticPr fontId="1" type="noConversion"/>
  </si>
  <si>
    <t>P3</t>
    <phoneticPr fontId="1" type="noConversion"/>
  </si>
  <si>
    <t>P3. 프로젝트 관리 관련 한번 더 청취!!</t>
    <phoneticPr fontId="1" type="noConversion"/>
  </si>
  <si>
    <t>P2</t>
    <phoneticPr fontId="1" type="noConversion"/>
  </si>
  <si>
    <t>취침 00:00</t>
    <phoneticPr fontId="1" type="noConversion"/>
  </si>
  <si>
    <t>5. 저녁 운동</t>
    <phoneticPr fontId="1" type="noConversion"/>
  </si>
  <si>
    <t>3. 출근 책 듣기</t>
    <phoneticPr fontId="1" type="noConversion"/>
  </si>
  <si>
    <t>2. 영어독립 / Scribd</t>
    <phoneticPr fontId="1" type="noConversion"/>
  </si>
  <si>
    <t>C1. 테스트 정리</t>
    <phoneticPr fontId="1" type="noConversion"/>
  </si>
  <si>
    <t>C1</t>
    <phoneticPr fontId="1" type="noConversion"/>
  </si>
  <si>
    <t>A1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</si>
  <si>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</si>
  <si>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</si>
  <si>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</si>
  <si>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낮잠을 못 자네.. → 명상으로? ㅋ</t>
    <phoneticPr fontId="1" type="noConversion"/>
  </si>
  <si>
    <t>C1 자료 백업</t>
    <phoneticPr fontId="1" type="noConversion"/>
  </si>
  <si>
    <t>C1</t>
    <phoneticPr fontId="1" type="noConversion"/>
  </si>
  <si>
    <t>C1</t>
    <phoneticPr fontId="1" type="noConversion"/>
  </si>
  <si>
    <t>C2. 사전준비</t>
    <phoneticPr fontId="1" type="noConversion"/>
  </si>
  <si>
    <t>C2. 사전준비</t>
    <phoneticPr fontId="1" type="noConversion"/>
  </si>
  <si>
    <t>P4. 예측 번호 업데이트</t>
    <phoneticPr fontId="1" type="noConversion"/>
  </si>
  <si>
    <t>C2</t>
    <phoneticPr fontId="1" type="noConversion"/>
  </si>
  <si>
    <t>P3. 노션</t>
    <phoneticPr fontId="1" type="noConversion"/>
  </si>
  <si>
    <t>P3</t>
    <phoneticPr fontId="1" type="noConversion"/>
  </si>
  <si>
    <t>C2</t>
    <phoneticPr fontId="1" type="noConversion"/>
  </si>
  <si>
    <t>Incut 사전준비 거의 마무리!!</t>
    <phoneticPr fontId="1" type="noConversion"/>
  </si>
  <si>
    <t>3. 퇴근 책 듣기</t>
    <phoneticPr fontId="1" type="noConversion"/>
  </si>
  <si>
    <t>2. 영어독립 / Scribd</t>
    <phoneticPr fontId="1" type="noConversion"/>
  </si>
  <si>
    <t>3. 퇴근 책 듣기</t>
    <phoneticPr fontId="1" type="noConversion"/>
  </si>
  <si>
    <t>3. 출근 책 듣기</t>
    <phoneticPr fontId="1" type="noConversion"/>
  </si>
  <si>
    <t>P3</t>
    <phoneticPr fontId="1" type="noConversion"/>
  </si>
  <si>
    <t>C2. 사전준비</t>
    <phoneticPr fontId="1" type="noConversion"/>
  </si>
  <si>
    <t>A1. SDB 에러리스트 검토</t>
    <phoneticPr fontId="1" type="noConversion"/>
  </si>
  <si>
    <t>다시 노션 활용해보자~</t>
    <phoneticPr fontId="1" type="noConversion"/>
  </si>
  <si>
    <t>P4</t>
    <phoneticPr fontId="1" type="noConversion"/>
  </si>
  <si>
    <t>P2</t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</si>
  <si>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실행력 증대 방안</t>
    </r>
    <r>
      <rPr>
        <sz val="11"/>
        <color theme="1"/>
        <rFont val="맑은 고딕"/>
        <family val="2"/>
        <charset val="129"/>
        <scheme val="minor"/>
      </rPr>
      <t xml:space="preserve"> ▶ 일단 시작하자! 당연히 실패할 거지만, 차차 수정하면 된다.</t>
    </r>
    <phoneticPr fontId="1" type="noConversion"/>
  </si>
  <si>
    <t>오늘은 뭔가 일을 좀 한 거 같네..</t>
    <phoneticPr fontId="1" type="noConversion"/>
  </si>
  <si>
    <t>P1. 독서
P2. 블로그 관리 ( tistory, github )
P3. Class101 강의 수강 → 수강시간 고민 필요함.(이거 할 시간이 영 안나네.)
P4. Lucky 분석 → 앱 배포관련 준비 필요함.</t>
    <phoneticPr fontId="1" type="noConversion"/>
  </si>
  <si>
    <t>리더십, 소통 관련 강의 듣기</t>
    <phoneticPr fontId="1" type="noConversion"/>
  </si>
  <si>
    <t>취침 01:00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</si>
  <si>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</si>
  <si>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</si>
  <si>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</si>
  <si>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환경 재설정(완료)</t>
    <phoneticPr fontId="1" type="noConversion"/>
  </si>
  <si>
    <t>C2. 사전 준비</t>
    <phoneticPr fontId="1" type="noConversion"/>
  </si>
  <si>
    <t>C1. 결과 검토</t>
    <phoneticPr fontId="1" type="noConversion"/>
  </si>
  <si>
    <t>어제 좀 무리했나? L 어깨가 좀 아프네</t>
    <phoneticPr fontId="1" type="noConversion"/>
  </si>
  <si>
    <t>C2</t>
    <phoneticPr fontId="1" type="noConversion"/>
  </si>
  <si>
    <t>2. 영어독립</t>
    <phoneticPr fontId="1" type="noConversion"/>
  </si>
  <si>
    <t>2. 영어독립 / Scribd</t>
    <phoneticPr fontId="1" type="noConversion"/>
  </si>
  <si>
    <t>3. 퇴근 책 듣기</t>
    <phoneticPr fontId="1" type="noConversion"/>
  </si>
  <si>
    <t>2. 영어독립 / Scribd</t>
    <phoneticPr fontId="1" type="noConversion"/>
  </si>
  <si>
    <t>2. 영어독립 / Scribd</t>
    <phoneticPr fontId="1" type="noConversion"/>
  </si>
  <si>
    <t>3. 퇴근 책 듣기</t>
    <phoneticPr fontId="1" type="noConversion"/>
  </si>
  <si>
    <t>2. 영어독립 / Scribd</t>
    <phoneticPr fontId="1" type="noConversion"/>
  </si>
  <si>
    <t>5. 저녁 운동</t>
    <phoneticPr fontId="1" type="noConversion"/>
  </si>
  <si>
    <t>정읍 김장</t>
    <phoneticPr fontId="1" type="noConversion"/>
  </si>
  <si>
    <t>오늘은 뭔가 이상한 날이다.</t>
    <phoneticPr fontId="1" type="noConversion"/>
  </si>
  <si>
    <t>일이 손에 안 잡힌다.</t>
    <phoneticPr fontId="1" type="noConversion"/>
  </si>
  <si>
    <t>C1 에 대한 결과 보고에서 파생된 듯.</t>
    <phoneticPr fontId="1" type="noConversion"/>
  </si>
  <si>
    <t>QM6 세차(8시 전에 종료 필요)</t>
    <phoneticPr fontId="1" type="noConversion"/>
  </si>
  <si>
    <t>아들 스케이트</t>
    <phoneticPr fontId="1" type="noConversion"/>
  </si>
  <si>
    <t>아이들 청소년</t>
    <phoneticPr fontId="1" type="noConversion"/>
  </si>
  <si>
    <t>황등 출발</t>
    <phoneticPr fontId="1" type="noConversion"/>
  </si>
  <si>
    <t>세차</t>
    <phoneticPr fontId="1" type="noConversion"/>
  </si>
  <si>
    <t>아들 스케이트</t>
    <phoneticPr fontId="1" type="noConversion"/>
  </si>
  <si>
    <t>아이들 청소년</t>
    <phoneticPr fontId="1" type="noConversion"/>
  </si>
  <si>
    <t>정읍 출발</t>
    <phoneticPr fontId="1" type="noConversion"/>
  </si>
  <si>
    <t>희정 아산역</t>
    <phoneticPr fontId="1" type="noConversion"/>
  </si>
  <si>
    <t>일단 부딪혀보자~~!</t>
    <phoneticPr fontId="1" type="noConversion"/>
  </si>
  <si>
    <t>P2</t>
    <phoneticPr fontId="1" type="noConversion"/>
  </si>
  <si>
    <t>QM6 세차</t>
    <phoneticPr fontId="1" type="noConversion"/>
  </si>
  <si>
    <t>C2. I/O 체크</t>
    <phoneticPr fontId="1" type="noConversion"/>
  </si>
  <si>
    <t>C1. 결과 검토 및 정리</t>
    <phoneticPr fontId="1" type="noConversion"/>
  </si>
  <si>
    <t>C2</t>
    <phoneticPr fontId="1" type="noConversion"/>
  </si>
  <si>
    <t>출근 시간대 변경으로 시간체크 잘하자!</t>
    <phoneticPr fontId="1" type="noConversion"/>
  </si>
  <si>
    <t>C1</t>
    <phoneticPr fontId="1" type="noConversion"/>
  </si>
  <si>
    <t>청소년 발표회</t>
    <phoneticPr fontId="1" type="noConversion"/>
  </si>
  <si>
    <t>희정 기차역</t>
    <phoneticPr fontId="1" type="noConversion"/>
  </si>
  <si>
    <t>취침 00:00</t>
    <phoneticPr fontId="1" type="noConversion"/>
  </si>
  <si>
    <t>P2</t>
    <phoneticPr fontId="1" type="noConversion"/>
  </si>
  <si>
    <t>A1. 치과</t>
    <phoneticPr fontId="1" type="noConversion"/>
  </si>
  <si>
    <t>A1</t>
    <phoneticPr fontId="1" type="noConversion"/>
  </si>
  <si>
    <t>A2 B11 관련</t>
    <phoneticPr fontId="1" type="noConversion"/>
  </si>
  <si>
    <t>A2</t>
    <phoneticPr fontId="1" type="noConversion"/>
  </si>
  <si>
    <t>P2</t>
    <phoneticPr fontId="1" type="noConversion"/>
  </si>
  <si>
    <t>A1. SDB 비드 검사 관련</t>
    <phoneticPr fontId="1" type="noConversion"/>
  </si>
  <si>
    <t>A1</t>
    <phoneticPr fontId="1" type="noConversion"/>
  </si>
  <si>
    <t>A2 표준화 자료 검토</t>
    <phoneticPr fontId="1" type="noConversion"/>
  </si>
  <si>
    <t>A2</t>
    <phoneticPr fontId="1" type="noConversion"/>
  </si>
  <si>
    <t>A1</t>
    <phoneticPr fontId="1" type="noConversion"/>
  </si>
  <si>
    <t>A2</t>
    <phoneticPr fontId="1" type="noConversion"/>
  </si>
  <si>
    <t>C2. I/O 체크</t>
    <phoneticPr fontId="1" type="noConversion"/>
  </si>
  <si>
    <t>C1</t>
    <phoneticPr fontId="1" type="noConversion"/>
  </si>
  <si>
    <t>C2</t>
    <phoneticPr fontId="1" type="noConversion"/>
  </si>
  <si>
    <t>P3</t>
    <phoneticPr fontId="1" type="noConversion"/>
  </si>
  <si>
    <t>C2. 미비사항 정리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</si>
  <si>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</si>
  <si>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</si>
  <si>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</si>
  <si>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C2</t>
    <phoneticPr fontId="1" type="noConversion"/>
  </si>
  <si>
    <t>C2. RDP 관련 확인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</si>
  <si>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</si>
  <si>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</si>
  <si>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</si>
  <si>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C1. MX Component vs. CC-Link 통신속도 테스트 관련. → 일단 잠시 보류
C2. SDV, UT Laser Inner Cut 신작 프로그램 관련. → 셋업 시작
C3. 업무 프로세스 표준화 관련( 매주 수요일 17:00 미팅 진행 ), 개인 업무 스케쥴표 정리 필요
C4. SDB 프로젝트 관련 → 증평 전공정 양산 진행 중</t>
    <phoneticPr fontId="1" type="noConversion"/>
  </si>
  <si>
    <t>점심 루틴 좀 더 고민</t>
    <phoneticPr fontId="1" type="noConversion"/>
  </si>
  <si>
    <t>뭔가 집중해서 오래 하는 일이 없네?</t>
    <phoneticPr fontId="1" type="noConversion"/>
  </si>
  <si>
    <t>일단 중간 리더의 스탠스 유지!</t>
    <phoneticPr fontId="1" type="noConversion"/>
  </si>
  <si>
    <t>P2</t>
    <phoneticPr fontId="1" type="noConversion"/>
  </si>
  <si>
    <t>A1. 납기 표준 미팅?</t>
    <phoneticPr fontId="1" type="noConversion"/>
  </si>
  <si>
    <t>C2. 마크 회전 등록 검토</t>
    <phoneticPr fontId="1" type="noConversion"/>
  </si>
  <si>
    <t>A2. SDB 비드 검사 관련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</si>
  <si>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</si>
  <si>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</si>
  <si>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</si>
  <si>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C2. LAF 배선 관련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</si>
  <si>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</si>
  <si>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</si>
  <si>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</si>
  <si>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</si>
  <si>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P3. 스피치</t>
    <phoneticPr fontId="1" type="noConversion"/>
  </si>
  <si>
    <t>P3. 스피치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</si>
  <si>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</si>
  <si>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</si>
  <si>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</si>
  <si>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</si>
  <si>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</si>
  <si>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100 주만 계속 한번 써보자</t>
    <phoneticPr fontId="1" type="noConversion"/>
  </si>
  <si>
    <t>몰입도 평가 방법?</t>
    <phoneticPr fontId="1" type="noConversion"/>
  </si>
  <si>
    <t>C2</t>
    <phoneticPr fontId="1" type="noConversion"/>
  </si>
  <si>
    <t>치과</t>
    <phoneticPr fontId="1" type="noConversion"/>
  </si>
  <si>
    <t>취침 00:00</t>
    <phoneticPr fontId="1" type="noConversion"/>
  </si>
  <si>
    <t>취침 01:00</t>
    <phoneticPr fontId="1" type="noConversion"/>
  </si>
  <si>
    <t>P2</t>
    <phoneticPr fontId="1" type="noConversion"/>
  </si>
  <si>
    <t>A1 회장님 조회</t>
    <phoneticPr fontId="1" type="noConversion"/>
  </si>
  <si>
    <t>A1</t>
    <phoneticPr fontId="1" type="noConversion"/>
  </si>
  <si>
    <t>A1</t>
    <phoneticPr fontId="1" type="noConversion"/>
  </si>
  <si>
    <t>C2. 현장 확인</t>
    <phoneticPr fontId="1" type="noConversion"/>
  </si>
  <si>
    <t>C2</t>
    <phoneticPr fontId="1" type="noConversion"/>
  </si>
  <si>
    <t>C2</t>
    <phoneticPr fontId="1" type="noConversion"/>
  </si>
  <si>
    <t>C2. I/O Check 진행</t>
    <phoneticPr fontId="1" type="noConversion"/>
  </si>
  <si>
    <t>A2. SDB 미팅</t>
    <phoneticPr fontId="1" type="noConversion"/>
  </si>
  <si>
    <t>A2</t>
    <phoneticPr fontId="1" type="noConversion"/>
  </si>
  <si>
    <t>A3. SDB 고객 협의 자료</t>
    <phoneticPr fontId="1" type="noConversion"/>
  </si>
  <si>
    <t>A3</t>
    <phoneticPr fontId="1" type="noConversion"/>
  </si>
  <si>
    <t>진짜 졸린거 어떻게 하나?</t>
    <phoneticPr fontId="1" type="noConversion"/>
  </si>
  <si>
    <t>C2. AutoTeach 확인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</si>
  <si>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</si>
  <si>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</si>
  <si>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</si>
  <si>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r>
      <t xml:space="preserve">4. </t>
    </r>
    <r>
      <rPr>
        <sz val="11"/>
        <color rgb="FFFF0000"/>
        <rFont val="맑은 고딕"/>
        <family val="3"/>
        <charset val="129"/>
        <scheme val="minor"/>
      </rPr>
      <t>팀장 미팅</t>
    </r>
    <phoneticPr fontId="1" type="noConversion"/>
  </si>
  <si>
    <t>C4. SDB 자료 검토</t>
    <phoneticPr fontId="1" type="noConversion"/>
  </si>
  <si>
    <t>취침 00:00</t>
    <phoneticPr fontId="1" type="noConversion"/>
  </si>
  <si>
    <t>발치 후 흔들리는 거 같음. 마음 다시 잡자.</t>
    <phoneticPr fontId="1" type="noConversion"/>
  </si>
  <si>
    <t>C4</t>
    <phoneticPr fontId="1" type="noConversion"/>
  </si>
  <si>
    <t>P4</t>
    <phoneticPr fontId="1" type="noConversion"/>
  </si>
  <si>
    <t>C2. 마크 회전 등록 검토</t>
    <phoneticPr fontId="1" type="noConversion"/>
  </si>
  <si>
    <t>C2</t>
    <phoneticPr fontId="1" type="noConversion"/>
  </si>
  <si>
    <t>P1. 독서
P2.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</si>
  <si>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뭔가를 하려고 계획을 세웠으면…</t>
    <phoneticPr fontId="1" type="noConversion"/>
  </si>
  <si>
    <t>집중할려고 노력하자!!</t>
    <phoneticPr fontId="1" type="noConversion"/>
  </si>
  <si>
    <t>C2</t>
    <phoneticPr fontId="1" type="noConversion"/>
  </si>
  <si>
    <t>A1. 치과(소독)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</si>
  <si>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</si>
  <si>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</si>
  <si>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</si>
  <si>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차주부터 InCut 초 집중 필요!!</t>
    <phoneticPr fontId="1" type="noConversion"/>
  </si>
  <si>
    <t>A1</t>
    <phoneticPr fontId="1" type="noConversion"/>
  </si>
  <si>
    <t>희정 건강 검진</t>
    <phoneticPr fontId="1" type="noConversion"/>
  </si>
  <si>
    <t>취침 00:00</t>
    <phoneticPr fontId="1" type="noConversion"/>
  </si>
  <si>
    <t>P2</t>
    <phoneticPr fontId="1" type="noConversion"/>
  </si>
  <si>
    <r>
      <t xml:space="preserve">A1. </t>
    </r>
    <r>
      <rPr>
        <sz val="11"/>
        <color rgb="FFFF0000"/>
        <rFont val="맑은 고딕"/>
        <family val="3"/>
        <charset val="129"/>
        <scheme val="minor"/>
      </rPr>
      <t>치과</t>
    </r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</si>
  <si>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</si>
  <si>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</si>
  <si>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</si>
  <si>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C2. IO CHK</t>
    <phoneticPr fontId="1" type="noConversion"/>
  </si>
  <si>
    <t>C2</t>
    <phoneticPr fontId="1" type="noConversion"/>
  </si>
  <si>
    <t>C2</t>
    <phoneticPr fontId="1" type="noConversion"/>
  </si>
  <si>
    <t>A1</t>
    <phoneticPr fontId="1" type="noConversion"/>
  </si>
  <si>
    <t>이번 주는 잠시 쉬어가지만 다시 시작해야 한다.</t>
    <phoneticPr fontId="1" type="noConversion"/>
  </si>
  <si>
    <t>희정 수술</t>
    <phoneticPr fontId="1" type="noConversion"/>
  </si>
  <si>
    <t>A1</t>
    <phoneticPr fontId="1" type="noConversion"/>
  </si>
  <si>
    <t>A1. InCut 고객사 미팅</t>
    <phoneticPr fontId="1" type="noConversion"/>
  </si>
  <si>
    <t>병원에서 나오면 다시 시작하자!!</t>
    <phoneticPr fontId="1" type="noConversion"/>
  </si>
  <si>
    <t>C1. MX Component vs. CC-Link 통신속도 테스트 관련. → 일단 잠시 보류
C2. SDV, UT Laser Inner Cut 신작 프로그램 관련. → 셋업 시작
C3. 업무 프로세스 표준화 관련( 매주 수요일 17:00 미팅 진행 ), 개인 업무 스케쥴표 정리 필요
C4. SDB 프로젝트 관련 → 증평 전공정 양산 진행 중</t>
    <phoneticPr fontId="1" type="noConversion"/>
  </si>
  <si>
    <t>P1. 독서
P2.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</si>
  <si>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A1. 공수 체크</t>
    <phoneticPr fontId="1" type="noConversion"/>
  </si>
  <si>
    <t>A1</t>
    <phoneticPr fontId="1" type="noConversion"/>
  </si>
  <si>
    <t>A1</t>
    <phoneticPr fontId="1" type="noConversion"/>
  </si>
  <si>
    <t>A2. InCut 고객사 미팅</t>
    <phoneticPr fontId="1" type="noConversion"/>
  </si>
  <si>
    <t>A2</t>
    <phoneticPr fontId="1" type="noConversion"/>
  </si>
  <si>
    <t>A2</t>
    <phoneticPr fontId="1" type="noConversion"/>
  </si>
  <si>
    <t>지금도 뭘해야 될지 모르면 쓰나???</t>
    <phoneticPr fontId="1" type="noConversion"/>
  </si>
  <si>
    <t>C2. 비전맵 재검토</t>
    <phoneticPr fontId="1" type="noConversion"/>
  </si>
  <si>
    <t>C2</t>
    <phoneticPr fontId="1" type="noConversion"/>
  </si>
  <si>
    <t>C2. 비전맵 재검토</t>
    <phoneticPr fontId="1" type="noConversion"/>
  </si>
  <si>
    <t>옴론 교육</t>
    <phoneticPr fontId="1" type="noConversion"/>
  </si>
  <si>
    <t>제어 워크샵</t>
    <phoneticPr fontId="1" type="noConversion"/>
  </si>
  <si>
    <t>A1</t>
    <phoneticPr fontId="1" type="noConversion"/>
  </si>
  <si>
    <t>A1</t>
    <phoneticPr fontId="1" type="noConversion"/>
  </si>
  <si>
    <t xml:space="preserve"> </t>
    <phoneticPr fontId="1" type="noConversion"/>
  </si>
  <si>
    <t>A2</t>
    <phoneticPr fontId="1" type="noConversion"/>
  </si>
  <si>
    <t>C2</t>
    <phoneticPr fontId="1" type="noConversion"/>
  </si>
  <si>
    <t>A2</t>
    <phoneticPr fontId="1" type="noConversion"/>
  </si>
  <si>
    <t>C2</t>
    <phoneticPr fontId="1" type="noConversion"/>
  </si>
  <si>
    <t>한vs브</t>
    <phoneticPr fontId="1" type="noConversion"/>
  </si>
  <si>
    <t>일vs크</t>
    <phoneticPr fontId="1" type="noConversion"/>
  </si>
  <si>
    <t>2. 영어독립 / Scribd</t>
    <phoneticPr fontId="1" type="noConversion"/>
  </si>
  <si>
    <r>
      <t xml:space="preserve">희정 </t>
    </r>
    <r>
      <rPr>
        <sz val="11"/>
        <color rgb="FFFF0000"/>
        <rFont val="맑은 고딕"/>
        <family val="3"/>
        <charset val="129"/>
        <scheme val="minor"/>
      </rPr>
      <t>퇴원</t>
    </r>
    <phoneticPr fontId="1" type="noConversion"/>
  </si>
  <si>
    <t>A3. 다면평가</t>
    <phoneticPr fontId="1" type="noConversion"/>
  </si>
  <si>
    <t>A3</t>
    <phoneticPr fontId="1" type="noConversion"/>
  </si>
  <si>
    <t>당분간 셔틀런은 못할 듯.</t>
    <phoneticPr fontId="1" type="noConversion"/>
  </si>
  <si>
    <t>빨간색이 또 많아지네…</t>
    <phoneticPr fontId="1" type="noConversion"/>
  </si>
  <si>
    <t>빨리 루틴 정상화 필요함.</t>
    <phoneticPr fontId="1" type="noConversion"/>
  </si>
  <si>
    <t>A2. 제어 워크샵/회식</t>
    <phoneticPr fontId="1" type="noConversion"/>
  </si>
  <si>
    <t>A2</t>
    <phoneticPr fontId="1" type="noConversion"/>
  </si>
  <si>
    <t>A2</t>
    <phoneticPr fontId="1" type="noConversion"/>
  </si>
  <si>
    <t>P2</t>
    <phoneticPr fontId="1" type="noConversion"/>
  </si>
  <si>
    <t>오늘은 꼭 운동하자.</t>
    <phoneticPr fontId="1" type="noConversion"/>
  </si>
  <si>
    <t>영어독립 정상화 필요함.</t>
    <phoneticPr fontId="1" type="noConversion"/>
  </si>
  <si>
    <r>
      <t xml:space="preserve">2. </t>
    </r>
    <r>
      <rPr>
        <sz val="11"/>
        <color rgb="FF9C0006"/>
        <rFont val="맑은 고딕"/>
        <family val="3"/>
        <charset val="129"/>
        <scheme val="minor"/>
      </rPr>
      <t>영어독립 정리 필요</t>
    </r>
    <phoneticPr fontId="1" type="noConversion"/>
  </si>
  <si>
    <t>P2</t>
    <phoneticPr fontId="1" type="noConversion"/>
  </si>
  <si>
    <t>C2. 비전맵 재검토</t>
    <phoneticPr fontId="1" type="noConversion"/>
  </si>
  <si>
    <t>C2</t>
    <phoneticPr fontId="1" type="noConversion"/>
  </si>
  <si>
    <t>C2</t>
    <phoneticPr fontId="1" type="noConversion"/>
  </si>
  <si>
    <t>A1. InCut 품질 체크시트 미팅</t>
    <phoneticPr fontId="1" type="noConversion"/>
  </si>
  <si>
    <t>A1</t>
    <phoneticPr fontId="1" type="noConversion"/>
  </si>
  <si>
    <t>A3</t>
    <phoneticPr fontId="1" type="noConversion"/>
  </si>
  <si>
    <t>A1</t>
    <phoneticPr fontId="1" type="noConversion"/>
  </si>
  <si>
    <t>A1</t>
    <phoneticPr fontId="1" type="noConversion"/>
  </si>
  <si>
    <r>
      <t xml:space="preserve">2. </t>
    </r>
    <r>
      <rPr>
        <sz val="11"/>
        <color rgb="FF006100"/>
        <rFont val="맑은 고딕"/>
        <family val="3"/>
        <charset val="129"/>
        <scheme val="minor"/>
      </rPr>
      <t>영어독립 정리</t>
    </r>
    <phoneticPr fontId="1" type="noConversion"/>
  </si>
  <si>
    <t>6시 기상??</t>
    <phoneticPr fontId="1" type="noConversion"/>
  </si>
  <si>
    <t>취침 00:00</t>
    <phoneticPr fontId="1" type="noConversion"/>
  </si>
  <si>
    <t>취침 00:00</t>
    <phoneticPr fontId="1" type="noConversion"/>
  </si>
  <si>
    <t>A1. 옴론 교육</t>
    <phoneticPr fontId="1" type="noConversion"/>
  </si>
  <si>
    <t>C2</t>
    <phoneticPr fontId="1" type="noConversion"/>
  </si>
  <si>
    <t>C2. PC TEST</t>
    <phoneticPr fontId="1" type="noConversion"/>
  </si>
  <si>
    <t>C2. Review Calibration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</si>
  <si>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</si>
  <si>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</si>
  <si>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</si>
  <si>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5시 30분 기상 완료.</t>
    <phoneticPr fontId="1" type="noConversion"/>
  </si>
  <si>
    <t>C2. 내재화 관련 미팅</t>
    <phoneticPr fontId="1" type="noConversion"/>
  </si>
  <si>
    <t>C2</t>
    <phoneticPr fontId="1" type="noConversion"/>
  </si>
  <si>
    <t>C2</t>
    <phoneticPr fontId="1" type="noConversion"/>
  </si>
  <si>
    <t>A1. Flying 검토</t>
    <phoneticPr fontId="1" type="noConversion"/>
  </si>
  <si>
    <t>A1</t>
    <phoneticPr fontId="1" type="noConversion"/>
  </si>
  <si>
    <t>C2. LAF 관련 확인</t>
    <phoneticPr fontId="1" type="noConversion"/>
  </si>
  <si>
    <t>C2</t>
    <phoneticPr fontId="1" type="noConversion"/>
  </si>
  <si>
    <t>C2. 내재화 관련 정리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</si>
  <si>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</si>
  <si>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</si>
  <si>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</si>
  <si>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</si>
  <si>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취침 01:00</t>
    <phoneticPr fontId="1" type="noConversion"/>
  </si>
  <si>
    <t>3. 퇴근 책 듣기</t>
    <phoneticPr fontId="1" type="noConversion"/>
  </si>
  <si>
    <r>
      <t xml:space="preserve">A1. </t>
    </r>
    <r>
      <rPr>
        <sz val="11"/>
        <color rgb="FFFF0000"/>
        <rFont val="맑은 고딕"/>
        <family val="3"/>
        <charset val="129"/>
        <scheme val="minor"/>
      </rPr>
      <t>미용실 예약.</t>
    </r>
    <phoneticPr fontId="1" type="noConversion"/>
  </si>
  <si>
    <t>정G 에 대해서 고민 좀 해보자.</t>
    <phoneticPr fontId="1" type="noConversion"/>
  </si>
  <si>
    <t>취침 00:00</t>
    <phoneticPr fontId="1" type="noConversion"/>
  </si>
  <si>
    <t>루틴 정상화 진행 중.</t>
    <phoneticPr fontId="1" type="noConversion"/>
  </si>
  <si>
    <t>저녁 운동 이제는 시작해야 한다.</t>
    <phoneticPr fontId="1" type="noConversion"/>
  </si>
  <si>
    <t>P1. 독서
P2.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</si>
  <si>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C1. MX Component vs. CC-Link 통신속도 테스트 관련. → 일단 잠시 보류
C2. SDV, UT Laser Inner Cut 신작 프로그램 관련. → 셋업 시작
C3. 업무 프로세스 표준화 관련( 매주 수요일 17:00 미팅 진행 ), 개인 업무 스케쥴표 정리 필요
C4. SDB 프로젝트 관련 → 증평 전공정 양산 진행 중</t>
    <phoneticPr fontId="1" type="noConversion"/>
  </si>
  <si>
    <t>A1. 치과 방문</t>
    <phoneticPr fontId="1" type="noConversion"/>
  </si>
  <si>
    <t>2. 영어독립 / Scribd</t>
    <phoneticPr fontId="1" type="noConversion"/>
  </si>
  <si>
    <t>A2. 에어팟 수리 ?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</si>
  <si>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</si>
  <si>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</si>
  <si>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</si>
  <si>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C2. 현장 확인</t>
    <phoneticPr fontId="1" type="noConversion"/>
  </si>
  <si>
    <t>C2</t>
    <phoneticPr fontId="1" type="noConversion"/>
  </si>
  <si>
    <t>C2</t>
    <phoneticPr fontId="1" type="noConversion"/>
  </si>
  <si>
    <t>오늘 조금 일찍 갔다가 내일 다시 나오자.</t>
    <phoneticPr fontId="1" type="noConversion"/>
  </si>
  <si>
    <r>
      <t xml:space="preserve">C2. </t>
    </r>
    <r>
      <rPr>
        <sz val="11"/>
        <color rgb="FFFF0000"/>
        <rFont val="맑은 고딕"/>
        <family val="3"/>
        <charset val="129"/>
        <scheme val="minor"/>
      </rPr>
      <t>Auto Teaching 관련</t>
    </r>
    <phoneticPr fontId="1" type="noConversion"/>
  </si>
  <si>
    <t>C2</t>
    <phoneticPr fontId="1" type="noConversion"/>
  </si>
  <si>
    <t>P2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</si>
  <si>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</si>
  <si>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</si>
  <si>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</si>
  <si>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</si>
  <si>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C1 내재화 관련 미팅?</t>
    <phoneticPr fontId="1" type="noConversion"/>
  </si>
  <si>
    <t>Health Beat 로 하자!!</t>
    <phoneticPr fontId="1" type="noConversion"/>
  </si>
  <si>
    <t>정G 랑 면담 한번 해야 하나?</t>
    <phoneticPr fontId="1" type="noConversion"/>
  </si>
  <si>
    <t>C1. LAF 확인.</t>
    <phoneticPr fontId="1" type="noConversion"/>
  </si>
  <si>
    <t>A1. QM6 세차</t>
    <phoneticPr fontId="1" type="noConversion"/>
  </si>
  <si>
    <t>A1</t>
    <phoneticPr fontId="1" type="noConversion"/>
  </si>
  <si>
    <t>A1</t>
    <phoneticPr fontId="1" type="noConversion"/>
  </si>
  <si>
    <t>4. 팀장 미팅</t>
    <phoneticPr fontId="1" type="noConversion"/>
  </si>
  <si>
    <t>C1</t>
    <phoneticPr fontId="1" type="noConversion"/>
  </si>
  <si>
    <t>A2. Flying Vision 검토자료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</si>
  <si>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</si>
  <si>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</si>
  <si>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</si>
  <si>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A1</t>
    <phoneticPr fontId="1" type="noConversion"/>
  </si>
  <si>
    <t>C1. 현장 확인</t>
    <phoneticPr fontId="1" type="noConversion"/>
  </si>
  <si>
    <t>C1</t>
    <phoneticPr fontId="1" type="noConversion"/>
  </si>
  <si>
    <t>C1</t>
    <phoneticPr fontId="1" type="noConversion"/>
  </si>
  <si>
    <t>A1. InCut MPRP 미팅</t>
    <phoneticPr fontId="1" type="noConversion"/>
  </si>
  <si>
    <t>P2</t>
    <phoneticPr fontId="1" type="noConversion"/>
  </si>
  <si>
    <t>오늘은 진짜 운동해야 한다.</t>
    <phoneticPr fontId="1" type="noConversion"/>
  </si>
  <si>
    <t>P2</t>
    <phoneticPr fontId="1" type="noConversion"/>
  </si>
  <si>
    <t>A1</t>
    <phoneticPr fontId="1" type="noConversion"/>
  </si>
  <si>
    <t>C1</t>
    <phoneticPr fontId="1" type="noConversion"/>
  </si>
  <si>
    <t>2. 영어독립 / Scribd</t>
    <phoneticPr fontId="1" type="noConversion"/>
  </si>
  <si>
    <t>C1</t>
    <phoneticPr fontId="1" type="noConversion"/>
  </si>
  <si>
    <t>C1</t>
    <phoneticPr fontId="1" type="noConversion"/>
  </si>
  <si>
    <t>오늘 아들 생일이다…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</si>
  <si>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</si>
  <si>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</si>
  <si>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</si>
  <si>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</si>
  <si>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C1. Auto Teching 수정</t>
    <phoneticPr fontId="1" type="noConversion"/>
  </si>
  <si>
    <t>C1. 현장확인</t>
    <phoneticPr fontId="1" type="noConversion"/>
  </si>
  <si>
    <t>A1. 생일자 파티</t>
    <phoneticPr fontId="1" type="noConversion"/>
  </si>
  <si>
    <t>A1</t>
    <phoneticPr fontId="1" type="noConversion"/>
  </si>
  <si>
    <t>스파크 세차</t>
    <phoneticPr fontId="1" type="noConversion"/>
  </si>
  <si>
    <t>취침 00:00</t>
    <phoneticPr fontId="1" type="noConversion"/>
  </si>
  <si>
    <t>취침 00:00</t>
    <phoneticPr fontId="1" type="noConversion"/>
  </si>
  <si>
    <t>C1</t>
    <phoneticPr fontId="1" type="noConversion"/>
  </si>
  <si>
    <t>A2. SDB 통신 확인</t>
    <phoneticPr fontId="1" type="noConversion"/>
  </si>
  <si>
    <t>A2</t>
    <phoneticPr fontId="1" type="noConversion"/>
  </si>
  <si>
    <t>A2</t>
    <phoneticPr fontId="1" type="noConversion"/>
  </si>
  <si>
    <t>C1. Auto Teching 수정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</si>
  <si>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</si>
  <si>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</si>
  <si>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</si>
  <si>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현장 확인</t>
    <phoneticPr fontId="1" type="noConversion"/>
  </si>
  <si>
    <t>C1. Auto Teching 수정</t>
    <phoneticPr fontId="1" type="noConversion"/>
  </si>
  <si>
    <t>C1</t>
    <phoneticPr fontId="1" type="noConversion"/>
  </si>
  <si>
    <t>C1</t>
    <phoneticPr fontId="1" type="noConversion"/>
  </si>
  <si>
    <t>집에 일찍 가라고 또 지랄이네… ㅋ</t>
    <phoneticPr fontId="1" type="noConversion"/>
  </si>
  <si>
    <t>KTG 연차</t>
    <phoneticPr fontId="1" type="noConversion"/>
  </si>
  <si>
    <t>A1. 표준 납기 미팅</t>
    <phoneticPr fontId="1" type="noConversion"/>
  </si>
  <si>
    <t>A1</t>
    <phoneticPr fontId="1" type="noConversion"/>
  </si>
  <si>
    <t>C1. Auto Teaching 수정</t>
    <phoneticPr fontId="1" type="noConversion"/>
  </si>
  <si>
    <t>A2</t>
    <phoneticPr fontId="1" type="noConversion"/>
  </si>
  <si>
    <t>아침부터 정G 지랄</t>
    <phoneticPr fontId="1" type="noConversion"/>
  </si>
  <si>
    <t>어떻게 해야 되나???????</t>
    <phoneticPr fontId="1" type="noConversion"/>
  </si>
  <si>
    <t>A1</t>
    <phoneticPr fontId="1" type="noConversion"/>
  </si>
  <si>
    <t>취침 11:00</t>
    <phoneticPr fontId="1" type="noConversion"/>
  </si>
  <si>
    <r>
      <t>A2.</t>
    </r>
    <r>
      <rPr>
        <sz val="11"/>
        <color rgb="FFFF0000"/>
        <rFont val="맑은 고딕"/>
        <family val="3"/>
        <charset val="129"/>
        <scheme val="minor"/>
      </rPr>
      <t xml:space="preserve"> SDB 통신 지연 검토</t>
    </r>
    <phoneticPr fontId="1" type="noConversion"/>
  </si>
  <si>
    <t>건강검진? -&gt; 차주로…</t>
    <phoneticPr fontId="1" type="noConversion"/>
  </si>
  <si>
    <t>점심 때 KTG 지랄</t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</si>
  <si>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아</t>
    </r>
    <r>
      <rPr>
        <sz val="11"/>
        <color rgb="FFFF0000"/>
        <rFont val="맑은 고딕"/>
        <family val="3"/>
        <charset val="129"/>
        <scheme val="minor"/>
      </rPr>
      <t>vs크</t>
    </r>
    <phoneticPr fontId="1" type="noConversion"/>
  </si>
  <si>
    <t>취침 00:00</t>
    <phoneticPr fontId="1" type="noConversion"/>
  </si>
  <si>
    <t>A1. Flying 검토</t>
    <phoneticPr fontId="1" type="noConversion"/>
  </si>
  <si>
    <t>A1</t>
    <phoneticPr fontId="1" type="noConversion"/>
  </si>
  <si>
    <t>A1</t>
    <phoneticPr fontId="1" type="noConversion"/>
  </si>
  <si>
    <t>C1. Auto Teaching 수정</t>
    <phoneticPr fontId="1" type="noConversion"/>
  </si>
  <si>
    <t>A1</t>
    <phoneticPr fontId="1" type="noConversion"/>
  </si>
  <si>
    <t>C1</t>
    <phoneticPr fontId="1" type="noConversion"/>
  </si>
  <si>
    <t>C1</t>
    <phoneticPr fontId="1" type="noConversion"/>
  </si>
  <si>
    <t>C1. 현장 확인</t>
    <phoneticPr fontId="1" type="noConversion"/>
  </si>
  <si>
    <t>C1</t>
    <phoneticPr fontId="1" type="noConversion"/>
  </si>
  <si>
    <t>2. 영어독립 / Scribd</t>
    <phoneticPr fontId="1" type="noConversion"/>
  </si>
  <si>
    <t>3. 퇴근 책 듣기</t>
    <phoneticPr fontId="1" type="noConversion"/>
  </si>
  <si>
    <t>지랄해도 상관 말자</t>
    <phoneticPr fontId="1" type="noConversion"/>
  </si>
  <si>
    <t>운동을 덜 한거 같은데.. 왜 뻐근하지?</t>
    <phoneticPr fontId="1" type="noConversion"/>
  </si>
  <si>
    <t>P2</t>
    <phoneticPr fontId="1" type="noConversion"/>
  </si>
  <si>
    <t>C1. Auto Teaching 관련</t>
    <phoneticPr fontId="1" type="noConversion"/>
  </si>
  <si>
    <t>KTG 나 JJW 나 똑같은 놈인듯..</t>
    <phoneticPr fontId="1" type="noConversion"/>
  </si>
  <si>
    <t>KTG 나 JJW 나 똑같은 놈인듯..</t>
    <phoneticPr fontId="1" type="noConversion"/>
  </si>
  <si>
    <r>
      <t>모vs</t>
    </r>
    <r>
      <rPr>
        <b/>
        <sz val="11"/>
        <color rgb="FFFF0000"/>
        <rFont val="맑은 고딕"/>
        <family val="3"/>
        <charset val="129"/>
        <scheme val="minor"/>
      </rPr>
      <t>프</t>
    </r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</si>
  <si>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</si>
  <si>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</si>
  <si>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</si>
  <si>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</si>
  <si>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</si>
  <si>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A1. 병원</t>
    <phoneticPr fontId="1" type="noConversion"/>
  </si>
  <si>
    <r>
      <t xml:space="preserve">C1. </t>
    </r>
    <r>
      <rPr>
        <b/>
        <sz val="11"/>
        <color rgb="FFFF0000"/>
        <rFont val="맑은 고딕"/>
        <family val="3"/>
        <charset val="129"/>
        <scheme val="minor"/>
      </rPr>
      <t>Auto Teaching 수정 완료!</t>
    </r>
    <phoneticPr fontId="1" type="noConversion"/>
  </si>
  <si>
    <t>P2</t>
    <phoneticPr fontId="1" type="noConversion"/>
  </si>
  <si>
    <t>C1. SDV, UT Laser Inner Cut 신작 프로그램 관련. → 셋업 시작
C2. 업무 프로세스 표준화 관련( 매주 수요일 17:00 미팅 진행 ), 개인 업무 스케쥴표 정리 필요
C3. SDB 프로젝트 관련 → 증평 전공정 양산 진행 중
C4. MX Component vs. CC-Link 통신속도 테스트 관련. → 일단 잠시 보류</t>
    <phoneticPr fontId="1" type="noConversion"/>
  </si>
  <si>
    <t>C1. SDV, UT Laser Inner Cut 신작 프로그램 관련. → 셋업 시작</t>
    <phoneticPr fontId="1" type="noConversion"/>
  </si>
  <si>
    <t>P1. 독서
P2. 일정 관리 /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</si>
  <si>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</si>
  <si>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</si>
  <si>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</si>
  <si>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</si>
  <si>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 xml:space="preserve">C1. </t>
    </r>
    <r>
      <rPr>
        <b/>
        <sz val="11"/>
        <color rgb="FFFF0000"/>
        <rFont val="맑은 고딕"/>
        <family val="3"/>
        <charset val="129"/>
        <scheme val="minor"/>
      </rPr>
      <t>Auto Teaching 수정 완료!</t>
    </r>
    <phoneticPr fontId="1" type="noConversion"/>
  </si>
  <si>
    <t>이거 내일까지 진짜 끝내야 한다.</t>
    <phoneticPr fontId="1" type="noConversion"/>
  </si>
  <si>
    <t>어깨 상태 봐가면서 운동하자 -&gt; 석회성 건염</t>
    <phoneticPr fontId="1" type="noConversion"/>
  </si>
  <si>
    <t>3. 퇴근 책 듣기</t>
    <phoneticPr fontId="1" type="noConversion"/>
  </si>
  <si>
    <t>C1. MPRP 검토</t>
    <phoneticPr fontId="1" type="noConversion"/>
  </si>
  <si>
    <t>C1</t>
    <phoneticPr fontId="1" type="noConversion"/>
  </si>
  <si>
    <t>P2</t>
    <phoneticPr fontId="1" type="noConversion"/>
  </si>
  <si>
    <t>P2</t>
    <phoneticPr fontId="1" type="noConversion"/>
  </si>
  <si>
    <t xml:space="preserve">    (Line Rotate 검토)</t>
    <phoneticPr fontId="1" type="noConversion"/>
  </si>
  <si>
    <t>A1. 중간 검수 시트 미팅</t>
    <phoneticPr fontId="1" type="noConversion"/>
  </si>
  <si>
    <t>A2</t>
    <phoneticPr fontId="1" type="noConversion"/>
  </si>
  <si>
    <t>A2. Inspect Pre 점검</t>
    <phoneticPr fontId="1" type="noConversion"/>
  </si>
  <si>
    <t>비젼 회식</t>
    <phoneticPr fontId="1" type="noConversion"/>
  </si>
  <si>
    <t>A1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</si>
  <si>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</si>
  <si>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</si>
  <si>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</si>
  <si>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</si>
  <si>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A1</t>
    <phoneticPr fontId="1" type="noConversion"/>
  </si>
  <si>
    <t>연차 / 건강검진</t>
    <phoneticPr fontId="1" type="noConversion"/>
  </si>
  <si>
    <t>2. 영어독립 / Scribd</t>
    <phoneticPr fontId="1" type="noConversion"/>
  </si>
  <si>
    <t>C1</t>
    <phoneticPr fontId="1" type="noConversion"/>
  </si>
  <si>
    <t>C1. 현장 확인</t>
    <phoneticPr fontId="1" type="noConversion"/>
  </si>
  <si>
    <t>C1</t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</si>
  <si>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Auto Teach 준비</t>
    </r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</si>
  <si>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MPRP 검토</t>
    </r>
    <phoneticPr fontId="1" type="noConversion"/>
  </si>
  <si>
    <t>P2</t>
    <phoneticPr fontId="1" type="noConversion"/>
  </si>
  <si>
    <t>A1. 건강검진</t>
    <phoneticPr fontId="1" type="noConversion"/>
  </si>
  <si>
    <t>A1. 회장님 조회</t>
    <phoneticPr fontId="1" type="noConversion"/>
  </si>
  <si>
    <t>A1</t>
    <phoneticPr fontId="1" type="noConversion"/>
  </si>
  <si>
    <t>P2</t>
    <phoneticPr fontId="1" type="noConversion"/>
  </si>
  <si>
    <t>A1</t>
    <phoneticPr fontId="1" type="noConversion"/>
  </si>
  <si>
    <t>C1</t>
    <phoneticPr fontId="1" type="noConversion"/>
  </si>
  <si>
    <t>A3</t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</si>
  <si>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Auto Teach 수정</t>
    </r>
    <phoneticPr fontId="1" type="noConversion"/>
  </si>
  <si>
    <t>A2. 표준납기 미팅</t>
    <phoneticPr fontId="1" type="noConversion"/>
  </si>
  <si>
    <t>C1</t>
    <phoneticPr fontId="1" type="noConversion"/>
  </si>
  <si>
    <t>A3</t>
    <phoneticPr fontId="1" type="noConversion"/>
  </si>
  <si>
    <t>취침 11:00</t>
    <phoneticPr fontId="1" type="noConversion"/>
  </si>
  <si>
    <t>취침 11:00</t>
    <phoneticPr fontId="1" type="noConversion"/>
  </si>
  <si>
    <t>가족 초청 행사</t>
    <phoneticPr fontId="1" type="noConversion"/>
  </si>
  <si>
    <t>김장 버무리기</t>
    <phoneticPr fontId="1" type="noConversion"/>
  </si>
  <si>
    <t>A2</t>
    <phoneticPr fontId="1" type="noConversion"/>
  </si>
  <si>
    <r>
      <t xml:space="preserve">A3. </t>
    </r>
    <r>
      <rPr>
        <sz val="11"/>
        <color rgb="FF006100"/>
        <rFont val="맑은 고딕"/>
        <family val="3"/>
        <charset val="129"/>
        <scheme val="minor"/>
      </rPr>
      <t>MPRP 검토</t>
    </r>
    <phoneticPr fontId="1" type="noConversion"/>
  </si>
  <si>
    <t>A2</t>
    <phoneticPr fontId="1" type="noConversion"/>
  </si>
  <si>
    <t>A2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</si>
  <si>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</si>
  <si>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</si>
  <si>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</si>
  <si>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C1. 현장 확인</t>
    <phoneticPr fontId="1" type="noConversion"/>
  </si>
  <si>
    <t>취침 11:00</t>
    <phoneticPr fontId="1" type="noConversion"/>
  </si>
  <si>
    <t>취침 11:00</t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</si>
  <si>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AF 동작 테스트 완료</t>
    </r>
    <phoneticPr fontId="1" type="noConversion"/>
  </si>
  <si>
    <t>A1 내재화 미팅</t>
    <phoneticPr fontId="1" type="noConversion"/>
  </si>
  <si>
    <t>A1</t>
    <phoneticPr fontId="1" type="noConversion"/>
  </si>
  <si>
    <t>P2</t>
    <phoneticPr fontId="1" type="noConversion"/>
  </si>
  <si>
    <t>C1</t>
    <phoneticPr fontId="1" type="noConversion"/>
  </si>
  <si>
    <t>~ 10:00 출근</t>
    <phoneticPr fontId="1" type="noConversion"/>
  </si>
  <si>
    <t>출근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</si>
  <si>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</si>
  <si>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</si>
  <si>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</si>
  <si>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>C1.</t>
    </r>
    <r>
      <rPr>
        <sz val="11"/>
        <color rgb="FF9C0006"/>
        <rFont val="맑은 고딕"/>
        <family val="3"/>
        <charset val="129"/>
        <scheme val="minor"/>
      </rPr>
      <t xml:space="preserve"> AF 동작 테스트 완료</t>
    </r>
    <phoneticPr fontId="1" type="noConversion"/>
  </si>
  <si>
    <t>P4</t>
    <phoneticPr fontId="1" type="noConversion"/>
  </si>
  <si>
    <t>다음주부터는 다시 운동 시작해야 한다.</t>
    <phoneticPr fontId="1" type="noConversion"/>
  </si>
  <si>
    <r>
      <t xml:space="preserve">A1. </t>
    </r>
    <r>
      <rPr>
        <sz val="11"/>
        <color rgb="FF006100"/>
        <rFont val="맑은 고딕"/>
        <family val="3"/>
        <charset val="129"/>
        <scheme val="minor"/>
      </rPr>
      <t>행사 시작</t>
    </r>
    <phoneticPr fontId="1" type="noConversion"/>
  </si>
  <si>
    <t>일단은 Inner Cut 셋업 관련 충실</t>
    <phoneticPr fontId="1" type="noConversion"/>
  </si>
  <si>
    <t>KTG 연차(탕정 이사, 전세)</t>
    <phoneticPr fontId="1" type="noConversion"/>
  </si>
  <si>
    <t>Class 101 강의는 왜 안 듣고 있을까?</t>
    <phoneticPr fontId="1" type="noConversion"/>
  </si>
  <si>
    <t>P3. Class 101</t>
    <phoneticPr fontId="1" type="noConversion"/>
  </si>
  <si>
    <t>수요일은 7시 퇴근</t>
    <phoneticPr fontId="1" type="noConversion"/>
  </si>
  <si>
    <t>진짜 할 일을 못하고 있지 않는가?</t>
    <phoneticPr fontId="1" type="noConversion"/>
  </si>
  <si>
    <t>기상 시간 및 영어 독립은 꾸준히 하고 있다.</t>
    <phoneticPr fontId="1" type="noConversion"/>
  </si>
  <si>
    <t>Scribd 도 충실히 할 필요가 있다.</t>
    <phoneticPr fontId="1" type="noConversion"/>
  </si>
  <si>
    <t>석회성 건염은 OK</t>
    <phoneticPr fontId="1" type="noConversion"/>
  </si>
  <si>
    <t>강의 시간 정하기</t>
    <phoneticPr fontId="1" type="noConversion"/>
  </si>
  <si>
    <t>저녁 먹고 열심히</t>
    <phoneticPr fontId="1" type="noConversion"/>
  </si>
  <si>
    <t>우선 순위 파악이 필요.</t>
    <phoneticPr fontId="1" type="noConversion"/>
  </si>
  <si>
    <t>술이 또 늘고 있다.</t>
    <phoneticPr fontId="1" type="noConversion"/>
  </si>
  <si>
    <t>절주 필요</t>
    <phoneticPr fontId="1" type="noConversion"/>
  </si>
  <si>
    <t>A1. 일정 정리</t>
    <phoneticPr fontId="1" type="noConversion"/>
  </si>
  <si>
    <t>A1</t>
    <phoneticPr fontId="1" type="noConversion"/>
  </si>
  <si>
    <t>A1</t>
    <phoneticPr fontId="1" type="noConversion"/>
  </si>
  <si>
    <t>A2. 할 일 정리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</si>
  <si>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</si>
  <si>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</si>
  <si>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</si>
  <si>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A3. 드라마 시청</t>
    <phoneticPr fontId="1" type="noConversion"/>
  </si>
  <si>
    <t>A3</t>
    <phoneticPr fontId="1" type="noConversion"/>
  </si>
  <si>
    <t>A3</t>
    <phoneticPr fontId="1" type="noConversion"/>
  </si>
  <si>
    <t>A4. 유튭</t>
    <phoneticPr fontId="1" type="noConversion"/>
  </si>
  <si>
    <t>A4</t>
    <phoneticPr fontId="1" type="noConversion"/>
  </si>
  <si>
    <t>A4</t>
    <phoneticPr fontId="1" type="noConversion"/>
  </si>
  <si>
    <t>C1. 소스 정리</t>
    <phoneticPr fontId="1" type="noConversion"/>
  </si>
  <si>
    <t>C1</t>
    <phoneticPr fontId="1" type="noConversion"/>
  </si>
  <si>
    <t>지연 졸업</t>
    <phoneticPr fontId="1" type="noConversion"/>
  </si>
  <si>
    <t>금요일은 7시 퇴근</t>
    <phoneticPr fontId="1" type="noConversion"/>
  </si>
  <si>
    <t>C1. SDV, UT Laser Inner Cut 신작 프로그램 관련. → 목요일까지 AutoRun 완료!!
C2. JAS Common Goals ( 우선순위, 리더쉽, 일분배 )</t>
    <phoneticPr fontId="1" type="noConversion"/>
  </si>
  <si>
    <t>4. 팀장 미팅 -&gt; 부서</t>
    <phoneticPr fontId="1" type="noConversion"/>
  </si>
  <si>
    <t>P2</t>
    <phoneticPr fontId="1" type="noConversion"/>
  </si>
  <si>
    <t>A1. TWIM 관련 정리</t>
    <phoneticPr fontId="1" type="noConversion"/>
  </si>
  <si>
    <t>A1</t>
    <phoneticPr fontId="1" type="noConversion"/>
  </si>
  <si>
    <t>C1</t>
    <phoneticPr fontId="1" type="noConversion"/>
  </si>
  <si>
    <t>A1</t>
    <phoneticPr fontId="1" type="noConversion"/>
  </si>
  <si>
    <t>A2. C1 현장 확인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</si>
  <si>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</si>
  <si>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</si>
  <si>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</si>
  <si>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C1</t>
    <phoneticPr fontId="1" type="noConversion"/>
  </si>
  <si>
    <t>A2</t>
    <phoneticPr fontId="1" type="noConversion"/>
  </si>
  <si>
    <t>P3</t>
    <phoneticPr fontId="1" type="noConversion"/>
  </si>
  <si>
    <t>P3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</si>
  <si>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Inspect 결과 처리</t>
    </r>
    <phoneticPr fontId="1" type="noConversion"/>
  </si>
  <si>
    <t>P2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</si>
  <si>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</si>
  <si>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P2</t>
    <phoneticPr fontId="1" type="noConversion"/>
  </si>
  <si>
    <t>P2</t>
    <phoneticPr fontId="1" type="noConversion"/>
  </si>
  <si>
    <t>P2</t>
    <phoneticPr fontId="1" type="noConversion"/>
  </si>
  <si>
    <t>취침 10:00</t>
    <phoneticPr fontId="1" type="noConversion"/>
  </si>
  <si>
    <t>A1. SDB 이슈 파악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</si>
  <si>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</si>
  <si>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</si>
  <si>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</si>
  <si>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A2. C1 현장 확인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</si>
  <si>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</si>
  <si>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</si>
  <si>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</si>
  <si>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</si>
  <si>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P2</t>
    <phoneticPr fontId="1" type="noConversion"/>
  </si>
  <si>
    <t>P2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</si>
  <si>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</si>
  <si>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</si>
  <si>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</si>
  <si>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</si>
  <si>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</si>
  <si>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r>
      <t xml:space="preserve">P3. </t>
    </r>
    <r>
      <rPr>
        <sz val="11"/>
        <color rgb="FF9C0006"/>
        <rFont val="맑은 고딕"/>
        <family val="3"/>
        <charset val="129"/>
        <scheme val="minor"/>
      </rPr>
      <t>Class 101</t>
    </r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</si>
  <si>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LAF 프로그램 수정</t>
    </r>
    <phoneticPr fontId="1" type="noConversion"/>
  </si>
  <si>
    <t>?? 종이책 읽기 ??</t>
    <phoneticPr fontId="1" type="noConversion"/>
  </si>
  <si>
    <t>핵심을 해결하지 못하고 있다.</t>
    <phoneticPr fontId="1" type="noConversion"/>
  </si>
  <si>
    <t>하고 싶지 않았지만 기분은 드럽고만.. ㅋ</t>
    <phoneticPr fontId="1" type="noConversion"/>
  </si>
  <si>
    <t>취침 01:00</t>
    <phoneticPr fontId="1" type="noConversion"/>
  </si>
  <si>
    <t>P2</t>
    <phoneticPr fontId="1" type="noConversion"/>
  </si>
  <si>
    <t>A1</t>
    <phoneticPr fontId="1" type="noConversion"/>
  </si>
  <si>
    <t>술먹고 늦게 자서 컨디션 안 좋음.</t>
    <phoneticPr fontId="1" type="noConversion"/>
  </si>
  <si>
    <t>자리</t>
    <phoneticPr fontId="1" type="noConversion"/>
  </si>
  <si>
    <t>린더버그</t>
    <phoneticPr fontId="1" type="noConversion"/>
  </si>
  <si>
    <t>지연 졸업 / 연차 자동 소진</t>
    <phoneticPr fontId="1" type="noConversion"/>
  </si>
  <si>
    <t>P2</t>
    <phoneticPr fontId="1" type="noConversion"/>
  </si>
  <si>
    <t>A1</t>
    <phoneticPr fontId="1" type="noConversion"/>
  </si>
  <si>
    <t>A1. TWIM/CP 현장 확인</t>
    <phoneticPr fontId="1" type="noConversion"/>
  </si>
  <si>
    <t>A3. C1 소스 검토</t>
    <phoneticPr fontId="1" type="noConversion"/>
  </si>
  <si>
    <t>A3</t>
    <phoneticPr fontId="1" type="noConversion"/>
  </si>
  <si>
    <t>컨디션도 안 좋고 기분도 안 좋고</t>
    <phoneticPr fontId="1" type="noConversion"/>
  </si>
  <si>
    <t>A3</t>
    <phoneticPr fontId="1" type="noConversion"/>
  </si>
  <si>
    <t>A2</t>
    <phoneticPr fontId="1" type="noConversion"/>
  </si>
  <si>
    <t>A2</t>
    <phoneticPr fontId="1" type="noConversion"/>
  </si>
  <si>
    <t>A4</t>
    <phoneticPr fontId="1" type="noConversion"/>
  </si>
  <si>
    <t>A4</t>
    <phoneticPr fontId="1" type="noConversion"/>
  </si>
  <si>
    <t>A4</t>
    <phoneticPr fontId="1" type="noConversion"/>
  </si>
  <si>
    <r>
      <t xml:space="preserve">A2. </t>
    </r>
    <r>
      <rPr>
        <sz val="11"/>
        <color rgb="FF006100"/>
        <rFont val="맑은 고딕"/>
        <family val="3"/>
        <charset val="129"/>
        <scheme val="minor"/>
      </rPr>
      <t>PDS 단톡방 목표 설정</t>
    </r>
    <phoneticPr fontId="1" type="noConversion"/>
  </si>
  <si>
    <r>
      <t xml:space="preserve">A4. </t>
    </r>
    <r>
      <rPr>
        <sz val="11"/>
        <color rgb="FF006100"/>
        <rFont val="맑은 고딕"/>
        <family val="3"/>
        <charset val="129"/>
        <scheme val="minor"/>
      </rPr>
      <t>시원 광학계 테스트</t>
    </r>
    <phoneticPr fontId="1" type="noConversion"/>
  </si>
  <si>
    <t>P2</t>
    <phoneticPr fontId="1" type="noConversion"/>
  </si>
  <si>
    <t>약간 늦잠.</t>
    <phoneticPr fontId="1" type="noConversion"/>
  </si>
  <si>
    <t>취침 11:00</t>
    <phoneticPr fontId="1" type="noConversion"/>
  </si>
  <si>
    <t>취침 11:00</t>
    <phoneticPr fontId="1" type="noConversion"/>
  </si>
  <si>
    <t>A2. 업무 종료?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</si>
  <si>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LAF 통신 테스트</t>
    </r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</si>
  <si>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LAF 통신 테스트</t>
    </r>
    <phoneticPr fontId="1" type="noConversion"/>
  </si>
  <si>
    <t>P2</t>
    <phoneticPr fontId="1" type="noConversion"/>
  </si>
  <si>
    <t>C1</t>
    <phoneticPr fontId="1" type="noConversion"/>
  </si>
  <si>
    <t>A2</t>
    <phoneticPr fontId="1" type="noConversion"/>
  </si>
  <si>
    <t>C1</t>
    <phoneticPr fontId="1" type="noConversion"/>
  </si>
  <si>
    <t>C1</t>
    <phoneticPr fontId="1" type="noConversion"/>
  </si>
  <si>
    <t>관리를 안하면 승진도 없다.(정이사방침)</t>
    <phoneticPr fontId="1" type="noConversion"/>
  </si>
  <si>
    <t>나도 관리를 할 수 있다라는 것을 보여준다?</t>
    <phoneticPr fontId="1" type="noConversion"/>
  </si>
  <si>
    <t>Effective Engineer 가 되자</t>
    <phoneticPr fontId="1" type="noConversion"/>
  </si>
  <si>
    <t>정이사가 아주 날을 세우고 있네…</t>
    <phoneticPr fontId="1" type="noConversion"/>
  </si>
  <si>
    <t>조금 아쉽긴 하지만 이러고만 있을 수는 없다.</t>
    <phoneticPr fontId="1" type="noConversion"/>
  </si>
  <si>
    <t>린더버그 출발</t>
    <phoneticPr fontId="1" type="noConversion"/>
  </si>
  <si>
    <t>아들 스케이트</t>
    <phoneticPr fontId="1" type="noConversion"/>
  </si>
  <si>
    <t>C1</t>
    <phoneticPr fontId="1" type="noConversion"/>
  </si>
  <si>
    <r>
      <t xml:space="preserve">A1. </t>
    </r>
    <r>
      <rPr>
        <sz val="11"/>
        <color rgb="FF9C0006"/>
        <rFont val="맑은 고딕"/>
        <family val="3"/>
        <charset val="129"/>
        <scheme val="minor"/>
      </rPr>
      <t>표준납기 미팅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</si>
  <si>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</si>
  <si>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</si>
  <si>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</si>
  <si>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A2</t>
    <phoneticPr fontId="1" type="noConversion"/>
  </si>
  <si>
    <t>P4</t>
    <phoneticPr fontId="1" type="noConversion"/>
  </si>
  <si>
    <t>C1</t>
    <phoneticPr fontId="1" type="noConversion"/>
  </si>
  <si>
    <t>하루 종일 통신 테스트 완료를 못하네…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</si>
  <si>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듣는게 중요한게 아니라 실행할 항목을 찾아낸다.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</t>
    </r>
    <r>
      <rPr>
        <sz val="11"/>
        <color theme="1"/>
        <rFont val="맑은 고딕"/>
        <family val="2"/>
        <charset val="129"/>
        <scheme val="minor"/>
      </rPr>
      <t xml:space="preserve">
P4. Lucky 분석 → 앱 배포관련 준비 필요함.
P5. 금주/금연, </t>
    </r>
    <r>
      <rPr>
        <sz val="11"/>
        <color rgb="FFFF0000"/>
        <rFont val="맑은 고딕"/>
        <family val="3"/>
        <charset val="129"/>
        <scheme val="minor"/>
      </rPr>
      <t>치실 및 워터핏</t>
    </r>
    <r>
      <rPr>
        <sz val="11"/>
        <color theme="1"/>
        <rFont val="맑은 고딕"/>
        <family val="2"/>
        <charset val="129"/>
        <scheme val="minor"/>
      </rPr>
      <t xml:space="preserve"> 습관 들이기</t>
    </r>
    <phoneticPr fontId="1" type="noConversion"/>
  </si>
  <si>
    <r>
      <t xml:space="preserve">A1. </t>
    </r>
    <r>
      <rPr>
        <sz val="11"/>
        <color rgb="FF006100"/>
        <rFont val="맑은 고딕"/>
        <family val="3"/>
        <charset val="129"/>
        <scheme val="minor"/>
      </rPr>
      <t>전체 임직원 조회</t>
    </r>
    <phoneticPr fontId="1" type="noConversion"/>
  </si>
  <si>
    <t>A3. 누리원텍 방문</t>
    <phoneticPr fontId="1" type="noConversion"/>
  </si>
  <si>
    <t>A2. InCut SOP 관련 미팅</t>
    <phoneticPr fontId="1" type="noConversion"/>
  </si>
  <si>
    <t>P3</t>
    <phoneticPr fontId="1" type="noConversion"/>
  </si>
  <si>
    <r>
      <t>P3.</t>
    </r>
    <r>
      <rPr>
        <sz val="11"/>
        <color rgb="FF006100"/>
        <rFont val="맑은 고딕"/>
        <family val="3"/>
        <charset val="129"/>
        <scheme val="minor"/>
      </rPr>
      <t xml:space="preserve"> Class 101</t>
    </r>
    <phoneticPr fontId="1" type="noConversion"/>
  </si>
  <si>
    <t>A1. 시원/누리원텍 방문 예정</t>
    <phoneticPr fontId="1" type="noConversion"/>
  </si>
  <si>
    <t>JAS Common Goals</t>
    <phoneticPr fontId="1" type="noConversion"/>
  </si>
  <si>
    <t>연공서열 X ▶ 성과/능력제</t>
    <phoneticPr fontId="1" type="noConversion"/>
  </si>
  <si>
    <t>C1_1</t>
    <phoneticPr fontId="1" type="noConversion"/>
  </si>
  <si>
    <t>A2. InCut 현장 확인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</si>
  <si>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LAF Auto 확인 완료</t>
    </r>
    <phoneticPr fontId="1" type="noConversion"/>
  </si>
  <si>
    <t>P1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</si>
  <si>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Auto Teaching 관련 정리</t>
    </r>
    <phoneticPr fontId="1" type="noConversion"/>
  </si>
  <si>
    <t>사람들의 무시는 어떻게 대처할 것인가?</t>
    <phoneticPr fontId="1" type="noConversion"/>
  </si>
  <si>
    <t xml:space="preserve">TWIM 내방 </t>
    <phoneticPr fontId="1" type="noConversion"/>
  </si>
  <si>
    <t>A1. InCut 현장 확인</t>
    <phoneticPr fontId="1" type="noConversion"/>
  </si>
  <si>
    <t xml:space="preserve"> - 주로 씻고나서 누워있는 시간 같은데…</t>
    <phoneticPr fontId="1" type="noConversion"/>
  </si>
  <si>
    <t xml:space="preserve"> - 의욕적인 목표는 종이책 읽기.</t>
    <phoneticPr fontId="1" type="noConversion"/>
  </si>
  <si>
    <t>C2. 팀내 이슈분석</t>
    <phoneticPr fontId="1" type="noConversion"/>
  </si>
  <si>
    <t>C1_2</t>
    <phoneticPr fontId="1" type="noConversion"/>
  </si>
  <si>
    <t>P2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</si>
  <si>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Auto Teaching 관련 정리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</si>
  <si>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LAF Auto 확인 완료</t>
    </r>
    <phoneticPr fontId="1" type="noConversion"/>
  </si>
  <si>
    <r>
      <t xml:space="preserve">C2. </t>
    </r>
    <r>
      <rPr>
        <sz val="11"/>
        <color rgb="FF006100"/>
        <rFont val="맑은 고딕"/>
        <family val="3"/>
        <charset val="129"/>
        <scheme val="minor"/>
      </rPr>
      <t>팀내 이슈분석</t>
    </r>
    <phoneticPr fontId="1" type="noConversion"/>
  </si>
  <si>
    <t>오늘은 KTG 가 좀 순한 맛이네…?</t>
    <phoneticPr fontId="1" type="noConversion"/>
  </si>
  <si>
    <t>계획을 미리해서 시간 낭비를 없애야 한다.</t>
    <phoneticPr fontId="1" type="noConversion"/>
  </si>
  <si>
    <t>취침 00:00</t>
    <phoneticPr fontId="1" type="noConversion"/>
  </si>
  <si>
    <t>취침 00:00</t>
    <phoneticPr fontId="1" type="noConversion"/>
  </si>
  <si>
    <t>P2</t>
    <phoneticPr fontId="1" type="noConversion"/>
  </si>
  <si>
    <t>Scribd 는 아직 좀 어렵지 않나?</t>
    <phoneticPr fontId="1" type="noConversion"/>
  </si>
  <si>
    <t>C1</t>
    <phoneticPr fontId="1" type="noConversion"/>
  </si>
  <si>
    <t>InCut CE 검수</t>
    <phoneticPr fontId="1" type="noConversion"/>
  </si>
  <si>
    <t>누리원텍 내방</t>
    <phoneticPr fontId="1" type="noConversion"/>
  </si>
  <si>
    <t>4. 점심 산책</t>
    <phoneticPr fontId="1" type="noConversion"/>
  </si>
  <si>
    <t>4. 점심 산책</t>
    <phoneticPr fontId="1" type="noConversion"/>
  </si>
  <si>
    <t>4. 점심 산책</t>
    <phoneticPr fontId="1" type="noConversion"/>
  </si>
  <si>
    <t>4. 점심 산책</t>
    <phoneticPr fontId="1" type="noConversion"/>
  </si>
  <si>
    <t>4. 점심 산책</t>
    <phoneticPr fontId="1" type="noConversion"/>
  </si>
  <si>
    <t>SDC 내재화 내방</t>
    <phoneticPr fontId="1" type="noConversion"/>
  </si>
  <si>
    <t>C1. SDV, UT Laser Inner Cut 신작 프로그램 관련. → 금주까지 AutoRun 완료!!
C2. JAS Common Goals ( 우선순위, 리더쉽, 일분배 )
  - 이를 위해 무엇을 해야 할 것인지 매일 고민 필요.
  - 주기적인 팀내 이슈 파악
  - 1/16 ~ 31 : 진욱 팀장 없음.</t>
    <phoneticPr fontId="1" type="noConversion"/>
  </si>
  <si>
    <t>A1. InCut 셋업</t>
    <phoneticPr fontId="1" type="noConversion"/>
  </si>
  <si>
    <t>정이사는 살짝 포기한듯? ㅋ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</si>
  <si>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LAF Auto 확인</t>
    </r>
    <phoneticPr fontId="1" type="noConversion"/>
  </si>
  <si>
    <r>
      <t>P4.</t>
    </r>
    <r>
      <rPr>
        <sz val="11"/>
        <color rgb="FF9C6500"/>
        <rFont val="맑은 고딕"/>
        <family val="3"/>
        <charset val="129"/>
        <scheme val="minor"/>
      </rPr>
      <t xml:space="preserve"> 분석 및 예측</t>
    </r>
    <phoneticPr fontId="1" type="noConversion"/>
  </si>
  <si>
    <t>C1 빠짝 해야 하는데, 계속 뭐가 걸리네…</t>
    <phoneticPr fontId="1" type="noConversion"/>
  </si>
  <si>
    <t>점심 산책을 추가했다.</t>
    <phoneticPr fontId="1" type="noConversion"/>
  </si>
  <si>
    <t>취침 01:00</t>
    <phoneticPr fontId="1" type="noConversion"/>
  </si>
  <si>
    <t>감정분리… 그려려니…</t>
    <phoneticPr fontId="1" type="noConversion"/>
  </si>
  <si>
    <t>P2</t>
    <phoneticPr fontId="1" type="noConversion"/>
  </si>
  <si>
    <t>C1</t>
    <phoneticPr fontId="1" type="noConversion"/>
  </si>
  <si>
    <t>C1_1</t>
    <phoneticPr fontId="1" type="noConversion"/>
  </si>
  <si>
    <t>P3</t>
    <phoneticPr fontId="1" type="noConversion"/>
  </si>
  <si>
    <t>C1</t>
    <phoneticPr fontId="1" type="noConversion"/>
  </si>
  <si>
    <t>A1. InCut 중간검수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</si>
  <si>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Inspection Setting</t>
    </r>
    <phoneticPr fontId="1" type="noConversion"/>
  </si>
  <si>
    <t>다행히 졸지는 않았다.</t>
    <phoneticPr fontId="1" type="noConversion"/>
  </si>
  <si>
    <t>루틴, 회사일, 자기개발 색 분리.</t>
    <phoneticPr fontId="1" type="noConversion"/>
  </si>
  <si>
    <t>가급적 주말까지 일을 가지고 가지 말자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</si>
  <si>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수행해야 한다.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</t>
    </r>
    <r>
      <rPr>
        <sz val="11"/>
        <color theme="1"/>
        <rFont val="맑은 고딕"/>
        <family val="2"/>
        <charset val="129"/>
        <scheme val="minor"/>
      </rPr>
      <t xml:space="preserve">
P4. Lucky 분석 → 앱 배포관련 준비 필요함.
P5. 금주/금연,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</si>
  <si>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22시 이후 시간은 어떻게 채울 것인가?</t>
    <phoneticPr fontId="1" type="noConversion"/>
  </si>
  <si>
    <t>P1</t>
    <phoneticPr fontId="1" type="noConversion"/>
  </si>
  <si>
    <t>2. 영어독립</t>
    <phoneticPr fontId="1" type="noConversion"/>
  </si>
  <si>
    <t>P2. My Thinking 정리하기</t>
    <phoneticPr fontId="1" type="noConversion"/>
  </si>
  <si>
    <t>주말에도 가급적 출근시간은 지키자.</t>
    <phoneticPr fontId="1" type="noConversion"/>
  </si>
  <si>
    <t>C2. 팀내 이슈 분석</t>
    <phoneticPr fontId="1" type="noConversion"/>
  </si>
  <si>
    <t>C2. 팀내 이슈 분석</t>
    <phoneticPr fontId="1" type="noConversion"/>
  </si>
  <si>
    <t>C1</t>
    <phoneticPr fontId="1" type="noConversion"/>
  </si>
  <si>
    <t>P2. 주간 일기 정리</t>
    <phoneticPr fontId="1" type="noConversion"/>
  </si>
  <si>
    <t>P1. 시간관리 완독</t>
    <phoneticPr fontId="1" type="noConversion"/>
  </si>
  <si>
    <t>반드시 반성하는 시간을 갖자 - SEE 가 중요함.</t>
    <phoneticPr fontId="1" type="noConversion"/>
  </si>
  <si>
    <t>좋음</t>
    <phoneticPr fontId="1" type="noConversion"/>
  </si>
  <si>
    <t>보통</t>
    <phoneticPr fontId="1" type="noConversion"/>
  </si>
  <si>
    <t>나쁨</t>
    <phoneticPr fontId="1" type="noConversion"/>
  </si>
  <si>
    <t>C1</t>
    <phoneticPr fontId="1" type="noConversion"/>
  </si>
  <si>
    <t>P2</t>
    <phoneticPr fontId="1" type="noConversion"/>
  </si>
  <si>
    <t>C2</t>
    <phoneticPr fontId="1" type="noConversion"/>
  </si>
  <si>
    <t>P3</t>
    <phoneticPr fontId="1" type="noConversion"/>
  </si>
  <si>
    <t>P4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</si>
  <si>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Inspect Auto 확인 완료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</si>
  <si>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</si>
  <si>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</si>
  <si>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</si>
  <si>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</si>
  <si>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</si>
  <si>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</si>
  <si>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</si>
  <si>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</si>
  <si>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</si>
  <si>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>C1.</t>
    </r>
    <r>
      <rPr>
        <sz val="11"/>
        <color rgb="FF9C6500"/>
        <rFont val="맑은 고딕"/>
        <family val="3"/>
        <charset val="129"/>
        <scheme val="minor"/>
      </rPr>
      <t xml:space="preserve"> Inspection Setting</t>
    </r>
    <phoneticPr fontId="1" type="noConversion"/>
  </si>
  <si>
    <t>P2_1</t>
    <phoneticPr fontId="1" type="noConversion"/>
  </si>
  <si>
    <t>P2_1</t>
    <phoneticPr fontId="1" type="noConversion"/>
  </si>
  <si>
    <t>P3. 일취월장 클래스 - 윌라</t>
    <phoneticPr fontId="1" type="noConversion"/>
  </si>
  <si>
    <t>P2. PDS 주간 통계</t>
    <phoneticPr fontId="1" type="noConversion"/>
  </si>
  <si>
    <t>P1. 시간관리 완독 및 핵심정리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</si>
  <si>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</si>
  <si>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</si>
  <si>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</si>
  <si>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</si>
  <si>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3. 퇴근 책 듣기</t>
    <phoneticPr fontId="1" type="noConversion"/>
  </si>
  <si>
    <t xml:space="preserve"> - 자기 개발할 게 많은데…</t>
    <phoneticPr fontId="1" type="noConversion"/>
  </si>
  <si>
    <t>그래도 C1 큰 고비는 넘긴 것 같다.</t>
    <phoneticPr fontId="1" type="noConversion"/>
  </si>
  <si>
    <t>P2_2</t>
    <phoneticPr fontId="1" type="noConversion"/>
  </si>
  <si>
    <t>항목</t>
    <phoneticPr fontId="1" type="noConversion"/>
  </si>
  <si>
    <t>시간</t>
    <phoneticPr fontId="1" type="noConversion"/>
  </si>
  <si>
    <t>Company 진행 관련</t>
    <phoneticPr fontId="1" type="noConversion"/>
  </si>
  <si>
    <t>Private 진행 관련</t>
    <phoneticPr fontId="1" type="noConversion"/>
  </si>
  <si>
    <t>P2_3</t>
    <phoneticPr fontId="1" type="noConversion"/>
  </si>
  <si>
    <t>P2_2</t>
    <phoneticPr fontId="1" type="noConversion"/>
  </si>
  <si>
    <t>P1</t>
    <phoneticPr fontId="1" type="noConversion"/>
  </si>
  <si>
    <t>P1</t>
    <phoneticPr fontId="1" type="noConversion"/>
  </si>
  <si>
    <t>딸 교보 픽업</t>
    <phoneticPr fontId="1" type="noConversion"/>
  </si>
  <si>
    <t>아들 스케이트 픽업</t>
    <phoneticPr fontId="1" type="noConversion"/>
  </si>
  <si>
    <t>점심</t>
    <phoneticPr fontId="1" type="noConversion"/>
  </si>
  <si>
    <t>퍼스트 빌리지</t>
    <phoneticPr fontId="1" type="noConversion"/>
  </si>
  <si>
    <t>세차(스파크, QM)</t>
    <phoneticPr fontId="1" type="noConversion"/>
  </si>
  <si>
    <t>기상</t>
    <phoneticPr fontId="1" type="noConversion"/>
  </si>
  <si>
    <t>P1. 이펙티브 엔지니어</t>
    <phoneticPr fontId="1" type="noConversion"/>
  </si>
  <si>
    <t>P2</t>
    <phoneticPr fontId="1" type="noConversion"/>
  </si>
  <si>
    <t>C2</t>
    <phoneticPr fontId="1" type="noConversion"/>
  </si>
  <si>
    <t>수량</t>
    <phoneticPr fontId="1" type="noConversion"/>
  </si>
  <si>
    <t>시간</t>
    <phoneticPr fontId="1" type="noConversion"/>
  </si>
  <si>
    <t>취침 10:00</t>
    <phoneticPr fontId="1" type="noConversion"/>
  </si>
  <si>
    <t>KTG 오늘 왜 이리 일찍 왔지?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</si>
  <si>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</si>
  <si>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</si>
  <si>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</si>
  <si>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</si>
  <si>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</si>
  <si>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</si>
  <si>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C1_2. 체크리스트 정리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</si>
  <si>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</si>
  <si>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
   - 일취월장 클래스 - 윌라</t>
    </r>
    <r>
      <rPr>
        <sz val="11"/>
        <color theme="1"/>
        <rFont val="맑은 고딕"/>
        <family val="2"/>
        <charset val="129"/>
        <scheme val="minor"/>
      </rPr>
      <t xml:space="preserve">
P4. Lucky 분석 → 앱 배포관련 준비 필요함.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</si>
  <si>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C1</t>
    <phoneticPr fontId="1" type="noConversion"/>
  </si>
  <si>
    <t>P2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</si>
  <si>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미비사항 정리</t>
    </r>
    <phoneticPr fontId="1" type="noConversion"/>
  </si>
  <si>
    <r>
      <t xml:space="preserve">C2_1. </t>
    </r>
    <r>
      <rPr>
        <sz val="11"/>
        <color rgb="FF9C6500"/>
        <rFont val="맑은 고딕"/>
        <family val="3"/>
        <charset val="129"/>
        <scheme val="minor"/>
      </rPr>
      <t>카메라 테스트</t>
    </r>
    <phoneticPr fontId="1" type="noConversion"/>
  </si>
  <si>
    <t>디버깅이 잘 안되니 집중력이 떨어진다.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</si>
  <si>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</si>
  <si>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</si>
  <si>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</si>
  <si>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</si>
  <si>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</si>
  <si>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</si>
  <si>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</si>
  <si>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</si>
  <si>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시간이 걸리더라도 해결은 해야 한다.</t>
    <phoneticPr fontId="1" type="noConversion"/>
  </si>
  <si>
    <t>C1</t>
    <phoneticPr fontId="1" type="noConversion"/>
  </si>
  <si>
    <t>C1_3. 현장 확인</t>
    <phoneticPr fontId="1" type="noConversion"/>
  </si>
  <si>
    <t>C1_2</t>
    <phoneticPr fontId="1" type="noConversion"/>
  </si>
  <si>
    <t>C1_2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</si>
  <si>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체크리스트 정리</t>
    </r>
    <phoneticPr fontId="1" type="noConversion"/>
  </si>
  <si>
    <t>C1_3</t>
    <phoneticPr fontId="1" type="noConversion"/>
  </si>
  <si>
    <t>P2</t>
    <phoneticPr fontId="1" type="noConversion"/>
  </si>
  <si>
    <t>안 될거 같다가 갑자기 해결이 되었다.</t>
    <phoneticPr fontId="1" type="noConversion"/>
  </si>
  <si>
    <t>C1_3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</si>
  <si>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미비사항 정리</t>
    </r>
    <phoneticPr fontId="1" type="noConversion"/>
  </si>
  <si>
    <t>할 일들을 차근차근 완료하고 있다.</t>
    <phoneticPr fontId="1" type="noConversion"/>
  </si>
  <si>
    <t>P3</t>
    <phoneticPr fontId="1" type="noConversion"/>
  </si>
  <si>
    <t>C2_1. PLC 시뮬레이터</t>
    <phoneticPr fontId="1" type="noConversion"/>
  </si>
  <si>
    <t>C2_1</t>
    <phoneticPr fontId="1" type="noConversion"/>
  </si>
  <si>
    <t>C2_1</t>
    <phoneticPr fontId="1" type="noConversion"/>
  </si>
  <si>
    <t>P2</t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</si>
  <si>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</si>
  <si>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</si>
  <si>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</si>
  <si>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취침 00:00</t>
    <phoneticPr fontId="1" type="noConversion"/>
  </si>
  <si>
    <t>술을 좀 줄여야 한다.</t>
    <phoneticPr fontId="1" type="noConversion"/>
  </si>
  <si>
    <t>C1</t>
    <phoneticPr fontId="1" type="noConversion"/>
  </si>
  <si>
    <t>C1</t>
    <phoneticPr fontId="1" type="noConversion"/>
  </si>
  <si>
    <t>C1. FTP 테스트 준비</t>
    <phoneticPr fontId="1" type="noConversion"/>
  </si>
  <si>
    <t>C1</t>
    <phoneticPr fontId="1" type="noConversion"/>
  </si>
  <si>
    <t>C2_1. 현장 확인</t>
    <phoneticPr fontId="1" type="noConversion"/>
  </si>
  <si>
    <t>C2_1</t>
    <phoneticPr fontId="1" type="noConversion"/>
  </si>
  <si>
    <t>C2_1</t>
    <phoneticPr fontId="1" type="noConversion"/>
  </si>
  <si>
    <t>축구 하려나? -&gt; 안함</t>
    <phoneticPr fontId="1" type="noConversion"/>
  </si>
  <si>
    <t>C2_1</t>
    <phoneticPr fontId="1" type="noConversion"/>
  </si>
  <si>
    <t>C1_2</t>
    <phoneticPr fontId="1" type="noConversion"/>
  </si>
  <si>
    <t>C1_2</t>
    <phoneticPr fontId="1" type="noConversion"/>
  </si>
  <si>
    <t>C1_2</t>
    <phoneticPr fontId="1" type="noConversion"/>
  </si>
  <si>
    <t>A1. C1 일정 미팅</t>
    <phoneticPr fontId="1" type="noConversion"/>
  </si>
  <si>
    <t>C1_2</t>
    <phoneticPr fontId="1" type="noConversion"/>
  </si>
  <si>
    <t>C2_1</t>
    <phoneticPr fontId="1" type="noConversion"/>
  </si>
  <si>
    <t>C2_1</t>
    <phoneticPr fontId="1" type="noConversion"/>
  </si>
  <si>
    <t>C2_1</t>
    <phoneticPr fontId="1" type="noConversion"/>
  </si>
  <si>
    <t>C1 들여다볼 시간이 없네..</t>
    <phoneticPr fontId="1" type="noConversion"/>
  </si>
  <si>
    <t>P2</t>
    <phoneticPr fontId="1" type="noConversion"/>
  </si>
  <si>
    <t>C1_2</t>
    <phoneticPr fontId="1" type="noConversion"/>
  </si>
  <si>
    <t>C1_2</t>
    <phoneticPr fontId="1" type="noConversion"/>
  </si>
  <si>
    <t>C1_2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</si>
  <si>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</si>
  <si>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</si>
  <si>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Inspect Test</t>
    </r>
    <phoneticPr fontId="1" type="noConversion"/>
  </si>
  <si>
    <t>어제보다 빨간색이 줄었다.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</si>
  <si>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</si>
  <si>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</si>
  <si>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</si>
  <si>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</si>
  <si>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</si>
  <si>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술 유혹을 잘 견뎠다.</t>
    <phoneticPr fontId="1" type="noConversion"/>
  </si>
  <si>
    <t>취침 11:00</t>
    <phoneticPr fontId="1" type="noConversion"/>
  </si>
  <si>
    <t>C1</t>
    <phoneticPr fontId="1" type="noConversion"/>
  </si>
  <si>
    <t>P2</t>
    <phoneticPr fontId="1" type="noConversion"/>
  </si>
  <si>
    <t>A1. 치과</t>
    <phoneticPr fontId="1" type="noConversion"/>
  </si>
  <si>
    <t>C2. 팀내 이슈 분석</t>
    <phoneticPr fontId="1" type="noConversion"/>
  </si>
  <si>
    <t>정전기 검수</t>
    <phoneticPr fontId="1" type="noConversion"/>
  </si>
  <si>
    <t>이제 JU도 슬슬 이상한디…</t>
    <phoneticPr fontId="1" type="noConversion"/>
  </si>
  <si>
    <t>C1</t>
    <phoneticPr fontId="1" type="noConversion"/>
  </si>
  <si>
    <t>P4</t>
    <phoneticPr fontId="1" type="noConversion"/>
  </si>
  <si>
    <t>P3</t>
    <phoneticPr fontId="1" type="noConversion"/>
  </si>
  <si>
    <t>P3</t>
    <phoneticPr fontId="1" type="noConversion"/>
  </si>
  <si>
    <t>C2</t>
    <phoneticPr fontId="1" type="noConversion"/>
  </si>
  <si>
    <t>P2</t>
    <phoneticPr fontId="1" type="noConversion"/>
  </si>
  <si>
    <r>
      <t>C1.</t>
    </r>
    <r>
      <rPr>
        <sz val="11"/>
        <color rgb="FF9C6500"/>
        <rFont val="맑은 고딕"/>
        <family val="3"/>
        <charset val="129"/>
        <scheme val="minor"/>
      </rPr>
      <t xml:space="preserve"> Inspect Test</t>
    </r>
    <phoneticPr fontId="1" type="noConversion"/>
  </si>
  <si>
    <r>
      <t xml:space="preserve">P3. </t>
    </r>
    <r>
      <rPr>
        <sz val="11"/>
        <color rgb="FF9C6500"/>
        <rFont val="맑은 고딕"/>
        <family val="3"/>
        <charset val="129"/>
        <scheme val="minor"/>
      </rPr>
      <t>Class 101</t>
    </r>
    <phoneticPr fontId="1" type="noConversion"/>
  </si>
  <si>
    <r>
      <t xml:space="preserve">P4. </t>
    </r>
    <r>
      <rPr>
        <sz val="11"/>
        <color rgb="FF9C6500"/>
        <rFont val="맑은 고딕"/>
        <family val="3"/>
        <charset val="129"/>
        <scheme val="minor"/>
      </rPr>
      <t>분석 및 예측</t>
    </r>
    <phoneticPr fontId="1" type="noConversion"/>
  </si>
  <si>
    <t>뭔가 꾸역꾸역 하는 느낌이다.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</si>
  <si>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</si>
  <si>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이펙티브 엔지니어</t>
    </r>
    <phoneticPr fontId="1" type="noConversion"/>
  </si>
  <si>
    <t>운동도 못하고 뭔가 힘이 빠진듯함.</t>
    <phoneticPr fontId="1" type="noConversion"/>
  </si>
  <si>
    <t>C2</t>
    <phoneticPr fontId="1" type="noConversion"/>
  </si>
  <si>
    <t>6시 기상, 어젯밤부터 뭔가 이상</t>
    <phoneticPr fontId="1" type="noConversion"/>
  </si>
  <si>
    <t>다시 기운 차리자!!</t>
    <phoneticPr fontId="1" type="noConversion"/>
  </si>
  <si>
    <t>C1</t>
    <phoneticPr fontId="1" type="noConversion"/>
  </si>
  <si>
    <t>취침 01:00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</si>
  <si>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</si>
  <si>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</si>
  <si>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</si>
  <si>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</si>
  <si>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</si>
  <si>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</si>
  <si>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C1_2. 누리원텍</t>
    <phoneticPr fontId="1" type="noConversion"/>
  </si>
  <si>
    <t>C1_2</t>
    <phoneticPr fontId="1" type="noConversion"/>
  </si>
  <si>
    <t>4. 점심 산책(영어독립)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</si>
  <si>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</si>
  <si>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</si>
  <si>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</si>
  <si>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</si>
  <si>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</si>
  <si>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오늘 담배 많이 폈다.</t>
    <phoneticPr fontId="1" type="noConversion"/>
  </si>
  <si>
    <t>바로 누리에 연락은 잘했다!!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</si>
  <si>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Inspect Test</t>
    </r>
    <phoneticPr fontId="1" type="noConversion"/>
  </si>
  <si>
    <t>P1</t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</si>
  <si>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</si>
  <si>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</si>
  <si>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P1</t>
    <phoneticPr fontId="1" type="noConversion"/>
  </si>
  <si>
    <t>P1. 이펙티브/넛지 요약 정리</t>
    <phoneticPr fontId="1" type="noConversion"/>
  </si>
  <si>
    <t>P3. 클래스 101 요약 정리</t>
    <phoneticPr fontId="1" type="noConversion"/>
  </si>
  <si>
    <t>P3</t>
    <phoneticPr fontId="1" type="noConversion"/>
  </si>
  <si>
    <t>P1.</t>
    <phoneticPr fontId="1" type="noConversion"/>
  </si>
  <si>
    <t>P1.</t>
    <phoneticPr fontId="1" type="noConversion"/>
  </si>
  <si>
    <t>취침 00:00</t>
    <phoneticPr fontId="1" type="noConversion"/>
  </si>
  <si>
    <t>QM6 세차</t>
    <phoneticPr fontId="1" type="noConversion"/>
  </si>
  <si>
    <t>정이사야 할 말이 그거밖에 없냐? ㅋ</t>
    <phoneticPr fontId="1" type="noConversion"/>
  </si>
  <si>
    <t>C1</t>
    <phoneticPr fontId="1" type="noConversion"/>
  </si>
  <si>
    <t>해야 되는데 왜 안하고 있나??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</si>
  <si>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</si>
  <si>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</si>
  <si>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</si>
  <si>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A1. 점심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</si>
  <si>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</si>
  <si>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</si>
  <si>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</si>
  <si>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</si>
  <si>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</si>
  <si>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</si>
  <si>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3. 퇴근 책 듣기</t>
    <phoneticPr fontId="1" type="noConversion"/>
  </si>
  <si>
    <t>10시 기상</t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</si>
  <si>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</si>
  <si>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</si>
  <si>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</si>
  <si>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</si>
  <si>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</si>
  <si>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</si>
  <si>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</si>
  <si>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r>
      <t xml:space="preserve">C1. SDV, UT Laser Inner Cut 신작 프로그램 관련. → Auto Run 대응
  - Agent PC 를 활용한 FTP Test 진행 필요.
C2.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
  - 1/16 ~ 31 : 진욱 팀장 없음. </t>
    </r>
    <phoneticPr fontId="1" type="noConversion"/>
  </si>
  <si>
    <t>구정 연휴 시작</t>
    <phoneticPr fontId="1" type="noConversion"/>
  </si>
  <si>
    <t>구정 연휴</t>
    <phoneticPr fontId="1" type="noConversion"/>
  </si>
  <si>
    <t>구정 연휴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</si>
  <si>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</si>
  <si>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</si>
  <si>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</si>
  <si>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AC1. 표준납기 회의</t>
    <phoneticPr fontId="1" type="noConversion"/>
  </si>
  <si>
    <t>AC1</t>
    <phoneticPr fontId="1" type="noConversion"/>
  </si>
  <si>
    <t>AC1. C1 미팅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</si>
  <si>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</si>
  <si>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</si>
  <si>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</si>
  <si>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</si>
  <si>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</si>
  <si>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</si>
  <si>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</si>
  <si>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</si>
  <si>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</si>
  <si>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일이 늦게 끝났지만 클래스는 수강했다.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</si>
  <si>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</si>
  <si>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</si>
  <si>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</si>
  <si>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</si>
  <si>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취침 00:00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</si>
  <si>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</si>
  <si>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</si>
  <si>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</si>
  <si>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</si>
  <si>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</si>
  <si>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</si>
  <si>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품질 중간검수 최종</t>
    <phoneticPr fontId="1" type="noConversion"/>
  </si>
  <si>
    <t>AC2</t>
    <phoneticPr fontId="1" type="noConversion"/>
  </si>
  <si>
    <t>AC1</t>
    <phoneticPr fontId="1" type="noConversion"/>
  </si>
  <si>
    <t>P2</t>
    <phoneticPr fontId="1" type="noConversion"/>
  </si>
  <si>
    <t>AC1</t>
    <phoneticPr fontId="1" type="noConversion"/>
  </si>
  <si>
    <t>C1</t>
    <phoneticPr fontId="1" type="noConversion"/>
  </si>
  <si>
    <t>AC2. 맥북 미팅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</si>
  <si>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</si>
  <si>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</si>
  <si>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</si>
  <si>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P3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</si>
  <si>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Inspect Test</t>
    </r>
    <phoneticPr fontId="1" type="noConversion"/>
  </si>
  <si>
    <t>P1</t>
    <phoneticPr fontId="1" type="noConversion"/>
  </si>
  <si>
    <t>P1</t>
    <phoneticPr fontId="1" type="noConversion"/>
  </si>
  <si>
    <t>야근 시간에 자기개발을 했다.</t>
    <phoneticPr fontId="1" type="noConversion"/>
  </si>
  <si>
    <t>아침 산책이 아직 습관화가 안 된거 같다.</t>
    <phoneticPr fontId="1" type="noConversion"/>
  </si>
  <si>
    <t>P2</t>
    <phoneticPr fontId="1" type="noConversion"/>
  </si>
  <si>
    <r>
      <t xml:space="preserve">1. </t>
    </r>
    <r>
      <rPr>
        <sz val="11"/>
        <color rgb="FFFF0000"/>
        <rFont val="맑은 고딕"/>
        <family val="3"/>
        <charset val="129"/>
        <scheme val="minor"/>
      </rPr>
      <t>아침 운동</t>
    </r>
    <phoneticPr fontId="1" type="noConversion"/>
  </si>
  <si>
    <t>P1</t>
    <phoneticPr fontId="1" type="noConversion"/>
  </si>
  <si>
    <t>집중력 개선 방법은?</t>
    <phoneticPr fontId="1" type="noConversion"/>
  </si>
  <si>
    <r>
      <t xml:space="preserve">1. </t>
    </r>
    <r>
      <rPr>
        <sz val="11"/>
        <color rgb="FF9C65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</si>
  <si>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</si>
  <si>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</si>
  <si>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</si>
  <si>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</si>
  <si>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술 먹고 늦게 자서 컨디션 살짝 안 좋음.</t>
    <phoneticPr fontId="1" type="noConversion"/>
  </si>
  <si>
    <t>P2</t>
    <phoneticPr fontId="1" type="noConversion"/>
  </si>
  <si>
    <t>AC1. SDB M10 미팅</t>
    <phoneticPr fontId="1" type="noConversion"/>
  </si>
  <si>
    <t>AC1</t>
    <phoneticPr fontId="1" type="noConversion"/>
  </si>
  <si>
    <t>P4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</si>
  <si>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</si>
  <si>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</si>
  <si>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</si>
  <si>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</si>
  <si>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P4</t>
    <phoneticPr fontId="1" type="noConversion"/>
  </si>
  <si>
    <t>C1</t>
    <phoneticPr fontId="1" type="noConversion"/>
  </si>
  <si>
    <t>C1</t>
    <phoneticPr fontId="1" type="noConversion"/>
  </si>
  <si>
    <t>MAUI 시간을 좀 빼야한다. -&gt; P4</t>
    <phoneticPr fontId="1" type="noConversion"/>
  </si>
  <si>
    <t>C1</t>
    <phoneticPr fontId="1" type="noConversion"/>
  </si>
  <si>
    <t>C2</t>
    <phoneticPr fontId="1" type="noConversion"/>
  </si>
  <si>
    <t>다시 담배가 늘고 있다.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</si>
  <si>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</si>
  <si>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</t>
    <phoneticPr fontId="1" type="noConversion"/>
  </si>
  <si>
    <t>계획에 없던 클래스도 수강했다.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</si>
  <si>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Inspect Test</t>
    </r>
    <phoneticPr fontId="1" type="noConversion"/>
  </si>
  <si>
    <t>P3. Class 101</t>
    <phoneticPr fontId="1" type="noConversion"/>
  </si>
  <si>
    <t>P1</t>
    <phoneticPr fontId="1" type="noConversion"/>
  </si>
  <si>
    <t>취침 01::00</t>
    <phoneticPr fontId="1" type="noConversion"/>
  </si>
  <si>
    <t>P2</t>
    <phoneticPr fontId="1" type="noConversion"/>
  </si>
  <si>
    <r>
      <t xml:space="preserve">1. </t>
    </r>
    <r>
      <rPr>
        <sz val="11"/>
        <color rgb="FF0061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</si>
  <si>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</si>
  <si>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</si>
  <si>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</si>
  <si>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</si>
  <si>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</si>
  <si>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</si>
  <si>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</si>
  <si>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</si>
  <si>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AC1. UT 개조 미팅?</t>
    <phoneticPr fontId="1" type="noConversion"/>
  </si>
  <si>
    <t>AC1</t>
    <phoneticPr fontId="1" type="noConversion"/>
  </si>
  <si>
    <t>AC1. UT 개조 미팅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</si>
  <si>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12:00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rgb="FFFF0000"/>
        <rFont val="맑은 고딕"/>
        <family val="3"/>
        <charset val="129"/>
        <scheme val="minor"/>
      </rPr>
      <t>강제 퇴근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</si>
  <si>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</si>
  <si>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</si>
  <si>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</si>
  <si>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</si>
  <si>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P4</t>
    <phoneticPr fontId="1" type="noConversion"/>
  </si>
  <si>
    <t>벤치 마킹을 잘하자!(부회장)</t>
    <phoneticPr fontId="1" type="noConversion"/>
  </si>
  <si>
    <t>P1</t>
    <phoneticPr fontId="1" type="noConversion"/>
  </si>
  <si>
    <r>
      <t xml:space="preserve">5. </t>
    </r>
    <r>
      <rPr>
        <sz val="11"/>
        <color rgb="FF9C6500"/>
        <rFont val="맑은 고딕"/>
        <family val="3"/>
        <charset val="129"/>
        <scheme val="minor"/>
      </rPr>
      <t>저녁 운동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</si>
  <si>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Inspect Test</t>
    </r>
    <phoneticPr fontId="1" type="noConversion"/>
  </si>
  <si>
    <t>P2</t>
    <phoneticPr fontId="1" type="noConversion"/>
  </si>
  <si>
    <t>C2</t>
    <phoneticPr fontId="1" type="noConversion"/>
  </si>
  <si>
    <r>
      <t xml:space="preserve">1. </t>
    </r>
    <r>
      <rPr>
        <sz val="11"/>
        <color rgb="FF9C65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</si>
  <si>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</si>
  <si>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C1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</si>
  <si>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</si>
  <si>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t>AC2. 설맞이 행사</t>
    <phoneticPr fontId="1" type="noConversion"/>
  </si>
  <si>
    <t>AC2</t>
    <phoneticPr fontId="1" type="noConversion"/>
  </si>
  <si>
    <t>AC2</t>
    <phoneticPr fontId="1" type="noConversion"/>
  </si>
  <si>
    <t>KTG, STM 연차</t>
    <phoneticPr fontId="1" type="noConversion"/>
  </si>
  <si>
    <t>취침 01::00</t>
    <phoneticPr fontId="1" type="noConversion"/>
  </si>
  <si>
    <t>취침 01::00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</si>
  <si>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</si>
  <si>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P3. Class 101</t>
    <phoneticPr fontId="1" type="noConversion"/>
  </si>
  <si>
    <t>P3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</si>
  <si>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</si>
  <si>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"말"합니다.(101)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</si>
  <si>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P3</t>
    <phoneticPr fontId="1" type="noConversion"/>
  </si>
  <si>
    <t>P2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</si>
  <si>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</si>
  <si>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
   - </t>
    </r>
    <r>
      <rPr>
        <strike/>
        <sz val="11"/>
        <color theme="4"/>
        <rFont val="맑은 고딕"/>
        <family val="3"/>
        <charset val="129"/>
        <scheme val="minor"/>
      </rPr>
      <t>탁월한 리더는 이렇게 "말"합니다.(101)</t>
    </r>
    <r>
      <rPr>
        <sz val="11"/>
        <color theme="4"/>
        <rFont val="맑은 고딕"/>
        <family val="3"/>
        <charset val="129"/>
        <scheme val="minor"/>
      </rPr>
      <t xml:space="preserve">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</si>
  <si>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P1.</t>
    <phoneticPr fontId="1" type="noConversion"/>
  </si>
  <si>
    <t>P2</t>
    <phoneticPr fontId="1" type="noConversion"/>
  </si>
  <si>
    <t>C2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</si>
  <si>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</si>
  <si>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</si>
  <si>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</si>
  <si>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</si>
  <si>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</si>
  <si>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P2</t>
    <phoneticPr fontId="1" type="noConversion"/>
  </si>
  <si>
    <t>3. 퇴근 책 듣기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</si>
  <si>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</si>
  <si>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</si>
  <si>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</si>
  <si>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</si>
  <si>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</si>
  <si>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</si>
  <si>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11:00 취침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</si>
  <si>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Offset Log 분석</t>
    </r>
    <phoneticPr fontId="1" type="noConversion"/>
  </si>
  <si>
    <t>C1_2</t>
    <phoneticPr fontId="1" type="noConversion"/>
  </si>
  <si>
    <t>연말정산 자료 제출 준비중</t>
    <phoneticPr fontId="1" type="noConversion"/>
  </si>
  <si>
    <t>AC1. 공수 관련 공유 필요.</t>
    <phoneticPr fontId="1" type="noConversion"/>
  </si>
  <si>
    <t>AC1</t>
    <phoneticPr fontId="1" type="noConversion"/>
  </si>
  <si>
    <t>AC1</t>
    <phoneticPr fontId="1" type="noConversion"/>
  </si>
  <si>
    <t>연말정산 자료 제출</t>
    <phoneticPr fontId="1" type="noConversion"/>
  </si>
  <si>
    <t>상품권 추첨 GET!! \50,000</t>
    <phoneticPr fontId="1" type="noConversion"/>
  </si>
  <si>
    <t>AC2</t>
    <phoneticPr fontId="1" type="noConversion"/>
  </si>
  <si>
    <t>AC2. Incut 고객사 미팅</t>
    <phoneticPr fontId="1" type="noConversion"/>
  </si>
  <si>
    <t>C2</t>
    <phoneticPr fontId="1" type="noConversion"/>
  </si>
  <si>
    <t>AC1</t>
    <phoneticPr fontId="1" type="noConversion"/>
  </si>
  <si>
    <t>AC2</t>
    <phoneticPr fontId="1" type="noConversion"/>
  </si>
  <si>
    <t>P3. Class 101</t>
    <phoneticPr fontId="1" type="noConversion"/>
  </si>
  <si>
    <t>P3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</si>
  <si>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Offset 계산 수식 정리</t>
    </r>
    <phoneticPr fontId="1" type="noConversion"/>
  </si>
  <si>
    <t>P1</t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</si>
  <si>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저녁 운동</t>
    </r>
    <phoneticPr fontId="1" type="noConversion"/>
  </si>
  <si>
    <t>정이사 있어서 막판에 좀 꼬였음.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</si>
  <si>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</si>
  <si>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</si>
  <si>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</si>
  <si>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AC1</t>
    <phoneticPr fontId="1" type="noConversion"/>
  </si>
  <si>
    <t>취침 01:00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</si>
  <si>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</si>
  <si>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</si>
  <si>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</si>
  <si>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UT 개조 공수 미팅</t>
    </r>
    <phoneticPr fontId="1" type="noConversion"/>
  </si>
  <si>
    <t>결정 내리기가 여전히 힘드네…</t>
    <phoneticPr fontId="1" type="noConversion"/>
  </si>
  <si>
    <t>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</si>
  <si>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</si>
  <si>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</si>
  <si>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</si>
  <si>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</si>
  <si>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목이 칼칼하니.. 컨디션이 안 좋네…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</si>
  <si>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Offset UI 추가 작업</t>
    </r>
    <phoneticPr fontId="1" type="noConversion"/>
  </si>
  <si>
    <t>C1_2</t>
    <phoneticPr fontId="1" type="noConversion"/>
  </si>
  <si>
    <t>C1_2</t>
    <phoneticPr fontId="1" type="noConversion"/>
  </si>
  <si>
    <t>C1_2</t>
    <phoneticPr fontId="1" type="noConversion"/>
  </si>
  <si>
    <r>
      <t>C1_2.</t>
    </r>
    <r>
      <rPr>
        <sz val="11"/>
        <color rgb="FF9C0006"/>
        <rFont val="맑은 고딕"/>
        <family val="3"/>
        <charset val="129"/>
        <scheme val="minor"/>
      </rPr>
      <t xml:space="preserve"> Main UI 변경 검토</t>
    </r>
    <phoneticPr fontId="1" type="noConversion"/>
  </si>
  <si>
    <t>P4</t>
    <phoneticPr fontId="1" type="noConversion"/>
  </si>
  <si>
    <t>P1</t>
    <phoneticPr fontId="1" type="noConversion"/>
  </si>
  <si>
    <t>P2</t>
    <phoneticPr fontId="1" type="noConversion"/>
  </si>
  <si>
    <t>취침 00:00</t>
    <phoneticPr fontId="1" type="noConversion"/>
  </si>
  <si>
    <t>P2</t>
    <phoneticPr fontId="1" type="noConversion"/>
  </si>
  <si>
    <t>C2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</si>
  <si>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</si>
  <si>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</si>
  <si>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</si>
  <si>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AC2. Inspection 발표 자료 작성</t>
    <phoneticPr fontId="1" type="noConversion"/>
  </si>
  <si>
    <t>오늘 컨디션 좋음</t>
    <phoneticPr fontId="1" type="noConversion"/>
  </si>
  <si>
    <t>AC2</t>
    <phoneticPr fontId="1" type="noConversion"/>
  </si>
  <si>
    <t>자료 작성은 여전히 오래 걸리는 듯…</t>
    <phoneticPr fontId="1" type="noConversion"/>
  </si>
  <si>
    <t>AC2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</si>
  <si>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부회장 간담회 내용 정리</t>
    </r>
    <phoneticPr fontId="1" type="noConversion"/>
  </si>
  <si>
    <t>AC3. UT 프로그램 개발 공수항목 정리</t>
    <phoneticPr fontId="1" type="noConversion"/>
  </si>
  <si>
    <t>AC3</t>
    <phoneticPr fontId="1" type="noConversion"/>
  </si>
  <si>
    <t>P3. Class 101</t>
    <phoneticPr fontId="1" type="noConversion"/>
  </si>
  <si>
    <t>P3. Class 101</t>
    <phoneticPr fontId="1" type="noConversion"/>
  </si>
  <si>
    <t>AC4. CGMS TF 미팅</t>
    <phoneticPr fontId="1" type="noConversion"/>
  </si>
  <si>
    <t>AC4</t>
    <phoneticPr fontId="1" type="noConversion"/>
  </si>
  <si>
    <t>AC4</t>
    <phoneticPr fontId="1" type="noConversion"/>
  </si>
  <si>
    <t>AC4</t>
    <phoneticPr fontId="1" type="noConversion"/>
  </si>
  <si>
    <t>AC3</t>
    <phoneticPr fontId="1" type="noConversion"/>
  </si>
  <si>
    <t>AC3</t>
    <phoneticPr fontId="1" type="noConversion"/>
  </si>
  <si>
    <t>AC3</t>
    <phoneticPr fontId="1" type="noConversion"/>
  </si>
  <si>
    <t>AC5. 표준 납기 비전 net time 정리</t>
    <phoneticPr fontId="1" type="noConversion"/>
  </si>
  <si>
    <t>AC5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</si>
  <si>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Main UI 변경 검토</t>
    </r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</si>
  <si>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</si>
  <si>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</si>
  <si>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</t>
    <phoneticPr fontId="1" type="noConversion"/>
  </si>
  <si>
    <t>P1. 부자의 언어 정리</t>
    <phoneticPr fontId="1" type="noConversion"/>
  </si>
  <si>
    <t>P3. 발성법 클래스 정리</t>
    <phoneticPr fontId="1" type="noConversion"/>
  </si>
  <si>
    <t>취침 00:00</t>
    <phoneticPr fontId="1" type="noConversion"/>
  </si>
  <si>
    <t>P2</t>
    <phoneticPr fontId="1" type="noConversion"/>
  </si>
  <si>
    <t>P2</t>
    <phoneticPr fontId="1" type="noConversion"/>
  </si>
  <si>
    <r>
      <t xml:space="preserve">C1. SDV, UT Laser Inner Cut 신작 프로그램 관련. → Auto Run 대응
  - Agent PC 를 활용한 FTP Test 진행 필요.
C2.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
  - </t>
    </r>
    <r>
      <rPr>
        <sz val="11"/>
        <color rgb="FFFF0000"/>
        <rFont val="맑은 고딕"/>
        <family val="3"/>
        <charset val="129"/>
        <scheme val="minor"/>
      </rPr>
      <t>3D Vision Study</t>
    </r>
    <r>
      <rPr>
        <sz val="11"/>
        <color theme="1"/>
        <rFont val="맑은 고딕"/>
        <family val="2"/>
        <charset val="129"/>
        <scheme val="minor"/>
      </rPr>
      <t xml:space="preserve"> 진행 필요</t>
    </r>
    <phoneticPr fontId="1" type="noConversion"/>
  </si>
  <si>
    <t>P1</t>
    <phoneticPr fontId="1" type="noConversion"/>
  </si>
  <si>
    <t>오늘 컨디션 좋음</t>
    <phoneticPr fontId="1" type="noConversion"/>
  </si>
  <si>
    <t>P3</t>
    <phoneticPr fontId="1" type="noConversion"/>
  </si>
  <si>
    <t>오늘은 정신 없이 일을 한 듯.</t>
    <phoneticPr fontId="1" type="noConversion"/>
  </si>
  <si>
    <t>C1_2 1/30 미팅내용 정리</t>
    <phoneticPr fontId="1" type="noConversion"/>
  </si>
  <si>
    <t>C1_2</t>
    <phoneticPr fontId="1" type="noConversion"/>
  </si>
  <si>
    <t>C2. 3D 비전 자료 검토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</si>
  <si>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</si>
  <si>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</si>
  <si>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</si>
  <si>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</si>
  <si>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</si>
  <si>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</si>
  <si>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</si>
  <si>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</si>
  <si>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</si>
  <si>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</si>
  <si>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C1</t>
    <phoneticPr fontId="1" type="noConversion"/>
  </si>
  <si>
    <t>C1</t>
    <phoneticPr fontId="1" type="noConversion"/>
  </si>
  <si>
    <t>3. 퇴근 책 듣기</t>
    <phoneticPr fontId="1" type="noConversion"/>
  </si>
  <si>
    <t>C1</t>
    <phoneticPr fontId="1" type="noConversion"/>
  </si>
  <si>
    <t>P1</t>
    <phoneticPr fontId="1" type="noConversion"/>
  </si>
  <si>
    <t>C1</t>
    <phoneticPr fontId="1" type="noConversion"/>
  </si>
  <si>
    <t>C1</t>
    <phoneticPr fontId="1" type="noConversion"/>
  </si>
  <si>
    <t>A1. 삽교호</t>
    <phoneticPr fontId="1" type="noConversion"/>
  </si>
  <si>
    <t>P2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</si>
  <si>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Main UI 변경 검토</t>
    </r>
    <phoneticPr fontId="1" type="noConversion"/>
  </si>
  <si>
    <t>C2</t>
    <phoneticPr fontId="1" type="noConversion"/>
  </si>
  <si>
    <t>기침 때문에 잠 설침, 6시 기상</t>
    <phoneticPr fontId="1" type="noConversion"/>
  </si>
  <si>
    <t>취침 11:00</t>
    <phoneticPr fontId="1" type="noConversion"/>
  </si>
  <si>
    <t>C1</t>
    <phoneticPr fontId="1" type="noConversion"/>
  </si>
  <si>
    <t>C1_2. 공통 사양 검수</t>
    <phoneticPr fontId="1" type="noConversion"/>
  </si>
  <si>
    <t>C1_2</t>
    <phoneticPr fontId="1" type="noConversion"/>
  </si>
  <si>
    <r>
      <t>C1.</t>
    </r>
    <r>
      <rPr>
        <sz val="11"/>
        <color rgb="FF006100"/>
        <rFont val="맑은 고딕"/>
        <family val="3"/>
        <charset val="129"/>
        <scheme val="minor"/>
      </rPr>
      <t xml:space="preserve"> Main UI 변경 검토</t>
    </r>
    <phoneticPr fontId="1" type="noConversion"/>
  </si>
  <si>
    <t>P1</t>
    <phoneticPr fontId="1" type="noConversion"/>
  </si>
  <si>
    <t>AC2. Inspect 로딩 편차 확인</t>
    <phoneticPr fontId="1" type="noConversion"/>
  </si>
  <si>
    <t>AC2</t>
    <phoneticPr fontId="1" type="noConversion"/>
  </si>
  <si>
    <t>AC3. 납기단축 미팅 정리</t>
    <phoneticPr fontId="1" type="noConversion"/>
  </si>
  <si>
    <t>AC3</t>
    <phoneticPr fontId="1" type="noConversion"/>
  </si>
  <si>
    <t>AC3</t>
    <phoneticPr fontId="1" type="noConversion"/>
  </si>
  <si>
    <t>AC3</t>
    <phoneticPr fontId="1" type="noConversion"/>
  </si>
  <si>
    <t>C2</t>
    <phoneticPr fontId="1" type="noConversion"/>
  </si>
  <si>
    <t>C2</t>
    <phoneticPr fontId="1" type="noConversion"/>
  </si>
  <si>
    <t>AP1. 약국?</t>
    <phoneticPr fontId="1" type="noConversion"/>
  </si>
  <si>
    <t>AP1</t>
    <phoneticPr fontId="1" type="noConversion"/>
  </si>
  <si>
    <t>P3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</si>
  <si>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내재화 비젼 고객사 미팅</t>
    </r>
    <phoneticPr fontId="1" type="noConversion"/>
  </si>
  <si>
    <t>C1</t>
    <phoneticPr fontId="1" type="noConversion"/>
  </si>
  <si>
    <t>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</si>
  <si>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</si>
  <si>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</si>
  <si>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</si>
  <si>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</si>
  <si>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취침 02:00</t>
    <phoneticPr fontId="1" type="noConversion"/>
  </si>
  <si>
    <t>2. 영어독립 / Scribd</t>
    <phoneticPr fontId="1" type="noConversion"/>
  </si>
  <si>
    <t>컨디션 좋음. (조금 늦게 자긴 했음.)</t>
    <phoneticPr fontId="1" type="noConversion"/>
  </si>
  <si>
    <t>C1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</si>
  <si>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</si>
  <si>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</si>
  <si>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</si>
  <si>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AC1</t>
    <phoneticPr fontId="1" type="noConversion"/>
  </si>
  <si>
    <t>AC1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</si>
  <si>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납기 단축 미팅</t>
    </r>
    <phoneticPr fontId="1" type="noConversion"/>
  </si>
  <si>
    <t>C1. 잔건 정리</t>
    <phoneticPr fontId="1" type="noConversion"/>
  </si>
  <si>
    <t>C1_2</t>
    <phoneticPr fontId="1" type="noConversion"/>
  </si>
  <si>
    <t>C1_2. Offset UI 추가</t>
    <phoneticPr fontId="1" type="noConversion"/>
  </si>
  <si>
    <t>AC1</t>
    <phoneticPr fontId="1" type="noConversion"/>
  </si>
  <si>
    <t>P3</t>
    <phoneticPr fontId="1" type="noConversion"/>
  </si>
  <si>
    <r>
      <t>P3.</t>
    </r>
    <r>
      <rPr>
        <sz val="11"/>
        <color rgb="FF9C6500"/>
        <rFont val="맑은 고딕"/>
        <family val="3"/>
        <charset val="129"/>
        <scheme val="minor"/>
      </rPr>
      <t xml:space="preserve"> Class 101</t>
    </r>
    <phoneticPr fontId="1" type="noConversion"/>
  </si>
  <si>
    <t>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</si>
  <si>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</si>
  <si>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이펙티브 엔지니어</t>
    </r>
    <phoneticPr fontId="1" type="noConversion"/>
  </si>
  <si>
    <t>AP1</t>
    <phoneticPr fontId="1" type="noConversion"/>
  </si>
  <si>
    <t>AP1. 아들</t>
    <phoneticPr fontId="1" type="noConversion"/>
  </si>
  <si>
    <t>P2</t>
    <phoneticPr fontId="1" type="noConversion"/>
  </si>
  <si>
    <t>C2</t>
    <phoneticPr fontId="1" type="noConversion"/>
  </si>
  <si>
    <t>컨디션 좋음.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</si>
  <si>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</si>
  <si>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</si>
  <si>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</si>
  <si>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</si>
  <si>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</si>
  <si>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AC3</t>
    <phoneticPr fontId="1" type="noConversion"/>
  </si>
  <si>
    <t>AC3. wafer 공수 확인</t>
    <phoneticPr fontId="1" type="noConversion"/>
  </si>
  <si>
    <r>
      <t xml:space="preserve">AC2. </t>
    </r>
    <r>
      <rPr>
        <sz val="11"/>
        <color rgb="FF006100"/>
        <rFont val="맑은 고딕"/>
        <family val="3"/>
        <charset val="129"/>
        <scheme val="minor"/>
      </rPr>
      <t xml:space="preserve">CGMS TF 미팅 </t>
    </r>
    <phoneticPr fontId="1" type="noConversion"/>
  </si>
  <si>
    <t>AC1</t>
    <phoneticPr fontId="1" type="noConversion"/>
  </si>
  <si>
    <r>
      <t xml:space="preserve">C1.. </t>
    </r>
    <r>
      <rPr>
        <sz val="11"/>
        <color rgb="FF9C0006"/>
        <rFont val="맑은 고딕"/>
        <family val="3"/>
        <charset val="129"/>
        <scheme val="minor"/>
      </rPr>
      <t>Offset UI 추가</t>
    </r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</si>
  <si>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납기 단축 자료 검토</t>
    </r>
    <phoneticPr fontId="1" type="noConversion"/>
  </si>
  <si>
    <t>너무 TF 미팅에만 집중했다.</t>
    <phoneticPr fontId="1" type="noConversion"/>
  </si>
  <si>
    <t>P4</t>
    <phoneticPr fontId="1" type="noConversion"/>
  </si>
  <si>
    <t>취침 01:00</t>
    <phoneticPr fontId="1" type="noConversion"/>
  </si>
  <si>
    <t>P1</t>
    <phoneticPr fontId="1" type="noConversion"/>
  </si>
  <si>
    <t>AP1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</si>
  <si>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</si>
  <si>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t>P2</t>
    <phoneticPr fontId="1" type="noConversion"/>
  </si>
  <si>
    <t>C2</t>
    <phoneticPr fontId="1" type="noConversion"/>
  </si>
  <si>
    <t>취침 11:00</t>
    <phoneticPr fontId="1" type="noConversion"/>
  </si>
  <si>
    <t>뭔가를 해야하지 않을까?</t>
    <phoneticPr fontId="1" type="noConversion"/>
  </si>
  <si>
    <t>AC1</t>
    <phoneticPr fontId="1" type="noConversion"/>
  </si>
  <si>
    <t>AC2. SDB 미팅</t>
    <phoneticPr fontId="1" type="noConversion"/>
  </si>
  <si>
    <t>AC2</t>
    <phoneticPr fontId="1" type="noConversion"/>
  </si>
  <si>
    <t>5시 45분 기상. 어제 좀 피곤했음.</t>
    <phoneticPr fontId="1" type="noConversion"/>
  </si>
  <si>
    <t>AC3. 비젼 프로그램 체크리스트 작성</t>
    <phoneticPr fontId="1" type="noConversion"/>
  </si>
  <si>
    <t>AC3</t>
    <phoneticPr fontId="1" type="noConversion"/>
  </si>
  <si>
    <t>4. 점심 산책</t>
    <phoneticPr fontId="1" type="noConversion"/>
  </si>
  <si>
    <t>P2</t>
    <phoneticPr fontId="1" type="noConversion"/>
  </si>
  <si>
    <t>AC3</t>
    <phoneticPr fontId="1" type="noConversion"/>
  </si>
  <si>
    <t>AC3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</si>
  <si>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납기 단축 자료 검토</t>
    </r>
    <phoneticPr fontId="1" type="noConversion"/>
  </si>
  <si>
    <t>C1</t>
    <phoneticPr fontId="1" type="noConversion"/>
  </si>
  <si>
    <t>21시 이후 1시간 씩 더 채울 수 있을까? 3칸</t>
    <phoneticPr fontId="1" type="noConversion"/>
  </si>
  <si>
    <r>
      <t xml:space="preserve">C1.. </t>
    </r>
    <r>
      <rPr>
        <sz val="11"/>
        <color rgb="FF9C6500"/>
        <rFont val="맑은 고딕"/>
        <family val="3"/>
        <charset val="129"/>
        <scheme val="minor"/>
      </rPr>
      <t>Offset UI 추가</t>
    </r>
    <phoneticPr fontId="1" type="noConversion"/>
  </si>
  <si>
    <t>월요일 연차 처리</t>
    <phoneticPr fontId="1" type="noConversion"/>
  </si>
  <si>
    <t>P4</t>
    <phoneticPr fontId="1" type="noConversion"/>
  </si>
  <si>
    <t>P3</t>
    <phoneticPr fontId="1" type="noConversion"/>
  </si>
  <si>
    <t>AP1</t>
    <phoneticPr fontId="1" type="noConversion"/>
  </si>
  <si>
    <t>P1</t>
    <phoneticPr fontId="1" type="noConversion"/>
  </si>
  <si>
    <r>
      <t xml:space="preserve">1. </t>
    </r>
    <r>
      <rPr>
        <sz val="11"/>
        <color rgb="FF9C0006"/>
        <rFont val="맑은 고딕"/>
        <family val="3"/>
        <charset val="129"/>
        <scheme val="minor"/>
      </rPr>
      <t>아침 운동</t>
    </r>
    <phoneticPr fontId="1" type="noConversion"/>
  </si>
  <si>
    <t>P2</t>
    <phoneticPr fontId="1" type="noConversion"/>
  </si>
  <si>
    <t>6시 기상.. 30분에 눈은 떴는데;;;</t>
    <phoneticPr fontId="1" type="noConversion"/>
  </si>
  <si>
    <t>C2</t>
    <phoneticPr fontId="1" type="noConversion"/>
  </si>
  <si>
    <t>C2</t>
    <phoneticPr fontId="1" type="noConversion"/>
  </si>
  <si>
    <t>AC1. UT 일정 미팅</t>
    <phoneticPr fontId="1" type="noConversion"/>
  </si>
  <si>
    <t>AC1</t>
    <phoneticPr fontId="1" type="noConversion"/>
  </si>
  <si>
    <t>AC1</t>
    <phoneticPr fontId="1" type="noConversion"/>
  </si>
  <si>
    <t>C1  현장확인</t>
    <phoneticPr fontId="1" type="noConversion"/>
  </si>
  <si>
    <t>C1</t>
    <phoneticPr fontId="1" type="noConversion"/>
  </si>
  <si>
    <t>C1_2</t>
    <phoneticPr fontId="1" type="noConversion"/>
  </si>
  <si>
    <t>P4</t>
    <phoneticPr fontId="1" type="noConversion"/>
  </si>
  <si>
    <t>P4. MAUI Tutorial</t>
    <phoneticPr fontId="1" type="noConversion"/>
  </si>
  <si>
    <t>P4</t>
    <phoneticPr fontId="1" type="noConversion"/>
  </si>
  <si>
    <t>C1_2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</si>
  <si>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</si>
  <si>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</si>
  <si>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</si>
  <si>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r>
      <t xml:space="preserve">C1_2. </t>
    </r>
    <r>
      <rPr>
        <sz val="11"/>
        <color rgb="FF9C0006"/>
        <rFont val="맑은 고딕"/>
        <family val="3"/>
        <charset val="129"/>
        <scheme val="minor"/>
      </rPr>
      <t>Inspection Concept 재검토</t>
    </r>
    <phoneticPr fontId="1" type="noConversion"/>
  </si>
  <si>
    <t>P1</t>
    <phoneticPr fontId="1" type="noConversion"/>
  </si>
  <si>
    <t>C2.현장</t>
    <phoneticPr fontId="1" type="noConversion"/>
  </si>
  <si>
    <t>C3</t>
    <phoneticPr fontId="1" type="noConversion"/>
  </si>
  <si>
    <t>P2</t>
    <phoneticPr fontId="1" type="noConversion"/>
  </si>
  <si>
    <t>P2. 일정정리</t>
    <phoneticPr fontId="1" type="noConversion"/>
  </si>
  <si>
    <t>P1. 주간 독서 내용 정리</t>
    <phoneticPr fontId="1" type="noConversion"/>
  </si>
  <si>
    <t>P3. 주간 Class 내용 정리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</si>
  <si>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</si>
  <si>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6시 30분 기상.</t>
    <phoneticPr fontId="1" type="noConversion"/>
  </si>
  <si>
    <t>P2</t>
    <phoneticPr fontId="1" type="noConversion"/>
  </si>
  <si>
    <t>C1</t>
    <phoneticPr fontId="1" type="noConversion"/>
  </si>
  <si>
    <t>취침 01:00</t>
    <phoneticPr fontId="1" type="noConversion"/>
  </si>
  <si>
    <t>P1</t>
    <phoneticPr fontId="1" type="noConversion"/>
  </si>
  <si>
    <t>P3</t>
    <phoneticPr fontId="1" type="noConversion"/>
  </si>
  <si>
    <t>C1</t>
    <phoneticPr fontId="1" type="noConversion"/>
  </si>
  <si>
    <t>C1</t>
    <phoneticPr fontId="1" type="noConversion"/>
  </si>
  <si>
    <t>P1</t>
    <phoneticPr fontId="1" type="noConversion"/>
  </si>
  <si>
    <t>AP1</t>
    <phoneticPr fontId="1" type="noConversion"/>
  </si>
  <si>
    <t>AP1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</si>
  <si>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김경일 교수 특강</t>
    </r>
    <phoneticPr fontId="1" type="noConversion"/>
  </si>
  <si>
    <t>C1</t>
    <phoneticPr fontId="1" type="noConversion"/>
  </si>
  <si>
    <t>C1</t>
    <phoneticPr fontId="1" type="noConversion"/>
  </si>
  <si>
    <t>3. 퇴근 책 듣기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</si>
  <si>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검수 준비</t>
    </r>
    <phoneticPr fontId="1" type="noConversion"/>
  </si>
  <si>
    <t>P2</t>
    <phoneticPr fontId="1" type="noConversion"/>
  </si>
  <si>
    <t>P1</t>
    <phoneticPr fontId="1" type="noConversion"/>
  </si>
  <si>
    <t>P1</t>
    <phoneticPr fontId="1" type="noConversion"/>
  </si>
  <si>
    <t>이때부터 시작가능?</t>
    <phoneticPr fontId="1" type="noConversion"/>
  </si>
  <si>
    <t>취침 00:00</t>
    <phoneticPr fontId="1" type="noConversion"/>
  </si>
  <si>
    <t>취침 11:00</t>
    <phoneticPr fontId="1" type="noConversion"/>
  </si>
  <si>
    <t>AP1. 아들 스케이트</t>
    <phoneticPr fontId="1" type="noConversion"/>
  </si>
  <si>
    <t>AP2. 딸 청소년</t>
    <phoneticPr fontId="1" type="noConversion"/>
  </si>
  <si>
    <t>AP3. 아바타 2 3D</t>
    <phoneticPr fontId="1" type="noConversion"/>
  </si>
  <si>
    <t>AP1</t>
    <phoneticPr fontId="1" type="noConversion"/>
  </si>
  <si>
    <t>8시 기상</t>
    <phoneticPr fontId="1" type="noConversion"/>
  </si>
  <si>
    <r>
      <t xml:space="preserve">2. </t>
    </r>
    <r>
      <rPr>
        <sz val="11"/>
        <color rgb="FF006100"/>
        <rFont val="맑은 고딕"/>
        <family val="3"/>
        <charset val="129"/>
        <scheme val="minor"/>
      </rPr>
      <t>영어독립 정리할 거 있음.</t>
    </r>
    <phoneticPr fontId="1" type="noConversion"/>
  </si>
  <si>
    <t>Company 추가 진행 관련</t>
    <phoneticPr fontId="1" type="noConversion"/>
  </si>
  <si>
    <t>AC2</t>
    <phoneticPr fontId="1" type="noConversion"/>
  </si>
  <si>
    <t>AC1</t>
    <phoneticPr fontId="1" type="noConversion"/>
  </si>
  <si>
    <t>AC1</t>
    <phoneticPr fontId="1" type="noConversion"/>
  </si>
  <si>
    <t>AC3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</si>
  <si>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</si>
  <si>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</si>
  <si>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</si>
  <si>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</si>
  <si>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Private 추가 진행 관련</t>
    <phoneticPr fontId="1" type="noConversion"/>
  </si>
  <si>
    <t>AP1</t>
    <phoneticPr fontId="1" type="noConversion"/>
  </si>
  <si>
    <t>AP1</t>
    <phoneticPr fontId="1" type="noConversion"/>
  </si>
  <si>
    <t>AP2</t>
    <phoneticPr fontId="1" type="noConversion"/>
  </si>
  <si>
    <t>AP3</t>
    <phoneticPr fontId="1" type="noConversion"/>
  </si>
  <si>
    <t>AP3</t>
    <phoneticPr fontId="1" type="noConversion"/>
  </si>
  <si>
    <t>AP3</t>
    <phoneticPr fontId="1" type="noConversion"/>
  </si>
  <si>
    <t>AP4</t>
    <phoneticPr fontId="1" type="noConversion"/>
  </si>
  <si>
    <t>AP4</t>
    <phoneticPr fontId="1" type="noConversion"/>
  </si>
  <si>
    <t>AP4</t>
    <phoneticPr fontId="1" type="noConversion"/>
  </si>
  <si>
    <t>AP5</t>
    <phoneticPr fontId="1" type="noConversion"/>
  </si>
  <si>
    <t>AP5</t>
    <phoneticPr fontId="1" type="noConversion"/>
  </si>
  <si>
    <t>AP5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</si>
  <si>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</si>
  <si>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</si>
  <si>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</si>
  <si>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</si>
  <si>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Ac1</t>
    <phoneticPr fontId="1" type="noConversion"/>
  </si>
  <si>
    <t>개인 루틴 (독서)</t>
    <phoneticPr fontId="1" type="noConversion"/>
  </si>
  <si>
    <t>개인 루틴 (영어)</t>
    <phoneticPr fontId="1" type="noConversion"/>
  </si>
  <si>
    <t>개인 루틴 (운동)</t>
    <phoneticPr fontId="1" type="noConversion"/>
  </si>
  <si>
    <t>AP2</t>
    <phoneticPr fontId="1" type="noConversion"/>
  </si>
  <si>
    <t>AP2</t>
    <phoneticPr fontId="1" type="noConversion"/>
  </si>
  <si>
    <t>AP3</t>
    <phoneticPr fontId="1" type="noConversion"/>
  </si>
  <si>
    <t>aP3</t>
    <phoneticPr fontId="1" type="noConversion"/>
  </si>
  <si>
    <t>AP3</t>
    <phoneticPr fontId="1" type="noConversion"/>
  </si>
  <si>
    <t>P2</t>
    <phoneticPr fontId="1" type="noConversion"/>
  </si>
  <si>
    <t>연차</t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</si>
  <si>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전사 조회</t>
    </r>
    <phoneticPr fontId="1" type="noConversion"/>
  </si>
  <si>
    <t>P2</t>
    <phoneticPr fontId="1" type="noConversion"/>
  </si>
  <si>
    <t>AC1</t>
    <phoneticPr fontId="1" type="noConversion"/>
  </si>
  <si>
    <t>AC1</t>
    <phoneticPr fontId="1" type="noConversion"/>
  </si>
  <si>
    <t>Company 추가 진행 관련</t>
    <phoneticPr fontId="1" type="noConversion"/>
  </si>
  <si>
    <t>개인 루틴(독서)</t>
    <phoneticPr fontId="1" type="noConversion"/>
  </si>
  <si>
    <t>개인 루틴(영어)</t>
    <phoneticPr fontId="1" type="noConversion"/>
  </si>
  <si>
    <t>개인 루틴(운동)</t>
    <phoneticPr fontId="1" type="noConversion"/>
  </si>
  <si>
    <t>Private 추가 진행 관련</t>
    <phoneticPr fontId="1" type="noConversion"/>
  </si>
  <si>
    <t>개인 루틴 (운동)</t>
    <phoneticPr fontId="1" type="noConversion"/>
  </si>
  <si>
    <t>AP1. 치과</t>
    <phoneticPr fontId="1" type="noConversion"/>
  </si>
  <si>
    <t>AP1</t>
    <phoneticPr fontId="1" type="noConversion"/>
  </si>
  <si>
    <t>P2. 1월 통계</t>
    <phoneticPr fontId="1" type="noConversion"/>
  </si>
  <si>
    <t>AP1</t>
    <phoneticPr fontId="1" type="noConversion"/>
  </si>
  <si>
    <t>AP1</t>
    <phoneticPr fontId="1" type="noConversion"/>
  </si>
  <si>
    <t>P2</t>
    <phoneticPr fontId="1" type="noConversion"/>
  </si>
  <si>
    <t>C2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</si>
  <si>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내재화 비전 관련 정리</t>
    </r>
    <phoneticPr fontId="1" type="noConversion"/>
  </si>
  <si>
    <t>C1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</si>
  <si>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</si>
  <si>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</si>
  <si>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</si>
  <si>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</si>
  <si>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C1_2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</si>
  <si>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</si>
  <si>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취침 11:00</t>
    <phoneticPr fontId="1" type="noConversion"/>
  </si>
  <si>
    <t>C2</t>
    <phoneticPr fontId="1" type="noConversion"/>
  </si>
  <si>
    <t>AC1</t>
    <phoneticPr fontId="1" type="noConversion"/>
  </si>
  <si>
    <t>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</si>
  <si>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표준 납기 미팅</t>
    </r>
    <phoneticPr fontId="1" type="noConversion"/>
  </si>
  <si>
    <t>AC2</t>
    <phoneticPr fontId="1" type="noConversion"/>
  </si>
  <si>
    <t>AC2</t>
    <phoneticPr fontId="1" type="noConversion"/>
  </si>
  <si>
    <t>AC2. CGMS TF 미팅</t>
    <phoneticPr fontId="1" type="noConversion"/>
  </si>
  <si>
    <t>C1_2</t>
    <phoneticPr fontId="1" type="noConversion"/>
  </si>
  <si>
    <t>AC2</t>
    <phoneticPr fontId="1" type="noConversion"/>
  </si>
  <si>
    <t>AC2</t>
    <phoneticPr fontId="1" type="noConversion"/>
  </si>
  <si>
    <t>C1</t>
    <phoneticPr fontId="1" type="noConversion"/>
  </si>
  <si>
    <t>C1</t>
    <phoneticPr fontId="1" type="noConversion"/>
  </si>
  <si>
    <r>
      <t xml:space="preserve">C1_2. </t>
    </r>
    <r>
      <rPr>
        <sz val="11"/>
        <color rgb="FF006100"/>
        <rFont val="맑은 고딕"/>
        <family val="3"/>
        <charset val="129"/>
        <scheme val="minor"/>
      </rPr>
      <t>Incut 미팅</t>
    </r>
    <phoneticPr fontId="1" type="noConversion"/>
  </si>
  <si>
    <t>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</si>
  <si>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검수 대비 정리</t>
    </r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</si>
  <si>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</si>
  <si>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</si>
  <si>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</si>
  <si>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다들 퇴근을 안하네….</t>
    <phoneticPr fontId="1" type="noConversion"/>
  </si>
  <si>
    <t>AP1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</si>
  <si>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</si>
  <si>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P2</t>
    <phoneticPr fontId="1" type="noConversion"/>
  </si>
  <si>
    <t>C2</t>
    <phoneticPr fontId="1" type="noConversion"/>
  </si>
  <si>
    <r>
      <t xml:space="preserve">1. </t>
    </r>
    <r>
      <rPr>
        <sz val="11"/>
        <color rgb="FF006100"/>
        <rFont val="맑은 고딕"/>
        <family val="3"/>
        <charset val="129"/>
        <scheme val="minor"/>
      </rPr>
      <t>아침 운동</t>
    </r>
    <phoneticPr fontId="1" type="noConversion"/>
  </si>
  <si>
    <t>취침 02:00</t>
    <phoneticPr fontId="1" type="noConversion"/>
  </si>
  <si>
    <t>C2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</si>
  <si>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</si>
  <si>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</si>
  <si>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</si>
  <si>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AC1. 생일자 파티</t>
    <phoneticPr fontId="1" type="noConversion"/>
  </si>
  <si>
    <t>AC1</t>
    <phoneticPr fontId="1" type="noConversion"/>
  </si>
  <si>
    <t>AC1</t>
    <phoneticPr fontId="1" type="noConversion"/>
  </si>
  <si>
    <t>C1_2</t>
    <phoneticPr fontId="1" type="noConversion"/>
  </si>
  <si>
    <t>C1</t>
    <phoneticPr fontId="1" type="noConversion"/>
  </si>
  <si>
    <t>3. 퇴근 책 듣기</t>
    <phoneticPr fontId="1" type="noConversion"/>
  </si>
  <si>
    <t>5시 30분 기상</t>
    <phoneticPr fontId="1" type="noConversion"/>
  </si>
  <si>
    <t>Chat GPT 땜에 집중을 못했음.</t>
    <phoneticPr fontId="1" type="noConversion"/>
  </si>
  <si>
    <t>여전히 부서원들과 뭔가 모를 벽이 있는 듯 하다.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</si>
  <si>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</si>
  <si>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P3. Class 101</t>
    <phoneticPr fontId="1" type="noConversion"/>
  </si>
  <si>
    <t>P3</t>
    <phoneticPr fontId="1" type="noConversion"/>
  </si>
  <si>
    <t>C1_2. Inspection Mark 축소 관련</t>
    <phoneticPr fontId="1" type="noConversion"/>
  </si>
  <si>
    <t>P4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</si>
  <si>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</si>
  <si>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t>그냥 내가 먼저 움직이면 안 되는가?</t>
    <phoneticPr fontId="1" type="noConversion"/>
  </si>
  <si>
    <t>이번 주는 계속 술이네??</t>
    <phoneticPr fontId="1" type="noConversion"/>
  </si>
  <si>
    <t>취침 01:00</t>
    <phoneticPr fontId="1" type="noConversion"/>
  </si>
  <si>
    <t>P2</t>
    <phoneticPr fontId="1" type="noConversion"/>
  </si>
  <si>
    <t>C2</t>
    <phoneticPr fontId="1" type="noConversion"/>
  </si>
  <si>
    <r>
      <t xml:space="preserve">1. </t>
    </r>
    <r>
      <rPr>
        <sz val="11"/>
        <color rgb="FF0061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</si>
  <si>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</si>
  <si>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C1</t>
    <phoneticPr fontId="1" type="noConversion"/>
  </si>
  <si>
    <t>C1_2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</si>
  <si>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</si>
  <si>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</si>
  <si>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</si>
  <si>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P4. 1054회차</t>
    <phoneticPr fontId="1" type="noConversion"/>
  </si>
  <si>
    <t>Google 도 AI, Bard 발표함.</t>
    <phoneticPr fontId="1" type="noConversion"/>
  </si>
  <si>
    <t>P2</t>
    <phoneticPr fontId="1" type="noConversion"/>
  </si>
  <si>
    <t>C!_2</t>
    <phoneticPr fontId="1" type="noConversion"/>
  </si>
  <si>
    <t>C1_2</t>
    <phoneticPr fontId="1" type="noConversion"/>
  </si>
  <si>
    <t>C1</t>
    <phoneticPr fontId="1" type="noConversion"/>
  </si>
  <si>
    <t>C1_2</t>
    <phoneticPr fontId="1" type="noConversion"/>
  </si>
  <si>
    <t>자료 작성할려니 짜증이 나는구먼…</t>
    <phoneticPr fontId="1" type="noConversion"/>
  </si>
  <si>
    <t>C1_2</t>
    <phoneticPr fontId="1" type="noConversion"/>
  </si>
  <si>
    <t>P3</t>
    <phoneticPr fontId="1" type="noConversion"/>
  </si>
  <si>
    <t>P4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</si>
  <si>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Inspection Mark 축소 관련</t>
    </r>
    <phoneticPr fontId="1" type="noConversion"/>
  </si>
  <si>
    <t>P1</t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</si>
  <si>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The One Thing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</si>
  <si>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</si>
  <si>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</si>
  <si>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</si>
  <si>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</si>
  <si>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</si>
  <si>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6시 기상.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</si>
  <si>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</si>
  <si>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</si>
  <si>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</si>
  <si>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</si>
  <si>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</si>
  <si>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</si>
  <si>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</si>
  <si>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InCut 검수(10:00 ~)</t>
    </r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</si>
  <si>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Inspection Mark 축소 관련</t>
    </r>
    <phoneticPr fontId="1" type="noConversion"/>
  </si>
  <si>
    <r>
      <t xml:space="preserve">C1_3.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</si>
  <si>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P3</t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</si>
  <si>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잔건 정리</t>
    </r>
    <phoneticPr fontId="1" type="noConversion"/>
  </si>
  <si>
    <t>그래도 검수 때 큰 문제가 없어서 다행이다.</t>
    <phoneticPr fontId="1" type="noConversion"/>
  </si>
  <si>
    <t>P1. 독서 내용 정리</t>
    <phoneticPr fontId="1" type="noConversion"/>
  </si>
  <si>
    <t>P2. 한 주 돌아보기</t>
    <phoneticPr fontId="1" type="noConversion"/>
  </si>
  <si>
    <t>P3. class 내용 정리</t>
    <phoneticPr fontId="1" type="noConversion"/>
  </si>
  <si>
    <t>C1_2</t>
    <phoneticPr fontId="1" type="noConversion"/>
  </si>
  <si>
    <t>린더버그</t>
    <phoneticPr fontId="1" type="noConversion"/>
  </si>
  <si>
    <t>린더버그, 연차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</si>
  <si>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</si>
  <si>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</si>
  <si>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AP1. 청소년 수강 신청</t>
    <phoneticPr fontId="1" type="noConversion"/>
  </si>
  <si>
    <t>C1</t>
    <phoneticPr fontId="1" type="noConversion"/>
  </si>
  <si>
    <t>AP1</t>
    <phoneticPr fontId="1" type="noConversion"/>
  </si>
  <si>
    <t>AP1. 아들 스케이트</t>
    <phoneticPr fontId="1" type="noConversion"/>
  </si>
  <si>
    <t>AP2. 린더버그 출발</t>
    <phoneticPr fontId="1" type="noConversion"/>
  </si>
  <si>
    <t>C1</t>
    <phoneticPr fontId="1" type="noConversion"/>
  </si>
  <si>
    <t>P1</t>
    <phoneticPr fontId="1" type="noConversion"/>
  </si>
  <si>
    <t>P1</t>
    <phoneticPr fontId="1" type="noConversion"/>
  </si>
  <si>
    <t>P3</t>
    <phoneticPr fontId="1" type="noConversion"/>
  </si>
  <si>
    <t>AP3. 세차</t>
    <phoneticPr fontId="1" type="noConversion"/>
  </si>
  <si>
    <t>P2</t>
    <phoneticPr fontId="1" type="noConversion"/>
  </si>
  <si>
    <t>4. 산책</t>
    <phoneticPr fontId="1" type="noConversion"/>
  </si>
  <si>
    <t>3. 퇴근 책 듣기</t>
    <phoneticPr fontId="1" type="noConversion"/>
  </si>
  <si>
    <t>AP1. 치과</t>
    <phoneticPr fontId="1" type="noConversion"/>
  </si>
  <si>
    <t>AP3</t>
    <phoneticPr fontId="1" type="noConversion"/>
  </si>
  <si>
    <t>대구 이모부 상가</t>
    <phoneticPr fontId="1" type="noConversion"/>
  </si>
  <si>
    <t>P2</t>
    <phoneticPr fontId="1" type="noConversion"/>
  </si>
  <si>
    <t>C2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</si>
  <si>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</si>
  <si>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취침 11:30</t>
    <phoneticPr fontId="1" type="noConversion"/>
  </si>
  <si>
    <t>C2. 팀내 이슈 분석</t>
    <phoneticPr fontId="1" type="noConversion"/>
  </si>
  <si>
    <t>C1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</si>
  <si>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</si>
  <si>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</si>
  <si>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</si>
  <si>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</si>
  <si>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</si>
  <si>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대구 이모부 상</t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</si>
  <si>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</si>
  <si>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</si>
  <si>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</si>
  <si>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</si>
  <si>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</si>
  <si>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</si>
  <si>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</si>
  <si>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</si>
  <si>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P3</t>
    <phoneticPr fontId="1" type="noConversion"/>
  </si>
  <si>
    <t>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</si>
  <si>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</si>
  <si>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</si>
  <si>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</si>
  <si>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</si>
  <si>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</si>
  <si>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기상 5시 30분</t>
    <phoneticPr fontId="1" type="noConversion"/>
  </si>
  <si>
    <t>술은 또 왜 계속….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</si>
  <si>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</si>
  <si>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</si>
  <si>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</si>
  <si>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</si>
  <si>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</si>
  <si>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P4. 분석</t>
    <phoneticPr fontId="1" type="noConversion"/>
  </si>
  <si>
    <t>P4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</si>
  <si>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</si>
  <si>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</si>
  <si>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</si>
  <si>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</si>
  <si>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r>
      <t>P3.</t>
    </r>
    <r>
      <rPr>
        <sz val="11"/>
        <color rgb="FF006100"/>
        <rFont val="맑은 고딕"/>
        <family val="3"/>
        <charset val="129"/>
        <scheme val="minor"/>
      </rPr>
      <t xml:space="preserve"> Class 101</t>
    </r>
    <phoneticPr fontId="1" type="noConversion"/>
  </si>
  <si>
    <t>P3</t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</si>
  <si>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</si>
  <si>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</si>
  <si>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</si>
  <si>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취침 01:00</t>
    <phoneticPr fontId="1" type="noConversion"/>
  </si>
  <si>
    <t>C1</t>
    <phoneticPr fontId="1" type="noConversion"/>
  </si>
  <si>
    <t>오버포켓 검수</t>
    <phoneticPr fontId="1" type="noConversion"/>
  </si>
  <si>
    <r>
      <t xml:space="preserve">5. </t>
    </r>
    <r>
      <rPr>
        <sz val="11"/>
        <color theme="1"/>
        <rFont val="맑은 고딕"/>
        <family val="2"/>
        <charset val="129"/>
        <scheme val="minor"/>
      </rPr>
      <t>등운동 (퇴근전에)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</si>
  <si>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</si>
  <si>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</si>
  <si>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</si>
  <si>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기상 5시 30분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</si>
  <si>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</si>
  <si>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</si>
  <si>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</si>
  <si>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</si>
  <si>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</si>
  <si>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</si>
  <si>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P4</t>
    <phoneticPr fontId="1" type="noConversion"/>
  </si>
  <si>
    <t>P3</t>
    <phoneticPr fontId="1" type="noConversion"/>
  </si>
  <si>
    <t>VIP 대응 런 ( 50 매 )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</si>
  <si>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예측자료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</si>
  <si>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</si>
  <si>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</si>
  <si>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P2</t>
    <phoneticPr fontId="1" type="noConversion"/>
  </si>
  <si>
    <t>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</si>
  <si>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</si>
  <si>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</si>
  <si>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</si>
  <si>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</si>
  <si>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r>
      <t xml:space="preserve">C1. SDV, UT Laser Inner Cut 신작 프로그램 관련. → Auto Run 대응
  - Agent PC 를 활용한 FTP Test 진행 필요.
C2.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)???
  - </t>
    </r>
    <r>
      <rPr>
        <sz val="11"/>
        <color rgb="FFFF0000"/>
        <rFont val="맑은 고딕"/>
        <family val="3"/>
        <charset val="129"/>
        <scheme val="minor"/>
      </rPr>
      <t>Deep Learning 관련</t>
    </r>
    <r>
      <rPr>
        <sz val="11"/>
        <color theme="1"/>
        <rFont val="맑은 고딕"/>
        <family val="2"/>
        <charset val="129"/>
        <scheme val="minor"/>
      </rPr>
      <t xml:space="preserve"> 준비 -&gt; </t>
    </r>
    <r>
      <rPr>
        <b/>
        <sz val="11"/>
        <color theme="1"/>
        <rFont val="맑은 고딕"/>
        <family val="3"/>
        <charset val="129"/>
        <scheme val="minor"/>
      </rPr>
      <t>이것을 C1 으로 하자!</t>
    </r>
    <phoneticPr fontId="1" type="noConversion"/>
  </si>
  <si>
    <t>C1. 팀내 이슈 분석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</si>
  <si>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</si>
  <si>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</si>
  <si>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</si>
  <si>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</si>
  <si>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</si>
  <si>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</si>
  <si>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AP1. 스파크 세차</t>
    <phoneticPr fontId="1" type="noConversion"/>
  </si>
  <si>
    <t>5. 등운동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</si>
  <si>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</si>
  <si>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</si>
  <si>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</si>
  <si>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</si>
  <si>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</si>
  <si>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</si>
  <si>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커팅 런 ( 300 매 )</t>
    <phoneticPr fontId="1" type="noConversion"/>
  </si>
  <si>
    <t>P1</t>
    <phoneticPr fontId="1" type="noConversion"/>
  </si>
  <si>
    <t>P3. 주간 클래스 내용 정리</t>
    <phoneticPr fontId="1" type="noConversion"/>
  </si>
  <si>
    <t>P3</t>
    <phoneticPr fontId="1" type="noConversion"/>
  </si>
  <si>
    <t>P1. 주간 독서 내용 정리</t>
    <phoneticPr fontId="1" type="noConversion"/>
  </si>
  <si>
    <t>C1</t>
    <phoneticPr fontId="1" type="noConversion"/>
  </si>
  <si>
    <t>한상선 때문에 기분 상했음.</t>
    <phoneticPr fontId="1" type="noConversion"/>
  </si>
  <si>
    <r>
      <t xml:space="preserve">P2. </t>
    </r>
    <r>
      <rPr>
        <sz val="11"/>
        <color rgb="FFFF0000"/>
        <rFont val="맑은 고딕"/>
        <family val="3"/>
        <charset val="129"/>
        <scheme val="minor"/>
      </rPr>
      <t>주간정리</t>
    </r>
    <phoneticPr fontId="1" type="noConversion"/>
  </si>
  <si>
    <t>AP2. 아들 스케이트</t>
    <phoneticPr fontId="1" type="noConversion"/>
  </si>
  <si>
    <t>AP3. 아들과 영화</t>
    <phoneticPr fontId="1" type="noConversion"/>
  </si>
  <si>
    <t>C1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</si>
  <si>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잔건 정리</t>
    </r>
    <phoneticPr fontId="1" type="noConversion"/>
  </si>
  <si>
    <r>
      <t xml:space="preserve">2.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</si>
  <si>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t>취침 00:00</t>
    <phoneticPr fontId="1" type="noConversion"/>
  </si>
  <si>
    <t>P2</t>
    <phoneticPr fontId="1" type="noConversion"/>
  </si>
  <si>
    <t>4. 등 운동(회사 헬스장)</t>
    <phoneticPr fontId="1" type="noConversion"/>
  </si>
  <si>
    <t>P4</t>
    <phoneticPr fontId="1" type="noConversion"/>
  </si>
  <si>
    <t>P4. MAUI 번호 생성기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</si>
  <si>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</si>
  <si>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주간 독서 내용 정리</t>
    </r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</si>
  <si>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</si>
  <si>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</si>
  <si>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</si>
  <si>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P1</t>
    <phoneticPr fontId="1" type="noConversion"/>
  </si>
  <si>
    <t>P1</t>
    <phoneticPr fontId="1" type="noConversion"/>
  </si>
  <si>
    <t>AP2</t>
    <phoneticPr fontId="1" type="noConversion"/>
  </si>
  <si>
    <t>AP3</t>
    <phoneticPr fontId="1" type="noConversion"/>
  </si>
  <si>
    <t>P1. 주건 독서 정리</t>
    <phoneticPr fontId="1" type="noConversion"/>
  </si>
  <si>
    <t>기상 6시</t>
    <phoneticPr fontId="1" type="noConversion"/>
  </si>
  <si>
    <t>취침 11:00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</si>
  <si>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</si>
  <si>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</si>
  <si>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AP1. QM6 세차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</si>
  <si>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</si>
  <si>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</si>
  <si>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</si>
  <si>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3. 퇴근 책 듣기</t>
    <phoneticPr fontId="1" type="noConversion"/>
  </si>
  <si>
    <t>C2</t>
    <phoneticPr fontId="1" type="noConversion"/>
  </si>
  <si>
    <t>C3. TF 자료 검토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</si>
  <si>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</si>
  <si>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</si>
  <si>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</si>
  <si>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</si>
  <si>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</si>
  <si>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</si>
  <si>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C3</t>
    <phoneticPr fontId="1" type="noConversion"/>
  </si>
  <si>
    <t>AP1</t>
    <phoneticPr fontId="1" type="noConversion"/>
  </si>
  <si>
    <t>AP1</t>
    <phoneticPr fontId="1" type="noConversion"/>
  </si>
  <si>
    <t>C3</t>
    <phoneticPr fontId="1" type="noConversion"/>
  </si>
  <si>
    <t>AP1</t>
    <phoneticPr fontId="1" type="noConversion"/>
  </si>
  <si>
    <t>AP1</t>
    <phoneticPr fontId="1" type="noConversion"/>
  </si>
  <si>
    <t>C3</t>
    <phoneticPr fontId="1" type="noConversion"/>
  </si>
  <si>
    <r>
      <t xml:space="preserve">2. 영어독립 /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</si>
  <si>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치과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</si>
  <si>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</si>
  <si>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P3</t>
    <phoneticPr fontId="1" type="noConversion"/>
  </si>
  <si>
    <t>C3</t>
    <phoneticPr fontId="1" type="noConversion"/>
  </si>
  <si>
    <t>P3</t>
    <phoneticPr fontId="1" type="noConversion"/>
  </si>
  <si>
    <t>P4</t>
    <phoneticPr fontId="1" type="noConversion"/>
  </si>
  <si>
    <t>P1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</si>
  <si>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스피치 발성법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</si>
  <si>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P2</t>
    <phoneticPr fontId="1" type="noConversion"/>
  </si>
  <si>
    <r>
      <t xml:space="preserve">P2. </t>
    </r>
    <r>
      <rPr>
        <sz val="11"/>
        <color rgb="FF9C65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</si>
  <si>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</si>
  <si>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</si>
  <si>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</si>
  <si>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r>
      <t xml:space="preserve">P2. </t>
    </r>
    <r>
      <rPr>
        <sz val="11"/>
        <color rgb="FFFF00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</si>
  <si>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</si>
  <si>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</si>
  <si>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</si>
  <si>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</si>
  <si>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</si>
  <si>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</si>
  <si>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</si>
  <si>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C3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</si>
  <si>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</si>
  <si>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</si>
  <si>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</si>
  <si>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C3</t>
    <phoneticPr fontId="1" type="noConversion"/>
  </si>
  <si>
    <t>점심 전에 살짝 졸렸음.. 일찍 자야지..</t>
    <phoneticPr fontId="1" type="noConversion"/>
  </si>
  <si>
    <t>뭔가 예정되어 있는게 있으면 진행이 좀 안되는 듯.</t>
    <phoneticPr fontId="1" type="noConversion"/>
  </si>
  <si>
    <t>C3</t>
    <phoneticPr fontId="1" type="noConversion"/>
  </si>
  <si>
    <t>C3</t>
    <phoneticPr fontId="1" type="noConversion"/>
  </si>
  <si>
    <r>
      <rPr>
        <sz val="11"/>
        <color rgb="FF006100"/>
        <rFont val="맑은 고딕"/>
        <family val="3"/>
        <charset val="129"/>
        <scheme val="minor"/>
      </rPr>
      <t>C3. CGMS TF 미팅</t>
    </r>
    <phoneticPr fontId="1" type="noConversion"/>
  </si>
  <si>
    <t>C2</t>
    <phoneticPr fontId="1" type="noConversion"/>
  </si>
  <si>
    <t>P3</t>
    <phoneticPr fontId="1" type="noConversion"/>
  </si>
  <si>
    <t>P2</t>
    <phoneticPr fontId="1" type="noConversion"/>
  </si>
  <si>
    <t>C2</t>
    <phoneticPr fontId="1" type="noConversion"/>
  </si>
  <si>
    <t>AP1</t>
    <phoneticPr fontId="1" type="noConversion"/>
  </si>
  <si>
    <t>P1</t>
    <phoneticPr fontId="1" type="noConversion"/>
  </si>
  <si>
    <t>P2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</si>
  <si>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</si>
  <si>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</si>
  <si>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회식? -&gt; 다음주로</t>
    <phoneticPr fontId="1" type="noConversion"/>
  </si>
  <si>
    <t>P2</t>
    <phoneticPr fontId="1" type="noConversion"/>
  </si>
  <si>
    <t>C1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</si>
  <si>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</si>
  <si>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</si>
  <si>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</si>
  <si>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C2</t>
    <phoneticPr fontId="1" type="noConversion"/>
  </si>
  <si>
    <t>C2</t>
    <phoneticPr fontId="1" type="noConversion"/>
  </si>
  <si>
    <t>C1. 표준 납기 관련</t>
    <phoneticPr fontId="1" type="noConversion"/>
  </si>
  <si>
    <t>C1</t>
    <phoneticPr fontId="1" type="noConversion"/>
  </si>
  <si>
    <t>P4</t>
    <phoneticPr fontId="1" type="noConversion"/>
  </si>
  <si>
    <t>C1</t>
    <phoneticPr fontId="1" type="noConversion"/>
  </si>
  <si>
    <t>오전부터 살짝 졸리네…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</si>
  <si>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</si>
  <si>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</si>
  <si>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</si>
  <si>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</si>
  <si>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</si>
  <si>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PLC 시뮬레이터 테스트</t>
    <phoneticPr fontId="1" type="noConversion"/>
  </si>
  <si>
    <t>P3</t>
    <phoneticPr fontId="1" type="noConversion"/>
  </si>
  <si>
    <r>
      <t xml:space="preserve">P3. </t>
    </r>
    <r>
      <rPr>
        <sz val="11"/>
        <color rgb="FF9C6500"/>
        <rFont val="맑은 고딕"/>
        <family val="3"/>
        <charset val="129"/>
        <scheme val="minor"/>
      </rPr>
      <t>Class 101</t>
    </r>
    <phoneticPr fontId="1" type="noConversion"/>
  </si>
  <si>
    <t>P3. Class 101</t>
    <phoneticPr fontId="1" type="noConversion"/>
  </si>
  <si>
    <t>P1</t>
    <phoneticPr fontId="1" type="noConversion"/>
  </si>
  <si>
    <t>P2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</si>
  <si>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</si>
  <si>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t>P2</t>
    <phoneticPr fontId="1" type="noConversion"/>
  </si>
  <si>
    <t>C1</t>
    <phoneticPr fontId="1" type="noConversion"/>
  </si>
  <si>
    <t>AC1. 산업안전교육</t>
    <phoneticPr fontId="1" type="noConversion"/>
  </si>
  <si>
    <t>AC1</t>
    <phoneticPr fontId="1" type="noConversion"/>
  </si>
  <si>
    <t>C1</t>
    <phoneticPr fontId="1" type="noConversion"/>
  </si>
  <si>
    <t>P4</t>
    <phoneticPr fontId="1" type="noConversion"/>
  </si>
  <si>
    <t>P4</t>
    <phoneticPr fontId="1" type="noConversion"/>
  </si>
  <si>
    <t>C1</t>
    <phoneticPr fontId="1" type="noConversion"/>
  </si>
  <si>
    <t>오늘도 좀 졸리다. (오후부터 )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</si>
  <si>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</si>
  <si>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</si>
  <si>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</si>
  <si>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P4</t>
    <phoneticPr fontId="1" type="noConversion"/>
  </si>
  <si>
    <t>P3</t>
    <phoneticPr fontId="1" type="noConversion"/>
  </si>
  <si>
    <r>
      <t>P3.</t>
    </r>
    <r>
      <rPr>
        <sz val="11"/>
        <color rgb="FF006100"/>
        <rFont val="맑은 고딕"/>
        <family val="3"/>
        <charset val="129"/>
        <scheme val="minor"/>
      </rPr>
      <t xml:space="preserve"> Class 101</t>
    </r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</si>
  <si>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예측자료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</si>
  <si>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</si>
  <si>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P4</t>
    <phoneticPr fontId="1" type="noConversion"/>
  </si>
  <si>
    <t>P1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</si>
  <si>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</si>
  <si>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</si>
  <si>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독서 정리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</si>
  <si>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</si>
  <si>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</si>
  <si>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C2</t>
    <phoneticPr fontId="1" type="noConversion"/>
  </si>
  <si>
    <t>취침 01:00</t>
    <phoneticPr fontId="1" type="noConversion"/>
  </si>
  <si>
    <t>취침 01:00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</si>
  <si>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)???
  - 표준 납기 단축 관련.
  - </t>
    </r>
    <r>
      <rPr>
        <sz val="11"/>
        <color rgb="FFFF0000"/>
        <rFont val="맑은 고딕"/>
        <family val="3"/>
        <charset val="129"/>
        <scheme val="minor"/>
      </rPr>
      <t>Deep Learning 관련</t>
    </r>
    <r>
      <rPr>
        <sz val="11"/>
        <color theme="1"/>
        <rFont val="맑은 고딕"/>
        <family val="2"/>
        <charset val="129"/>
        <scheme val="minor"/>
      </rPr>
      <t xml:space="preserve"> 준비 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잔건정리
C3. CGMS TF 관련.
  - 내가 어떤 Project 맡을 지 확인 필요. -&gt; 우선 C1 에서 진행하자.</t>
    </r>
    <phoneticPr fontId="1" type="noConversion"/>
  </si>
  <si>
    <t>C1</t>
    <phoneticPr fontId="1" type="noConversion"/>
  </si>
  <si>
    <t>P3. Class</t>
    <phoneticPr fontId="1" type="noConversion"/>
  </si>
  <si>
    <t>P3. Class</t>
    <phoneticPr fontId="1" type="noConversion"/>
  </si>
  <si>
    <t>AC1. IPAD 미팅</t>
    <phoneticPr fontId="1" type="noConversion"/>
  </si>
  <si>
    <r>
      <t xml:space="preserve">C1. </t>
    </r>
    <r>
      <rPr>
        <strike/>
        <sz val="11"/>
        <color rgb="FFFF0000"/>
        <rFont val="맑은 고딕"/>
        <family val="3"/>
        <charset val="129"/>
        <scheme val="minor"/>
      </rPr>
      <t>표준납기 미팅</t>
    </r>
    <phoneticPr fontId="1" type="noConversion"/>
  </si>
  <si>
    <t>C2</t>
    <phoneticPr fontId="1" type="noConversion"/>
  </si>
  <si>
    <t>P2</t>
    <phoneticPr fontId="1" type="noConversion"/>
  </si>
  <si>
    <t>AC1</t>
    <phoneticPr fontId="1" type="noConversion"/>
  </si>
  <si>
    <t>P2</t>
    <phoneticPr fontId="1" type="noConversion"/>
  </si>
  <si>
    <t>P2. Notion AI 검토</t>
    <phoneticPr fontId="1" type="noConversion"/>
  </si>
  <si>
    <t>P2</t>
    <phoneticPr fontId="1" type="noConversion"/>
  </si>
  <si>
    <t>P3. 주간 클래스 정리</t>
    <phoneticPr fontId="1" type="noConversion"/>
  </si>
  <si>
    <t>P1. 주간 독서 정리</t>
    <phoneticPr fontId="1" type="noConversion"/>
  </si>
  <si>
    <t>P4. Number Generator</t>
    <phoneticPr fontId="1" type="noConversion"/>
  </si>
  <si>
    <t>P3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</si>
  <si>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</si>
  <si>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독서 정리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</si>
  <si>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</si>
  <si>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</si>
  <si>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P3</t>
    <phoneticPr fontId="1" type="noConversion"/>
  </si>
  <si>
    <t>P1</t>
    <phoneticPr fontId="1" type="noConversion"/>
  </si>
  <si>
    <t>취침 00:00</t>
    <phoneticPr fontId="1" type="noConversion"/>
  </si>
  <si>
    <t>취침 00:00</t>
    <phoneticPr fontId="1" type="noConversion"/>
  </si>
  <si>
    <t>3. 퇴근 책 듣기</t>
    <phoneticPr fontId="1" type="noConversion"/>
  </si>
  <si>
    <t>AP1</t>
    <phoneticPr fontId="1" type="noConversion"/>
  </si>
  <si>
    <t>AP2. 지연 픽업</t>
    <phoneticPr fontId="1" type="noConversion"/>
  </si>
  <si>
    <t>AP2</t>
    <phoneticPr fontId="1" type="noConversion"/>
  </si>
  <si>
    <t>AP2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</si>
  <si>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등운동</t>
    </r>
    <phoneticPr fontId="1" type="noConversion"/>
  </si>
  <si>
    <t>P4</t>
    <phoneticPr fontId="1" type="noConversion"/>
  </si>
  <si>
    <t>P2</t>
    <phoneticPr fontId="1" type="noConversion"/>
  </si>
  <si>
    <t>가급적 주말에는 독서 정리를…</t>
    <phoneticPr fontId="1" type="noConversion"/>
  </si>
  <si>
    <t>노트북 재설치</t>
    <phoneticPr fontId="1" type="noConversion"/>
  </si>
  <si>
    <t>AP2</t>
    <phoneticPr fontId="1" type="noConversion"/>
  </si>
  <si>
    <t>AP1</t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</si>
  <si>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회식</t>
    </r>
    <phoneticPr fontId="1" type="noConversion"/>
  </si>
  <si>
    <r>
      <t xml:space="preserve">AP2. </t>
    </r>
    <r>
      <rPr>
        <sz val="11"/>
        <color rgb="FF006100"/>
        <rFont val="맑은 고딕"/>
        <family val="3"/>
        <charset val="129"/>
        <scheme val="minor"/>
      </rPr>
      <t>로또 당첨금 수령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</si>
  <si>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데이터 고객사 전송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</si>
  <si>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</si>
  <si>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로그 확인</t>
    </r>
    <phoneticPr fontId="1" type="noConversion"/>
  </si>
  <si>
    <t>P2</t>
    <phoneticPr fontId="1" type="noConversion"/>
  </si>
  <si>
    <t>AC1. 노트북 재세팅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</si>
  <si>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</si>
  <si>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</si>
  <si>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</si>
  <si>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</si>
  <si>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기상 6시</t>
    <phoneticPr fontId="1" type="noConversion"/>
  </si>
  <si>
    <t>P2</t>
    <phoneticPr fontId="1" type="noConversion"/>
  </si>
  <si>
    <t>2. 영어 독립 정리</t>
    <phoneticPr fontId="1" type="noConversion"/>
  </si>
  <si>
    <t>P2</t>
    <phoneticPr fontId="1" type="noConversion"/>
  </si>
  <si>
    <t>AP1</t>
    <phoneticPr fontId="1" type="noConversion"/>
  </si>
  <si>
    <t>AP2</t>
    <phoneticPr fontId="1" type="noConversion"/>
  </si>
  <si>
    <t>AP2. 지연 교복 픽업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</si>
  <si>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</si>
  <si>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</si>
  <si>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</si>
  <si>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AC1. 노트북 재세팅 및 HDD 복구</t>
    <phoneticPr fontId="1" type="noConversion"/>
  </si>
  <si>
    <t>5. 등운동</t>
    <phoneticPr fontId="1" type="noConversion"/>
  </si>
  <si>
    <r>
      <t xml:space="preserve">4. </t>
    </r>
    <r>
      <rPr>
        <strike/>
        <sz val="11"/>
        <color theme="1"/>
        <rFont val="맑은 고딕"/>
        <family val="3"/>
        <charset val="129"/>
        <scheme val="minor"/>
      </rPr>
      <t>점심 산책</t>
    </r>
    <phoneticPr fontId="1" type="noConversion"/>
  </si>
  <si>
    <t>2. Scribd 3일차분</t>
    <phoneticPr fontId="1" type="noConversion"/>
  </si>
  <si>
    <t>AC1</t>
    <phoneticPr fontId="1" type="noConversion"/>
  </si>
  <si>
    <t>노트북 HDD 죽음</t>
    <phoneticPr fontId="1" type="noConversion"/>
  </si>
  <si>
    <t>P1.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</si>
  <si>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</si>
  <si>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</si>
  <si>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</si>
  <si>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노트북 문제 관련 빠른 정상화 필요.</t>
    <phoneticPr fontId="1" type="noConversion"/>
  </si>
  <si>
    <t>AC1</t>
    <phoneticPr fontId="1" type="noConversion"/>
  </si>
  <si>
    <t>AC1</t>
    <phoneticPr fontId="1" type="noConversion"/>
  </si>
  <si>
    <t>AP1</t>
    <phoneticPr fontId="1" type="noConversion"/>
  </si>
  <si>
    <t>AC1. 노트북 재세팅 관련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</si>
  <si>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</si>
  <si>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</si>
  <si>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노트북 작업환경 정상화</t>
    <phoneticPr fontId="1" type="noConversion"/>
  </si>
  <si>
    <t>오후반차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</si>
  <si>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독서 정리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</si>
  <si>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주간정리</t>
    </r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</si>
  <si>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미용실</t>
    </r>
    <phoneticPr fontId="1" type="noConversion"/>
  </si>
  <si>
    <t>AC1</t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</si>
  <si>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노트북 분해 확인</t>
    </r>
    <phoneticPr fontId="1" type="noConversion"/>
  </si>
  <si>
    <t>AC1</t>
    <phoneticPr fontId="1" type="noConversion"/>
  </si>
  <si>
    <t>AC1</t>
    <phoneticPr fontId="1" type="noConversion"/>
  </si>
  <si>
    <t>AC2. 온라인 교육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</si>
  <si>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</si>
  <si>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</si>
  <si>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</si>
  <si>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AP1</t>
    <phoneticPr fontId="1" type="noConversion"/>
  </si>
  <si>
    <t>AP2</t>
    <phoneticPr fontId="1" type="noConversion"/>
  </si>
  <si>
    <t>P4</t>
    <phoneticPr fontId="1" type="noConversion"/>
  </si>
  <si>
    <r>
      <t xml:space="preserve">P3. </t>
    </r>
    <r>
      <rPr>
        <sz val="11"/>
        <color rgb="FF9C0006"/>
        <rFont val="맑은 고딕"/>
        <family val="3"/>
        <charset val="129"/>
        <scheme val="minor"/>
      </rPr>
      <t>Class</t>
    </r>
    <phoneticPr fontId="1" type="noConversion"/>
  </si>
  <si>
    <t>P1</t>
    <phoneticPr fontId="1" type="noConversion"/>
  </si>
  <si>
    <t>P2</t>
    <phoneticPr fontId="1" type="noConversion"/>
  </si>
  <si>
    <r>
      <t>P1.</t>
    </r>
    <r>
      <rPr>
        <sz val="11"/>
        <color rgb="FF9C6500"/>
        <rFont val="맑은 고딕"/>
        <family val="3"/>
        <charset val="129"/>
        <scheme val="minor"/>
      </rPr>
      <t xml:space="preserve"> 독서 정리</t>
    </r>
    <phoneticPr fontId="1" type="noConversion"/>
  </si>
  <si>
    <t>P2</t>
    <phoneticPr fontId="1" type="noConversion"/>
  </si>
  <si>
    <t>취침 00:00</t>
    <phoneticPr fontId="1" type="noConversion"/>
  </si>
  <si>
    <t>C1</t>
    <phoneticPr fontId="1" type="noConversion"/>
  </si>
  <si>
    <t>C1</t>
    <phoneticPr fontId="1" type="noConversion"/>
  </si>
  <si>
    <t>AC1. 노트북 재세팅 관련</t>
    <phoneticPr fontId="1" type="noConversion"/>
  </si>
  <si>
    <t>AC1</t>
    <phoneticPr fontId="1" type="noConversion"/>
  </si>
  <si>
    <t>AC1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</si>
  <si>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</si>
  <si>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t>AP1</t>
    <phoneticPr fontId="1" type="noConversion"/>
  </si>
  <si>
    <t>AP1</t>
    <phoneticPr fontId="1" type="noConversion"/>
  </si>
  <si>
    <t>C2</t>
    <phoneticPr fontId="1" type="noConversion"/>
  </si>
  <si>
    <t>AC1</t>
    <phoneticPr fontId="1" type="noConversion"/>
  </si>
  <si>
    <r>
      <t xml:space="preserve">AC2. </t>
    </r>
    <r>
      <rPr>
        <strike/>
        <sz val="11"/>
        <color theme="1"/>
        <rFont val="맑은 고딕"/>
        <family val="3"/>
        <charset val="129"/>
        <scheme val="minor"/>
      </rPr>
      <t>SDB M10 미팅</t>
    </r>
    <phoneticPr fontId="1" type="noConversion"/>
  </si>
  <si>
    <t>잇몸 붓기로 계속 멍~해 있었던 듯…</t>
    <phoneticPr fontId="1" type="noConversion"/>
  </si>
  <si>
    <r>
      <t>P1.</t>
    </r>
    <r>
      <rPr>
        <sz val="11"/>
        <color rgb="FF9C0006"/>
        <rFont val="맑은 고딕"/>
        <family val="3"/>
        <charset val="129"/>
        <scheme val="minor"/>
      </rPr>
      <t xml:space="preserve"> 독서 정리</t>
    </r>
    <phoneticPr fontId="1" type="noConversion"/>
  </si>
  <si>
    <t>4. 영어독립 산책(2주차)</t>
    <phoneticPr fontId="1" type="noConversion"/>
  </si>
  <si>
    <t>5. 등운동</t>
    <phoneticPr fontId="1" type="noConversion"/>
  </si>
  <si>
    <t>P2</t>
    <phoneticPr fontId="1" type="noConversion"/>
  </si>
  <si>
    <t>취침 00:00</t>
    <phoneticPr fontId="1" type="noConversion"/>
  </si>
  <si>
    <t>취침 00:00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</si>
  <si>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</si>
  <si>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</si>
  <si>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</si>
  <si>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P3. 주간 클래스 내용 정리</t>
    <phoneticPr fontId="1" type="noConversion"/>
  </si>
  <si>
    <t>P1. 주간 독서 내용 정리</t>
    <phoneticPr fontId="1" type="noConversion"/>
  </si>
  <si>
    <t>P3</t>
    <phoneticPr fontId="1" type="noConversion"/>
  </si>
  <si>
    <t>P3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</si>
  <si>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치과</t>
    </r>
    <phoneticPr fontId="1" type="noConversion"/>
  </si>
  <si>
    <t>P4 관련 진행도 해야 하는데…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</si>
  <si>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</si>
  <si>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</si>
  <si>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</si>
  <si>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P2</t>
    <phoneticPr fontId="1" type="noConversion"/>
  </si>
  <si>
    <t>P1</t>
    <phoneticPr fontId="1" type="noConversion"/>
  </si>
  <si>
    <t>AP3. 아들과 놀이</t>
    <phoneticPr fontId="1" type="noConversion"/>
  </si>
  <si>
    <t>AP3</t>
    <phoneticPr fontId="1" type="noConversion"/>
  </si>
  <si>
    <r>
      <t>AP2. 산책  with 쩡</t>
    </r>
    <r>
      <rPr>
        <sz val="11"/>
        <color rgb="FF006100"/>
        <rFont val="맑은 고딕"/>
        <family val="3"/>
        <charset val="129"/>
        <scheme val="minor"/>
      </rPr>
      <t>♡</t>
    </r>
    <phoneticPr fontId="1" type="noConversion"/>
  </si>
  <si>
    <t>P2</t>
    <phoneticPr fontId="1" type="noConversion"/>
  </si>
  <si>
    <r>
      <t xml:space="preserve">AP1 </t>
    </r>
    <r>
      <rPr>
        <strike/>
        <sz val="11"/>
        <color theme="1"/>
        <rFont val="맑은 고딕"/>
        <family val="3"/>
        <charset val="129"/>
        <scheme val="minor"/>
      </rPr>
      <t>스파크 세차</t>
    </r>
    <phoneticPr fontId="1" type="noConversion"/>
  </si>
  <si>
    <t>기상 7시</t>
    <phoneticPr fontId="1" type="noConversion"/>
  </si>
  <si>
    <r>
      <t xml:space="preserve">P2. </t>
    </r>
    <r>
      <rPr>
        <sz val="11"/>
        <color rgb="FF9C6500"/>
        <rFont val="맑은 고딕"/>
        <family val="3"/>
        <charset val="129"/>
        <scheme val="minor"/>
      </rPr>
      <t>주간정리</t>
    </r>
    <phoneticPr fontId="1" type="noConversion"/>
  </si>
  <si>
    <t>축구 할 수도?</t>
    <phoneticPr fontId="1" type="noConversion"/>
  </si>
  <si>
    <t>P1</t>
    <phoneticPr fontId="1" type="noConversion"/>
  </si>
  <si>
    <t>C1</t>
    <phoneticPr fontId="1" type="noConversion"/>
  </si>
  <si>
    <t>C1. 팀내 이슈 분석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</si>
  <si>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</si>
  <si>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</si>
  <si>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</si>
  <si>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P2. 습관 트레킹 관련 정리</t>
    <phoneticPr fontId="1" type="noConversion"/>
  </si>
  <si>
    <t>P2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</si>
  <si>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</si>
  <si>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</si>
  <si>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</si>
  <si>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</si>
  <si>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</si>
  <si>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AP1</t>
    <phoneticPr fontId="1" type="noConversion"/>
  </si>
  <si>
    <t>AC1</t>
    <phoneticPr fontId="1" type="noConversion"/>
  </si>
  <si>
    <t>C1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</si>
  <si>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자동차 검사</t>
    </r>
    <phoneticPr fontId="1" type="noConversion"/>
  </si>
  <si>
    <t>C1</t>
    <phoneticPr fontId="1" type="noConversion"/>
  </si>
  <si>
    <t>COEX 전시회</t>
    <phoneticPr fontId="1" type="noConversion"/>
  </si>
  <si>
    <t>P2</t>
    <phoneticPr fontId="1" type="noConversion"/>
  </si>
  <si>
    <t>P2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</si>
  <si>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</si>
  <si>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출근 전 까지 금연</t>
    <phoneticPr fontId="1" type="noConversion"/>
  </si>
  <si>
    <t>X</t>
    <phoneticPr fontId="1" type="noConversion"/>
  </si>
  <si>
    <t>P3</t>
    <phoneticPr fontId="1" type="noConversion"/>
  </si>
  <si>
    <t>O</t>
    <phoneticPr fontId="1" type="noConversion"/>
  </si>
  <si>
    <t>독쓰 실행</t>
    <phoneticPr fontId="1" type="noConversion"/>
  </si>
  <si>
    <t>Items</t>
    <phoneticPr fontId="1" type="noConversion"/>
  </si>
  <si>
    <t>P1</t>
    <phoneticPr fontId="1" type="noConversion"/>
  </si>
  <si>
    <t>P2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</si>
  <si>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정리하는 뇌</t>
    </r>
    <phoneticPr fontId="1" type="noConversion"/>
  </si>
  <si>
    <t>뭔가 잡념에 휘둘렸던 하루...</t>
    <phoneticPr fontId="1" type="noConversion"/>
  </si>
  <si>
    <t>O</t>
    <phoneticPr fontId="1" type="noConversion"/>
  </si>
  <si>
    <t>X</t>
    <phoneticPr fontId="1" type="noConversion"/>
  </si>
  <si>
    <t>저녁 식사 후 금연</t>
    <phoneticPr fontId="1" type="noConversion"/>
  </si>
  <si>
    <t>점심 식사 후 금연</t>
    <phoneticPr fontId="1" type="noConversion"/>
  </si>
  <si>
    <t>금주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</si>
  <si>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</si>
  <si>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</si>
  <si>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</si>
  <si>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백업 자료 정리</t>
    </r>
    <phoneticPr fontId="1" type="noConversion"/>
  </si>
  <si>
    <t>AC1. 복구 자료 정리</t>
    <phoneticPr fontId="1" type="noConversion"/>
  </si>
  <si>
    <t>P4</t>
    <phoneticPr fontId="1" type="noConversion"/>
  </si>
  <si>
    <t>취침 00:00</t>
    <phoneticPr fontId="1" type="noConversion"/>
  </si>
  <si>
    <t>P4</t>
    <phoneticPr fontId="1" type="noConversion"/>
  </si>
  <si>
    <t>우째 아침부터 졸리냐?...</t>
    <phoneticPr fontId="1" type="noConversion"/>
  </si>
  <si>
    <t>X</t>
    <phoneticPr fontId="1" type="noConversion"/>
  </si>
  <si>
    <t>AC1</t>
    <phoneticPr fontId="1" type="noConversion"/>
  </si>
  <si>
    <t>AC1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</si>
  <si>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</si>
  <si>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</si>
  <si>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</si>
  <si>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</si>
  <si>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</si>
  <si>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간만에 MAUI 좀 진행했다. ㅋ</t>
    <phoneticPr fontId="1" type="noConversion"/>
  </si>
  <si>
    <t>O</t>
    <phoneticPr fontId="1" type="noConversion"/>
  </si>
  <si>
    <r>
      <t xml:space="preserve">2. 영어독립 /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</si>
  <si>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t>P3</t>
    <phoneticPr fontId="1" type="noConversion"/>
  </si>
  <si>
    <r>
      <t xml:space="preserve">P4. </t>
    </r>
    <r>
      <rPr>
        <sz val="11"/>
        <color rgb="FFFF0000"/>
        <rFont val="맑은 고딕"/>
        <family val="3"/>
        <charset val="129"/>
        <scheme val="minor"/>
      </rPr>
      <t>예측</t>
    </r>
    <phoneticPr fontId="1" type="noConversion"/>
  </si>
  <si>
    <t>P2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</si>
  <si>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</t>
    </r>
    <phoneticPr fontId="1" type="noConversion"/>
  </si>
  <si>
    <t>X</t>
    <phoneticPr fontId="1" type="noConversion"/>
  </si>
  <si>
    <t>아침 10분 눈운동 독서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</si>
  <si>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</si>
  <si>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</si>
  <si>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</si>
  <si>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</si>
  <si>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</si>
  <si>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</si>
  <si>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</si>
  <si>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</si>
  <si>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정리하는 뇌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</si>
  <si>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</si>
  <si>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</si>
  <si>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AC1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</si>
  <si>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COEX</t>
    </r>
    <phoneticPr fontId="1" type="noConversion"/>
  </si>
  <si>
    <t>5. 축구</t>
    <phoneticPr fontId="1" type="noConversion"/>
  </si>
  <si>
    <t>X</t>
    <phoneticPr fontId="1" type="noConversion"/>
  </si>
  <si>
    <t>P3</t>
    <phoneticPr fontId="1" type="noConversion"/>
  </si>
  <si>
    <t>P1</t>
    <phoneticPr fontId="1" type="noConversion"/>
  </si>
  <si>
    <t>P1. 비상식적 성공법칙 정리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</si>
  <si>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</si>
  <si>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</si>
  <si>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</si>
  <si>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</si>
  <si>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</si>
  <si>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</si>
  <si>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</si>
  <si>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</si>
  <si>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</si>
  <si>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O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</si>
  <si>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CoaXPress 카메라 인터페이스 확인.
  - 표준 납기 단축 관련.
  - </t>
    </r>
    <r>
      <rPr>
        <sz val="11"/>
        <color rgb="FFFF0000"/>
        <rFont val="맑은 고딕"/>
        <family val="3"/>
        <charset val="129"/>
        <scheme val="minor"/>
      </rPr>
      <t>Deep Learning 관련</t>
    </r>
    <r>
      <rPr>
        <sz val="11"/>
        <color theme="1"/>
        <rFont val="맑은 고딕"/>
        <family val="2"/>
        <charset val="129"/>
        <scheme val="minor"/>
      </rPr>
      <t xml:space="preserve"> 준비 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잔건정리
C3. CGMS TF 관련.
  - 진행 안 할 거 같은디....</t>
    </r>
    <phoneticPr fontId="1" type="noConversion"/>
  </si>
  <si>
    <t>AC1. UT 일정 미팅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</si>
  <si>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</si>
  <si>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</si>
  <si>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</si>
  <si>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</si>
  <si>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t>O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</si>
  <si>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</si>
  <si>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</si>
  <si>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</si>
  <si>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2. JK 독해 영상</t>
    <phoneticPr fontId="1" type="noConversion"/>
  </si>
  <si>
    <t>P4</t>
    <phoneticPr fontId="1" type="noConversion"/>
  </si>
  <si>
    <t>P3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</si>
  <si>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</si>
  <si>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</si>
  <si>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잔건 정리</t>
    </r>
    <phoneticPr fontId="1" type="noConversion"/>
  </si>
  <si>
    <t>P1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</si>
  <si>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</si>
  <si>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</si>
  <si>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정리하는 뇌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</si>
  <si>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</si>
  <si>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O</t>
    <phoneticPr fontId="1" type="noConversion"/>
  </si>
  <si>
    <t>X</t>
    <phoneticPr fontId="1" type="noConversion"/>
  </si>
  <si>
    <t>C1</t>
    <phoneticPr fontId="1" type="noConversion"/>
  </si>
  <si>
    <t>P2</t>
    <phoneticPr fontId="1" type="noConversion"/>
  </si>
  <si>
    <t>기상 6시</t>
    <phoneticPr fontId="1" type="noConversion"/>
  </si>
  <si>
    <t>취침 00:00</t>
    <phoneticPr fontId="1" type="noConversion"/>
  </si>
  <si>
    <t>X</t>
    <phoneticPr fontId="1" type="noConversion"/>
  </si>
  <si>
    <t>O</t>
    <phoneticPr fontId="1" type="noConversion"/>
  </si>
  <si>
    <t>칸 채우기 하고 있다. 뭐라도 해야…</t>
    <phoneticPr fontId="1" type="noConversion"/>
  </si>
  <si>
    <t>C1</t>
    <phoneticPr fontId="1" type="noConversion"/>
  </si>
  <si>
    <t>P3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</si>
  <si>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팀내 이슈 분석</t>
    </r>
    <phoneticPr fontId="1" type="noConversion"/>
  </si>
  <si>
    <t>X</t>
    <phoneticPr fontId="1" type="noConversion"/>
  </si>
  <si>
    <t>P2</t>
    <phoneticPr fontId="1" type="noConversion"/>
  </si>
  <si>
    <t>P1</t>
    <phoneticPr fontId="1" type="noConversion"/>
  </si>
  <si>
    <t>O</t>
    <phoneticPr fontId="1" type="noConversion"/>
  </si>
  <si>
    <t>P2</t>
    <phoneticPr fontId="1" type="noConversion"/>
  </si>
  <si>
    <t>P1</t>
    <phoneticPr fontId="1" type="noConversion"/>
  </si>
  <si>
    <t>P2. 주간 정리</t>
    <phoneticPr fontId="1" type="noConversion"/>
  </si>
  <si>
    <t>P1. 주간 독서 정리</t>
    <phoneticPr fontId="1" type="noConversion"/>
  </si>
  <si>
    <t>4. 영어 독립 산책</t>
    <phoneticPr fontId="1" type="noConversion"/>
  </si>
  <si>
    <t>5. 회사 운동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</si>
  <si>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독쓰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</si>
  <si>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AP1. 스파크 세차</t>
    <phoneticPr fontId="1" type="noConversion"/>
  </si>
  <si>
    <t>AC1. 배선 정리</t>
    <phoneticPr fontId="1" type="noConversion"/>
  </si>
  <si>
    <t>AC1</t>
    <phoneticPr fontId="1" type="noConversion"/>
  </si>
  <si>
    <t>P1. 부자의 언어</t>
    <phoneticPr fontId="1" type="noConversion"/>
  </si>
  <si>
    <t>2. Scribd 보충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</si>
  <si>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</si>
  <si>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</si>
  <si>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</si>
  <si>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P1</t>
    <phoneticPr fontId="1" type="noConversion"/>
  </si>
  <si>
    <t>C2</t>
    <phoneticPr fontId="1" type="noConversion"/>
  </si>
  <si>
    <t>3. 퇴근 책 듣기</t>
    <phoneticPr fontId="1" type="noConversion"/>
  </si>
  <si>
    <t>AP1</t>
    <phoneticPr fontId="1" type="noConversion"/>
  </si>
  <si>
    <t>AP2. 아들 스케이트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</si>
  <si>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</si>
  <si>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</si>
  <si>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</si>
  <si>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</si>
  <si>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AP2</t>
    <phoneticPr fontId="1" type="noConversion"/>
  </si>
  <si>
    <t>P2</t>
    <phoneticPr fontId="1" type="noConversion"/>
  </si>
  <si>
    <t>AP2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</si>
  <si>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</si>
  <si>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</si>
  <si>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</si>
  <si>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</si>
  <si>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오후 반차.</t>
    <phoneticPr fontId="1" type="noConversion"/>
  </si>
  <si>
    <t>AP1</t>
    <phoneticPr fontId="1" type="noConversion"/>
  </si>
  <si>
    <t>AC1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</si>
  <si>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</si>
  <si>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</si>
  <si>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</si>
  <si>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</si>
  <si>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회장님 전체 조회</t>
    </r>
    <phoneticPr fontId="1" type="noConversion"/>
  </si>
  <si>
    <t>AP1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</si>
  <si>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</si>
  <si>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</si>
  <si>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</si>
  <si>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</si>
  <si>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r>
      <t>AP2. 스파크 점검</t>
    </r>
    <r>
      <rPr>
        <sz val="11"/>
        <color rgb="FF006100"/>
        <rFont val="맑은 고딕"/>
        <family val="3"/>
        <charset val="129"/>
        <scheme val="minor"/>
      </rPr>
      <t xml:space="preserve"> 점검</t>
    </r>
    <phoneticPr fontId="1" type="noConversion"/>
  </si>
  <si>
    <t>O</t>
    <phoneticPr fontId="1" type="noConversion"/>
  </si>
  <si>
    <t>P1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</si>
  <si>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</si>
  <si>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</si>
  <si>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</si>
  <si>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</si>
  <si>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</si>
  <si>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</si>
  <si>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</si>
  <si>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C2</t>
    <phoneticPr fontId="1" type="noConversion"/>
  </si>
  <si>
    <t>P1. Aotomic Habit</t>
    <phoneticPr fontId="1" type="noConversion"/>
  </si>
  <si>
    <t>C2</t>
    <phoneticPr fontId="1" type="noConversion"/>
  </si>
  <si>
    <t>C1</t>
    <phoneticPr fontId="1" type="noConversion"/>
  </si>
  <si>
    <t>취침 00:00</t>
    <phoneticPr fontId="1" type="noConversion"/>
  </si>
  <si>
    <t>취침 00:00</t>
    <phoneticPr fontId="1" type="noConversion"/>
  </si>
  <si>
    <t>취침 00:00</t>
    <phoneticPr fontId="1" type="noConversion"/>
  </si>
  <si>
    <t>O</t>
    <phoneticPr fontId="1" type="noConversion"/>
  </si>
  <si>
    <t>C1</t>
    <phoneticPr fontId="1" type="noConversion"/>
  </si>
  <si>
    <t>C2</t>
    <phoneticPr fontId="1" type="noConversion"/>
  </si>
  <si>
    <t>P2</t>
    <phoneticPr fontId="1" type="noConversion"/>
  </si>
  <si>
    <t>P4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</si>
  <si>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</si>
  <si>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</si>
  <si>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</si>
  <si>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</si>
  <si>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</si>
  <si>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</si>
  <si>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</si>
  <si>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</si>
  <si>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</si>
  <si>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</si>
  <si>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</si>
  <si>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Aotomic Habit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</si>
  <si>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</si>
  <si>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C1</t>
    <phoneticPr fontId="1" type="noConversion"/>
  </si>
  <si>
    <t>P2</t>
    <phoneticPr fontId="1" type="noConversion"/>
  </si>
  <si>
    <t>P4</t>
    <phoneticPr fontId="1" type="noConversion"/>
  </si>
  <si>
    <t>5. 축구</t>
    <phoneticPr fontId="1" type="noConversion"/>
  </si>
  <si>
    <t>P2</t>
    <phoneticPr fontId="1" type="noConversion"/>
  </si>
  <si>
    <t>P2</t>
    <phoneticPr fontId="1" type="noConversion"/>
  </si>
  <si>
    <t>O</t>
    <phoneticPr fontId="1" type="noConversion"/>
  </si>
  <si>
    <t>C1</t>
    <phoneticPr fontId="1" type="noConversion"/>
  </si>
  <si>
    <t>C2</t>
    <phoneticPr fontId="1" type="noConversion"/>
  </si>
  <si>
    <t>P4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</si>
  <si>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독쓰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</si>
  <si>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</t>
    <phoneticPr fontId="1" type="noConversion"/>
  </si>
  <si>
    <t>3. 퇴근 책 듣기</t>
    <phoneticPr fontId="1" type="noConversion"/>
  </si>
  <si>
    <t>AP1. 거실 PC 세팅</t>
    <phoneticPr fontId="1" type="noConversion"/>
  </si>
  <si>
    <t>2. 영어독립 / Scribd</t>
    <phoneticPr fontId="1" type="noConversion"/>
  </si>
  <si>
    <t>P3. Class</t>
    <phoneticPr fontId="1" type="noConversion"/>
  </si>
  <si>
    <t>P3</t>
    <phoneticPr fontId="1" type="noConversion"/>
  </si>
  <si>
    <t>O</t>
    <phoneticPr fontId="1" type="noConversion"/>
  </si>
  <si>
    <t>AP1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</si>
  <si>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Aotomic Habit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</si>
  <si>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</si>
  <si>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</si>
  <si>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</si>
  <si>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기상 5시 40분</t>
    <phoneticPr fontId="1" type="noConversion"/>
  </si>
  <si>
    <t>AC1</t>
    <phoneticPr fontId="1" type="noConversion"/>
  </si>
  <si>
    <t>P4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</si>
  <si>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CC-Link 통신 관련</t>
    </r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</si>
  <si>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</si>
  <si>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Aotomic Habit</t>
    </r>
    <phoneticPr fontId="1" type="noConversion"/>
  </si>
  <si>
    <t>P2</t>
    <phoneticPr fontId="1" type="noConversion"/>
  </si>
  <si>
    <t>기상부터 좀 꼬이지 않았을까?...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</si>
  <si>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</si>
  <si>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</si>
  <si>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</si>
  <si>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취침 01:00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</si>
  <si>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</si>
  <si>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</si>
  <si>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</si>
  <si>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</si>
  <si>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4. 영어독립 산책</t>
    <phoneticPr fontId="1" type="noConversion"/>
  </si>
  <si>
    <t>5. 회사운동</t>
    <phoneticPr fontId="1" type="noConversion"/>
  </si>
  <si>
    <t>AC1</t>
    <phoneticPr fontId="1" type="noConversion"/>
  </si>
  <si>
    <t>AC1</t>
    <phoneticPr fontId="1" type="noConversion"/>
  </si>
  <si>
    <t>X</t>
    <phoneticPr fontId="1" type="noConversion"/>
  </si>
  <si>
    <t>C1</t>
    <phoneticPr fontId="1" type="noConversion"/>
  </si>
  <si>
    <t>O</t>
    <phoneticPr fontId="1" type="noConversion"/>
  </si>
  <si>
    <t>O</t>
    <phoneticPr fontId="1" type="noConversion"/>
  </si>
  <si>
    <t>P2</t>
    <phoneticPr fontId="1" type="noConversion"/>
  </si>
  <si>
    <t>요일</t>
    <phoneticPr fontId="1" type="noConversion"/>
  </si>
  <si>
    <t>AP2. 지연 픽업</t>
    <phoneticPr fontId="1" type="noConversion"/>
  </si>
  <si>
    <t>AP3. 스즈메의 문단속</t>
    <phoneticPr fontId="1" type="noConversion"/>
  </si>
  <si>
    <t xml:space="preserve">P1. </t>
    <phoneticPr fontId="1" type="noConversion"/>
  </si>
  <si>
    <t>P2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</si>
  <si>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</si>
  <si>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</si>
  <si>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</si>
  <si>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P1</t>
    <phoneticPr fontId="1" type="noConversion"/>
  </si>
  <si>
    <t>P1</t>
    <phoneticPr fontId="1" type="noConversion"/>
  </si>
  <si>
    <t>AP1. QM6 세차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</si>
  <si>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</si>
  <si>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P3</t>
    <phoneticPr fontId="1" type="noConversion"/>
  </si>
  <si>
    <t>AP1</t>
    <phoneticPr fontId="1" type="noConversion"/>
  </si>
  <si>
    <t>2. Scribd 보충</t>
    <phoneticPr fontId="1" type="noConversion"/>
  </si>
  <si>
    <t>P1. 주간 독서 내용 정리</t>
    <phoneticPr fontId="1" type="noConversion"/>
  </si>
  <si>
    <t>P3. 주간 클래스 내용 정리</t>
    <phoneticPr fontId="1" type="noConversion"/>
  </si>
  <si>
    <t>AP2</t>
    <phoneticPr fontId="1" type="noConversion"/>
  </si>
  <si>
    <t>AP3</t>
    <phoneticPr fontId="1" type="noConversion"/>
  </si>
  <si>
    <t>AP1</t>
    <phoneticPr fontId="1" type="noConversion"/>
  </si>
  <si>
    <t>AP3</t>
    <phoneticPr fontId="1" type="noConversion"/>
  </si>
  <si>
    <t>AP3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</si>
  <si>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홍춘옥 박사 라이브 강연</t>
    </r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</si>
  <si>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</si>
  <si>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</si>
  <si>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</si>
  <si>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</si>
  <si>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</si>
  <si>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AP1</t>
    <phoneticPr fontId="1" type="noConversion"/>
  </si>
  <si>
    <t>AP1</t>
    <phoneticPr fontId="1" type="noConversion"/>
  </si>
  <si>
    <t>AP2. 농구관람</t>
    <phoneticPr fontId="1" type="noConversion"/>
  </si>
  <si>
    <t>P1</t>
    <phoneticPr fontId="1" type="noConversion"/>
  </si>
  <si>
    <t>AP2</t>
    <phoneticPr fontId="1" type="noConversion"/>
  </si>
  <si>
    <t>AP2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</si>
  <si>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</si>
  <si>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</si>
  <si>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취침 11:00</t>
    <phoneticPr fontId="1" type="noConversion"/>
  </si>
  <si>
    <t>취침 11:00</t>
    <phoneticPr fontId="1" type="noConversion"/>
  </si>
  <si>
    <t>기상 7시</t>
    <phoneticPr fontId="1" type="noConversion"/>
  </si>
  <si>
    <t>오후 반차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</si>
  <si>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</si>
  <si>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</si>
  <si>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</si>
  <si>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</si>
  <si>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</si>
  <si>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</si>
  <si>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AC1</t>
    <phoneticPr fontId="1" type="noConversion"/>
  </si>
  <si>
    <t>C1</t>
    <phoneticPr fontId="1" type="noConversion"/>
  </si>
  <si>
    <t>P3. Class</t>
    <phoneticPr fontId="1" type="noConversion"/>
  </si>
  <si>
    <t>P2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</si>
  <si>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독쓰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</si>
  <si>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AP1</t>
    <phoneticPr fontId="1" type="noConversion"/>
  </si>
  <si>
    <t>AP1</t>
    <phoneticPr fontId="1" type="noConversion"/>
  </si>
  <si>
    <t>P3</t>
    <phoneticPr fontId="1" type="noConversion"/>
  </si>
  <si>
    <t>P1</t>
    <phoneticPr fontId="1" type="noConversion"/>
  </si>
  <si>
    <t>P2</t>
    <phoneticPr fontId="1" type="noConversion"/>
  </si>
  <si>
    <t>P1. 정리하는 뇌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</si>
  <si>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</si>
  <si>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</si>
  <si>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</si>
  <si>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</si>
  <si>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P1. 정리하는 뇌</t>
    <phoneticPr fontId="1" type="noConversion"/>
  </si>
  <si>
    <t>취침 00:00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</si>
  <si>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</si>
  <si>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</si>
  <si>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</si>
  <si>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P2</t>
    <phoneticPr fontId="1" type="noConversion"/>
  </si>
  <si>
    <t>AC1</t>
    <phoneticPr fontId="1" type="noConversion"/>
  </si>
  <si>
    <t>AC1</t>
    <phoneticPr fontId="1" type="noConversion"/>
  </si>
  <si>
    <t>O</t>
    <phoneticPr fontId="1" type="noConversion"/>
  </si>
  <si>
    <t>P2</t>
    <phoneticPr fontId="1" type="noConversion"/>
  </si>
  <si>
    <t>P2</t>
    <phoneticPr fontId="1" type="noConversion"/>
  </si>
  <si>
    <t>P2</t>
    <phoneticPr fontId="1" type="noConversion"/>
  </si>
  <si>
    <t>P3</t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</si>
  <si>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잔건 정리</t>
    </r>
    <phoneticPr fontId="1" type="noConversion"/>
  </si>
  <si>
    <t>잡생각이 많이 난 하루…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</si>
  <si>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</si>
  <si>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</si>
  <si>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</si>
  <si>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</si>
  <si>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X</t>
    <phoneticPr fontId="1" type="noConversion"/>
  </si>
  <si>
    <t>O</t>
    <phoneticPr fontId="1" type="noConversion"/>
  </si>
  <si>
    <t>AC1</t>
    <phoneticPr fontId="1" type="noConversion"/>
  </si>
  <si>
    <t>취침 01:00</t>
    <phoneticPr fontId="1" type="noConversion"/>
  </si>
  <si>
    <t>P2</t>
    <phoneticPr fontId="1" type="noConversion"/>
  </si>
  <si>
    <t>AC1</t>
    <phoneticPr fontId="1" type="noConversion"/>
  </si>
  <si>
    <t>O</t>
    <phoneticPr fontId="1" type="noConversion"/>
  </si>
  <si>
    <t>AC1</t>
    <phoneticPr fontId="1" type="noConversion"/>
  </si>
  <si>
    <t>P2</t>
    <phoneticPr fontId="1" type="noConversion"/>
  </si>
  <si>
    <t>AC2. UT 일정 미팅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</si>
  <si>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</si>
  <si>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</si>
  <si>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</si>
  <si>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</si>
  <si>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축구</t>
    </r>
    <phoneticPr fontId="1" type="noConversion"/>
  </si>
  <si>
    <t>P3</t>
    <phoneticPr fontId="1" type="noConversion"/>
  </si>
  <si>
    <t>P1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</si>
  <si>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</si>
  <si>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</si>
  <si>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</si>
  <si>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</si>
  <si>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</si>
  <si>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</si>
  <si>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</si>
  <si>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</si>
  <si>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AC2</t>
    <phoneticPr fontId="1" type="noConversion"/>
  </si>
  <si>
    <t>AC2. 환경안전 교육</t>
    <phoneticPr fontId="1" type="noConversion"/>
  </si>
  <si>
    <t>오늘</t>
    <phoneticPr fontId="1" type="noConversion"/>
  </si>
  <si>
    <t>AP2. 스즈메의 문단속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</si>
  <si>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</si>
  <si>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</si>
  <si>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</si>
  <si>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AC1</t>
    <phoneticPr fontId="1" type="noConversion"/>
  </si>
  <si>
    <t>P3</t>
    <phoneticPr fontId="1" type="noConversion"/>
  </si>
  <si>
    <t>P4</t>
    <phoneticPr fontId="1" type="noConversion"/>
  </si>
  <si>
    <t>저녁 휴식 시간에 집중해서 해야 하는데..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</si>
  <si>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</si>
  <si>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</si>
  <si>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</si>
  <si>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정리하는 뇌</t>
    </r>
    <phoneticPr fontId="1" type="noConversion"/>
  </si>
  <si>
    <t>취침 01:00</t>
    <phoneticPr fontId="1" type="noConversion"/>
  </si>
  <si>
    <t>X</t>
    <phoneticPr fontId="1" type="noConversion"/>
  </si>
  <si>
    <t>X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</si>
  <si>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CC-Link 통신 관련</t>
    </r>
    <r>
      <rPr>
        <sz val="11"/>
        <color theme="1"/>
        <rFont val="맑은 고딕"/>
        <family val="2"/>
        <charset val="129"/>
        <scheme val="minor"/>
      </rPr>
      <t xml:space="preserve"> 정리
  - </t>
    </r>
    <r>
      <rPr>
        <sz val="11"/>
        <color rgb="FFFF0000"/>
        <rFont val="맑은 고딕"/>
        <family val="3"/>
        <charset val="129"/>
        <scheme val="minor"/>
      </rPr>
      <t>통신 끝내고 진행해야 할 것</t>
    </r>
    <r>
      <rPr>
        <sz val="11"/>
        <color theme="1"/>
        <rFont val="맑은 고딕"/>
        <family val="2"/>
        <charset val="129"/>
        <scheme val="minor"/>
      </rPr>
      <t>에 대한 고민 필요.
  - 표준 납기 단축 관련.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04/03 SDV 반입</t>
    </r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</si>
  <si>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</si>
  <si>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</si>
  <si>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</si>
  <si>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</si>
  <si>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</si>
  <si>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</si>
  <si>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</si>
  <si>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</si>
  <si>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</si>
  <si>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</si>
  <si>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</si>
  <si>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</si>
  <si>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</si>
  <si>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팀내 이슈 분석</t>
    </r>
    <phoneticPr fontId="1" type="noConversion"/>
  </si>
  <si>
    <t>3. 출근 책 듣기</t>
    <phoneticPr fontId="1" type="noConversion"/>
  </si>
  <si>
    <t>O</t>
    <phoneticPr fontId="1" type="noConversion"/>
  </si>
  <si>
    <t>△</t>
    <phoneticPr fontId="1" type="noConversion"/>
  </si>
  <si>
    <t>P1</t>
    <phoneticPr fontId="1" type="noConversion"/>
  </si>
  <si>
    <t>P2</t>
    <phoneticPr fontId="1" type="noConversion"/>
  </si>
  <si>
    <t>AP1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</si>
  <si>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</si>
  <si>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</si>
  <si>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</si>
  <si>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스파크 세차</t>
    </r>
    <phoneticPr fontId="1" type="noConversion"/>
  </si>
  <si>
    <t>P1</t>
    <phoneticPr fontId="1" type="noConversion"/>
  </si>
  <si>
    <t>P1. 주간 독서 내용 정리</t>
    <phoneticPr fontId="1" type="noConversion"/>
  </si>
  <si>
    <t>2. Scribd 보충</t>
    <phoneticPr fontId="1" type="noConversion"/>
  </si>
  <si>
    <t>P2</t>
    <phoneticPr fontId="1" type="noConversion"/>
  </si>
  <si>
    <t>△</t>
    <phoneticPr fontId="1" type="noConversion"/>
  </si>
  <si>
    <t>X</t>
    <phoneticPr fontId="1" type="noConversion"/>
  </si>
  <si>
    <t>AP1</t>
    <phoneticPr fontId="1" type="noConversion"/>
  </si>
  <si>
    <t>AP1</t>
    <phoneticPr fontId="1" type="noConversion"/>
  </si>
  <si>
    <t>AP3. 아들 스케이트</t>
    <phoneticPr fontId="1" type="noConversion"/>
  </si>
  <si>
    <t>저녁 휴식 시간에 윗사람 있으면 진행이 잘 안되네…</t>
    <phoneticPr fontId="1" type="noConversion"/>
  </si>
  <si>
    <t>AP3</t>
    <phoneticPr fontId="1" type="noConversion"/>
  </si>
  <si>
    <t>Ap3</t>
    <phoneticPr fontId="1" type="noConversion"/>
  </si>
  <si>
    <t>Ap3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</si>
  <si>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</si>
  <si>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</si>
  <si>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</si>
  <si>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</si>
  <si>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</si>
  <si>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취침 00:00</t>
    <phoneticPr fontId="1" type="noConversion"/>
  </si>
  <si>
    <t>다시 금주 시작</t>
    <phoneticPr fontId="1" type="noConversion"/>
  </si>
  <si>
    <t>P2</t>
    <phoneticPr fontId="1" type="noConversion"/>
  </si>
  <si>
    <t>C1</t>
    <phoneticPr fontId="1" type="noConversion"/>
  </si>
  <si>
    <t>기상 5시 30분</t>
    <phoneticPr fontId="1" type="noConversion"/>
  </si>
  <si>
    <t>C1</t>
    <phoneticPr fontId="1" type="noConversion"/>
  </si>
  <si>
    <t>C1</t>
    <phoneticPr fontId="1" type="noConversion"/>
  </si>
  <si>
    <t>AP1. 치과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</si>
  <si>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</si>
  <si>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</si>
  <si>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</si>
  <si>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</si>
  <si>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CC-Link 통신 관련</t>
    </r>
    <r>
      <rPr>
        <sz val="11"/>
        <color theme="1"/>
        <rFont val="맑은 고딕"/>
        <family val="2"/>
        <charset val="129"/>
        <scheme val="minor"/>
      </rPr>
      <t xml:space="preserve"> 정리
  - </t>
    </r>
    <r>
      <rPr>
        <sz val="11"/>
        <color rgb="FFFF0000"/>
        <rFont val="맑은 고딕"/>
        <family val="3"/>
        <charset val="129"/>
        <scheme val="minor"/>
      </rPr>
      <t>통신 끝내고 진행해야 할 것</t>
    </r>
    <r>
      <rPr>
        <sz val="11"/>
        <color theme="1"/>
        <rFont val="맑은 고딕"/>
        <family val="2"/>
        <charset val="129"/>
        <scheme val="minor"/>
      </rPr>
      <t>에 대한 고민 필요.
  - 표준 납기 단축 관련.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04/03 SDV 반입</t>
    </r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</si>
  <si>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</si>
  <si>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</si>
  <si>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</si>
  <si>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</si>
  <si>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</si>
  <si>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</si>
  <si>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</si>
  <si>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</si>
  <si>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취침 11:00</t>
    <phoneticPr fontId="1" type="noConversion"/>
  </si>
  <si>
    <t>C2. Kickoff 미팅</t>
    <phoneticPr fontId="1" type="noConversion"/>
  </si>
  <si>
    <t>C2</t>
    <phoneticPr fontId="1" type="noConversion"/>
  </si>
  <si>
    <t>AC1</t>
    <phoneticPr fontId="1" type="noConversion"/>
  </si>
  <si>
    <t>C2</t>
    <phoneticPr fontId="1" type="noConversion"/>
  </si>
  <si>
    <t>P1. 종이책 읽기</t>
    <phoneticPr fontId="1" type="noConversion"/>
  </si>
  <si>
    <t>주말부터 붕 떴었지만 원상 복구 합시다.</t>
    <phoneticPr fontId="1" type="noConversion"/>
  </si>
  <si>
    <t>정리하는되는 잠시 보류</t>
    <phoneticPr fontId="1" type="noConversion"/>
  </si>
  <si>
    <t>P3</t>
    <phoneticPr fontId="1" type="noConversion"/>
  </si>
  <si>
    <r>
      <t xml:space="preserve">P3. </t>
    </r>
    <r>
      <rPr>
        <sz val="11"/>
        <color rgb="FF9C6500"/>
        <rFont val="맑은 고딕"/>
        <family val="3"/>
        <charset val="129"/>
        <scheme val="minor"/>
      </rPr>
      <t>Class</t>
    </r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</si>
  <si>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</si>
  <si>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</si>
  <si>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</si>
  <si>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r>
      <t xml:space="preserve">P2. </t>
    </r>
    <r>
      <rPr>
        <sz val="11"/>
        <color rgb="FF9C6500"/>
        <rFont val="맑은 고딕"/>
        <family val="3"/>
        <charset val="129"/>
        <scheme val="minor"/>
      </rPr>
      <t>일간 정리</t>
    </r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</si>
  <si>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CC-Link 통신 관련</t>
    </r>
    <phoneticPr fontId="1" type="noConversion"/>
  </si>
  <si>
    <r>
      <t xml:space="preserve">2. 영어독립 /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</si>
  <si>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종이책 읽기</t>
    </r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</si>
  <si>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</si>
  <si>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</si>
  <si>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</si>
  <si>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</si>
  <si>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5. 축구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</si>
  <si>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</si>
  <si>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</si>
  <si>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</si>
  <si>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</si>
  <si>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</si>
  <si>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</si>
  <si>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</si>
  <si>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</si>
  <si>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</si>
  <si>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</si>
  <si>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</si>
  <si>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</si>
  <si>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마곡 가봐야 함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</si>
  <si>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</si>
  <si>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</si>
  <si>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</si>
  <si>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X</t>
    <phoneticPr fontId="1" type="noConversion"/>
  </si>
  <si>
    <t>AC1</t>
    <phoneticPr fontId="1" type="noConversion"/>
  </si>
  <si>
    <t>AC1</t>
    <phoneticPr fontId="1" type="noConversion"/>
  </si>
  <si>
    <t>P4</t>
    <phoneticPr fontId="1" type="noConversion"/>
  </si>
  <si>
    <t>X</t>
    <phoneticPr fontId="1" type="noConversion"/>
  </si>
  <si>
    <t>O</t>
    <phoneticPr fontId="1" type="noConversion"/>
  </si>
  <si>
    <t>P1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</si>
  <si>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</si>
  <si>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</si>
  <si>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△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</si>
  <si>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</si>
  <si>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</si>
  <si>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</si>
  <si>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</si>
  <si>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산책 말고 운동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</si>
  <si>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</si>
  <si>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</si>
  <si>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</si>
  <si>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</si>
  <si>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</si>
  <si>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</si>
  <si>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</si>
  <si>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</si>
  <si>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</si>
  <si>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</si>
  <si>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</si>
  <si>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</si>
  <si>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</si>
  <si>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</si>
  <si>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P1. 주간 독서내용 정리</t>
    <phoneticPr fontId="1" type="noConversion"/>
  </si>
  <si>
    <t>2. Scribd 보충</t>
    <phoneticPr fontId="1" type="noConversion"/>
  </si>
  <si>
    <t>P3. 클래스 보충</t>
    <phoneticPr fontId="1" type="noConversion"/>
  </si>
  <si>
    <t>AP1. 지연 픽업</t>
    <phoneticPr fontId="1" type="noConversion"/>
  </si>
  <si>
    <t>AP1</t>
    <phoneticPr fontId="1" type="noConversion"/>
  </si>
  <si>
    <t>P3</t>
    <phoneticPr fontId="1" type="noConversion"/>
  </si>
  <si>
    <t>X</t>
    <phoneticPr fontId="1" type="noConversion"/>
  </si>
  <si>
    <t>O</t>
    <phoneticPr fontId="1" type="noConversion"/>
  </si>
  <si>
    <t>AP1</t>
    <phoneticPr fontId="1" type="noConversion"/>
  </si>
  <si>
    <t>AP1</t>
    <phoneticPr fontId="1" type="noConversion"/>
  </si>
  <si>
    <t>AP2. 미용실</t>
    <phoneticPr fontId="1" type="noConversion"/>
  </si>
  <si>
    <t>AP2</t>
    <phoneticPr fontId="1" type="noConversion"/>
  </si>
  <si>
    <t>AP2</t>
    <phoneticPr fontId="1" type="noConversion"/>
  </si>
  <si>
    <t>P2</t>
    <phoneticPr fontId="1" type="noConversion"/>
  </si>
  <si>
    <t>오후 반차 치과</t>
    <phoneticPr fontId="1" type="noConversion"/>
  </si>
  <si>
    <t>엄마 병원 서울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</si>
  <si>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</si>
  <si>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</si>
  <si>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</si>
  <si>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</si>
  <si>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큰 언니네 장례식</t>
    <phoneticPr fontId="1" type="noConversion"/>
  </si>
  <si>
    <t>C1</t>
    <phoneticPr fontId="1" type="noConversion"/>
  </si>
  <si>
    <t>C2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</si>
  <si>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
  - 표준 납기 단축 관련. -&gt; 이건 끝난건가??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가압착 </t>
    </r>
    <r>
      <rPr>
        <sz val="11"/>
        <color rgb="FFFF0000"/>
        <rFont val="맑은 고딕"/>
        <family val="3"/>
        <charset val="129"/>
        <scheme val="minor"/>
      </rPr>
      <t>축 제어</t>
    </r>
    <r>
      <rPr>
        <sz val="11"/>
        <color theme="1"/>
        <rFont val="맑은 고딕"/>
        <family val="3"/>
        <charset val="129"/>
        <scheme val="minor"/>
      </rPr>
      <t xml:space="preserve">( X, Y, T)  </t>
    </r>
    <phoneticPr fontId="1" type="noConversion"/>
  </si>
  <si>
    <t>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</si>
  <si>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CC-Link 통신 관련</t>
    </r>
    <phoneticPr fontId="1" type="noConversion"/>
  </si>
  <si>
    <t>C2. 기본 컨셉 파악</t>
    <phoneticPr fontId="1" type="noConversion"/>
  </si>
  <si>
    <t>C2</t>
    <phoneticPr fontId="1" type="noConversion"/>
  </si>
  <si>
    <t>AP1</t>
    <phoneticPr fontId="1" type="noConversion"/>
  </si>
  <si>
    <t>AP2. 장례식장</t>
    <phoneticPr fontId="1" type="noConversion"/>
  </si>
  <si>
    <t>P2</t>
    <phoneticPr fontId="1" type="noConversion"/>
  </si>
  <si>
    <t>O</t>
    <phoneticPr fontId="1" type="noConversion"/>
  </si>
  <si>
    <t>AP1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</si>
  <si>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</si>
  <si>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</si>
  <si>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</si>
  <si>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</si>
  <si>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</si>
  <si>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</si>
  <si>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</si>
  <si>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</si>
  <si>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AP2</t>
    <phoneticPr fontId="1" type="noConversion"/>
  </si>
  <si>
    <t>AP2</t>
    <phoneticPr fontId="1" type="noConversion"/>
  </si>
  <si>
    <t>취침 00:00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</si>
  <si>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</si>
  <si>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</si>
  <si>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</si>
  <si>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</si>
  <si>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C2</t>
    <phoneticPr fontId="1" type="noConversion"/>
  </si>
  <si>
    <t>C2</t>
    <phoneticPr fontId="1" type="noConversion"/>
  </si>
  <si>
    <t>AC1. SDD #18 관련</t>
    <phoneticPr fontId="1" type="noConversion"/>
  </si>
  <si>
    <t>AC1</t>
    <phoneticPr fontId="1" type="noConversion"/>
  </si>
  <si>
    <t>C2</t>
    <phoneticPr fontId="1" type="noConversion"/>
  </si>
  <si>
    <t>O</t>
    <phoneticPr fontId="1" type="noConversion"/>
  </si>
  <si>
    <t>P3</t>
    <phoneticPr fontId="1" type="noConversion"/>
  </si>
  <si>
    <t>퇴근 후 자기전까지 금연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</si>
  <si>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</si>
  <si>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</si>
  <si>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</si>
  <si>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</si>
  <si>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종이책 읽기</t>
    </r>
    <phoneticPr fontId="1" type="noConversion"/>
  </si>
  <si>
    <t>O</t>
    <phoneticPr fontId="1" type="noConversion"/>
  </si>
  <si>
    <t>O</t>
    <phoneticPr fontId="1" type="noConversion"/>
  </si>
  <si>
    <t>취침 00:00</t>
    <phoneticPr fontId="1" type="noConversion"/>
  </si>
  <si>
    <t>취침 00:00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</si>
  <si>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</si>
  <si>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</si>
  <si>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</si>
  <si>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</si>
  <si>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C1</t>
    <phoneticPr fontId="1" type="noConversion"/>
  </si>
  <si>
    <t>X</t>
    <phoneticPr fontId="1" type="noConversion"/>
  </si>
  <si>
    <t>P3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</si>
  <si>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</si>
  <si>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</si>
  <si>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</si>
  <si>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</si>
  <si>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</si>
  <si>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</si>
  <si>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</si>
  <si>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C1</t>
    <phoneticPr fontId="1" type="noConversion"/>
  </si>
  <si>
    <t>C2</t>
    <phoneticPr fontId="1" type="noConversion"/>
  </si>
  <si>
    <t>P4</t>
    <phoneticPr fontId="1" type="noConversion"/>
  </si>
  <si>
    <t>AP1. 엄마 병원</t>
    <phoneticPr fontId="1" type="noConversion"/>
  </si>
  <si>
    <t>AP1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</si>
  <si>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</t>
    </r>
    <phoneticPr fontId="1" type="noConversion"/>
  </si>
  <si>
    <t>기상 6시 30분</t>
    <phoneticPr fontId="1" type="noConversion"/>
  </si>
  <si>
    <t>P2</t>
    <phoneticPr fontId="1" type="noConversion"/>
  </si>
  <si>
    <t>P1</t>
    <phoneticPr fontId="1" type="noConversion"/>
  </si>
  <si>
    <t>이번주에는 계속 뭔가 일이 생기는 구먼…</t>
    <phoneticPr fontId="1" type="noConversion"/>
  </si>
  <si>
    <t>P3</t>
    <phoneticPr fontId="1" type="noConversion"/>
  </si>
  <si>
    <t>P3</t>
    <phoneticPr fontId="1" type="noConversion"/>
  </si>
  <si>
    <t>C1</t>
    <phoneticPr fontId="1" type="noConversion"/>
  </si>
  <si>
    <t>치과 방문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</si>
  <si>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보고서 작성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</si>
  <si>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</si>
  <si>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</si>
  <si>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</si>
  <si>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</si>
  <si>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C1</t>
    <phoneticPr fontId="1" type="noConversion"/>
  </si>
  <si>
    <t>AP1</t>
    <phoneticPr fontId="1" type="noConversion"/>
  </si>
  <si>
    <t>C1</t>
    <phoneticPr fontId="1" type="noConversion"/>
  </si>
  <si>
    <t>C1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</si>
  <si>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</si>
  <si>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</si>
  <si>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</si>
  <si>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</si>
  <si>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</si>
  <si>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</si>
  <si>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</si>
  <si>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</si>
  <si>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</si>
  <si>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C1</t>
    <phoneticPr fontId="1" type="noConversion"/>
  </si>
  <si>
    <t>C2</t>
    <phoneticPr fontId="1" type="noConversion"/>
  </si>
  <si>
    <t>AP1</t>
    <phoneticPr fontId="1" type="noConversion"/>
  </si>
  <si>
    <t>X</t>
    <phoneticPr fontId="1" type="noConversion"/>
  </si>
  <si>
    <t>AC1. A-Lami Check</t>
    <phoneticPr fontId="1" type="noConversion"/>
  </si>
  <si>
    <t>AC1</t>
    <phoneticPr fontId="1" type="noConversion"/>
  </si>
  <si>
    <t>AP1</t>
    <phoneticPr fontId="1" type="noConversion"/>
  </si>
  <si>
    <t>AP1</t>
    <phoneticPr fontId="1" type="noConversion"/>
  </si>
  <si>
    <t>P3</t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</si>
  <si>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저녁 운동</t>
    </r>
    <phoneticPr fontId="1" type="noConversion"/>
  </si>
  <si>
    <t>P1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</si>
  <si>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</si>
  <si>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</si>
  <si>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</si>
  <si>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AC1</t>
    <phoneticPr fontId="1" type="noConversion"/>
  </si>
  <si>
    <t>AC1. A-Lami Check</t>
    <phoneticPr fontId="1" type="noConversion"/>
  </si>
  <si>
    <t>C1</t>
    <phoneticPr fontId="1" type="noConversion"/>
  </si>
  <si>
    <t>AC1</t>
    <phoneticPr fontId="1" type="noConversion"/>
  </si>
  <si>
    <t>P3</t>
    <phoneticPr fontId="1" type="noConversion"/>
  </si>
  <si>
    <t>취침 01:00</t>
    <phoneticPr fontId="1" type="noConversion"/>
  </si>
  <si>
    <t>O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</si>
  <si>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</si>
  <si>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</si>
  <si>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</si>
  <si>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r>
      <t xml:space="preserve">엄마 병원 </t>
    </r>
    <r>
      <rPr>
        <i/>
        <strike/>
        <sz val="11"/>
        <color rgb="FF7F7F7F"/>
        <rFont val="맑은 고딕"/>
        <family val="3"/>
        <charset val="129"/>
        <scheme val="minor"/>
      </rPr>
      <t>연차 필요</t>
    </r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</si>
  <si>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</si>
  <si>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</si>
  <si>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</si>
  <si>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</si>
  <si>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O</t>
    <phoneticPr fontId="1" type="noConversion"/>
  </si>
  <si>
    <t>C1</t>
    <phoneticPr fontId="1" type="noConversion"/>
  </si>
  <si>
    <t>P2</t>
    <phoneticPr fontId="1" type="noConversion"/>
  </si>
  <si>
    <t>C2. 기본 컨셉 파악</t>
    <phoneticPr fontId="1" type="noConversion"/>
  </si>
  <si>
    <t>X</t>
    <phoneticPr fontId="1" type="noConversion"/>
  </si>
  <si>
    <t>C2</t>
    <phoneticPr fontId="1" type="noConversion"/>
  </si>
  <si>
    <t>C1</t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</si>
  <si>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축구?</t>
    </r>
    <phoneticPr fontId="1" type="noConversion"/>
  </si>
  <si>
    <t>눈치가 보이넹…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</si>
  <si>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</si>
  <si>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</si>
  <si>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</si>
  <si>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</si>
  <si>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</si>
  <si>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</si>
  <si>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</si>
  <si>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</si>
  <si>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</si>
  <si>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</si>
  <si>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P3</t>
    <phoneticPr fontId="1" type="noConversion"/>
  </si>
  <si>
    <t>X</t>
    <phoneticPr fontId="1" type="noConversion"/>
  </si>
  <si>
    <t>P4</t>
    <phoneticPr fontId="1" type="noConversion"/>
  </si>
  <si>
    <t>졸리고 일이 손에 안 잡힌다. 시간만 가고</t>
    <phoneticPr fontId="1" type="noConversion"/>
  </si>
  <si>
    <t>C1</t>
    <phoneticPr fontId="1" type="noConversion"/>
  </si>
  <si>
    <t>C1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</si>
  <si>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</si>
  <si>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</si>
  <si>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</si>
  <si>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</si>
  <si>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</si>
  <si>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</si>
  <si>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C1</t>
    <phoneticPr fontId="1" type="noConversion"/>
  </si>
  <si>
    <t>X</t>
    <phoneticPr fontId="1" type="noConversion"/>
  </si>
  <si>
    <t>P3</t>
    <phoneticPr fontId="1" type="noConversion"/>
  </si>
  <si>
    <t>P2</t>
    <phoneticPr fontId="1" type="noConversion"/>
  </si>
  <si>
    <t>P1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</si>
  <si>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</si>
  <si>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일간 정리를 계속 안하는게 문제다</t>
    <phoneticPr fontId="1" type="noConversion"/>
  </si>
  <si>
    <t>P3</t>
    <phoneticPr fontId="1" type="noConversion"/>
  </si>
  <si>
    <t>3. 퇴근 책 듣기</t>
    <phoneticPr fontId="1" type="noConversion"/>
  </si>
  <si>
    <t>P1. 주간 독서 정리</t>
    <phoneticPr fontId="1" type="noConversion"/>
  </si>
  <si>
    <t>2. 주간 Scribd 정리</t>
    <phoneticPr fontId="1" type="noConversion"/>
  </si>
  <si>
    <t>P3. 주간 클래스 정리</t>
    <phoneticPr fontId="1" type="noConversion"/>
  </si>
  <si>
    <t>P2</t>
    <phoneticPr fontId="1" type="noConversion"/>
  </si>
  <si>
    <t>P1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</si>
  <si>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</si>
  <si>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</si>
  <si>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</si>
  <si>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AP2. 아들 스케이트</t>
    <phoneticPr fontId="1" type="noConversion"/>
  </si>
  <si>
    <t>4. 산책</t>
    <phoneticPr fontId="1" type="noConversion"/>
  </si>
  <si>
    <t>O</t>
    <phoneticPr fontId="1" type="noConversion"/>
  </si>
  <si>
    <t>어떻게든 12시 전에 안방에 들어가야 한다.</t>
    <phoneticPr fontId="1" type="noConversion"/>
  </si>
  <si>
    <t>AP1</t>
    <phoneticPr fontId="1" type="noConversion"/>
  </si>
  <si>
    <t>P1</t>
    <phoneticPr fontId="1" type="noConversion"/>
  </si>
  <si>
    <t>취침 00:00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</si>
  <si>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</si>
  <si>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</si>
  <si>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</si>
  <si>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</si>
  <si>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AP2</t>
    <phoneticPr fontId="1" type="noConversion"/>
  </si>
  <si>
    <t>AP3</t>
    <phoneticPr fontId="1" type="noConversion"/>
  </si>
  <si>
    <t>AP3</t>
    <phoneticPr fontId="1" type="noConversion"/>
  </si>
  <si>
    <t>P2</t>
    <phoneticPr fontId="1" type="noConversion"/>
  </si>
  <si>
    <r>
      <t xml:space="preserve">AP3. </t>
    </r>
    <r>
      <rPr>
        <sz val="11"/>
        <color rgb="FF006100"/>
        <rFont val="맑은 고딕"/>
        <family val="3"/>
        <charset val="129"/>
        <scheme val="minor"/>
      </rPr>
      <t>놀숲?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</si>
  <si>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</si>
  <si>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O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</si>
  <si>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</si>
  <si>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</si>
  <si>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</si>
  <si>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</si>
  <si>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</si>
  <si>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</si>
  <si>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보고서 작성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</si>
  <si>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C1</t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</si>
  <si>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VAT COG Clone</t>
    </r>
    <phoneticPr fontId="1" type="noConversion"/>
  </si>
  <si>
    <t>C1. SDD 18호기 개조 검토</t>
    <phoneticPr fontId="1" type="noConversion"/>
  </si>
  <si>
    <t>C1</t>
    <phoneticPr fontId="1" type="noConversion"/>
  </si>
  <si>
    <r>
      <t>C1.</t>
    </r>
    <r>
      <rPr>
        <sz val="11"/>
        <color rgb="FF9C6500"/>
        <rFont val="맑은 고딕"/>
        <family val="3"/>
        <charset val="129"/>
        <scheme val="minor"/>
      </rPr>
      <t xml:space="preserve"> VAT COG Clone</t>
    </r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</si>
  <si>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MMC C# Wrapper</t>
    </r>
    <phoneticPr fontId="1" type="noConversion"/>
  </si>
  <si>
    <t>P3</t>
    <phoneticPr fontId="1" type="noConversion"/>
  </si>
  <si>
    <t>5. 저녁 운동</t>
    <phoneticPr fontId="1" type="noConversion"/>
  </si>
  <si>
    <t>P2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</si>
  <si>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</si>
  <si>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</si>
  <si>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</si>
  <si>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</si>
  <si>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</si>
  <si>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</si>
  <si>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내 일에 집중! 그러나 칼은 간다.</t>
    <phoneticPr fontId="1" type="noConversion"/>
  </si>
  <si>
    <t>C1</t>
    <phoneticPr fontId="1" type="noConversion"/>
  </si>
  <si>
    <t>AC1. SDB 잔건 미팅</t>
    <phoneticPr fontId="1" type="noConversion"/>
  </si>
  <si>
    <t>AC1</t>
    <phoneticPr fontId="1" type="noConversion"/>
  </si>
  <si>
    <t>AC1</t>
    <phoneticPr fontId="1" type="noConversion"/>
  </si>
  <si>
    <t>P3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</si>
  <si>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</si>
  <si>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</si>
  <si>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</si>
  <si>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P1</t>
    <phoneticPr fontId="1" type="noConversion"/>
  </si>
  <si>
    <t>P2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</si>
  <si>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</si>
  <si>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</si>
  <si>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</si>
  <si>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</si>
  <si>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</si>
  <si>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</si>
  <si>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</si>
  <si>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</si>
  <si>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C2</t>
    <phoneticPr fontId="1" type="noConversion"/>
  </si>
  <si>
    <t>취침 01:00</t>
    <phoneticPr fontId="1" type="noConversion"/>
  </si>
  <si>
    <t>AP1. 치과</t>
    <phoneticPr fontId="1" type="noConversion"/>
  </si>
  <si>
    <t>AP1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</si>
  <si>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</si>
  <si>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</si>
  <si>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</si>
  <si>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</si>
  <si>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</si>
  <si>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</si>
  <si>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일간 정리 시간 집중!!</t>
    <phoneticPr fontId="1" type="noConversion"/>
  </si>
  <si>
    <t>C1</t>
    <phoneticPr fontId="1" type="noConversion"/>
  </si>
  <si>
    <t>AC1</t>
    <phoneticPr fontId="1" type="noConversion"/>
  </si>
  <si>
    <t>AC2</t>
    <phoneticPr fontId="1" type="noConversion"/>
  </si>
  <si>
    <t>AC2. SDB 잔건 정리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</si>
  <si>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VAT 추가 )
  - SDB 잔건 정리 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가압착 </t>
    </r>
    <r>
      <rPr>
        <sz val="11"/>
        <color rgb="FFFF0000"/>
        <rFont val="맑은 고딕"/>
        <family val="3"/>
        <charset val="129"/>
        <scheme val="minor"/>
      </rPr>
      <t>축 제어</t>
    </r>
    <r>
      <rPr>
        <sz val="11"/>
        <color theme="1"/>
        <rFont val="맑은 고딕"/>
        <family val="3"/>
        <charset val="129"/>
        <scheme val="minor"/>
      </rPr>
      <t>( X, Y, T)  - C# 샘플 프로젝트 분석
  - 프로젝트 진행 준비 ( 비전맵 작성, 프로그램 준비 )</t>
    </r>
    <phoneticPr fontId="1" type="noConversion"/>
  </si>
  <si>
    <t>정말 들어가기 싫은데…</t>
    <phoneticPr fontId="1" type="noConversion"/>
  </si>
  <si>
    <t>취침 00:00 을 목표로 해야 한다.</t>
    <phoneticPr fontId="1" type="noConversion"/>
  </si>
  <si>
    <t>AC2</t>
    <phoneticPr fontId="1" type="noConversion"/>
  </si>
  <si>
    <t>AC2</t>
    <phoneticPr fontId="1" type="noConversion"/>
  </si>
  <si>
    <t>P3</t>
    <phoneticPr fontId="1" type="noConversion"/>
  </si>
  <si>
    <t>C2.도 진행을 해야 한다.</t>
    <phoneticPr fontId="1" type="noConversion"/>
  </si>
  <si>
    <t>P4</t>
    <phoneticPr fontId="1" type="noConversion"/>
  </si>
  <si>
    <t>P2</t>
    <phoneticPr fontId="1" type="noConversion"/>
  </si>
  <si>
    <t>C1</t>
    <phoneticPr fontId="1" type="noConversion"/>
  </si>
  <si>
    <t>P1</t>
    <phoneticPr fontId="1" type="noConversion"/>
  </si>
  <si>
    <t>오후 치과 반차</t>
    <phoneticPr fontId="1" type="noConversion"/>
  </si>
  <si>
    <t>4. 점심 산책</t>
    <phoneticPr fontId="1" type="noConversion"/>
  </si>
  <si>
    <t>X</t>
    <phoneticPr fontId="1" type="noConversion"/>
  </si>
  <si>
    <t>O</t>
    <phoneticPr fontId="1" type="noConversion"/>
  </si>
  <si>
    <t>사내 체육대회</t>
    <phoneticPr fontId="1" type="noConversion"/>
  </si>
  <si>
    <t>C1</t>
    <phoneticPr fontId="1" type="noConversion"/>
  </si>
  <si>
    <t>엄마 병원 연차</t>
    <phoneticPr fontId="1" type="noConversion"/>
  </si>
  <si>
    <t>X</t>
    <phoneticPr fontId="1" type="noConversion"/>
  </si>
  <si>
    <t>O</t>
    <phoneticPr fontId="1" type="noConversion"/>
  </si>
  <si>
    <t>C2</t>
    <phoneticPr fontId="1" type="noConversion"/>
  </si>
  <si>
    <t>3. 퇴근 책 듣기</t>
    <phoneticPr fontId="1" type="noConversion"/>
  </si>
  <si>
    <t>P1</t>
    <phoneticPr fontId="1" type="noConversion"/>
  </si>
  <si>
    <t>AC1</t>
    <phoneticPr fontId="1" type="noConversion"/>
  </si>
  <si>
    <t>AC1. SDB 잔건 정리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</si>
  <si>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혁신 가압착 T/T</t>
    </r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</si>
  <si>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MMC C# Wrapper</t>
    </r>
    <phoneticPr fontId="1" type="noConversion"/>
  </si>
  <si>
    <t>P3</t>
    <phoneticPr fontId="1" type="noConversion"/>
  </si>
  <si>
    <t>P2</t>
    <phoneticPr fontId="1" type="noConversion"/>
  </si>
  <si>
    <t>AP1. 마라탕?</t>
    <phoneticPr fontId="1" type="noConversion"/>
  </si>
  <si>
    <t>P1</t>
    <phoneticPr fontId="1" type="noConversion"/>
  </si>
  <si>
    <t>P1. 주간 독서내용 정리</t>
    <phoneticPr fontId="1" type="noConversion"/>
  </si>
  <si>
    <t>2. Scribd 보충</t>
    <phoneticPr fontId="1" type="noConversion"/>
  </si>
  <si>
    <t>P3. 클래스 보충</t>
    <phoneticPr fontId="1" type="noConversion"/>
  </si>
  <si>
    <r>
      <t xml:space="preserve">C2. </t>
    </r>
    <r>
      <rPr>
        <i/>
        <sz val="11"/>
        <color rgb="FF7F7F7F"/>
        <rFont val="맑은 고딕"/>
        <family val="3"/>
        <charset val="129"/>
        <scheme val="minor"/>
      </rPr>
      <t>MMC C# Wrapper</t>
    </r>
    <phoneticPr fontId="1" type="noConversion"/>
  </si>
  <si>
    <t>X</t>
    <phoneticPr fontId="1" type="noConversion"/>
  </si>
  <si>
    <t>O</t>
    <phoneticPr fontId="1" type="noConversion"/>
  </si>
  <si>
    <t>P3</t>
    <phoneticPr fontId="1" type="noConversion"/>
  </si>
  <si>
    <t>취침 11:00</t>
    <phoneticPr fontId="1" type="noConversion"/>
  </si>
  <si>
    <t>AP1. 엄마 병원</t>
    <phoneticPr fontId="1" type="noConversion"/>
  </si>
  <si>
    <t>AP1</t>
    <phoneticPr fontId="1" type="noConversion"/>
  </si>
  <si>
    <t>C1</t>
    <phoneticPr fontId="1" type="noConversion"/>
  </si>
  <si>
    <t>P1</t>
    <phoneticPr fontId="1" type="noConversion"/>
  </si>
  <si>
    <t>AP1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</si>
  <si>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</si>
  <si>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</si>
  <si>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</si>
  <si>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</si>
  <si>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</si>
  <si>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</si>
  <si>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보고서 작성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워터픽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</si>
  <si>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P2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</si>
  <si>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</si>
  <si>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</si>
  <si>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</si>
  <si>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</si>
  <si>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</si>
  <si>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</si>
  <si>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</si>
  <si>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</si>
  <si>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</si>
  <si>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</si>
  <si>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</si>
  <si>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</si>
  <si>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</si>
  <si>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</si>
  <si>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</si>
  <si>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</si>
  <si>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</si>
  <si>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</si>
  <si>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</si>
  <si>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</si>
  <si>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취침 01:00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</si>
  <si>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</si>
  <si>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</si>
  <si>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</si>
  <si>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C2</t>
    <phoneticPr fontId="1" type="noConversion"/>
  </si>
  <si>
    <t>AC1. SDB 잔건 정리</t>
    <phoneticPr fontId="1" type="noConversion"/>
  </si>
  <si>
    <t>AC1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</si>
  <si>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</si>
  <si>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</si>
  <si>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</si>
  <si>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</si>
  <si>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r>
      <t>C1.</t>
    </r>
    <r>
      <rPr>
        <sz val="11"/>
        <color rgb="FF9C0006"/>
        <rFont val="맑은 고딕"/>
        <family val="3"/>
        <charset val="129"/>
        <scheme val="minor"/>
      </rPr>
      <t xml:space="preserve"> VAT COG Clone</t>
    </r>
    <phoneticPr fontId="1" type="noConversion"/>
  </si>
  <si>
    <t>P3</t>
    <phoneticPr fontId="1" type="noConversion"/>
  </si>
  <si>
    <t>아씨~ KTG… ㅜㅜ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</si>
  <si>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</si>
  <si>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</si>
  <si>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</si>
  <si>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취침 01:00</t>
    <phoneticPr fontId="1" type="noConversion"/>
  </si>
  <si>
    <t>취침 01:00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</si>
  <si>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</si>
  <si>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</si>
  <si>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</si>
  <si>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C2</t>
    <phoneticPr fontId="1" type="noConversion"/>
  </si>
  <si>
    <r>
      <t xml:space="preserve">C2. </t>
    </r>
    <r>
      <rPr>
        <sz val="11"/>
        <color rgb="FF006100"/>
        <rFont val="맑은 고딕"/>
        <family val="3"/>
        <charset val="129"/>
        <scheme val="minor"/>
      </rPr>
      <t>혁신 가압착 T/T</t>
    </r>
    <phoneticPr fontId="1" type="noConversion"/>
  </si>
  <si>
    <t>C1</t>
    <phoneticPr fontId="1" type="noConversion"/>
  </si>
  <si>
    <t>C1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</si>
  <si>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VAT 추가 )
  - SDB 잔건 정리 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CXP 적용 및 통신 테스트 진행 ( 차주 CXP 카메라 입고 예정 )
  - 프로젝트 진행 준비 ( 비전맵 작성, 프로그램 준비 )</t>
    </r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</si>
  <si>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</si>
  <si>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</si>
  <si>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</si>
  <si>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C1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</si>
  <si>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치과</t>
    </r>
    <phoneticPr fontId="1" type="noConversion"/>
  </si>
  <si>
    <t>그래도 하라는 데로 하니 조용해지기는 하는구먼…</t>
    <phoneticPr fontId="1" type="noConversion"/>
  </si>
  <si>
    <t>P2</t>
    <phoneticPr fontId="1" type="noConversion"/>
  </si>
  <si>
    <t>C1</t>
    <phoneticPr fontId="1" type="noConversion"/>
  </si>
  <si>
    <t>P3</t>
    <phoneticPr fontId="1" type="noConversion"/>
  </si>
  <si>
    <t>AC1</t>
    <phoneticPr fontId="1" type="noConversion"/>
  </si>
  <si>
    <r>
      <t xml:space="preserve">AC1. </t>
    </r>
    <r>
      <rPr>
        <sz val="11"/>
        <color rgb="FFFF0000"/>
        <rFont val="맑은 고딕"/>
        <family val="3"/>
        <charset val="129"/>
        <scheme val="minor"/>
      </rPr>
      <t>SDB 잔건</t>
    </r>
    <r>
      <rPr>
        <sz val="11"/>
        <color theme="1"/>
        <rFont val="맑은 고딕"/>
        <family val="2"/>
        <charset val="129"/>
        <scheme val="minor"/>
      </rPr>
      <t xml:space="preserve"> 정리</t>
    </r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</si>
  <si>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SDB 잔건 정리</t>
    </r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</si>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</sst>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hh"/>
    <numFmt numFmtId="177" formatCode="#,##0.0_ "/>
    <numFmt numFmtId="178" formatCode="yyyy&quot;년&quot;\ m&quot;월&quot;\ d&quot;일&quot;;@"/>
    <numFmt numFmtId="179" formatCode="yyyy&quot;년&quot;\ m&quot;월&quot;;@"/>
    <numFmt numFmtId="180" formatCode="dd"/>
  </numFmts>
  <fonts count="4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  <font>
      <sz val="14"/>
      <color theme="1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11"/>
      <color theme="4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1"/>
      <color theme="0" tint="-0.499984740745262"/>
      <name val="맑은 고딕"/>
      <family val="2"/>
      <charset val="129"/>
      <scheme val="minor"/>
    </font>
    <font>
      <sz val="11"/>
      <color theme="0" tint="-0.499984740745262"/>
      <name val="맑은 고딕"/>
      <family val="3"/>
      <charset val="129"/>
      <scheme val="minor"/>
    </font>
    <font>
      <strike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b/>
      <sz val="9"/>
      <color indexed="81"/>
      <name val="돋움"/>
      <family val="3"/>
      <charset val="129"/>
    </font>
    <font>
      <b/>
      <sz val="11"/>
      <color theme="4"/>
      <name val="맑은 고딕"/>
      <family val="3"/>
      <charset val="129"/>
      <scheme val="minor"/>
    </font>
    <font>
      <b/>
      <i/>
      <sz val="11"/>
      <color rgb="FFFF00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strike/>
      <sz val="9"/>
      <color indexed="81"/>
      <name val="맑은 고딕"/>
      <family val="3"/>
      <charset val="129"/>
    </font>
    <font>
      <strike/>
      <sz val="9"/>
      <color indexed="81"/>
      <name val="Tahoma"/>
      <family val="2"/>
    </font>
    <font>
      <sz val="9"/>
      <color indexed="81"/>
      <name val="맑은 고딕"/>
      <family val="3"/>
      <charset val="129"/>
    </font>
    <font>
      <sz val="9"/>
      <color indexed="10"/>
      <name val="맑은 고딕"/>
      <family val="3"/>
      <charset val="129"/>
    </font>
    <font>
      <strike/>
      <sz val="11"/>
      <color theme="4"/>
      <name val="맑은 고딕"/>
      <family val="3"/>
      <charset val="129"/>
      <scheme val="minor"/>
    </font>
    <font>
      <b/>
      <sz val="12"/>
      <color rgb="FFFF0000"/>
      <name val="맑은 고딕"/>
      <family val="3"/>
      <charset val="129"/>
      <scheme val="minor"/>
    </font>
    <font>
      <u val="double"/>
      <sz val="9"/>
      <color indexed="81"/>
      <name val="돋움"/>
      <family val="3"/>
      <charset val="129"/>
    </font>
    <font>
      <b/>
      <strike/>
      <sz val="9"/>
      <color indexed="81"/>
      <name val="맑은 고딕"/>
      <family val="3"/>
      <charset val="129"/>
    </font>
    <font>
      <b/>
      <sz val="9"/>
      <color indexed="81"/>
      <name val="맑은 고딕"/>
      <family val="3"/>
      <charset val="129"/>
    </font>
    <font>
      <strike/>
      <sz val="11"/>
      <color theme="1"/>
      <name val="맑은 고딕"/>
      <family val="2"/>
      <charset val="129"/>
      <scheme val="minor"/>
    </font>
    <font>
      <sz val="11"/>
      <color theme="4" tint="-0.499984740745262"/>
      <name val="맑은 고딕"/>
      <family val="3"/>
      <charset val="129"/>
      <scheme val="minor"/>
    </font>
    <font>
      <strike/>
      <sz val="11"/>
      <color rgb="FFFF0000"/>
      <name val="맑은 고딕"/>
      <family val="3"/>
      <charset val="129"/>
      <scheme val="minor"/>
    </font>
    <font>
      <sz val="11"/>
      <color theme="2" tint="-9.9978637043366805E-2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i/>
      <strike/>
      <sz val="11"/>
      <color rgb="FF7F7F7F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  <fill>
      <gradientFill degree="90">
        <stop position="0">
          <color theme="0"/>
        </stop>
        <stop position="0.5">
          <color theme="4"/>
        </stop>
        <stop position="1">
          <color theme="0"/>
        </stop>
      </gradientFill>
    </fill>
  </fills>
  <borders count="6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auto="1"/>
      </right>
      <top style="medium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</borders>
  <cellStyleXfs count="5">
    <xf numFmtId="0" fontId="0" fillId="0" borderId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</cellStyleXfs>
  <cellXfs count="23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3" borderId="5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31" xfId="0" applyFill="1" applyBorder="1" applyAlignment="1">
      <alignment horizontal="center" vertical="center"/>
    </xf>
    <xf numFmtId="0" fontId="0" fillId="3" borderId="32" xfId="0" applyFill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16" fillId="0" borderId="36" xfId="0" applyFont="1" applyBorder="1" applyAlignment="1">
      <alignment horizontal="center" vertical="center"/>
    </xf>
    <xf numFmtId="0" fontId="17" fillId="0" borderId="37" xfId="0" applyFont="1" applyBorder="1" applyAlignment="1">
      <alignment horizontal="center" vertical="center"/>
    </xf>
    <xf numFmtId="0" fontId="17" fillId="0" borderId="38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2" borderId="39" xfId="0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2" borderId="41" xfId="0" applyFill="1" applyBorder="1" applyAlignment="1">
      <alignment horizontal="center" vertical="center"/>
    </xf>
    <xf numFmtId="0" fontId="0" fillId="0" borderId="45" xfId="0" applyBorder="1">
      <alignment vertical="center"/>
    </xf>
    <xf numFmtId="0" fontId="0" fillId="0" borderId="46" xfId="0" applyBorder="1">
      <alignment vertical="center"/>
    </xf>
    <xf numFmtId="0" fontId="0" fillId="0" borderId="47" xfId="0" applyBorder="1">
      <alignment vertical="center"/>
    </xf>
    <xf numFmtId="0" fontId="0" fillId="12" borderId="40" xfId="0" applyFill="1" applyBorder="1" applyAlignment="1">
      <alignment horizontal="center" vertical="center"/>
    </xf>
    <xf numFmtId="0" fontId="20" fillId="11" borderId="46" xfId="3" applyBorder="1">
      <alignment vertical="center"/>
    </xf>
    <xf numFmtId="0" fontId="0" fillId="12" borderId="41" xfId="0" applyFill="1" applyBorder="1" applyAlignment="1">
      <alignment horizontal="center" vertical="center"/>
    </xf>
    <xf numFmtId="0" fontId="19" fillId="0" borderId="46" xfId="1" applyFont="1" applyFill="1" applyBorder="1">
      <alignment vertical="center"/>
    </xf>
    <xf numFmtId="0" fontId="2" fillId="0" borderId="46" xfId="1" applyFont="1" applyFill="1" applyBorder="1">
      <alignment vertical="center"/>
    </xf>
    <xf numFmtId="0" fontId="0" fillId="12" borderId="39" xfId="0" applyFill="1" applyBorder="1" applyAlignment="1">
      <alignment horizontal="center" vertical="center"/>
    </xf>
    <xf numFmtId="0" fontId="0" fillId="0" borderId="41" xfId="0" applyFill="1" applyBorder="1" applyAlignment="1">
      <alignment horizontal="center" vertical="center"/>
    </xf>
    <xf numFmtId="0" fontId="2" fillId="0" borderId="46" xfId="0" applyFont="1" applyBorder="1">
      <alignment vertical="center"/>
    </xf>
    <xf numFmtId="0" fontId="16" fillId="0" borderId="48" xfId="0" applyFont="1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12" borderId="49" xfId="0" applyFill="1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8" fillId="4" borderId="46" xfId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46" xfId="1" applyFont="1" applyFill="1" applyBorder="1">
      <alignment vertical="center"/>
    </xf>
    <xf numFmtId="0" fontId="0" fillId="9" borderId="46" xfId="0" applyFill="1" applyBorder="1">
      <alignment vertical="center"/>
    </xf>
    <xf numFmtId="0" fontId="0" fillId="2" borderId="49" xfId="0" applyFill="1" applyBorder="1" applyAlignment="1">
      <alignment horizontal="center" vertical="center"/>
    </xf>
    <xf numFmtId="0" fontId="2" fillId="9" borderId="46" xfId="1" applyFont="1" applyFill="1" applyBorder="1">
      <alignment vertical="center"/>
    </xf>
    <xf numFmtId="0" fontId="0" fillId="13" borderId="49" xfId="0" applyFill="1" applyBorder="1" applyAlignment="1">
      <alignment horizontal="center" vertical="center"/>
    </xf>
    <xf numFmtId="0" fontId="0" fillId="13" borderId="40" xfId="0" applyFill="1" applyBorder="1" applyAlignment="1">
      <alignment horizontal="center" vertical="center"/>
    </xf>
    <xf numFmtId="0" fontId="0" fillId="13" borderId="41" xfId="0" applyFill="1" applyBorder="1" applyAlignment="1">
      <alignment horizontal="center" vertical="center"/>
    </xf>
    <xf numFmtId="0" fontId="0" fillId="0" borderId="46" xfId="0" applyFill="1" applyBorder="1">
      <alignment vertical="center"/>
    </xf>
    <xf numFmtId="0" fontId="19" fillId="9" borderId="46" xfId="3" applyFont="1" applyFill="1" applyBorder="1">
      <alignment vertical="center"/>
    </xf>
    <xf numFmtId="0" fontId="3" fillId="0" borderId="46" xfId="0" applyFont="1" applyBorder="1">
      <alignment vertical="center"/>
    </xf>
    <xf numFmtId="0" fontId="6" fillId="0" borderId="46" xfId="0" applyFont="1" applyBorder="1">
      <alignment vertical="center"/>
    </xf>
    <xf numFmtId="0" fontId="0" fillId="9" borderId="52" xfId="0" applyFont="1" applyFill="1" applyBorder="1">
      <alignment vertical="center"/>
    </xf>
    <xf numFmtId="0" fontId="0" fillId="0" borderId="40" xfId="0" applyFill="1" applyBorder="1" applyAlignment="1">
      <alignment horizontal="center" vertical="center"/>
    </xf>
    <xf numFmtId="0" fontId="0" fillId="0" borderId="49" xfId="0" applyFill="1" applyBorder="1" applyAlignment="1">
      <alignment horizontal="center" vertical="center"/>
    </xf>
    <xf numFmtId="0" fontId="2" fillId="0" borderId="0" xfId="0" applyFont="1">
      <alignment vertical="center"/>
    </xf>
    <xf numFmtId="0" fontId="0" fillId="0" borderId="53" xfId="0" applyBorder="1">
      <alignment vertical="center"/>
    </xf>
    <xf numFmtId="0" fontId="7" fillId="0" borderId="46" xfId="0" applyFont="1" applyBorder="1">
      <alignment vertical="center"/>
    </xf>
    <xf numFmtId="0" fontId="20" fillId="11" borderId="0" xfId="3">
      <alignment vertical="center"/>
    </xf>
    <xf numFmtId="0" fontId="8" fillId="4" borderId="0" xfId="1">
      <alignment vertical="center"/>
    </xf>
    <xf numFmtId="0" fontId="0" fillId="6" borderId="31" xfId="0" applyFill="1" applyBorder="1" applyAlignment="1">
      <alignment horizontal="center" vertical="center"/>
    </xf>
    <xf numFmtId="0" fontId="0" fillId="6" borderId="32" xfId="0" applyFill="1" applyBorder="1" applyAlignment="1">
      <alignment horizontal="center" vertical="center"/>
    </xf>
    <xf numFmtId="0" fontId="0" fillId="12" borderId="55" xfId="0" applyFill="1" applyBorder="1">
      <alignment vertical="center"/>
    </xf>
    <xf numFmtId="0" fontId="0" fillId="0" borderId="56" xfId="0" applyBorder="1">
      <alignment vertical="center"/>
    </xf>
    <xf numFmtId="0" fontId="0" fillId="0" borderId="0" xfId="0">
      <alignment vertical="center"/>
    </xf>
    <xf numFmtId="0" fontId="9" fillId="5" borderId="46" xfId="2" applyBorder="1">
      <alignment vertical="center"/>
    </xf>
    <xf numFmtId="0" fontId="0" fillId="0" borderId="46" xfId="0" applyBorder="1" applyAlignment="1">
      <alignment horizontal="right" vertical="center"/>
    </xf>
    <xf numFmtId="0" fontId="8" fillId="4" borderId="46" xfId="1" applyBorder="1" applyAlignment="1">
      <alignment horizontal="left" vertical="center"/>
    </xf>
    <xf numFmtId="0" fontId="13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177" fontId="0" fillId="0" borderId="1" xfId="0" applyNumberFormat="1" applyBorder="1">
      <alignment vertical="center"/>
    </xf>
    <xf numFmtId="0" fontId="8" fillId="4" borderId="28" xfId="1" applyBorder="1" applyAlignment="1">
      <alignment vertical="center"/>
    </xf>
    <xf numFmtId="0" fontId="9" fillId="5" borderId="4" xfId="2" applyBorder="1" applyAlignment="1">
      <alignment vertical="center"/>
    </xf>
    <xf numFmtId="0" fontId="20" fillId="11" borderId="6" xfId="3" applyBorder="1" applyAlignment="1">
      <alignment vertical="center"/>
    </xf>
    <xf numFmtId="0" fontId="6" fillId="13" borderId="40" xfId="0" applyFont="1" applyFill="1" applyBorder="1" applyAlignment="1">
      <alignment horizontal="center" vertical="center"/>
    </xf>
    <xf numFmtId="0" fontId="18" fillId="0" borderId="46" xfId="0" applyFont="1" applyBorder="1">
      <alignment vertical="center"/>
    </xf>
    <xf numFmtId="0" fontId="32" fillId="4" borderId="46" xfId="1" applyFont="1" applyBorder="1">
      <alignment vertical="center"/>
    </xf>
    <xf numFmtId="0" fontId="0" fillId="14" borderId="46" xfId="0" applyFill="1" applyBorder="1">
      <alignment vertical="center"/>
    </xf>
    <xf numFmtId="20" fontId="0" fillId="0" borderId="46" xfId="0" applyNumberFormat="1" applyBorder="1">
      <alignment vertical="center"/>
    </xf>
    <xf numFmtId="0" fontId="18" fillId="0" borderId="46" xfId="0" applyFont="1" applyBorder="1" applyAlignment="1">
      <alignment horizontal="right" vertical="center"/>
    </xf>
    <xf numFmtId="0" fontId="36" fillId="0" borderId="46" xfId="0" applyFont="1" applyBorder="1" applyAlignment="1">
      <alignment horizontal="right" vertical="center"/>
    </xf>
    <xf numFmtId="0" fontId="0" fillId="13" borderId="49" xfId="0" applyFont="1" applyFill="1" applyBorder="1" applyAlignment="1">
      <alignment horizontal="center" vertical="center"/>
    </xf>
    <xf numFmtId="0" fontId="9" fillId="5" borderId="47" xfId="2" applyBorder="1">
      <alignment vertical="center"/>
    </xf>
    <xf numFmtId="0" fontId="8" fillId="4" borderId="47" xfId="1" applyBorder="1">
      <alignment vertical="center"/>
    </xf>
    <xf numFmtId="0" fontId="20" fillId="11" borderId="47" xfId="3" applyBorder="1">
      <alignment vertical="center"/>
    </xf>
    <xf numFmtId="0" fontId="39" fillId="12" borderId="49" xfId="0" applyFont="1" applyFill="1" applyBorder="1" applyAlignment="1">
      <alignment horizontal="center" vertical="center"/>
    </xf>
    <xf numFmtId="0" fontId="39" fillId="12" borderId="40" xfId="0" applyFont="1" applyFill="1" applyBorder="1" applyAlignment="1">
      <alignment horizontal="center" vertical="center"/>
    </xf>
    <xf numFmtId="0" fontId="36" fillId="0" borderId="46" xfId="0" applyFont="1" applyBorder="1">
      <alignment vertical="center"/>
    </xf>
    <xf numFmtId="0" fontId="0" fillId="0" borderId="1" xfId="0" applyBorder="1" applyAlignment="1">
      <alignment horizontal="center" vertical="center"/>
    </xf>
    <xf numFmtId="0" fontId="40" fillId="0" borderId="0" xfId="0" applyFont="1">
      <alignment vertical="center"/>
    </xf>
    <xf numFmtId="0" fontId="0" fillId="9" borderId="1" xfId="0" applyFill="1" applyBorder="1" applyAlignment="1">
      <alignment horizontal="center" vertical="center"/>
    </xf>
    <xf numFmtId="180" fontId="0" fillId="9" borderId="1" xfId="0" applyNumberFormat="1" applyFill="1" applyBorder="1" applyAlignment="1">
      <alignment horizontal="center" vertical="center"/>
    </xf>
    <xf numFmtId="178" fontId="15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64" xfId="0" applyFill="1" applyBorder="1" applyAlignment="1">
      <alignment horizontal="center" vertical="center"/>
    </xf>
    <xf numFmtId="0" fontId="6" fillId="0" borderId="0" xfId="0" applyFont="1">
      <alignment vertical="center"/>
    </xf>
    <xf numFmtId="0" fontId="9" fillId="5" borderId="52" xfId="2" applyBorder="1">
      <alignment vertical="center"/>
    </xf>
    <xf numFmtId="0" fontId="41" fillId="0" borderId="46" xfId="4" applyBorder="1">
      <alignment vertical="center"/>
    </xf>
    <xf numFmtId="0" fontId="0" fillId="0" borderId="1" xfId="0" applyFill="1" applyBorder="1" applyAlignment="1">
      <alignment horizontal="center" vertical="center"/>
    </xf>
    <xf numFmtId="0" fontId="41" fillId="0" borderId="46" xfId="4" applyFill="1" applyBorder="1">
      <alignment vertical="center"/>
    </xf>
    <xf numFmtId="0" fontId="20" fillId="11" borderId="1" xfId="3" applyBorder="1" applyAlignment="1">
      <alignment horizontal="center" vertical="center"/>
    </xf>
    <xf numFmtId="0" fontId="13" fillId="0" borderId="28" xfId="0" applyFont="1" applyBorder="1" applyAlignment="1">
      <alignment horizontal="center" vertical="center"/>
    </xf>
    <xf numFmtId="0" fontId="13" fillId="0" borderId="30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3" fillId="0" borderId="31" xfId="0" applyFont="1" applyBorder="1" applyAlignment="1">
      <alignment horizontal="center" vertical="center"/>
    </xf>
    <xf numFmtId="0" fontId="13" fillId="0" borderId="32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0" fillId="0" borderId="21" xfId="0" applyBorder="1" applyAlignment="1">
      <alignment horizontal="left" vertical="top" wrapText="1"/>
    </xf>
    <xf numFmtId="0" fontId="0" fillId="0" borderId="20" xfId="0" applyBorder="1" applyAlignment="1">
      <alignment horizontal="left" vertical="top"/>
    </xf>
    <xf numFmtId="0" fontId="0" fillId="0" borderId="22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25" xfId="0" applyBorder="1" applyAlignment="1">
      <alignment horizontal="left" vertical="top"/>
    </xf>
    <xf numFmtId="0" fontId="0" fillId="0" borderId="26" xfId="0" applyBorder="1" applyAlignment="1">
      <alignment horizontal="left" vertical="top"/>
    </xf>
    <xf numFmtId="0" fontId="0" fillId="0" borderId="21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14" fontId="15" fillId="0" borderId="15" xfId="0" applyNumberFormat="1" applyFont="1" applyBorder="1" applyAlignment="1">
      <alignment horizontal="center" vertical="center"/>
    </xf>
    <xf numFmtId="0" fontId="15" fillId="0" borderId="16" xfId="0" applyFont="1" applyBorder="1" applyAlignment="1">
      <alignment horizontal="center" vertical="center"/>
    </xf>
    <xf numFmtId="0" fontId="15" fillId="0" borderId="17" xfId="0" applyFont="1" applyBorder="1" applyAlignment="1">
      <alignment horizontal="center" vertical="center"/>
    </xf>
    <xf numFmtId="14" fontId="15" fillId="9" borderId="15" xfId="0" applyNumberFormat="1" applyFont="1" applyFill="1" applyBorder="1" applyAlignment="1">
      <alignment horizontal="center" vertical="center"/>
    </xf>
    <xf numFmtId="0" fontId="15" fillId="9" borderId="16" xfId="0" applyFont="1" applyFill="1" applyBorder="1" applyAlignment="1">
      <alignment horizontal="center" vertical="center"/>
    </xf>
    <xf numFmtId="0" fontId="15" fillId="9" borderId="17" xfId="0" applyFont="1" applyFill="1" applyBorder="1" applyAlignment="1">
      <alignment horizontal="center" vertical="center"/>
    </xf>
    <xf numFmtId="14" fontId="15" fillId="10" borderId="15" xfId="0" applyNumberFormat="1" applyFont="1" applyFill="1" applyBorder="1" applyAlignment="1">
      <alignment horizontal="center" vertical="center"/>
    </xf>
    <xf numFmtId="0" fontId="15" fillId="10" borderId="16" xfId="0" applyFont="1" applyFill="1" applyBorder="1" applyAlignment="1">
      <alignment horizontal="center" vertical="center"/>
    </xf>
    <xf numFmtId="0" fontId="15" fillId="10" borderId="17" xfId="0" applyFont="1" applyFill="1" applyBorder="1" applyAlignment="1">
      <alignment horizontal="center" vertical="center"/>
    </xf>
    <xf numFmtId="14" fontId="15" fillId="0" borderId="12" xfId="0" applyNumberFormat="1" applyFont="1" applyBorder="1" applyAlignment="1">
      <alignment horizontal="center" vertical="center"/>
    </xf>
    <xf numFmtId="14" fontId="15" fillId="0" borderId="13" xfId="0" applyNumberFormat="1" applyFont="1" applyBorder="1" applyAlignment="1">
      <alignment horizontal="center" vertical="center"/>
    </xf>
    <xf numFmtId="14" fontId="15" fillId="0" borderId="14" xfId="0" applyNumberFormat="1" applyFont="1" applyBorder="1" applyAlignment="1">
      <alignment horizontal="center" vertical="center"/>
    </xf>
    <xf numFmtId="14" fontId="15" fillId="9" borderId="12" xfId="0" applyNumberFormat="1" applyFont="1" applyFill="1" applyBorder="1" applyAlignment="1">
      <alignment horizontal="center" vertical="center"/>
    </xf>
    <xf numFmtId="14" fontId="15" fillId="9" borderId="13" xfId="0" applyNumberFormat="1" applyFont="1" applyFill="1" applyBorder="1" applyAlignment="1">
      <alignment horizontal="center" vertical="center"/>
    </xf>
    <xf numFmtId="14" fontId="15" fillId="9" borderId="14" xfId="0" applyNumberFormat="1" applyFont="1" applyFill="1" applyBorder="1" applyAlignment="1">
      <alignment horizontal="center" vertical="center"/>
    </xf>
    <xf numFmtId="14" fontId="15" fillId="10" borderId="12" xfId="0" applyNumberFormat="1" applyFont="1" applyFill="1" applyBorder="1" applyAlignment="1">
      <alignment horizontal="center" vertical="center"/>
    </xf>
    <xf numFmtId="14" fontId="15" fillId="10" borderId="13" xfId="0" applyNumberFormat="1" applyFont="1" applyFill="1" applyBorder="1" applyAlignment="1">
      <alignment horizontal="center" vertical="center"/>
    </xf>
    <xf numFmtId="14" fontId="15" fillId="10" borderId="14" xfId="0" applyNumberFormat="1" applyFont="1" applyFill="1" applyBorder="1" applyAlignment="1">
      <alignment horizontal="center" vertical="center"/>
    </xf>
    <xf numFmtId="0" fontId="13" fillId="0" borderId="33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13" fillId="0" borderId="17" xfId="0" applyFont="1" applyBorder="1" applyAlignment="1">
      <alignment horizontal="center" vertical="center"/>
    </xf>
    <xf numFmtId="14" fontId="5" fillId="0" borderId="9" xfId="0" applyNumberFormat="1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176" fontId="0" fillId="0" borderId="6" xfId="0" applyNumberFormat="1" applyBorder="1" applyAlignment="1">
      <alignment horizontal="center" vertical="center"/>
    </xf>
    <xf numFmtId="176" fontId="0" fillId="0" borderId="8" xfId="0" applyNumberFormat="1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63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8" fillId="4" borderId="9" xfId="1" applyBorder="1" applyAlignment="1">
      <alignment horizontal="left" vertical="center"/>
    </xf>
    <xf numFmtId="0" fontId="8" fillId="4" borderId="10" xfId="1" applyBorder="1" applyAlignment="1">
      <alignment horizontal="left" vertical="center"/>
    </xf>
    <xf numFmtId="0" fontId="8" fillId="4" borderId="11" xfId="1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8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51" xfId="0" applyBorder="1" applyAlignment="1">
      <alignment horizontal="left" vertical="center"/>
    </xf>
    <xf numFmtId="0" fontId="20" fillId="11" borderId="18" xfId="3" applyBorder="1" applyAlignment="1">
      <alignment horizontal="left" vertical="center"/>
    </xf>
    <xf numFmtId="0" fontId="20" fillId="11" borderId="3" xfId="3" applyBorder="1" applyAlignment="1">
      <alignment horizontal="left" vertical="center"/>
    </xf>
    <xf numFmtId="0" fontId="20" fillId="11" borderId="51" xfId="3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9" fillId="5" borderId="18" xfId="2" applyBorder="1" applyAlignment="1">
      <alignment horizontal="left" vertical="center"/>
    </xf>
    <xf numFmtId="0" fontId="9" fillId="5" borderId="3" xfId="2" applyBorder="1" applyAlignment="1">
      <alignment horizontal="left" vertical="center"/>
    </xf>
    <xf numFmtId="0" fontId="9" fillId="5" borderId="51" xfId="2" applyBorder="1" applyAlignment="1">
      <alignment horizontal="left" vertical="center"/>
    </xf>
    <xf numFmtId="179" fontId="4" fillId="15" borderId="1" xfId="0" applyNumberFormat="1" applyFont="1" applyFill="1" applyBorder="1" applyAlignment="1">
      <alignment horizontal="center" vertical="center"/>
    </xf>
    <xf numFmtId="179" fontId="5" fillId="15" borderId="1" xfId="0" applyNumberFormat="1" applyFont="1" applyFill="1" applyBorder="1" applyAlignment="1">
      <alignment horizontal="center" vertical="center"/>
    </xf>
    <xf numFmtId="0" fontId="0" fillId="0" borderId="21" xfId="0" applyBorder="1" applyAlignment="1">
      <alignment horizontal="left" vertical="top"/>
    </xf>
    <xf numFmtId="0" fontId="0" fillId="0" borderId="23" xfId="0" applyBorder="1" applyAlignment="1">
      <alignment horizontal="left" vertical="top"/>
    </xf>
    <xf numFmtId="0" fontId="0" fillId="0" borderId="24" xfId="0" applyBorder="1" applyAlignment="1">
      <alignment horizontal="left" vertical="top"/>
    </xf>
    <xf numFmtId="0" fontId="0" fillId="0" borderId="27" xfId="0" applyBorder="1" applyAlignment="1">
      <alignment horizontal="left" vertical="top"/>
    </xf>
    <xf numFmtId="0" fontId="9" fillId="5" borderId="9" xfId="2" applyBorder="1" applyAlignment="1">
      <alignment horizontal="left" vertical="center"/>
    </xf>
    <xf numFmtId="0" fontId="9" fillId="5" borderId="10" xfId="2" applyBorder="1" applyAlignment="1">
      <alignment horizontal="left" vertical="center"/>
    </xf>
    <xf numFmtId="0" fontId="9" fillId="5" borderId="11" xfId="2" applyBorder="1" applyAlignment="1">
      <alignment horizontal="left" vertical="center"/>
    </xf>
    <xf numFmtId="0" fontId="20" fillId="11" borderId="9" xfId="3" applyBorder="1" applyAlignment="1">
      <alignment horizontal="left" vertical="center"/>
    </xf>
    <xf numFmtId="0" fontId="20" fillId="11" borderId="10" xfId="3" applyBorder="1" applyAlignment="1">
      <alignment horizontal="left" vertical="center"/>
    </xf>
    <xf numFmtId="0" fontId="20" fillId="11" borderId="11" xfId="3" applyBorder="1" applyAlignment="1">
      <alignment horizontal="left" vertical="center"/>
    </xf>
    <xf numFmtId="0" fontId="8" fillId="4" borderId="18" xfId="1" applyBorder="1" applyAlignment="1">
      <alignment horizontal="left" vertical="center"/>
    </xf>
    <xf numFmtId="0" fontId="8" fillId="4" borderId="3" xfId="1" applyBorder="1" applyAlignment="1">
      <alignment horizontal="left" vertical="center"/>
    </xf>
    <xf numFmtId="0" fontId="8" fillId="4" borderId="51" xfId="1" applyBorder="1" applyAlignment="1">
      <alignment horizontal="left" vertical="center"/>
    </xf>
    <xf numFmtId="0" fontId="20" fillId="11" borderId="6" xfId="3" applyBorder="1" applyAlignment="1">
      <alignment horizontal="left" vertical="center"/>
    </xf>
    <xf numFmtId="0" fontId="20" fillId="11" borderId="7" xfId="3" applyBorder="1" applyAlignment="1">
      <alignment horizontal="left" vertical="center"/>
    </xf>
    <xf numFmtId="0" fontId="20" fillId="11" borderId="8" xfId="3" applyBorder="1" applyAlignment="1">
      <alignment horizontal="left" vertical="center"/>
    </xf>
    <xf numFmtId="0" fontId="3" fillId="0" borderId="18" xfId="0" applyFont="1" applyBorder="1" applyAlignment="1">
      <alignment horizontal="left" vertical="center"/>
    </xf>
    <xf numFmtId="0" fontId="8" fillId="4" borderId="57" xfId="1" applyBorder="1" applyAlignment="1">
      <alignment horizontal="left" vertical="center"/>
    </xf>
    <xf numFmtId="0" fontId="8" fillId="4" borderId="62" xfId="1" applyBorder="1" applyAlignment="1">
      <alignment horizontal="left" vertical="center"/>
    </xf>
    <xf numFmtId="0" fontId="8" fillId="4" borderId="59" xfId="1" applyBorder="1" applyAlignment="1">
      <alignment horizontal="left" vertical="center"/>
    </xf>
    <xf numFmtId="0" fontId="0" fillId="0" borderId="58" xfId="0" applyBorder="1" applyAlignment="1">
      <alignment horizontal="left" vertical="center"/>
    </xf>
    <xf numFmtId="0" fontId="0" fillId="0" borderId="63" xfId="0" applyBorder="1" applyAlignment="1">
      <alignment horizontal="left" vertical="center"/>
    </xf>
    <xf numFmtId="0" fontId="0" fillId="0" borderId="60" xfId="0" applyBorder="1" applyAlignment="1">
      <alignment horizontal="left" vertical="center"/>
    </xf>
    <xf numFmtId="0" fontId="8" fillId="4" borderId="6" xfId="1" applyBorder="1" applyAlignment="1">
      <alignment horizontal="left" vertical="center"/>
    </xf>
    <xf numFmtId="0" fontId="8" fillId="4" borderId="7" xfId="1" applyBorder="1" applyAlignment="1">
      <alignment horizontal="left" vertical="center"/>
    </xf>
    <xf numFmtId="0" fontId="8" fillId="4" borderId="8" xfId="1" applyBorder="1" applyAlignment="1">
      <alignment horizontal="left" vertical="center"/>
    </xf>
    <xf numFmtId="0" fontId="0" fillId="0" borderId="57" xfId="0" applyBorder="1" applyAlignment="1">
      <alignment horizontal="left" vertical="center"/>
    </xf>
    <xf numFmtId="0" fontId="0" fillId="0" borderId="62" xfId="0" applyBorder="1" applyAlignment="1">
      <alignment horizontal="left" vertical="center"/>
    </xf>
    <xf numFmtId="0" fontId="0" fillId="0" borderId="59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20" fillId="11" borderId="4" xfId="3" applyBorder="1" applyAlignment="1">
      <alignment horizontal="left" vertical="center"/>
    </xf>
    <xf numFmtId="0" fontId="20" fillId="11" borderId="1" xfId="3" applyBorder="1" applyAlignment="1">
      <alignment horizontal="left" vertical="center"/>
    </xf>
    <xf numFmtId="0" fontId="20" fillId="11" borderId="5" xfId="3" applyBorder="1" applyAlignment="1">
      <alignment horizontal="left" vertical="center"/>
    </xf>
    <xf numFmtId="0" fontId="8" fillId="4" borderId="4" xfId="1" applyBorder="1" applyAlignment="1">
      <alignment horizontal="left" vertical="center"/>
    </xf>
    <xf numFmtId="0" fontId="8" fillId="4" borderId="1" xfId="1" applyBorder="1" applyAlignment="1">
      <alignment horizontal="left" vertical="center"/>
    </xf>
    <xf numFmtId="0" fontId="8" fillId="4" borderId="5" xfId="1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0" fillId="0" borderId="30" xfId="0" applyBorder="1" applyAlignment="1">
      <alignment horizontal="left" vertical="center"/>
    </xf>
    <xf numFmtId="0" fontId="20" fillId="11" borderId="28" xfId="3" applyBorder="1" applyAlignment="1">
      <alignment horizontal="left" vertical="center"/>
    </xf>
    <xf numFmtId="0" fontId="20" fillId="11" borderId="29" xfId="3" applyBorder="1" applyAlignment="1">
      <alignment horizontal="left" vertical="center"/>
    </xf>
    <xf numFmtId="0" fontId="20" fillId="11" borderId="30" xfId="3" applyBorder="1" applyAlignment="1">
      <alignment horizontal="left" vertical="center"/>
    </xf>
    <xf numFmtId="0" fontId="8" fillId="4" borderId="28" xfId="1" applyBorder="1" applyAlignment="1">
      <alignment horizontal="left" vertical="center"/>
    </xf>
    <xf numFmtId="0" fontId="8" fillId="4" borderId="29" xfId="1" applyBorder="1" applyAlignment="1">
      <alignment horizontal="left" vertical="center"/>
    </xf>
    <xf numFmtId="0" fontId="8" fillId="4" borderId="30" xfId="1" applyBorder="1" applyAlignment="1">
      <alignment horizontal="left" vertical="center"/>
    </xf>
    <xf numFmtId="0" fontId="9" fillId="5" borderId="4" xfId="2" applyBorder="1" applyAlignment="1">
      <alignment horizontal="left" vertical="center"/>
    </xf>
    <xf numFmtId="0" fontId="9" fillId="5" borderId="1" xfId="2" applyBorder="1" applyAlignment="1">
      <alignment horizontal="left" vertical="center"/>
    </xf>
    <xf numFmtId="0" fontId="9" fillId="5" borderId="5" xfId="2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28" xfId="0" applyFont="1" applyBorder="1" applyAlignment="1">
      <alignment horizontal="left" vertical="center"/>
    </xf>
    <xf numFmtId="0" fontId="0" fillId="0" borderId="20" xfId="0" applyBorder="1" applyAlignment="1">
      <alignment horizontal="left" vertical="top" wrapText="1"/>
    </xf>
    <xf numFmtId="0" fontId="0" fillId="0" borderId="25" xfId="0" applyBorder="1" applyAlignment="1">
      <alignment horizontal="left" vertical="top" wrapText="1"/>
    </xf>
    <xf numFmtId="0" fontId="0" fillId="0" borderId="22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26" xfId="0" applyBorder="1" applyAlignment="1">
      <alignment horizontal="left" vertical="top" wrapText="1"/>
    </xf>
    <xf numFmtId="0" fontId="0" fillId="0" borderId="23" xfId="0" applyBorder="1" applyAlignment="1">
      <alignment horizontal="left" vertical="top" wrapText="1"/>
    </xf>
    <xf numFmtId="0" fontId="0" fillId="0" borderId="24" xfId="0" applyBorder="1" applyAlignment="1">
      <alignment horizontal="left" vertical="top" wrapText="1"/>
    </xf>
    <xf numFmtId="0" fontId="0" fillId="0" borderId="27" xfId="0" applyBorder="1" applyAlignment="1">
      <alignment horizontal="left" vertical="top" wrapText="1"/>
    </xf>
  </cellXfs>
  <cellStyles count="5">
    <cellStyle name="나쁨" xfId="3" builtinId="27"/>
    <cellStyle name="보통" xfId="2" builtinId="28"/>
    <cellStyle name="설명 텍스트" xfId="4" builtinId="53"/>
    <cellStyle name="좋음" xfId="1" builtinId="26"/>
    <cellStyle name="표준" xfId="0" builtinId="0"/>
  </cellStyles>
  <dxfs count="79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9" name="TextBox 18"/>
        <xdr:cNvSpPr txBox="1"/>
      </xdr:nvSpPr>
      <xdr:spPr>
        <a:xfrm>
          <a:off x="706543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15</xdr:row>
      <xdr:rowOff>0</xdr:rowOff>
    </xdr:from>
    <xdr:to>
      <xdr:col>5</xdr:col>
      <xdr:colOff>283365</xdr:colOff>
      <xdr:row>17</xdr:row>
      <xdr:rowOff>186331</xdr:rowOff>
    </xdr:to>
    <xdr:pic>
      <xdr:nvPicPr>
        <xdr:cNvPr id="20" name="그림 1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7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283365</xdr:colOff>
      <xdr:row>17</xdr:row>
      <xdr:rowOff>186331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19583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10" name="TextBox 9"/>
        <xdr:cNvSpPr txBox="1"/>
      </xdr:nvSpPr>
      <xdr:spPr>
        <a:xfrm>
          <a:off x="65129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91683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283365</xdr:colOff>
      <xdr:row>17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55667" y="3291417"/>
          <a:ext cx="283365" cy="609664"/>
        </a:xfrm>
        <a:prstGeom prst="rect">
          <a:avLst/>
        </a:prstGeom>
      </xdr:spPr>
    </xdr:pic>
    <xdr:clientData/>
  </xdr:two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13" name="TextBox 12"/>
        <xdr:cNvSpPr txBox="1"/>
      </xdr:nvSpPr>
      <xdr:spPr>
        <a:xfrm>
          <a:off x="20701000" y="4349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정리 강의도 마무리 필요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등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가슴 운동 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영어독립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주 산책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복구 데이터 정리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</a:p>
      </xdr:txBody>
    </xdr:sp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9" name="TextBox 8"/>
        <xdr:cNvSpPr txBox="1"/>
      </xdr:nvSpPr>
      <xdr:spPr>
        <a:xfrm>
          <a:off x="65129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10" name="TextBox 9"/>
        <xdr:cNvSpPr txBox="1"/>
      </xdr:nvSpPr>
      <xdr:spPr>
        <a:xfrm>
          <a:off x="19420417" y="4138083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자기 관리론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 다시 읽으면서</a:t>
          </a:r>
          <a:endParaRPr lang="ko-KR" altLang="ko-KR">
            <a:effectLst/>
          </a:endParaRPr>
        </a:p>
        <a:p>
          <a:endParaRPr lang="en-US" altLang="ko-KR" sz="1100" baseline="0">
            <a:solidFill>
              <a:schemeClr val="tx1"/>
            </a:solidFill>
          </a:endParaRP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07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03083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19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420417" y="4138083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성공 대화법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: </a:t>
          </a:r>
          <a:r>
            <a:rPr lang="ko-KR" altLang="en-US" sz="1100" baseline="0">
              <a:solidFill>
                <a:schemeClr val="tx1"/>
              </a:solidFill>
            </a:rPr>
            <a:t>말하기 연습은 윌라에만 있음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 대화법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요약 위주로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9" name="TextBox 8"/>
        <xdr:cNvSpPr txBox="1"/>
      </xdr:nvSpPr>
      <xdr:spPr>
        <a:xfrm>
          <a:off x="6751109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72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283365</xdr:colOff>
      <xdr:row>16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58417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19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07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4" name="그림 1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520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14</xdr:row>
      <xdr:rowOff>0</xdr:rowOff>
    </xdr:from>
    <xdr:to>
      <xdr:col>29</xdr:col>
      <xdr:colOff>283365</xdr:colOff>
      <xdr:row>16</xdr:row>
      <xdr:rowOff>186331</xdr:rowOff>
    </xdr:to>
    <xdr:pic>
      <xdr:nvPicPr>
        <xdr:cNvPr id="15" name="그림 1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81750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19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420417" y="4138083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C1. </a:t>
          </a:r>
          <a:r>
            <a:rPr lang="ko-KR" altLang="en-US" sz="1100" baseline="0">
              <a:solidFill>
                <a:schemeClr val="tx1"/>
              </a:solidFill>
            </a:rPr>
            <a:t>잔건정리 우선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운동도 좀 하자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r>
            <a:rPr lang="en-US" altLang="ko-KR" sz="1100" baseline="0">
              <a:solidFill>
                <a:schemeClr val="tx1"/>
              </a:solidFill>
            </a:rPr>
            <a:t>-  </a:t>
          </a:r>
          <a:r>
            <a:rPr lang="ko-KR" altLang="en-US" sz="1100" strike="noStrike" baseline="0">
              <a:solidFill>
                <a:schemeClr val="tx1"/>
              </a:solidFill>
            </a:rPr>
            <a:t>부자의 언어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strike="noStrike" baseline="0">
              <a:solidFill>
                <a:schemeClr val="tx1"/>
              </a:solidFill>
            </a:rPr>
            <a:t>발성법 클래스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성공 대화법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: </a:t>
          </a:r>
          <a:r>
            <a:rPr lang="ko-KR" altLang="en-US" sz="1100" baseline="0">
              <a:solidFill>
                <a:schemeClr val="tx1"/>
              </a:solidFill>
            </a:rPr>
            <a:t>말하기 연습은 윌라에만 있음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 대화법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요약 위주로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1141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1141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1141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8" name="TextBox 7"/>
        <xdr:cNvSpPr txBox="1"/>
      </xdr:nvSpPr>
      <xdr:spPr>
        <a:xfrm>
          <a:off x="710353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2533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8650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52417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9222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24083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6" name="TextBox 5"/>
        <xdr:cNvSpPr txBox="1"/>
      </xdr:nvSpPr>
      <xdr:spPr>
        <a:xfrm>
          <a:off x="63986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oneCellAnchor>
    <xdr:from>
      <xdr:col>30</xdr:col>
      <xdr:colOff>317499</xdr:colOff>
      <xdr:row>23</xdr:row>
      <xdr:rowOff>52917</xdr:rowOff>
    </xdr:from>
    <xdr:ext cx="2518835" cy="2942166"/>
    <xdr:sp macro="" textlink="">
      <xdr:nvSpPr>
        <xdr:cNvPr id="7" name="TextBox 6"/>
        <xdr:cNvSpPr txBox="1"/>
      </xdr:nvSpPr>
      <xdr:spPr>
        <a:xfrm>
          <a:off x="22341416" y="5037667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 </a:t>
          </a:r>
          <a:r>
            <a:rPr lang="ko-KR" altLang="en-US" sz="1100" strike="sngStrike" baseline="0">
              <a:solidFill>
                <a:schemeClr val="tx1"/>
              </a:solidFill>
            </a:rPr>
            <a:t>부자의 언어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</a:rPr>
            <a:t>발성법 클래스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성공 대화법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: </a:t>
          </a:r>
          <a:r>
            <a:rPr lang="ko-KR" altLang="en-US" sz="1100" baseline="0">
              <a:solidFill>
                <a:schemeClr val="tx1"/>
              </a:solidFill>
            </a:rPr>
            <a:t>말하기 연습은 윌라에만 있음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 대화법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요약 위주로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월 다이어리 통계</a:t>
          </a:r>
          <a:endParaRPr lang="ko-KR" altLang="ko-KR">
            <a:effectLst/>
          </a:endParaRPr>
        </a:p>
      </xdr:txBody>
    </xdr:sp>
    <xdr:clientData/>
  </xdr:oneCellAnchor>
  <xdr:oneCellAnchor>
    <xdr:from>
      <xdr:col>11</xdr:col>
      <xdr:colOff>10584</xdr:colOff>
      <xdr:row>52</xdr:row>
      <xdr:rowOff>31748</xdr:rowOff>
    </xdr:from>
    <xdr:ext cx="2476501" cy="899584"/>
    <xdr:sp macro="" textlink="">
      <xdr:nvSpPr>
        <xdr:cNvPr id="8" name="TextBox 7"/>
        <xdr:cNvSpPr txBox="1"/>
      </xdr:nvSpPr>
      <xdr:spPr>
        <a:xfrm>
          <a:off x="7207251" y="11197165"/>
          <a:ext cx="2476501" cy="899584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1. 3D </a:t>
          </a:r>
          <a:r>
            <a:rPr lang="ko-KR" altLang="en-US" sz="1100" baseline="0">
              <a:solidFill>
                <a:schemeClr val="tx1"/>
              </a:solidFill>
            </a:rPr>
            <a:t>비젼 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외관 치수 측정을 목표로 </a:t>
          </a:r>
          <a:r>
            <a:rPr lang="en-US" altLang="ko-KR" sz="1100" baseline="0">
              <a:solidFill>
                <a:schemeClr val="tx1"/>
              </a:solidFill>
            </a:rPr>
            <a:t>study </a:t>
          </a: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일정</a:t>
          </a:r>
          <a:r>
            <a:rPr lang="en-US" altLang="ko-KR" sz="1100" baseline="0">
              <a:solidFill>
                <a:schemeClr val="tx1"/>
              </a:solidFill>
            </a:rPr>
            <a:t>/</a:t>
          </a:r>
          <a:r>
            <a:rPr lang="ko-KR" altLang="en-US" sz="1100" baseline="0">
              <a:solidFill>
                <a:schemeClr val="tx1"/>
              </a:solidFill>
            </a:rPr>
            <a:t>계획 필요함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  <a:endParaRPr lang="ko-KR" altLang="en-US" sz="1100" baseline="0">
            <a:solidFill>
              <a:schemeClr val="tx1"/>
            </a:solidFill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72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4050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213167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933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14</xdr:row>
      <xdr:rowOff>0</xdr:rowOff>
    </xdr:from>
    <xdr:to>
      <xdr:col>29</xdr:col>
      <xdr:colOff>283365</xdr:colOff>
      <xdr:row>16</xdr:row>
      <xdr:rowOff>186331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695833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5812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338665</xdr:colOff>
      <xdr:row>12</xdr:row>
      <xdr:rowOff>211665</xdr:rowOff>
    </xdr:from>
    <xdr:ext cx="2254251" cy="2211917"/>
    <xdr:sp macro="" textlink="">
      <xdr:nvSpPr>
        <xdr:cNvPr id="4" name="TextBox 3"/>
        <xdr:cNvSpPr txBox="1"/>
      </xdr:nvSpPr>
      <xdr:spPr>
        <a:xfrm>
          <a:off x="21642915" y="2815165"/>
          <a:ext cx="2254251" cy="2211917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C1. </a:t>
          </a:r>
          <a:r>
            <a:rPr lang="ko-KR" altLang="en-US" sz="1100" baseline="0">
              <a:solidFill>
                <a:schemeClr val="tx1"/>
              </a:solidFill>
            </a:rPr>
            <a:t>프로그램 미비사항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C1. </a:t>
          </a:r>
          <a:r>
            <a:rPr lang="ko-KR" altLang="en-US" sz="1100" strike="sngStrike" baseline="0">
              <a:solidFill>
                <a:schemeClr val="tx1"/>
              </a:solidFill>
            </a:rPr>
            <a:t>월요일 미팅 내용</a:t>
          </a:r>
          <a:r>
            <a:rPr lang="ko-KR" altLang="en-US" sz="1100" baseline="0">
              <a:solidFill>
                <a:schemeClr val="tx1"/>
              </a:solidFill>
            </a:rPr>
            <a:t>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C2. </a:t>
          </a:r>
          <a:r>
            <a:rPr lang="ko-KR" altLang="en-US" sz="1100" strike="sngStrike" baseline="0">
              <a:solidFill>
                <a:schemeClr val="tx1"/>
              </a:solidFill>
            </a:rPr>
            <a:t>표준 납기 자료</a:t>
          </a:r>
          <a:endParaRPr lang="en-US" altLang="ko-KR" sz="1100" strike="sngStrike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C2. </a:t>
          </a:r>
          <a:r>
            <a:rPr lang="en-US" altLang="ko-KR" sz="1100" strike="sngStrike" baseline="0">
              <a:solidFill>
                <a:schemeClr val="tx1"/>
              </a:solidFill>
            </a:rPr>
            <a:t>3D </a:t>
          </a:r>
          <a:r>
            <a:rPr lang="ko-KR" altLang="en-US" sz="1100" strike="sngStrike" baseline="0">
              <a:solidFill>
                <a:schemeClr val="tx1"/>
              </a:solidFill>
            </a:rPr>
            <a:t>비전 스터디</a:t>
          </a:r>
          <a:r>
            <a:rPr lang="ko-KR" altLang="en-US" sz="1100" baseline="0">
              <a:solidFill>
                <a:schemeClr val="tx1"/>
              </a:solidFill>
            </a:rPr>
            <a:t> 목표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ko-KR" altLang="en-US" sz="1100" strike="sngStrike" baseline="0">
              <a:solidFill>
                <a:schemeClr val="tx1"/>
              </a:solidFill>
            </a:rPr>
            <a:t>연말 정산</a:t>
          </a:r>
          <a:endParaRPr lang="en-US" altLang="ko-KR" sz="1100" strike="sngStrike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1. </a:t>
          </a:r>
          <a:r>
            <a:rPr lang="ko-KR" altLang="en-US" sz="1100" baseline="0">
              <a:solidFill>
                <a:schemeClr val="tx1"/>
              </a:solidFill>
            </a:rPr>
            <a:t>이펙티브 엔지니어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2. </a:t>
          </a:r>
          <a:r>
            <a:rPr lang="ko-KR" altLang="en-US" sz="1100" strike="sngStrike" baseline="0">
              <a:solidFill>
                <a:schemeClr val="tx1"/>
              </a:solidFill>
            </a:rPr>
            <a:t>부자의 언어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3. </a:t>
          </a:r>
          <a:r>
            <a:rPr lang="ko-KR" altLang="en-US" sz="1100" strike="sngStrike" baseline="0">
              <a:solidFill>
                <a:schemeClr val="tx1"/>
              </a:solidFill>
            </a:rPr>
            <a:t>발성법 클래스 목</a:t>
          </a:r>
          <a:r>
            <a:rPr lang="ko-KR" altLang="en-US" sz="1100" baseline="0">
              <a:solidFill>
                <a:schemeClr val="tx1"/>
              </a:solidFill>
            </a:rPr>
            <a:t>차 정리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5214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6" name="TextBox 5"/>
        <xdr:cNvSpPr txBox="1"/>
      </xdr:nvSpPr>
      <xdr:spPr>
        <a:xfrm>
          <a:off x="6541559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92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82917" y="3079750"/>
          <a:ext cx="283365" cy="609664"/>
        </a:xfrm>
        <a:prstGeom prst="rect">
          <a:avLst/>
        </a:prstGeom>
      </xdr:spPr>
    </xdr:pic>
    <xdr:clientData/>
  </xdr:twoCellAnchor>
  <xdr:oneCellAnchor>
    <xdr:from>
      <xdr:col>23</xdr:col>
      <xdr:colOff>84666</xdr:colOff>
      <xdr:row>52</xdr:row>
      <xdr:rowOff>116416</xdr:rowOff>
    </xdr:from>
    <xdr:ext cx="2476501" cy="1471084"/>
    <xdr:sp macro="" textlink="">
      <xdr:nvSpPr>
        <xdr:cNvPr id="9" name="TextBox 8"/>
        <xdr:cNvSpPr txBox="1"/>
      </xdr:nvSpPr>
      <xdr:spPr>
        <a:xfrm>
          <a:off x="16033749" y="11271249"/>
          <a:ext cx="2476501" cy="1471084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1. Inspection </a:t>
          </a:r>
          <a:r>
            <a:rPr lang="ko-KR" altLang="en-US" sz="1100" baseline="0">
              <a:solidFill>
                <a:schemeClr val="tx1"/>
              </a:solidFill>
            </a:rPr>
            <a:t>발표 자료 작성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반복도</a:t>
          </a:r>
          <a:endParaRPr lang="en-US" altLang="ko-KR" sz="1100" baseline="0">
            <a:solidFill>
              <a:schemeClr val="tx1"/>
            </a:solidFill>
          </a:endParaRPr>
        </a:p>
        <a:p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2. 3D </a:t>
          </a:r>
          <a:r>
            <a:rPr lang="ko-KR" altLang="en-US" sz="1100" baseline="0">
              <a:solidFill>
                <a:schemeClr val="tx1"/>
              </a:solidFill>
            </a:rPr>
            <a:t>비젼 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외관 치수 측정을 목표로 </a:t>
          </a:r>
          <a:r>
            <a:rPr lang="en-US" altLang="ko-KR" sz="1100" baseline="0">
              <a:solidFill>
                <a:schemeClr val="tx1"/>
              </a:solidFill>
            </a:rPr>
            <a:t>study </a:t>
          </a: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일정</a:t>
          </a:r>
          <a:r>
            <a:rPr lang="en-US" altLang="ko-KR" sz="1100" baseline="0">
              <a:solidFill>
                <a:schemeClr val="tx1"/>
              </a:solidFill>
            </a:rPr>
            <a:t>/</a:t>
          </a:r>
          <a:r>
            <a:rPr lang="ko-KR" altLang="en-US" sz="1100" baseline="0">
              <a:solidFill>
                <a:schemeClr val="tx1"/>
              </a:solidFill>
            </a:rPr>
            <a:t>계획 필요함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  <a:endParaRPr lang="ko-KR" altLang="en-US" sz="1100" baseline="0">
            <a:solidFill>
              <a:schemeClr val="tx1"/>
            </a:solidFill>
          </a:endParaRPr>
        </a:p>
      </xdr:txBody>
    </xdr:sp>
    <xdr:clientData/>
  </xdr:one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58833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434668" y="275165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4" name="TextBox 3"/>
        <xdr:cNvSpPr txBox="1"/>
      </xdr:nvSpPr>
      <xdr:spPr>
        <a:xfrm>
          <a:off x="6424084" y="285748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70250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92583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12500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14</xdr:row>
      <xdr:rowOff>0</xdr:rowOff>
    </xdr:from>
    <xdr:to>
      <xdr:col>21</xdr:col>
      <xdr:colOff>283365</xdr:colOff>
      <xdr:row>16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73667" y="2868083"/>
          <a:ext cx="283365" cy="609664"/>
        </a:xfrm>
        <a:prstGeom prst="rect">
          <a:avLst/>
        </a:prstGeom>
      </xdr:spPr>
    </xdr:pic>
    <xdr:clientData/>
  </xdr:twoCellAnchor>
  <xdr:oneCellAnchor>
    <xdr:from>
      <xdr:col>23</xdr:col>
      <xdr:colOff>10583</xdr:colOff>
      <xdr:row>24</xdr:row>
      <xdr:rowOff>10583</xdr:rowOff>
    </xdr:from>
    <xdr:ext cx="2254251" cy="1471084"/>
    <xdr:sp macro="" textlink="">
      <xdr:nvSpPr>
        <xdr:cNvPr id="9" name="TextBox 8"/>
        <xdr:cNvSpPr txBox="1"/>
      </xdr:nvSpPr>
      <xdr:spPr>
        <a:xfrm>
          <a:off x="14340416" y="5207000"/>
          <a:ext cx="2254251" cy="1471084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>
              <a:solidFill>
                <a:schemeClr val="tx1"/>
              </a:solidFill>
            </a:rPr>
            <a:t>1.</a:t>
          </a:r>
          <a:r>
            <a:rPr lang="en-US" altLang="ko-KR" sz="1100" baseline="0">
              <a:solidFill>
                <a:schemeClr val="tx1"/>
              </a:solidFill>
            </a:rPr>
            <a:t> </a:t>
          </a:r>
          <a:r>
            <a:rPr lang="ko-KR" altLang="en-US" sz="1100" baseline="0">
              <a:solidFill>
                <a:schemeClr val="tx1"/>
              </a:solidFill>
            </a:rPr>
            <a:t>리더 클래스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2. </a:t>
          </a:r>
          <a:r>
            <a:rPr lang="ko-KR" altLang="en-US" sz="1100" baseline="0">
              <a:solidFill>
                <a:schemeClr val="tx1"/>
              </a:solidFill>
            </a:rPr>
            <a:t>이펙티브 엔지니어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3.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12</xdr:row>
      <xdr:rowOff>0</xdr:rowOff>
    </xdr:from>
    <xdr:to>
      <xdr:col>31</xdr:col>
      <xdr:colOff>283365</xdr:colOff>
      <xdr:row>14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1067985"/>
    <xdr:sp macro="" textlink="">
      <xdr:nvSpPr>
        <xdr:cNvPr id="3" name="TextBox 2"/>
        <xdr:cNvSpPr txBox="1"/>
      </xdr:nvSpPr>
      <xdr:spPr>
        <a:xfrm>
          <a:off x="7069668" y="275165"/>
          <a:ext cx="5090582" cy="1067985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13</xdr:row>
      <xdr:rowOff>0</xdr:rowOff>
    </xdr:from>
    <xdr:to>
      <xdr:col>5</xdr:col>
      <xdr:colOff>283365</xdr:colOff>
      <xdr:row>15</xdr:row>
      <xdr:rowOff>186330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70250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13</xdr:row>
      <xdr:rowOff>0</xdr:rowOff>
    </xdr:from>
    <xdr:to>
      <xdr:col>9</xdr:col>
      <xdr:colOff>283365</xdr:colOff>
      <xdr:row>15</xdr:row>
      <xdr:rowOff>186330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66417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13</xdr:col>
      <xdr:colOff>283365</xdr:colOff>
      <xdr:row>15</xdr:row>
      <xdr:rowOff>186330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57167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13</xdr:row>
      <xdr:rowOff>0</xdr:rowOff>
    </xdr:from>
    <xdr:to>
      <xdr:col>25</xdr:col>
      <xdr:colOff>283365</xdr:colOff>
      <xdr:row>15</xdr:row>
      <xdr:rowOff>186330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340667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13</xdr:row>
      <xdr:rowOff>0</xdr:rowOff>
    </xdr:from>
    <xdr:to>
      <xdr:col>29</xdr:col>
      <xdr:colOff>283365</xdr:colOff>
      <xdr:row>15</xdr:row>
      <xdr:rowOff>186330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378083" y="2868083"/>
          <a:ext cx="283365" cy="609664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11</xdr:row>
      <xdr:rowOff>0</xdr:rowOff>
    </xdr:from>
    <xdr:to>
      <xdr:col>31</xdr:col>
      <xdr:colOff>283365</xdr:colOff>
      <xdr:row>13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oneCellAnchor>
    <xdr:from>
      <xdr:col>11</xdr:col>
      <xdr:colOff>391583</xdr:colOff>
      <xdr:row>1</xdr:row>
      <xdr:rowOff>52916</xdr:rowOff>
    </xdr:from>
    <xdr:ext cx="5069418" cy="1067985"/>
    <xdr:sp macro="" textlink="">
      <xdr:nvSpPr>
        <xdr:cNvPr id="5" name="TextBox 4"/>
        <xdr:cNvSpPr txBox="1"/>
      </xdr:nvSpPr>
      <xdr:spPr>
        <a:xfrm>
          <a:off x="7683500" y="275166"/>
          <a:ext cx="5069418" cy="1067985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>
              <a:solidFill>
                <a:schemeClr val="tx1"/>
              </a:solidFill>
            </a:rPr>
            <a:t>기상 시 뇌는 산소 및 수분 부족 상태이다</a:t>
          </a:r>
          <a:r>
            <a:rPr lang="en-US" altLang="ko-KR" sz="1100">
              <a:solidFill>
                <a:schemeClr val="tx1"/>
              </a:solidFill>
            </a:rPr>
            <a:t>.</a:t>
          </a:r>
        </a:p>
        <a:p>
          <a:r>
            <a:rPr lang="ko-KR" altLang="en-US" sz="1100">
              <a:solidFill>
                <a:schemeClr val="tx1"/>
              </a:solidFill>
            </a:rPr>
            <a:t>기상하자 마자 물 한잔</a:t>
          </a:r>
          <a:r>
            <a:rPr lang="en-US" altLang="ko-KR" sz="1100">
              <a:solidFill>
                <a:schemeClr val="tx1"/>
              </a:solidFill>
            </a:rPr>
            <a:t>!, </a:t>
          </a:r>
          <a:r>
            <a:rPr lang="ko-KR" altLang="en-US" sz="1100">
              <a:solidFill>
                <a:schemeClr val="tx1"/>
              </a:solidFill>
            </a:rPr>
            <a:t>산책 우선</a:t>
          </a:r>
          <a:r>
            <a:rPr lang="en-US" altLang="ko-KR" sz="1100">
              <a:solidFill>
                <a:schemeClr val="tx1"/>
              </a:solidFill>
            </a:rPr>
            <a:t>!</a:t>
          </a:r>
        </a:p>
        <a:p>
          <a:r>
            <a:rPr lang="ko-KR" altLang="en-US" sz="1100">
              <a:solidFill>
                <a:schemeClr val="tx1"/>
              </a:solidFill>
            </a:rPr>
            <a:t>돈이든 시간이든 낭비하는 선택을 하지 말자</a:t>
          </a:r>
          <a:r>
            <a:rPr lang="en-US" altLang="ko-KR" sz="1100">
              <a:solidFill>
                <a:schemeClr val="tx1"/>
              </a:solidFill>
            </a:rPr>
            <a:t>.</a:t>
          </a:r>
        </a:p>
        <a:p>
          <a:r>
            <a:rPr lang="ko-KR" altLang="en-US" sz="1100" b="1">
              <a:solidFill>
                <a:schemeClr val="tx1"/>
              </a:solidFill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</a:rPr>
            <a:t>?</a:t>
          </a:r>
          <a:endParaRPr lang="ko-KR" altLang="en-US" sz="1100" b="1">
            <a:solidFill>
              <a:schemeClr val="tx1"/>
            </a:solidFill>
          </a:endParaRPr>
        </a:p>
      </xdr:txBody>
    </xdr:sp>
    <xdr:clientData/>
  </xdr:oneCellAnchor>
  <xdr:twoCellAnchor editAs="oneCell">
    <xdr:from>
      <xdr:col>21</xdr:col>
      <xdr:colOff>0</xdr:colOff>
      <xdr:row>12</xdr:row>
      <xdr:rowOff>0</xdr:rowOff>
    </xdr:from>
    <xdr:to>
      <xdr:col>21</xdr:col>
      <xdr:colOff>283365</xdr:colOff>
      <xdr:row>14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742583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12</xdr:row>
      <xdr:rowOff>0</xdr:rowOff>
    </xdr:from>
    <xdr:to>
      <xdr:col>9</xdr:col>
      <xdr:colOff>283365</xdr:colOff>
      <xdr:row>14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35750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283365</xdr:colOff>
      <xdr:row>14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72417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12</xdr:row>
      <xdr:rowOff>0</xdr:rowOff>
    </xdr:from>
    <xdr:to>
      <xdr:col>25</xdr:col>
      <xdr:colOff>283365</xdr:colOff>
      <xdr:row>14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27083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12</xdr:row>
      <xdr:rowOff>0</xdr:rowOff>
    </xdr:from>
    <xdr:to>
      <xdr:col>29</xdr:col>
      <xdr:colOff>283365</xdr:colOff>
      <xdr:row>14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605750" y="2656417"/>
          <a:ext cx="283365" cy="609664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32583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성공습관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7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가지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팀장의 말투 정리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안해도 될 듯함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논어 정리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읽은게 별로 없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;;)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중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VAT Process Map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C2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혁신 가압착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T/T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테스트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8" name="TextBox 17"/>
        <xdr:cNvSpPr txBox="1"/>
      </xdr:nvSpPr>
      <xdr:spPr>
        <a:xfrm>
          <a:off x="6512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15</xdr:row>
      <xdr:rowOff>0</xdr:rowOff>
    </xdr:from>
    <xdr:to>
      <xdr:col>5</xdr:col>
      <xdr:colOff>283365</xdr:colOff>
      <xdr:row>17</xdr:row>
      <xdr:rowOff>186331</xdr:rowOff>
    </xdr:to>
    <xdr:pic>
      <xdr:nvPicPr>
        <xdr:cNvPr id="19" name="그림 1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7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15</xdr:row>
      <xdr:rowOff>0</xdr:rowOff>
    </xdr:from>
    <xdr:to>
      <xdr:col>21</xdr:col>
      <xdr:colOff>283365</xdr:colOff>
      <xdr:row>17</xdr:row>
      <xdr:rowOff>186331</xdr:rowOff>
    </xdr:to>
    <xdr:pic>
      <xdr:nvPicPr>
        <xdr:cNvPr id="20" name="그림 1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192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53417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938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28</xdr:col>
      <xdr:colOff>283365</xdr:colOff>
      <xdr:row>13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499667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7491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28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86491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679333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03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6308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2425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28</xdr:col>
      <xdr:colOff>283365</xdr:colOff>
      <xdr:row>13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679583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03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97167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868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748000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868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46566</xdr:colOff>
      <xdr:row>11</xdr:row>
      <xdr:rowOff>25400</xdr:rowOff>
    </xdr:from>
    <xdr:to>
      <xdr:col>25</xdr:col>
      <xdr:colOff>1848</xdr:colOff>
      <xdr:row>14</xdr:row>
      <xdr:rowOff>64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794566" y="2470150"/>
          <a:ext cx="283365" cy="609664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23551</xdr:colOff>
      <xdr:row>11</xdr:row>
      <xdr:rowOff>10584</xdr:rowOff>
    </xdr:from>
    <xdr:to>
      <xdr:col>8</xdr:col>
      <xdr:colOff>306916</xdr:colOff>
      <xdr:row>13</xdr:row>
      <xdr:rowOff>196915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61218" y="2455334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660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94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09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22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351000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5812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420417" y="4349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7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가지 습관 주간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세이노 주간 정리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소프트웨어 개발 완독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및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Scripd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class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VAT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작업 항목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7" name="TextBox 16"/>
        <xdr:cNvSpPr txBox="1"/>
      </xdr:nvSpPr>
      <xdr:spPr>
        <a:xfrm>
          <a:off x="6512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9</xdr:col>
      <xdr:colOff>0</xdr:colOff>
      <xdr:row>15</xdr:row>
      <xdr:rowOff>0</xdr:rowOff>
    </xdr:from>
    <xdr:to>
      <xdr:col>9</xdr:col>
      <xdr:colOff>283365</xdr:colOff>
      <xdr:row>17</xdr:row>
      <xdr:rowOff>186331</xdr:rowOff>
    </xdr:to>
    <xdr:pic>
      <xdr:nvPicPr>
        <xdr:cNvPr id="18" name="그림 1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58417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19" name="그림 1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07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15</xdr:row>
      <xdr:rowOff>0</xdr:rowOff>
    </xdr:from>
    <xdr:to>
      <xdr:col>21</xdr:col>
      <xdr:colOff>283365</xdr:colOff>
      <xdr:row>17</xdr:row>
      <xdr:rowOff>186331</xdr:rowOff>
    </xdr:to>
    <xdr:pic>
      <xdr:nvPicPr>
        <xdr:cNvPr id="20" name="그림 1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41917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15</xdr:row>
      <xdr:rowOff>0</xdr:rowOff>
    </xdr:from>
    <xdr:to>
      <xdr:col>29</xdr:col>
      <xdr:colOff>283365</xdr:colOff>
      <xdr:row>17</xdr:row>
      <xdr:rowOff>186331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764250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마곡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Framework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습관의 힘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세이노의 가르침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소프트웨어 개발 정리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(at home)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6" name="TextBox 15"/>
        <xdr:cNvSpPr txBox="1"/>
      </xdr:nvSpPr>
      <xdr:spPr>
        <a:xfrm>
          <a:off x="6512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17" name="그림 1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03083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세이노의 가르침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소프트웨어 개발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습관의 힘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5" name="TextBox 14"/>
        <xdr:cNvSpPr txBox="1"/>
      </xdr:nvSpPr>
      <xdr:spPr>
        <a:xfrm>
          <a:off x="67796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세이노의 가르침 정리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정리하는 뇌 정리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???)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습과의 힘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회사일 뭔가 있었는데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???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분주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circle fitting test</a:t>
          </a: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4" name="TextBox 13"/>
        <xdr:cNvSpPr txBox="1"/>
      </xdr:nvSpPr>
      <xdr:spPr>
        <a:xfrm>
          <a:off x="6815667" y="285748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29</xdr:col>
      <xdr:colOff>0</xdr:colOff>
      <xdr:row>15</xdr:row>
      <xdr:rowOff>0</xdr:rowOff>
    </xdr:from>
    <xdr:to>
      <xdr:col>29</xdr:col>
      <xdr:colOff>283365</xdr:colOff>
      <xdr:row>17</xdr:row>
      <xdr:rowOff>186331</xdr:rowOff>
    </xdr:to>
    <xdr:pic>
      <xdr:nvPicPr>
        <xdr:cNvPr id="15" name="그림 1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87583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991917" y="4349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부자의 언어 완독 및 정리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MAUI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스터디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CC-Link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통신 테스트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??</a:t>
          </a: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13" name="TextBox 12"/>
        <xdr:cNvSpPr txBox="1"/>
      </xdr:nvSpPr>
      <xdr:spPr>
        <a:xfrm>
          <a:off x="683683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11" name="TextBox 10"/>
        <xdr:cNvSpPr txBox="1"/>
      </xdr:nvSpPr>
      <xdr:spPr>
        <a:xfrm>
          <a:off x="65129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oneCellAnchor>
    <xdr:from>
      <xdr:col>31</xdr:col>
      <xdr:colOff>84667</xdr:colOff>
      <xdr:row>20</xdr:row>
      <xdr:rowOff>127000</xdr:rowOff>
    </xdr:from>
    <xdr:ext cx="2518835" cy="2942166"/>
    <xdr:sp macro="" textlink="">
      <xdr:nvSpPr>
        <xdr:cNvPr id="12" name="TextBox 11"/>
        <xdr:cNvSpPr txBox="1"/>
      </xdr:nvSpPr>
      <xdr:spPr>
        <a:xfrm>
          <a:off x="20245917" y="4476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복습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PC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검색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배선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영어독립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주 산책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등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가슴 운동 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부자의 언어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부 완독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Scribd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9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1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11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12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13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4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Relationship Id="rId4" Type="http://schemas.openxmlformats.org/officeDocument/2006/relationships/comments" Target="../comments14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Relationship Id="rId4" Type="http://schemas.openxmlformats.org/officeDocument/2006/relationships/comments" Target="../comments15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6.vml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7.bin"/><Relationship Id="rId4" Type="http://schemas.openxmlformats.org/officeDocument/2006/relationships/comments" Target="../comments16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7.vml"/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8.bin"/><Relationship Id="rId4" Type="http://schemas.openxmlformats.org/officeDocument/2006/relationships/comments" Target="../comments17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8.vml"/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9.bin"/><Relationship Id="rId4" Type="http://schemas.openxmlformats.org/officeDocument/2006/relationships/comments" Target="../comments18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9.vml"/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0.bin"/><Relationship Id="rId4" Type="http://schemas.openxmlformats.org/officeDocument/2006/relationships/comments" Target="../comments19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0.vml"/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1.bin"/><Relationship Id="rId4" Type="http://schemas.openxmlformats.org/officeDocument/2006/relationships/comments" Target="../comments20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1.vml"/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2.bin"/><Relationship Id="rId4" Type="http://schemas.openxmlformats.org/officeDocument/2006/relationships/comments" Target="../comments21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2.vml"/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3.bin"/><Relationship Id="rId4" Type="http://schemas.openxmlformats.org/officeDocument/2006/relationships/comments" Target="../comments22.x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3.vml"/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5.bin"/><Relationship Id="rId4" Type="http://schemas.openxmlformats.org/officeDocument/2006/relationships/comments" Target="../comments23.xm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4.vml"/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6.bin"/><Relationship Id="rId4" Type="http://schemas.openxmlformats.org/officeDocument/2006/relationships/comments" Target="../comments24.xm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5.vml"/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7.bin"/><Relationship Id="rId4" Type="http://schemas.openxmlformats.org/officeDocument/2006/relationships/comments" Target="../comments25.xm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6.vml"/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8.bin"/><Relationship Id="rId4" Type="http://schemas.openxmlformats.org/officeDocument/2006/relationships/comments" Target="../comments26.xm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7.vml"/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9.bin"/><Relationship Id="rId4" Type="http://schemas.openxmlformats.org/officeDocument/2006/relationships/comments" Target="../comments27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.xml"/><Relationship Id="rId2" Type="http://schemas.openxmlformats.org/officeDocument/2006/relationships/vmlDrawing" Target="../drawings/vmlDrawing28.v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.xml"/><Relationship Id="rId2" Type="http://schemas.openxmlformats.org/officeDocument/2006/relationships/vmlDrawing" Target="../drawings/vmlDrawing29.vml"/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abSelected="1" topLeftCell="A10" zoomScale="90" zoomScaleNormal="90" workbookViewId="0">
      <pane xSplit="3" topLeftCell="D1" activePane="topRight" state="frozen"/>
      <selection pane="topRight" activeCell="P31" sqref="P31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2" t="s">
        <v>11</v>
      </c>
      <c r="C2" s="103"/>
      <c r="D2" s="110" t="s">
        <v>3245</v>
      </c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0" t="s">
        <v>3197</v>
      </c>
      <c r="U2" s="111"/>
      <c r="V2" s="111"/>
      <c r="W2" s="111"/>
      <c r="X2" s="111"/>
      <c r="Y2" s="111"/>
      <c r="Z2" s="111"/>
      <c r="AA2" s="111"/>
      <c r="AB2" s="111"/>
      <c r="AC2" s="111"/>
      <c r="AD2" s="111"/>
      <c r="AE2" s="114"/>
    </row>
    <row r="3" spans="2:31" x14ac:dyDescent="0.3">
      <c r="B3" s="104"/>
      <c r="C3" s="105"/>
      <c r="D3" s="112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2"/>
      <c r="U3" s="113"/>
      <c r="V3" s="113"/>
      <c r="W3" s="113"/>
      <c r="X3" s="113"/>
      <c r="Y3" s="113"/>
      <c r="Z3" s="113"/>
      <c r="AA3" s="113"/>
      <c r="AB3" s="113"/>
      <c r="AC3" s="113"/>
      <c r="AD3" s="113"/>
      <c r="AE3" s="115"/>
    </row>
    <row r="4" spans="2:31" x14ac:dyDescent="0.3">
      <c r="B4" s="104"/>
      <c r="C4" s="105"/>
      <c r="D4" s="112"/>
      <c r="E4" s="113"/>
      <c r="F4" s="113"/>
      <c r="G4" s="113"/>
      <c r="H4" s="113"/>
      <c r="I4" s="113"/>
      <c r="J4" s="113"/>
      <c r="K4" s="113"/>
      <c r="L4" s="113"/>
      <c r="M4" s="113"/>
      <c r="N4" s="113"/>
      <c r="O4" s="113"/>
      <c r="P4" s="113"/>
      <c r="Q4" s="113"/>
      <c r="R4" s="113"/>
      <c r="S4" s="113"/>
      <c r="T4" s="112"/>
      <c r="U4" s="113"/>
      <c r="V4" s="113"/>
      <c r="W4" s="113"/>
      <c r="X4" s="113"/>
      <c r="Y4" s="113"/>
      <c r="Z4" s="113"/>
      <c r="AA4" s="113"/>
      <c r="AB4" s="113"/>
      <c r="AC4" s="113"/>
      <c r="AD4" s="113"/>
      <c r="AE4" s="115"/>
    </row>
    <row r="5" spans="2:31" x14ac:dyDescent="0.3">
      <c r="B5" s="104"/>
      <c r="C5" s="105"/>
      <c r="D5" s="112"/>
      <c r="E5" s="113"/>
      <c r="F5" s="113"/>
      <c r="G5" s="113"/>
      <c r="H5" s="113"/>
      <c r="I5" s="113"/>
      <c r="J5" s="113"/>
      <c r="K5" s="113"/>
      <c r="L5" s="113"/>
      <c r="M5" s="113"/>
      <c r="N5" s="113"/>
      <c r="O5" s="113"/>
      <c r="P5" s="113"/>
      <c r="Q5" s="113"/>
      <c r="R5" s="113"/>
      <c r="S5" s="113"/>
      <c r="T5" s="112"/>
      <c r="U5" s="113"/>
      <c r="V5" s="113"/>
      <c r="W5" s="113"/>
      <c r="X5" s="113"/>
      <c r="Y5" s="113"/>
      <c r="Z5" s="113"/>
      <c r="AA5" s="113"/>
      <c r="AB5" s="113"/>
      <c r="AC5" s="113"/>
      <c r="AD5" s="113"/>
      <c r="AE5" s="115"/>
    </row>
    <row r="6" spans="2:31" x14ac:dyDescent="0.3">
      <c r="B6" s="106"/>
      <c r="C6" s="107"/>
      <c r="D6" s="112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113"/>
      <c r="P6" s="113"/>
      <c r="Q6" s="113"/>
      <c r="R6" s="113"/>
      <c r="S6" s="113"/>
      <c r="T6" s="112"/>
      <c r="U6" s="113"/>
      <c r="V6" s="113"/>
      <c r="W6" s="113"/>
      <c r="X6" s="113"/>
      <c r="Y6" s="113"/>
      <c r="Z6" s="113"/>
      <c r="AA6" s="113"/>
      <c r="AB6" s="113"/>
      <c r="AC6" s="113"/>
      <c r="AD6" s="113"/>
      <c r="AE6" s="115"/>
    </row>
    <row r="7" spans="2:31" x14ac:dyDescent="0.3">
      <c r="B7" s="106"/>
      <c r="C7" s="107"/>
      <c r="D7" s="112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3"/>
      <c r="P7" s="113"/>
      <c r="Q7" s="113"/>
      <c r="R7" s="113"/>
      <c r="S7" s="113"/>
      <c r="T7" s="112"/>
      <c r="U7" s="113"/>
      <c r="V7" s="113"/>
      <c r="W7" s="113"/>
      <c r="X7" s="113"/>
      <c r="Y7" s="113"/>
      <c r="Z7" s="113"/>
      <c r="AA7" s="113"/>
      <c r="AB7" s="113"/>
      <c r="AC7" s="113"/>
      <c r="AD7" s="113"/>
      <c r="AE7" s="115"/>
    </row>
    <row r="8" spans="2:31" x14ac:dyDescent="0.3">
      <c r="B8" s="106"/>
      <c r="C8" s="107"/>
      <c r="D8" s="112"/>
      <c r="E8" s="113"/>
      <c r="F8" s="113"/>
      <c r="G8" s="113"/>
      <c r="H8" s="113"/>
      <c r="I8" s="113"/>
      <c r="J8" s="113"/>
      <c r="K8" s="113"/>
      <c r="L8" s="113"/>
      <c r="M8" s="113"/>
      <c r="N8" s="113"/>
      <c r="O8" s="113"/>
      <c r="P8" s="113"/>
      <c r="Q8" s="113"/>
      <c r="R8" s="113"/>
      <c r="S8" s="113"/>
      <c r="T8" s="112"/>
      <c r="U8" s="113"/>
      <c r="V8" s="113"/>
      <c r="W8" s="113"/>
      <c r="X8" s="113"/>
      <c r="Y8" s="113"/>
      <c r="Z8" s="113"/>
      <c r="AA8" s="113"/>
      <c r="AB8" s="113"/>
      <c r="AC8" s="113"/>
      <c r="AD8" s="113"/>
      <c r="AE8" s="115"/>
    </row>
    <row r="9" spans="2:31" x14ac:dyDescent="0.3">
      <c r="B9" s="106"/>
      <c r="C9" s="107"/>
      <c r="D9" s="112"/>
      <c r="E9" s="113"/>
      <c r="F9" s="113"/>
      <c r="G9" s="113"/>
      <c r="H9" s="113"/>
      <c r="I9" s="113"/>
      <c r="J9" s="113"/>
      <c r="K9" s="113"/>
      <c r="L9" s="113"/>
      <c r="M9" s="113"/>
      <c r="N9" s="113"/>
      <c r="O9" s="113"/>
      <c r="P9" s="113"/>
      <c r="Q9" s="113"/>
      <c r="R9" s="113"/>
      <c r="S9" s="113"/>
      <c r="T9" s="112"/>
      <c r="U9" s="113"/>
      <c r="V9" s="113"/>
      <c r="W9" s="113"/>
      <c r="X9" s="113"/>
      <c r="Y9" s="113"/>
      <c r="Z9" s="113"/>
      <c r="AA9" s="113"/>
      <c r="AB9" s="113"/>
      <c r="AC9" s="113"/>
      <c r="AD9" s="113"/>
      <c r="AE9" s="115"/>
    </row>
    <row r="10" spans="2:31" x14ac:dyDescent="0.3">
      <c r="B10" s="106"/>
      <c r="C10" s="107"/>
      <c r="D10" s="112"/>
      <c r="E10" s="113"/>
      <c r="F10" s="113"/>
      <c r="G10" s="113"/>
      <c r="H10" s="113"/>
      <c r="I10" s="113"/>
      <c r="J10" s="113"/>
      <c r="K10" s="113"/>
      <c r="L10" s="113"/>
      <c r="M10" s="113"/>
      <c r="N10" s="113"/>
      <c r="O10" s="113"/>
      <c r="P10" s="113"/>
      <c r="Q10" s="113"/>
      <c r="R10" s="113"/>
      <c r="S10" s="113"/>
      <c r="T10" s="112"/>
      <c r="U10" s="113"/>
      <c r="V10" s="113"/>
      <c r="W10" s="113"/>
      <c r="X10" s="113"/>
      <c r="Y10" s="113"/>
      <c r="Z10" s="113"/>
      <c r="AA10" s="113"/>
      <c r="AB10" s="113"/>
      <c r="AC10" s="113"/>
      <c r="AD10" s="113"/>
      <c r="AE10" s="115"/>
    </row>
    <row r="11" spans="2:31" ht="17.25" thickBot="1" x14ac:dyDescent="0.35">
      <c r="B11" s="108"/>
      <c r="C11" s="109"/>
      <c r="D11" s="112"/>
      <c r="E11" s="113"/>
      <c r="F11" s="113"/>
      <c r="G11" s="113"/>
      <c r="H11" s="113"/>
      <c r="I11" s="113"/>
      <c r="J11" s="113"/>
      <c r="K11" s="113"/>
      <c r="L11" s="113"/>
      <c r="M11" s="113"/>
      <c r="N11" s="113"/>
      <c r="O11" s="113"/>
      <c r="P11" s="113"/>
      <c r="Q11" s="113"/>
      <c r="R11" s="113"/>
      <c r="S11" s="113"/>
      <c r="T11" s="112"/>
      <c r="U11" s="113"/>
      <c r="V11" s="113"/>
      <c r="W11" s="113"/>
      <c r="X11" s="113"/>
      <c r="Y11" s="113"/>
      <c r="Z11" s="113"/>
      <c r="AA11" s="113"/>
      <c r="AB11" s="113"/>
      <c r="AC11" s="113"/>
      <c r="AD11" s="113"/>
      <c r="AE11" s="115"/>
    </row>
    <row r="12" spans="2:31" ht="18" thickBot="1" x14ac:dyDescent="0.35">
      <c r="B12" s="116"/>
      <c r="C12" s="117"/>
      <c r="D12" s="120">
        <v>45040</v>
      </c>
      <c r="E12" s="121"/>
      <c r="F12" s="121"/>
      <c r="G12" s="122"/>
      <c r="H12" s="120">
        <f>D12+1</f>
        <v>45041</v>
      </c>
      <c r="I12" s="121"/>
      <c r="J12" s="121"/>
      <c r="K12" s="122"/>
      <c r="L12" s="120">
        <f>H12+1</f>
        <v>45042</v>
      </c>
      <c r="M12" s="121"/>
      <c r="N12" s="121"/>
      <c r="O12" s="122"/>
      <c r="P12" s="120">
        <f>L12+1</f>
        <v>45043</v>
      </c>
      <c r="Q12" s="121"/>
      <c r="R12" s="121"/>
      <c r="S12" s="122"/>
      <c r="T12" s="120">
        <f>P12+1</f>
        <v>45044</v>
      </c>
      <c r="U12" s="121"/>
      <c r="V12" s="121"/>
      <c r="W12" s="122"/>
      <c r="X12" s="123">
        <f>T12+1</f>
        <v>45045</v>
      </c>
      <c r="Y12" s="124"/>
      <c r="Z12" s="124"/>
      <c r="AA12" s="125"/>
      <c r="AB12" s="126">
        <f>X12+1</f>
        <v>45046</v>
      </c>
      <c r="AC12" s="127"/>
      <c r="AD12" s="127"/>
      <c r="AE12" s="128"/>
    </row>
    <row r="13" spans="2:31" ht="18" thickBot="1" x14ac:dyDescent="0.35">
      <c r="B13" s="118"/>
      <c r="C13" s="119"/>
      <c r="D13" s="129" t="s">
        <v>48</v>
      </c>
      <c r="E13" s="130"/>
      <c r="F13" s="130"/>
      <c r="G13" s="131"/>
      <c r="H13" s="129" t="s">
        <v>49</v>
      </c>
      <c r="I13" s="130"/>
      <c r="J13" s="130"/>
      <c r="K13" s="131"/>
      <c r="L13" s="129" t="s">
        <v>32</v>
      </c>
      <c r="M13" s="130"/>
      <c r="N13" s="130"/>
      <c r="O13" s="131"/>
      <c r="P13" s="129" t="s">
        <v>52</v>
      </c>
      <c r="Q13" s="130"/>
      <c r="R13" s="130"/>
      <c r="S13" s="131"/>
      <c r="T13" s="129" t="s">
        <v>53</v>
      </c>
      <c r="U13" s="130"/>
      <c r="V13" s="130"/>
      <c r="W13" s="131"/>
      <c r="X13" s="132" t="s">
        <v>54</v>
      </c>
      <c r="Y13" s="133"/>
      <c r="Z13" s="133"/>
      <c r="AA13" s="134"/>
      <c r="AB13" s="135" t="s">
        <v>55</v>
      </c>
      <c r="AC13" s="136"/>
      <c r="AD13" s="136"/>
      <c r="AE13" s="137"/>
    </row>
    <row r="14" spans="2:31" ht="17.25" thickBot="1" x14ac:dyDescent="0.35">
      <c r="B14" s="143" t="str">
        <f ca="1">TEXT(NOW(),"h")</f>
        <v>20</v>
      </c>
      <c r="C14" s="144"/>
      <c r="D14" s="12" t="s">
        <v>3</v>
      </c>
      <c r="E14" s="138" t="s">
        <v>4</v>
      </c>
      <c r="F14" s="139"/>
      <c r="G14" s="140"/>
      <c r="H14" s="12" t="s">
        <v>3</v>
      </c>
      <c r="I14" s="138" t="s">
        <v>4</v>
      </c>
      <c r="J14" s="139"/>
      <c r="K14" s="140"/>
      <c r="L14" s="12" t="s">
        <v>3</v>
      </c>
      <c r="M14" s="138" t="s">
        <v>4</v>
      </c>
      <c r="N14" s="139"/>
      <c r="O14" s="140"/>
      <c r="P14" s="12" t="s">
        <v>3</v>
      </c>
      <c r="Q14" s="138" t="s">
        <v>4</v>
      </c>
      <c r="R14" s="139"/>
      <c r="S14" s="140"/>
      <c r="T14" s="12" t="s">
        <v>3</v>
      </c>
      <c r="U14" s="138" t="s">
        <v>4</v>
      </c>
      <c r="V14" s="139"/>
      <c r="W14" s="140"/>
      <c r="X14" s="12" t="s">
        <v>3</v>
      </c>
      <c r="Y14" s="138" t="s">
        <v>4</v>
      </c>
      <c r="Z14" s="139"/>
      <c r="AA14" s="140"/>
      <c r="AB14" s="12" t="s">
        <v>3</v>
      </c>
      <c r="AC14" s="138" t="s">
        <v>4</v>
      </c>
      <c r="AD14" s="139"/>
      <c r="AE14" s="140"/>
    </row>
    <row r="15" spans="2:31" ht="20.25" x14ac:dyDescent="0.3">
      <c r="B15" s="141" t="s">
        <v>0</v>
      </c>
      <c r="C15" s="142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3219</v>
      </c>
      <c r="E17" s="37"/>
      <c r="F17" s="17"/>
      <c r="G17" s="18"/>
      <c r="H17" s="26" t="s">
        <v>3236</v>
      </c>
      <c r="I17" s="37"/>
      <c r="J17" s="17"/>
      <c r="K17" s="18"/>
      <c r="L17" s="26" t="s">
        <v>3237</v>
      </c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3164</v>
      </c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51" t="s">
        <v>3162</v>
      </c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66" t="s">
        <v>245</v>
      </c>
      <c r="M21" s="37"/>
      <c r="N21" s="17"/>
      <c r="O21" s="18">
        <v>1</v>
      </c>
      <c r="P21" s="42" t="s">
        <v>245</v>
      </c>
      <c r="Q21" s="37"/>
      <c r="R21" s="17"/>
      <c r="S21" s="18"/>
      <c r="T21" s="42" t="s">
        <v>245</v>
      </c>
      <c r="U21" s="37"/>
      <c r="V21" s="17"/>
      <c r="W21" s="18"/>
      <c r="X21" s="42"/>
      <c r="Y21" s="37"/>
      <c r="Z21" s="17"/>
      <c r="AA21" s="18"/>
      <c r="AB21" s="26" t="s">
        <v>663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32" t="s">
        <v>7</v>
      </c>
      <c r="Q22" s="37"/>
      <c r="R22" s="28"/>
      <c r="S22" s="34"/>
      <c r="T22" s="32" t="s">
        <v>7</v>
      </c>
      <c r="U22" s="37"/>
      <c r="V22" s="28"/>
      <c r="W22" s="34"/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3187</v>
      </c>
      <c r="G23" s="18" t="s">
        <v>3199</v>
      </c>
      <c r="H23" s="40" t="s">
        <v>604</v>
      </c>
      <c r="I23" s="37">
        <v>3</v>
      </c>
      <c r="J23" s="17" t="s">
        <v>3217</v>
      </c>
      <c r="K23" s="18" t="s">
        <v>3218</v>
      </c>
      <c r="L23" s="40" t="s">
        <v>604</v>
      </c>
      <c r="M23" s="37">
        <v>3</v>
      </c>
      <c r="N23" s="17" t="s">
        <v>3233</v>
      </c>
      <c r="O23" s="18" t="s">
        <v>3234</v>
      </c>
      <c r="P23" s="32" t="s">
        <v>604</v>
      </c>
      <c r="Q23" s="37"/>
      <c r="R23" s="17"/>
      <c r="S23" s="18"/>
      <c r="T23" s="32" t="s">
        <v>604</v>
      </c>
      <c r="U23" s="37"/>
      <c r="V23" s="17"/>
      <c r="W23" s="18"/>
      <c r="X23" s="32" t="s">
        <v>604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29" t="s">
        <v>2080</v>
      </c>
      <c r="E24" s="37" t="s">
        <v>3200</v>
      </c>
      <c r="F24" s="17" t="s">
        <v>3203</v>
      </c>
      <c r="G24" s="18" t="s">
        <v>3201</v>
      </c>
      <c r="H24" s="66" t="s">
        <v>2080</v>
      </c>
      <c r="I24" s="37" t="s">
        <v>3222</v>
      </c>
      <c r="J24" s="17" t="s">
        <v>3222</v>
      </c>
      <c r="K24" s="18" t="s">
        <v>3223</v>
      </c>
      <c r="L24" s="66" t="s">
        <v>2080</v>
      </c>
      <c r="M24" s="37" t="s">
        <v>3235</v>
      </c>
      <c r="N24" s="17" t="s">
        <v>3235</v>
      </c>
      <c r="O24" s="18" t="s">
        <v>3241</v>
      </c>
      <c r="P24" s="32" t="s">
        <v>2080</v>
      </c>
      <c r="Q24" s="37"/>
      <c r="R24" s="17"/>
      <c r="S24" s="18"/>
      <c r="T24" s="32" t="s">
        <v>2080</v>
      </c>
      <c r="U24" s="37"/>
      <c r="V24" s="17"/>
      <c r="W24" s="18"/>
      <c r="X24" s="26"/>
      <c r="Y24" s="37"/>
      <c r="Z24" s="17"/>
      <c r="AA24" s="18"/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40" t="s">
        <v>3186</v>
      </c>
      <c r="E25" s="37" t="s">
        <v>3199</v>
      </c>
      <c r="F25" s="17" t="s">
        <v>1732</v>
      </c>
      <c r="G25" s="18" t="s">
        <v>3199</v>
      </c>
      <c r="H25" s="66" t="s">
        <v>3172</v>
      </c>
      <c r="I25" s="37" t="s">
        <v>3223</v>
      </c>
      <c r="J25" s="17" t="s">
        <v>1532</v>
      </c>
      <c r="K25" s="18" t="s">
        <v>1532</v>
      </c>
      <c r="L25" s="40" t="s">
        <v>3242</v>
      </c>
      <c r="M25" s="37" t="s">
        <v>3241</v>
      </c>
      <c r="N25" s="17" t="s">
        <v>3243</v>
      </c>
      <c r="O25" s="18" t="s">
        <v>3243</v>
      </c>
      <c r="P25" s="26" t="s">
        <v>3099</v>
      </c>
      <c r="Q25" s="37"/>
      <c r="R25" s="17"/>
      <c r="S25" s="18"/>
      <c r="T25" s="26"/>
      <c r="U25" s="37"/>
      <c r="V25" s="17"/>
      <c r="W25" s="18"/>
      <c r="X25" s="26"/>
      <c r="Y25" s="37"/>
      <c r="Z25" s="17"/>
      <c r="AA25" s="18"/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 t="s">
        <v>3199</v>
      </c>
      <c r="F26" s="54" t="s">
        <v>3203</v>
      </c>
      <c r="G26" s="18" t="s">
        <v>3199</v>
      </c>
      <c r="H26" s="29" t="s">
        <v>3230</v>
      </c>
      <c r="I26" s="38"/>
      <c r="J26" s="54" t="s">
        <v>3225</v>
      </c>
      <c r="K26" s="18" t="s">
        <v>1450</v>
      </c>
      <c r="L26" s="26" t="s">
        <v>3099</v>
      </c>
      <c r="M26" s="38"/>
      <c r="N26" s="54" t="s">
        <v>3244</v>
      </c>
      <c r="O26" s="18" t="s">
        <v>3244</v>
      </c>
      <c r="P26" s="26" t="s">
        <v>3256</v>
      </c>
      <c r="Q26" s="38"/>
      <c r="R26" s="54"/>
      <c r="S26" s="18"/>
      <c r="T26" s="26"/>
      <c r="U26" s="38"/>
      <c r="V26" s="54"/>
      <c r="W26" s="18"/>
      <c r="X26" s="26"/>
      <c r="Y26" s="38"/>
      <c r="Z26" s="54"/>
      <c r="AA26" s="18"/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3202</v>
      </c>
      <c r="F27" s="17" t="s">
        <v>3204</v>
      </c>
      <c r="G27" s="18" t="s">
        <v>3199</v>
      </c>
      <c r="H27" s="66" t="s">
        <v>3224</v>
      </c>
      <c r="I27" s="37" t="s">
        <v>3226</v>
      </c>
      <c r="J27" s="17" t="s">
        <v>3226</v>
      </c>
      <c r="K27" s="18" t="s">
        <v>3227</v>
      </c>
      <c r="L27" s="26"/>
      <c r="M27" s="37" t="s">
        <v>3244</v>
      </c>
      <c r="N27" s="17" t="s">
        <v>3244</v>
      </c>
      <c r="O27" s="18" t="s">
        <v>3244</v>
      </c>
      <c r="P27" s="26"/>
      <c r="Q27" s="37"/>
      <c r="R27" s="17"/>
      <c r="S27" s="18"/>
      <c r="T27" s="26"/>
      <c r="U27" s="37"/>
      <c r="V27" s="17"/>
      <c r="W27" s="18"/>
      <c r="X27" s="26" t="s">
        <v>2622</v>
      </c>
      <c r="Y27" s="37"/>
      <c r="Z27" s="17"/>
      <c r="AA27" s="18"/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29" t="s">
        <v>1201</v>
      </c>
      <c r="E28" s="38"/>
      <c r="F28" s="54"/>
      <c r="G28" s="30"/>
      <c r="H28" s="29" t="s">
        <v>1201</v>
      </c>
      <c r="I28" s="38"/>
      <c r="J28" s="54"/>
      <c r="K28" s="30"/>
      <c r="L28" s="40" t="s">
        <v>1201</v>
      </c>
      <c r="M28" s="38"/>
      <c r="N28" s="54">
        <v>4</v>
      </c>
      <c r="O28" s="30"/>
      <c r="P28" s="26" t="s">
        <v>1201</v>
      </c>
      <c r="Q28" s="38"/>
      <c r="R28" s="54"/>
      <c r="S28" s="30"/>
      <c r="T28" s="26" t="s">
        <v>1201</v>
      </c>
      <c r="U28" s="38"/>
      <c r="V28" s="54"/>
      <c r="W28" s="30"/>
      <c r="X28" s="26" t="s">
        <v>2623</v>
      </c>
      <c r="Y28" s="38"/>
      <c r="Z28" s="28"/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 t="s">
        <v>3201</v>
      </c>
      <c r="F29" s="17" t="s">
        <v>3205</v>
      </c>
      <c r="G29" s="18" t="s">
        <v>3199</v>
      </c>
      <c r="H29" s="26"/>
      <c r="I29" s="55" t="s">
        <v>3225</v>
      </c>
      <c r="J29" s="17" t="s">
        <v>1450</v>
      </c>
      <c r="K29" s="18" t="s">
        <v>1450</v>
      </c>
      <c r="L29" s="40" t="s">
        <v>3250</v>
      </c>
      <c r="M29" s="55" t="s">
        <v>3249</v>
      </c>
      <c r="N29" s="17" t="s">
        <v>3246</v>
      </c>
      <c r="O29" s="18" t="s">
        <v>3247</v>
      </c>
      <c r="P29" s="26"/>
      <c r="Q29" s="55"/>
      <c r="R29" s="17"/>
      <c r="S29" s="18"/>
      <c r="T29" s="26"/>
      <c r="U29" s="55"/>
      <c r="V29" s="17"/>
      <c r="W29" s="18"/>
      <c r="X29" s="26"/>
      <c r="Y29" s="55"/>
      <c r="Z29" s="17"/>
      <c r="AA29" s="18"/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3199</v>
      </c>
      <c r="F30" s="17" t="s">
        <v>3199</v>
      </c>
      <c r="G30" s="18" t="s">
        <v>3212</v>
      </c>
      <c r="H30" s="26"/>
      <c r="I30" s="37" t="s">
        <v>3226</v>
      </c>
      <c r="J30" s="17" t="s">
        <v>3226</v>
      </c>
      <c r="K30" s="18" t="s">
        <v>3226</v>
      </c>
      <c r="L30" s="26"/>
      <c r="M30" s="37" t="s">
        <v>3248</v>
      </c>
      <c r="N30" s="17" t="s">
        <v>1704</v>
      </c>
      <c r="O30" s="18" t="s">
        <v>3247</v>
      </c>
      <c r="P30" s="26"/>
      <c r="Q30" s="37"/>
      <c r="R30" s="17"/>
      <c r="S30" s="18"/>
      <c r="T30" s="26"/>
      <c r="U30" s="37"/>
      <c r="V30" s="17"/>
      <c r="W30" s="18"/>
      <c r="X30" s="26"/>
      <c r="Y30" s="37"/>
      <c r="Z30" s="17"/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>
        <v>3</v>
      </c>
      <c r="F31" s="54">
        <v>3</v>
      </c>
      <c r="G31" s="18">
        <v>3</v>
      </c>
      <c r="H31" s="26"/>
      <c r="I31" s="38"/>
      <c r="J31" s="54" t="s">
        <v>3228</v>
      </c>
      <c r="K31" s="18" t="s">
        <v>3228</v>
      </c>
      <c r="L31" s="26"/>
      <c r="M31" s="38" t="s">
        <v>3247</v>
      </c>
      <c r="N31" s="54" t="s">
        <v>3247</v>
      </c>
      <c r="O31" s="18" t="s">
        <v>3252</v>
      </c>
      <c r="P31" s="26"/>
      <c r="Q31" s="38"/>
      <c r="R31" s="54"/>
      <c r="S31" s="18"/>
      <c r="T31" s="26"/>
      <c r="U31" s="38"/>
      <c r="V31" s="54"/>
      <c r="W31" s="18"/>
      <c r="X31" s="26"/>
      <c r="Y31" s="38"/>
      <c r="Z31" s="54"/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>
        <v>3</v>
      </c>
      <c r="F32" s="17">
        <v>3</v>
      </c>
      <c r="G32" s="18">
        <v>3</v>
      </c>
      <c r="H32" s="26"/>
      <c r="I32" s="37" t="s">
        <v>3228</v>
      </c>
      <c r="J32" s="17" t="s">
        <v>3228</v>
      </c>
      <c r="K32" s="18" t="s">
        <v>3228</v>
      </c>
      <c r="L32" s="66" t="s">
        <v>3257</v>
      </c>
      <c r="M32" s="37" t="s">
        <v>3253</v>
      </c>
      <c r="N32" s="17" t="s">
        <v>3253</v>
      </c>
      <c r="O32" s="18" t="s">
        <v>3253</v>
      </c>
      <c r="P32" s="26"/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40" t="s">
        <v>605</v>
      </c>
      <c r="E33" s="38"/>
      <c r="F33" s="28"/>
      <c r="G33" s="18"/>
      <c r="H33" s="66" t="s">
        <v>605</v>
      </c>
      <c r="I33" s="38"/>
      <c r="J33" s="28"/>
      <c r="K33" s="18" t="s">
        <v>3228</v>
      </c>
      <c r="L33" s="40" t="s">
        <v>605</v>
      </c>
      <c r="M33" s="38">
        <v>2</v>
      </c>
      <c r="N33" s="28" t="s">
        <v>3254</v>
      </c>
      <c r="O33" s="18" t="s">
        <v>3255</v>
      </c>
      <c r="P33" s="26" t="s">
        <v>605</v>
      </c>
      <c r="Q33" s="38"/>
      <c r="R33" s="28"/>
      <c r="S33" s="18"/>
      <c r="T33" s="26" t="s">
        <v>605</v>
      </c>
      <c r="U33" s="38"/>
      <c r="V33" s="28"/>
      <c r="W33" s="18"/>
      <c r="X33" s="26"/>
      <c r="Y33" s="38"/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/>
      <c r="F34" s="54"/>
      <c r="G34" s="18"/>
      <c r="H34" s="40" t="s">
        <v>2242</v>
      </c>
      <c r="I34" s="55" t="s">
        <v>33</v>
      </c>
      <c r="J34" s="54" t="s">
        <v>33</v>
      </c>
      <c r="K34" s="18" t="s">
        <v>3229</v>
      </c>
      <c r="L34" s="40" t="s">
        <v>2242</v>
      </c>
      <c r="M34" s="55" t="s">
        <v>3255</v>
      </c>
      <c r="N34" s="54" t="s">
        <v>3255</v>
      </c>
      <c r="O34" s="18"/>
      <c r="P34" s="26" t="s">
        <v>2242</v>
      </c>
      <c r="Q34" s="55"/>
      <c r="R34" s="54"/>
      <c r="S34" s="18"/>
      <c r="T34" s="26" t="s">
        <v>2242</v>
      </c>
      <c r="U34" s="55"/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3206</v>
      </c>
      <c r="F35" s="17">
        <v>2</v>
      </c>
      <c r="G35" s="34">
        <v>2</v>
      </c>
      <c r="H35" s="26"/>
      <c r="I35" s="37" t="s">
        <v>33</v>
      </c>
      <c r="J35" s="17" t="s">
        <v>33</v>
      </c>
      <c r="K35" s="34" t="s">
        <v>3228</v>
      </c>
      <c r="L35" s="26" t="s">
        <v>624</v>
      </c>
      <c r="M35" s="37">
        <v>2</v>
      </c>
      <c r="N35" s="17">
        <v>2</v>
      </c>
      <c r="O35" s="34"/>
      <c r="P35" s="26" t="s">
        <v>2434</v>
      </c>
      <c r="Q35" s="37"/>
      <c r="R35" s="17"/>
      <c r="S35" s="34"/>
      <c r="T35" s="26" t="s">
        <v>624</v>
      </c>
      <c r="U35" s="37"/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 t="s">
        <v>3213</v>
      </c>
      <c r="G36" s="18" t="s">
        <v>3214</v>
      </c>
      <c r="H36" s="40" t="s">
        <v>624</v>
      </c>
      <c r="I36" s="37" t="s">
        <v>3228</v>
      </c>
      <c r="J36" s="17" t="s">
        <v>33</v>
      </c>
      <c r="K36" s="18" t="s">
        <v>3228</v>
      </c>
      <c r="L36" s="26"/>
      <c r="M36" s="37">
        <v>2</v>
      </c>
      <c r="N36" s="17">
        <v>2</v>
      </c>
      <c r="O36" s="18"/>
      <c r="P36" s="26" t="s">
        <v>624</v>
      </c>
      <c r="Q36" s="37"/>
      <c r="R36" s="17"/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/>
      <c r="F37" s="17">
        <v>5</v>
      </c>
      <c r="G37" s="18">
        <v>5</v>
      </c>
      <c r="H37" s="29" t="s">
        <v>21</v>
      </c>
      <c r="I37" s="37">
        <v>2</v>
      </c>
      <c r="J37" s="17" t="s">
        <v>3231</v>
      </c>
      <c r="K37" s="18">
        <v>3</v>
      </c>
      <c r="L37" s="26"/>
      <c r="M37" s="37">
        <v>3</v>
      </c>
      <c r="N37" s="17">
        <v>3</v>
      </c>
      <c r="O37" s="18"/>
      <c r="P37" s="26" t="s">
        <v>21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40" t="s">
        <v>2823</v>
      </c>
      <c r="E38" s="37">
        <v>5</v>
      </c>
      <c r="F38" s="17">
        <v>5</v>
      </c>
      <c r="G38" s="18" t="s">
        <v>3215</v>
      </c>
      <c r="H38" s="29" t="s">
        <v>2823</v>
      </c>
      <c r="I38" s="37">
        <v>3</v>
      </c>
      <c r="J38" s="17"/>
      <c r="K38" s="18"/>
      <c r="L38" s="26" t="s">
        <v>2823</v>
      </c>
      <c r="M38" s="37"/>
      <c r="N38" s="17"/>
      <c r="O38" s="18"/>
      <c r="P38" s="26" t="s">
        <v>2823</v>
      </c>
      <c r="Q38" s="37"/>
      <c r="R38" s="17"/>
      <c r="S38" s="18"/>
      <c r="T38" s="26" t="s">
        <v>2823</v>
      </c>
      <c r="U38" s="37"/>
      <c r="V38" s="17"/>
      <c r="W38" s="18"/>
      <c r="X38" s="26"/>
      <c r="Y38" s="37"/>
      <c r="Z38" s="17"/>
      <c r="AA38" s="18"/>
      <c r="AB38" s="26" t="s">
        <v>2102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/>
      <c r="F39" s="20"/>
      <c r="G39" s="21" t="s">
        <v>3216</v>
      </c>
      <c r="H39" s="85" t="s">
        <v>2279</v>
      </c>
      <c r="I39" s="39"/>
      <c r="J39" s="20"/>
      <c r="K39" s="21"/>
      <c r="L39" s="27" t="s">
        <v>2161</v>
      </c>
      <c r="M39" s="39"/>
      <c r="N39" s="20"/>
      <c r="O39" s="21"/>
      <c r="P39" s="27" t="s">
        <v>2161</v>
      </c>
      <c r="Q39" s="39"/>
      <c r="R39" s="20"/>
      <c r="S39" s="21"/>
      <c r="T39" s="27" t="s">
        <v>2161</v>
      </c>
      <c r="U39" s="39"/>
      <c r="V39" s="20"/>
      <c r="W39" s="21"/>
      <c r="X39" s="27" t="s">
        <v>2161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02" t="s">
        <v>5</v>
      </c>
      <c r="C40" s="103"/>
      <c r="D40" s="72" t="s">
        <v>1238</v>
      </c>
      <c r="E40" s="145">
        <v>9</v>
      </c>
      <c r="F40" s="146"/>
      <c r="G40" s="147"/>
      <c r="H40" s="72" t="s">
        <v>1238</v>
      </c>
      <c r="I40" s="145">
        <v>5</v>
      </c>
      <c r="J40" s="146"/>
      <c r="K40" s="147"/>
      <c r="L40" s="72" t="s">
        <v>1238</v>
      </c>
      <c r="M40" s="145"/>
      <c r="N40" s="146"/>
      <c r="O40" s="147"/>
      <c r="P40" s="72" t="s">
        <v>1238</v>
      </c>
      <c r="Q40" s="145"/>
      <c r="R40" s="146"/>
      <c r="S40" s="147"/>
      <c r="T40" s="72" t="s">
        <v>1238</v>
      </c>
      <c r="U40" s="145"/>
      <c r="V40" s="146"/>
      <c r="W40" s="147"/>
      <c r="X40" s="72" t="s">
        <v>1238</v>
      </c>
      <c r="Y40" s="145"/>
      <c r="Z40" s="146"/>
      <c r="AA40" s="147"/>
      <c r="AB40" s="72" t="s">
        <v>1238</v>
      </c>
      <c r="AC40" s="145"/>
      <c r="AD40" s="146"/>
      <c r="AE40" s="147"/>
    </row>
    <row r="41" spans="2:31" x14ac:dyDescent="0.3">
      <c r="B41" s="104"/>
      <c r="C41" s="105"/>
      <c r="D41" s="73" t="s">
        <v>1239</v>
      </c>
      <c r="E41" s="148">
        <v>0</v>
      </c>
      <c r="F41" s="149"/>
      <c r="G41" s="150"/>
      <c r="H41" s="73" t="s">
        <v>1239</v>
      </c>
      <c r="I41" s="148">
        <v>4</v>
      </c>
      <c r="J41" s="149"/>
      <c r="K41" s="150"/>
      <c r="L41" s="73" t="s">
        <v>1239</v>
      </c>
      <c r="M41" s="148"/>
      <c r="N41" s="149"/>
      <c r="O41" s="150"/>
      <c r="P41" s="73" t="s">
        <v>1239</v>
      </c>
      <c r="Q41" s="148"/>
      <c r="R41" s="149"/>
      <c r="S41" s="150"/>
      <c r="T41" s="73" t="s">
        <v>1239</v>
      </c>
      <c r="U41" s="148"/>
      <c r="V41" s="149"/>
      <c r="W41" s="150"/>
      <c r="X41" s="73" t="s">
        <v>1239</v>
      </c>
      <c r="Y41" s="148"/>
      <c r="Z41" s="149"/>
      <c r="AA41" s="150"/>
      <c r="AB41" s="73" t="s">
        <v>1239</v>
      </c>
      <c r="AC41" s="148"/>
      <c r="AD41" s="149"/>
      <c r="AE41" s="150"/>
    </row>
    <row r="42" spans="2:31" ht="17.25" thickBot="1" x14ac:dyDescent="0.35">
      <c r="B42" s="104"/>
      <c r="C42" s="105"/>
      <c r="D42" s="74" t="s">
        <v>1240</v>
      </c>
      <c r="E42" s="151">
        <v>3</v>
      </c>
      <c r="F42" s="152"/>
      <c r="G42" s="153"/>
      <c r="H42" s="74" t="s">
        <v>1240</v>
      </c>
      <c r="I42" s="151">
        <v>5</v>
      </c>
      <c r="J42" s="152"/>
      <c r="K42" s="153"/>
      <c r="L42" s="74" t="s">
        <v>1240</v>
      </c>
      <c r="M42" s="151"/>
      <c r="N42" s="152"/>
      <c r="O42" s="153"/>
      <c r="P42" s="74" t="s">
        <v>1240</v>
      </c>
      <c r="Q42" s="151"/>
      <c r="R42" s="152"/>
      <c r="S42" s="153"/>
      <c r="T42" s="74" t="s">
        <v>1240</v>
      </c>
      <c r="U42" s="151"/>
      <c r="V42" s="152"/>
      <c r="W42" s="153"/>
      <c r="X42" s="74" t="s">
        <v>1240</v>
      </c>
      <c r="Y42" s="151"/>
      <c r="Z42" s="152"/>
      <c r="AA42" s="153"/>
      <c r="AB42" s="74" t="s">
        <v>1240</v>
      </c>
      <c r="AC42" s="151"/>
      <c r="AD42" s="152"/>
      <c r="AE42" s="153"/>
    </row>
    <row r="43" spans="2:31" x14ac:dyDescent="0.3">
      <c r="B43" s="104"/>
      <c r="C43" s="105"/>
      <c r="D43" s="154" t="s">
        <v>2035</v>
      </c>
      <c r="E43" s="155"/>
      <c r="F43" s="155"/>
      <c r="G43" s="156"/>
      <c r="H43" s="154" t="s">
        <v>2035</v>
      </c>
      <c r="I43" s="155"/>
      <c r="J43" s="155"/>
      <c r="K43" s="156"/>
      <c r="L43" s="154" t="s">
        <v>2035</v>
      </c>
      <c r="M43" s="155"/>
      <c r="N43" s="155"/>
      <c r="O43" s="156"/>
      <c r="P43" s="157"/>
      <c r="Q43" s="158"/>
      <c r="R43" s="158"/>
      <c r="S43" s="159"/>
      <c r="T43" s="157"/>
      <c r="U43" s="158"/>
      <c r="V43" s="158"/>
      <c r="W43" s="159"/>
      <c r="X43" s="157"/>
      <c r="Y43" s="158"/>
      <c r="Z43" s="158"/>
      <c r="AA43" s="159"/>
      <c r="AB43" s="157"/>
      <c r="AC43" s="158"/>
      <c r="AD43" s="158"/>
      <c r="AE43" s="159"/>
    </row>
    <row r="44" spans="2:31" x14ac:dyDescent="0.3">
      <c r="B44" s="106"/>
      <c r="C44" s="107"/>
      <c r="D44" s="160"/>
      <c r="E44" s="161"/>
      <c r="F44" s="161"/>
      <c r="G44" s="162"/>
      <c r="H44" s="163" t="s">
        <v>3232</v>
      </c>
      <c r="I44" s="164"/>
      <c r="J44" s="164"/>
      <c r="K44" s="165"/>
      <c r="L44" s="184" t="s">
        <v>3251</v>
      </c>
      <c r="M44" s="185"/>
      <c r="N44" s="185"/>
      <c r="O44" s="186"/>
      <c r="P44" s="160"/>
      <c r="Q44" s="161"/>
      <c r="R44" s="161"/>
      <c r="S44" s="162"/>
      <c r="T44" s="160"/>
      <c r="U44" s="161"/>
      <c r="V44" s="161"/>
      <c r="W44" s="162"/>
      <c r="X44" s="160"/>
      <c r="Y44" s="161"/>
      <c r="Z44" s="161"/>
      <c r="AA44" s="162"/>
      <c r="AB44" s="160"/>
      <c r="AC44" s="161"/>
      <c r="AD44" s="161"/>
      <c r="AE44" s="162"/>
    </row>
    <row r="45" spans="2:31" x14ac:dyDescent="0.3">
      <c r="B45" s="106"/>
      <c r="C45" s="107"/>
      <c r="D45" s="160"/>
      <c r="E45" s="161"/>
      <c r="F45" s="161"/>
      <c r="G45" s="162"/>
      <c r="H45" s="160"/>
      <c r="I45" s="161"/>
      <c r="J45" s="161"/>
      <c r="K45" s="162"/>
      <c r="L45" s="160"/>
      <c r="M45" s="161"/>
      <c r="N45" s="161"/>
      <c r="O45" s="162"/>
      <c r="P45" s="160"/>
      <c r="Q45" s="161"/>
      <c r="R45" s="161"/>
      <c r="S45" s="162"/>
      <c r="T45" s="160"/>
      <c r="U45" s="161"/>
      <c r="V45" s="161"/>
      <c r="W45" s="162"/>
      <c r="X45" s="160"/>
      <c r="Y45" s="161"/>
      <c r="Z45" s="161"/>
      <c r="AA45" s="162"/>
      <c r="AB45" s="160"/>
      <c r="AC45" s="161"/>
      <c r="AD45" s="161"/>
      <c r="AE45" s="162"/>
    </row>
    <row r="46" spans="2:31" x14ac:dyDescent="0.3">
      <c r="B46" s="106"/>
      <c r="C46" s="107"/>
      <c r="D46" s="160"/>
      <c r="E46" s="161"/>
      <c r="F46" s="161"/>
      <c r="G46" s="162"/>
      <c r="H46" s="160"/>
      <c r="I46" s="161"/>
      <c r="J46" s="161"/>
      <c r="K46" s="162"/>
      <c r="L46" s="160"/>
      <c r="M46" s="161"/>
      <c r="N46" s="161"/>
      <c r="O46" s="162"/>
      <c r="P46" s="160"/>
      <c r="Q46" s="161"/>
      <c r="R46" s="161"/>
      <c r="S46" s="162"/>
      <c r="T46" s="160"/>
      <c r="U46" s="161"/>
      <c r="V46" s="161"/>
      <c r="W46" s="162"/>
      <c r="X46" s="160"/>
      <c r="Y46" s="161"/>
      <c r="Z46" s="161"/>
      <c r="AA46" s="162"/>
      <c r="AB46" s="160"/>
      <c r="AC46" s="161"/>
      <c r="AD46" s="161"/>
      <c r="AE46" s="162"/>
    </row>
    <row r="47" spans="2:31" ht="17.25" thickBot="1" x14ac:dyDescent="0.35">
      <c r="B47" s="108"/>
      <c r="C47" s="109"/>
      <c r="D47" s="166"/>
      <c r="E47" s="167"/>
      <c r="F47" s="167"/>
      <c r="G47" s="168"/>
      <c r="H47" s="166"/>
      <c r="I47" s="167"/>
      <c r="J47" s="167"/>
      <c r="K47" s="168"/>
      <c r="L47" s="166"/>
      <c r="M47" s="167"/>
      <c r="N47" s="167"/>
      <c r="O47" s="168"/>
      <c r="P47" s="166"/>
      <c r="Q47" s="167"/>
      <c r="R47" s="167"/>
      <c r="S47" s="168"/>
      <c r="T47" s="166"/>
      <c r="U47" s="167"/>
      <c r="V47" s="167"/>
      <c r="W47" s="168"/>
      <c r="X47" s="166"/>
      <c r="Y47" s="167"/>
      <c r="Z47" s="167"/>
      <c r="AA47" s="168"/>
      <c r="AB47" s="166"/>
      <c r="AC47" s="167"/>
      <c r="AD47" s="167"/>
      <c r="AE47" s="168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40</v>
      </c>
      <c r="C50" s="71">
        <f t="shared" ref="C50:C56" si="1">B50*20/60</f>
        <v>13.333333333333334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24</v>
      </c>
      <c r="J50" s="1"/>
      <c r="K50" s="1"/>
      <c r="L50" s="1"/>
      <c r="M50" s="1">
        <f>COUNTIF($M$16:$O$39, "C"&amp;"*")</f>
        <v>16</v>
      </c>
      <c r="N50" s="1"/>
      <c r="O50" s="1"/>
      <c r="P50" s="1"/>
      <c r="Q50" s="1">
        <f>COUNTIF($Q$16:$S$39, "C"&amp;"*")</f>
        <v>0</v>
      </c>
      <c r="R50" s="1"/>
      <c r="S50" s="1"/>
      <c r="T50" s="1"/>
      <c r="U50" s="1">
        <f>COUNTIF($U$16:$W$39, "C"&amp;"*")</f>
        <v>0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10</v>
      </c>
      <c r="C51" s="71">
        <f t="shared" si="1"/>
        <v>3.3333333333333335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7</v>
      </c>
      <c r="J51" s="1"/>
      <c r="K51" s="1"/>
      <c r="L51" s="1"/>
      <c r="M51" s="1">
        <f>COUNTIF($M$16:$O$39, "AC"&amp;"*")</f>
        <v>3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9</v>
      </c>
      <c r="C52" s="71">
        <f t="shared" si="1"/>
        <v>3</v>
      </c>
      <c r="D52" s="1" t="s">
        <v>1273</v>
      </c>
      <c r="E52" s="1">
        <f>COUNTIF($E$16:$G$39, "P"&amp;"*")-COUNTIF($E$16:$G$39, "P1"&amp;"*")</f>
        <v>2</v>
      </c>
      <c r="F52" s="1"/>
      <c r="G52" s="1"/>
      <c r="H52" s="1"/>
      <c r="I52" s="1">
        <f>COUNTIF($I$16:$K$39, "P"&amp;"*")-COUNTIF($I$16:$K$39, "P1"&amp;"*")</f>
        <v>4</v>
      </c>
      <c r="J52" s="1"/>
      <c r="K52" s="1"/>
      <c r="L52" s="1"/>
      <c r="M52" s="1">
        <f>COUNTIF($M$16:$O$39, "P"&amp;"*")-COUNTIF($M$16:$O$39, "P1"&amp;"*")</f>
        <v>3</v>
      </c>
      <c r="N52" s="1"/>
      <c r="O52" s="1"/>
      <c r="P52" s="1"/>
      <c r="Q52" s="1">
        <f>COUNTIF($Q$16:$S$39, "P"&amp;"*")-COUNTIF($Q$16:$S$39, "P1"&amp;"*")</f>
        <v>0</v>
      </c>
      <c r="R52" s="1"/>
      <c r="S52" s="1"/>
      <c r="T52" s="1"/>
      <c r="U52" s="1">
        <f>COUNTIF($U$16:$W$39, "P"&amp;"*")-COUNTIF($U$16:$W$39, "P1"&amp;"*")</f>
        <v>0</v>
      </c>
      <c r="V52" s="1"/>
      <c r="W52" s="1"/>
      <c r="X52" s="1"/>
      <c r="Y52" s="1">
        <f>COUNTIF($Y$16:$AA$39, "P"&amp;"*")-COUNTIF($Y$16:$AA$39, "P1"&amp;"*")</f>
        <v>0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26</v>
      </c>
      <c r="C53" s="71">
        <f t="shared" si="1"/>
        <v>8.6666666666666661</v>
      </c>
      <c r="D53" s="1" t="s">
        <v>1877</v>
      </c>
      <c r="E53" s="1">
        <f>COUNTIF($E$16:$G$39, "AP"&amp;"*")</f>
        <v>19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7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0</v>
      </c>
      <c r="AD53" s="1"/>
      <c r="AE53" s="1"/>
    </row>
    <row r="54" spans="2:31" x14ac:dyDescent="0.3">
      <c r="B54" s="1">
        <f t="shared" si="0"/>
        <v>20</v>
      </c>
      <c r="C54" s="71">
        <f t="shared" si="1"/>
        <v>6.666666666666667</v>
      </c>
      <c r="D54" s="1" t="s">
        <v>1859</v>
      </c>
      <c r="E54" s="1">
        <f>COUNTIF($E$16:$G$39, 3) + COUNTIF($E$16:$G$39, "P1")</f>
        <v>12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0</v>
      </c>
      <c r="R54" s="1"/>
      <c r="S54" s="1"/>
      <c r="T54" s="1"/>
      <c r="U54" s="1">
        <f>COUNTIF($U$16:$W$39, 3)+COUNTIF($U$16:$W$39, "P1")</f>
        <v>0</v>
      </c>
      <c r="V54" s="1"/>
      <c r="W54" s="1"/>
      <c r="X54" s="1"/>
      <c r="Y54" s="1">
        <f>COUNTIF($Y$16:$AA$39, 3)+COUNTIF($Y$16:$AA$39, "P1")</f>
        <v>0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11</v>
      </c>
      <c r="C55" s="71">
        <f t="shared" si="1"/>
        <v>3.6666666666666665</v>
      </c>
      <c r="D55" s="1" t="s">
        <v>1860</v>
      </c>
      <c r="E55" s="1">
        <f>COUNTIF($E$16:$G$39, 2)</f>
        <v>3</v>
      </c>
      <c r="F55" s="1"/>
      <c r="G55" s="1"/>
      <c r="H55" s="1"/>
      <c r="I55" s="1">
        <f>COUNTIF($I$16:$K$39, 2)</f>
        <v>2</v>
      </c>
      <c r="J55" s="1"/>
      <c r="K55" s="1"/>
      <c r="L55" s="1"/>
      <c r="M55" s="1">
        <f>COUNTIF($M$16:$O$39, 2)</f>
        <v>6</v>
      </c>
      <c r="N55" s="1"/>
      <c r="O55" s="1"/>
      <c r="P55" s="1"/>
      <c r="Q55" s="1">
        <f>COUNTIF($Q$16:$S$39, 2)</f>
        <v>0</v>
      </c>
      <c r="R55" s="1"/>
      <c r="S55" s="1"/>
      <c r="T55" s="1"/>
      <c r="U55" s="1">
        <f>COUNTIF($U$16:$W$39, 2)</f>
        <v>0</v>
      </c>
      <c r="V55" s="1"/>
      <c r="W55" s="1"/>
      <c r="X55" s="1"/>
      <c r="Y55" s="1">
        <f>COUNTIF($Y$16:$AA$39, 2)</f>
        <v>0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8</v>
      </c>
      <c r="C56" s="71">
        <f t="shared" si="1"/>
        <v>2.6666666666666665</v>
      </c>
      <c r="D56" s="1" t="s">
        <v>1878</v>
      </c>
      <c r="E56" s="1">
        <f>COUNTIF($E$16:$G$39, 1) + COUNTIF($E$16:$G$39, 4)+ COUNTIF($E$16:$G$39, 5)</f>
        <v>5</v>
      </c>
      <c r="F56" s="1"/>
      <c r="G56" s="1"/>
      <c r="H56" s="1"/>
      <c r="I56" s="1">
        <f>COUNTIF($I$16:$K$39, 1) +COUNTIF($I$16:$K$39, 4) + COUNTIF($I$16:$K$39, 5)</f>
        <v>1</v>
      </c>
      <c r="J56" s="1"/>
      <c r="K56" s="1"/>
      <c r="L56" s="1"/>
      <c r="M56" s="1">
        <f>COUNTIF($M$16:$O$39, 1) + COUNTIF($M$16:$O$39, 4) + COUNTIF($M$16:$O$39, 5)</f>
        <v>2</v>
      </c>
      <c r="N56" s="1"/>
      <c r="O56" s="1"/>
      <c r="P56" s="1"/>
      <c r="Q56" s="1">
        <f>COUNTIF($Q$16:$S$39, 1) + COUNTIF($Q$16:$S$39, 4)+COUNTIF($Q$16:$S$39, 5)</f>
        <v>0</v>
      </c>
      <c r="R56" s="1"/>
      <c r="S56" s="1"/>
      <c r="T56" s="1"/>
      <c r="U56" s="1">
        <f>COUNTIF($U$16:$W$39, 1)+COUNTIF($U$16:$W$39, 4)+COUNTIF($U$16:$W$39, 5)</f>
        <v>0</v>
      </c>
      <c r="V56" s="1"/>
      <c r="W56" s="1"/>
      <c r="X56" s="1"/>
      <c r="Y56" s="1">
        <f>COUNTIF($Y$16:$AA$39, 1)+COUNTIF($Y$16:$AA$39, 4)+COUNTIF($Y$16:$AA$39, 5)</f>
        <v>0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789" priority="38" operator="equal">
      <formula>$B$14+0</formula>
    </cfRule>
    <cfRule type="cellIs" dxfId="788" priority="39" operator="equal">
      <formula>$B$14</formula>
    </cfRule>
  </conditionalFormatting>
  <conditionalFormatting sqref="C16:C39">
    <cfRule type="cellIs" dxfId="787" priority="37" operator="equal">
      <formula>$B$14+1</formula>
    </cfRule>
  </conditionalFormatting>
  <conditionalFormatting sqref="D12:AE12">
    <cfRule type="timePeriod" dxfId="786" priority="36" timePeriod="today">
      <formula>FLOOR(D12,1)=TODAY()</formula>
    </cfRule>
  </conditionalFormatting>
  <conditionalFormatting sqref="E16:G39">
    <cfRule type="notContainsBlanks" dxfId="785" priority="34">
      <formula>LEN(TRIM(E16))&gt;0</formula>
    </cfRule>
    <cfRule type="containsText" dxfId="784" priority="35" operator="containsText" text="1234567789">
      <formula>NOT(ISERROR(SEARCH("1234567789",E16)))</formula>
    </cfRule>
  </conditionalFormatting>
  <conditionalFormatting sqref="E16:G39">
    <cfRule type="containsText" dxfId="783" priority="31" operator="containsText" text="A">
      <formula>NOT(ISERROR(SEARCH("A",E16)))</formula>
    </cfRule>
    <cfRule type="containsText" dxfId="782" priority="32" operator="containsText" text="P">
      <formula>NOT(ISERROR(SEARCH("P",E16)))</formula>
    </cfRule>
    <cfRule type="containsText" dxfId="781" priority="33" operator="containsText" text="C">
      <formula>NOT(ISERROR(SEARCH("C",E16)))</formula>
    </cfRule>
  </conditionalFormatting>
  <conditionalFormatting sqref="I16:K39">
    <cfRule type="notContainsBlanks" dxfId="780" priority="29">
      <formula>LEN(TRIM(I16))&gt;0</formula>
    </cfRule>
    <cfRule type="containsText" dxfId="779" priority="30" operator="containsText" text="1234567789">
      <formula>NOT(ISERROR(SEARCH("1234567789",I16)))</formula>
    </cfRule>
  </conditionalFormatting>
  <conditionalFormatting sqref="I16:K39">
    <cfRule type="containsText" dxfId="778" priority="26" operator="containsText" text="A">
      <formula>NOT(ISERROR(SEARCH("A",I16)))</formula>
    </cfRule>
    <cfRule type="containsText" dxfId="777" priority="27" operator="containsText" text="P">
      <formula>NOT(ISERROR(SEARCH("P",I16)))</formula>
    </cfRule>
    <cfRule type="containsText" dxfId="776" priority="28" operator="containsText" text="C">
      <formula>NOT(ISERROR(SEARCH("C",I16)))</formula>
    </cfRule>
  </conditionalFormatting>
  <conditionalFormatting sqref="M16:O39">
    <cfRule type="notContainsBlanks" dxfId="775" priority="24">
      <formula>LEN(TRIM(M16))&gt;0</formula>
    </cfRule>
    <cfRule type="containsText" dxfId="774" priority="25" operator="containsText" text="1234567789">
      <formula>NOT(ISERROR(SEARCH("1234567789",M16)))</formula>
    </cfRule>
  </conditionalFormatting>
  <conditionalFormatting sqref="M16:O39">
    <cfRule type="containsText" dxfId="773" priority="21" operator="containsText" text="A">
      <formula>NOT(ISERROR(SEARCH("A",M16)))</formula>
    </cfRule>
    <cfRule type="containsText" dxfId="772" priority="22" operator="containsText" text="P">
      <formula>NOT(ISERROR(SEARCH("P",M16)))</formula>
    </cfRule>
    <cfRule type="containsText" dxfId="771" priority="23" operator="containsText" text="C">
      <formula>NOT(ISERROR(SEARCH("C",M16)))</formula>
    </cfRule>
  </conditionalFormatting>
  <conditionalFormatting sqref="Q16:S39">
    <cfRule type="notContainsBlanks" dxfId="770" priority="19">
      <formula>LEN(TRIM(Q16))&gt;0</formula>
    </cfRule>
    <cfRule type="containsText" dxfId="769" priority="20" operator="containsText" text="1234567789">
      <formula>NOT(ISERROR(SEARCH("1234567789",Q16)))</formula>
    </cfRule>
  </conditionalFormatting>
  <conditionalFormatting sqref="Q16:S39">
    <cfRule type="containsText" dxfId="768" priority="16" operator="containsText" text="A">
      <formula>NOT(ISERROR(SEARCH("A",Q16)))</formula>
    </cfRule>
    <cfRule type="containsText" dxfId="767" priority="17" operator="containsText" text="P">
      <formula>NOT(ISERROR(SEARCH("P",Q16)))</formula>
    </cfRule>
    <cfRule type="containsText" dxfId="766" priority="18" operator="containsText" text="C">
      <formula>NOT(ISERROR(SEARCH("C",Q16)))</formula>
    </cfRule>
  </conditionalFormatting>
  <conditionalFormatting sqref="U16:W39">
    <cfRule type="notContainsBlanks" dxfId="765" priority="14">
      <formula>LEN(TRIM(U16))&gt;0</formula>
    </cfRule>
    <cfRule type="containsText" dxfId="764" priority="15" operator="containsText" text="1234567789">
      <formula>NOT(ISERROR(SEARCH("1234567789",U16)))</formula>
    </cfRule>
  </conditionalFormatting>
  <conditionalFormatting sqref="U16:W39">
    <cfRule type="containsText" dxfId="763" priority="11" operator="containsText" text="A">
      <formula>NOT(ISERROR(SEARCH("A",U16)))</formula>
    </cfRule>
    <cfRule type="containsText" dxfId="762" priority="12" operator="containsText" text="P">
      <formula>NOT(ISERROR(SEARCH("P",U16)))</formula>
    </cfRule>
    <cfRule type="containsText" dxfId="761" priority="13" operator="containsText" text="C">
      <formula>NOT(ISERROR(SEARCH("C",U16)))</formula>
    </cfRule>
  </conditionalFormatting>
  <conditionalFormatting sqref="Y16:AA39">
    <cfRule type="notContainsBlanks" dxfId="760" priority="9">
      <formula>LEN(TRIM(Y16))&gt;0</formula>
    </cfRule>
    <cfRule type="containsText" dxfId="759" priority="10" operator="containsText" text="1234567789">
      <formula>NOT(ISERROR(SEARCH("1234567789",Y16)))</formula>
    </cfRule>
  </conditionalFormatting>
  <conditionalFormatting sqref="Y16:AA39">
    <cfRule type="containsText" dxfId="758" priority="6" operator="containsText" text="A">
      <formula>NOT(ISERROR(SEARCH("A",Y16)))</formula>
    </cfRule>
    <cfRule type="containsText" dxfId="757" priority="7" operator="containsText" text="P">
      <formula>NOT(ISERROR(SEARCH("P",Y16)))</formula>
    </cfRule>
    <cfRule type="containsText" dxfId="756" priority="8" operator="containsText" text="C">
      <formula>NOT(ISERROR(SEARCH("C",Y16)))</formula>
    </cfRule>
  </conditionalFormatting>
  <conditionalFormatting sqref="AC16:AE39">
    <cfRule type="notContainsBlanks" dxfId="755" priority="4">
      <formula>LEN(TRIM(AC16))&gt;0</formula>
    </cfRule>
    <cfRule type="containsText" dxfId="754" priority="5" operator="containsText" text="1234567789">
      <formula>NOT(ISERROR(SEARCH("1234567789",AC16)))</formula>
    </cfRule>
  </conditionalFormatting>
  <conditionalFormatting sqref="AC16:AE39">
    <cfRule type="containsText" dxfId="753" priority="1" operator="containsText" text="A">
      <formula>NOT(ISERROR(SEARCH("A",AC16)))</formula>
    </cfRule>
    <cfRule type="containsText" dxfId="752" priority="2" operator="containsText" text="P">
      <formula>NOT(ISERROR(SEARCH("P",AC16)))</formula>
    </cfRule>
    <cfRule type="containsText" dxfId="751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3" zoomScale="90" zoomScaleNormal="90" workbookViewId="0">
      <pane xSplit="3" topLeftCell="D1" activePane="topRight" state="frozen"/>
      <selection pane="topRight" activeCell="C55" sqref="C55"/>
    </sheetView>
  </sheetViews>
  <sheetFormatPr defaultRowHeight="16.5" x14ac:dyDescent="0.3"/>
  <cols>
    <col min="1" max="1" width="9" style="65"/>
    <col min="2" max="3" width="5.25" style="65" bestFit="1" customWidth="1"/>
    <col min="4" max="4" width="24.87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6.25" style="65" bestFit="1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2" t="s">
        <v>11</v>
      </c>
      <c r="C2" s="103"/>
      <c r="D2" s="110" t="s">
        <v>2467</v>
      </c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0" t="s">
        <v>2510</v>
      </c>
      <c r="U2" s="111"/>
      <c r="V2" s="111"/>
      <c r="W2" s="111"/>
      <c r="X2" s="111"/>
      <c r="Y2" s="111"/>
      <c r="Z2" s="111"/>
      <c r="AA2" s="111"/>
      <c r="AB2" s="111"/>
      <c r="AC2" s="111"/>
      <c r="AD2" s="111"/>
      <c r="AE2" s="114"/>
    </row>
    <row r="3" spans="2:31" x14ac:dyDescent="0.3">
      <c r="B3" s="104"/>
      <c r="C3" s="105"/>
      <c r="D3" s="112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2"/>
      <c r="U3" s="113"/>
      <c r="V3" s="113"/>
      <c r="W3" s="113"/>
      <c r="X3" s="113"/>
      <c r="Y3" s="113"/>
      <c r="Z3" s="113"/>
      <c r="AA3" s="113"/>
      <c r="AB3" s="113"/>
      <c r="AC3" s="113"/>
      <c r="AD3" s="113"/>
      <c r="AE3" s="115"/>
    </row>
    <row r="4" spans="2:31" x14ac:dyDescent="0.3">
      <c r="B4" s="104"/>
      <c r="C4" s="105"/>
      <c r="D4" s="112"/>
      <c r="E4" s="113"/>
      <c r="F4" s="113"/>
      <c r="G4" s="113"/>
      <c r="H4" s="113"/>
      <c r="I4" s="113"/>
      <c r="J4" s="113"/>
      <c r="K4" s="113"/>
      <c r="L4" s="113"/>
      <c r="M4" s="113"/>
      <c r="N4" s="113"/>
      <c r="O4" s="113"/>
      <c r="P4" s="113"/>
      <c r="Q4" s="113"/>
      <c r="R4" s="113"/>
      <c r="S4" s="113"/>
      <c r="T4" s="112"/>
      <c r="U4" s="113"/>
      <c r="V4" s="113"/>
      <c r="W4" s="113"/>
      <c r="X4" s="113"/>
      <c r="Y4" s="113"/>
      <c r="Z4" s="113"/>
      <c r="AA4" s="113"/>
      <c r="AB4" s="113"/>
      <c r="AC4" s="113"/>
      <c r="AD4" s="113"/>
      <c r="AE4" s="115"/>
    </row>
    <row r="5" spans="2:31" x14ac:dyDescent="0.3">
      <c r="B5" s="104"/>
      <c r="C5" s="105"/>
      <c r="D5" s="112"/>
      <c r="E5" s="113"/>
      <c r="F5" s="113"/>
      <c r="G5" s="113"/>
      <c r="H5" s="113"/>
      <c r="I5" s="113"/>
      <c r="J5" s="113"/>
      <c r="K5" s="113"/>
      <c r="L5" s="113"/>
      <c r="M5" s="113"/>
      <c r="N5" s="113"/>
      <c r="O5" s="113"/>
      <c r="P5" s="113"/>
      <c r="Q5" s="113"/>
      <c r="R5" s="113"/>
      <c r="S5" s="113"/>
      <c r="T5" s="112"/>
      <c r="U5" s="113"/>
      <c r="V5" s="113"/>
      <c r="W5" s="113"/>
      <c r="X5" s="113"/>
      <c r="Y5" s="113"/>
      <c r="Z5" s="113"/>
      <c r="AA5" s="113"/>
      <c r="AB5" s="113"/>
      <c r="AC5" s="113"/>
      <c r="AD5" s="113"/>
      <c r="AE5" s="115"/>
    </row>
    <row r="6" spans="2:31" x14ac:dyDescent="0.3">
      <c r="B6" s="106"/>
      <c r="C6" s="107"/>
      <c r="D6" s="112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113"/>
      <c r="P6" s="113"/>
      <c r="Q6" s="113"/>
      <c r="R6" s="113"/>
      <c r="S6" s="113"/>
      <c r="T6" s="112"/>
      <c r="U6" s="113"/>
      <c r="V6" s="113"/>
      <c r="W6" s="113"/>
      <c r="X6" s="113"/>
      <c r="Y6" s="113"/>
      <c r="Z6" s="113"/>
      <c r="AA6" s="113"/>
      <c r="AB6" s="113"/>
      <c r="AC6" s="113"/>
      <c r="AD6" s="113"/>
      <c r="AE6" s="115"/>
    </row>
    <row r="7" spans="2:31" x14ac:dyDescent="0.3">
      <c r="B7" s="106"/>
      <c r="C7" s="107"/>
      <c r="D7" s="112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3"/>
      <c r="P7" s="113"/>
      <c r="Q7" s="113"/>
      <c r="R7" s="113"/>
      <c r="S7" s="113"/>
      <c r="T7" s="112"/>
      <c r="U7" s="113"/>
      <c r="V7" s="113"/>
      <c r="W7" s="113"/>
      <c r="X7" s="113"/>
      <c r="Y7" s="113"/>
      <c r="Z7" s="113"/>
      <c r="AA7" s="113"/>
      <c r="AB7" s="113"/>
      <c r="AC7" s="113"/>
      <c r="AD7" s="113"/>
      <c r="AE7" s="115"/>
    </row>
    <row r="8" spans="2:31" x14ac:dyDescent="0.3">
      <c r="B8" s="106"/>
      <c r="C8" s="107"/>
      <c r="D8" s="112"/>
      <c r="E8" s="113"/>
      <c r="F8" s="113"/>
      <c r="G8" s="113"/>
      <c r="H8" s="113"/>
      <c r="I8" s="113"/>
      <c r="J8" s="113"/>
      <c r="K8" s="113"/>
      <c r="L8" s="113"/>
      <c r="M8" s="113"/>
      <c r="N8" s="113"/>
      <c r="O8" s="113"/>
      <c r="P8" s="113"/>
      <c r="Q8" s="113"/>
      <c r="R8" s="113"/>
      <c r="S8" s="113"/>
      <c r="T8" s="112"/>
      <c r="U8" s="113"/>
      <c r="V8" s="113"/>
      <c r="W8" s="113"/>
      <c r="X8" s="113"/>
      <c r="Y8" s="113"/>
      <c r="Z8" s="113"/>
      <c r="AA8" s="113"/>
      <c r="AB8" s="113"/>
      <c r="AC8" s="113"/>
      <c r="AD8" s="113"/>
      <c r="AE8" s="115"/>
    </row>
    <row r="9" spans="2:31" x14ac:dyDescent="0.3">
      <c r="B9" s="106"/>
      <c r="C9" s="107"/>
      <c r="D9" s="112"/>
      <c r="E9" s="113"/>
      <c r="F9" s="113"/>
      <c r="G9" s="113"/>
      <c r="H9" s="113"/>
      <c r="I9" s="113"/>
      <c r="J9" s="113"/>
      <c r="K9" s="113"/>
      <c r="L9" s="113"/>
      <c r="M9" s="113"/>
      <c r="N9" s="113"/>
      <c r="O9" s="113"/>
      <c r="P9" s="113"/>
      <c r="Q9" s="113"/>
      <c r="R9" s="113"/>
      <c r="S9" s="113"/>
      <c r="T9" s="112"/>
      <c r="U9" s="113"/>
      <c r="V9" s="113"/>
      <c r="W9" s="113"/>
      <c r="X9" s="113"/>
      <c r="Y9" s="113"/>
      <c r="Z9" s="113"/>
      <c r="AA9" s="113"/>
      <c r="AB9" s="113"/>
      <c r="AC9" s="113"/>
      <c r="AD9" s="113"/>
      <c r="AE9" s="115"/>
    </row>
    <row r="10" spans="2:31" x14ac:dyDescent="0.3">
      <c r="B10" s="106"/>
      <c r="C10" s="107"/>
      <c r="D10" s="112"/>
      <c r="E10" s="113"/>
      <c r="F10" s="113"/>
      <c r="G10" s="113"/>
      <c r="H10" s="113"/>
      <c r="I10" s="113"/>
      <c r="J10" s="113"/>
      <c r="K10" s="113"/>
      <c r="L10" s="113"/>
      <c r="M10" s="113"/>
      <c r="N10" s="113"/>
      <c r="O10" s="113"/>
      <c r="P10" s="113"/>
      <c r="Q10" s="113"/>
      <c r="R10" s="113"/>
      <c r="S10" s="113"/>
      <c r="T10" s="112"/>
      <c r="U10" s="113"/>
      <c r="V10" s="113"/>
      <c r="W10" s="113"/>
      <c r="X10" s="113"/>
      <c r="Y10" s="113"/>
      <c r="Z10" s="113"/>
      <c r="AA10" s="113"/>
      <c r="AB10" s="113"/>
      <c r="AC10" s="113"/>
      <c r="AD10" s="113"/>
      <c r="AE10" s="115"/>
    </row>
    <row r="11" spans="2:31" ht="17.25" thickBot="1" x14ac:dyDescent="0.35">
      <c r="B11" s="108"/>
      <c r="C11" s="109"/>
      <c r="D11" s="112"/>
      <c r="E11" s="113"/>
      <c r="F11" s="113"/>
      <c r="G11" s="113"/>
      <c r="H11" s="113"/>
      <c r="I11" s="113"/>
      <c r="J11" s="113"/>
      <c r="K11" s="113"/>
      <c r="L11" s="113"/>
      <c r="M11" s="113"/>
      <c r="N11" s="113"/>
      <c r="O11" s="113"/>
      <c r="P11" s="113"/>
      <c r="Q11" s="113"/>
      <c r="R11" s="113"/>
      <c r="S11" s="113"/>
      <c r="T11" s="112"/>
      <c r="U11" s="113"/>
      <c r="V11" s="113"/>
      <c r="W11" s="113"/>
      <c r="X11" s="113"/>
      <c r="Y11" s="113"/>
      <c r="Z11" s="113"/>
      <c r="AA11" s="113"/>
      <c r="AB11" s="113"/>
      <c r="AC11" s="113"/>
      <c r="AD11" s="113"/>
      <c r="AE11" s="115"/>
    </row>
    <row r="12" spans="2:31" ht="18" thickBot="1" x14ac:dyDescent="0.35">
      <c r="B12" s="116"/>
      <c r="C12" s="117"/>
      <c r="D12" s="120">
        <v>44991</v>
      </c>
      <c r="E12" s="121"/>
      <c r="F12" s="121"/>
      <c r="G12" s="122"/>
      <c r="H12" s="120">
        <f>D12+1</f>
        <v>44992</v>
      </c>
      <c r="I12" s="121"/>
      <c r="J12" s="121"/>
      <c r="K12" s="122"/>
      <c r="L12" s="120">
        <f>H12+1</f>
        <v>44993</v>
      </c>
      <c r="M12" s="121"/>
      <c r="N12" s="121"/>
      <c r="O12" s="122"/>
      <c r="P12" s="120">
        <f>L12+1</f>
        <v>44994</v>
      </c>
      <c r="Q12" s="121"/>
      <c r="R12" s="121"/>
      <c r="S12" s="122"/>
      <c r="T12" s="120">
        <f>P12+1</f>
        <v>44995</v>
      </c>
      <c r="U12" s="121"/>
      <c r="V12" s="121"/>
      <c r="W12" s="122"/>
      <c r="X12" s="123">
        <f>T12+1</f>
        <v>44996</v>
      </c>
      <c r="Y12" s="124"/>
      <c r="Z12" s="124"/>
      <c r="AA12" s="125"/>
      <c r="AB12" s="126">
        <f>X12+1</f>
        <v>44997</v>
      </c>
      <c r="AC12" s="127"/>
      <c r="AD12" s="127"/>
      <c r="AE12" s="128"/>
    </row>
    <row r="13" spans="2:31" ht="18" thickBot="1" x14ac:dyDescent="0.35">
      <c r="B13" s="118"/>
      <c r="C13" s="119"/>
      <c r="D13" s="129" t="s">
        <v>48</v>
      </c>
      <c r="E13" s="130"/>
      <c r="F13" s="130"/>
      <c r="G13" s="131"/>
      <c r="H13" s="129" t="s">
        <v>49</v>
      </c>
      <c r="I13" s="130"/>
      <c r="J13" s="130"/>
      <c r="K13" s="131"/>
      <c r="L13" s="129" t="s">
        <v>32</v>
      </c>
      <c r="M13" s="130"/>
      <c r="N13" s="130"/>
      <c r="O13" s="131"/>
      <c r="P13" s="129" t="s">
        <v>52</v>
      </c>
      <c r="Q13" s="130"/>
      <c r="R13" s="130"/>
      <c r="S13" s="131"/>
      <c r="T13" s="129" t="s">
        <v>53</v>
      </c>
      <c r="U13" s="130"/>
      <c r="V13" s="130"/>
      <c r="W13" s="131"/>
      <c r="X13" s="132" t="s">
        <v>54</v>
      </c>
      <c r="Y13" s="133"/>
      <c r="Z13" s="133"/>
      <c r="AA13" s="134"/>
      <c r="AB13" s="135" t="s">
        <v>55</v>
      </c>
      <c r="AC13" s="136"/>
      <c r="AD13" s="136"/>
      <c r="AE13" s="137"/>
    </row>
    <row r="14" spans="2:31" ht="17.25" thickBot="1" x14ac:dyDescent="0.35">
      <c r="B14" s="143" t="str">
        <f ca="1">TEXT(NOW(),"h")</f>
        <v>20</v>
      </c>
      <c r="C14" s="144"/>
      <c r="D14" s="12" t="s">
        <v>3</v>
      </c>
      <c r="E14" s="138" t="s">
        <v>4</v>
      </c>
      <c r="F14" s="139"/>
      <c r="G14" s="140"/>
      <c r="H14" s="12" t="s">
        <v>3</v>
      </c>
      <c r="I14" s="138" t="s">
        <v>4</v>
      </c>
      <c r="J14" s="139"/>
      <c r="K14" s="140"/>
      <c r="L14" s="12" t="s">
        <v>3</v>
      </c>
      <c r="M14" s="138" t="s">
        <v>4</v>
      </c>
      <c r="N14" s="139"/>
      <c r="O14" s="140"/>
      <c r="P14" s="12" t="s">
        <v>3</v>
      </c>
      <c r="Q14" s="138" t="s">
        <v>4</v>
      </c>
      <c r="R14" s="139"/>
      <c r="S14" s="140"/>
      <c r="T14" s="12" t="s">
        <v>3</v>
      </c>
      <c r="U14" s="138" t="s">
        <v>4</v>
      </c>
      <c r="V14" s="139"/>
      <c r="W14" s="140"/>
      <c r="X14" s="12" t="s">
        <v>3</v>
      </c>
      <c r="Y14" s="138" t="s">
        <v>4</v>
      </c>
      <c r="Z14" s="139"/>
      <c r="AA14" s="140"/>
      <c r="AB14" s="12" t="s">
        <v>3</v>
      </c>
      <c r="AC14" s="138" t="s">
        <v>4</v>
      </c>
      <c r="AD14" s="139"/>
      <c r="AE14" s="140"/>
    </row>
    <row r="15" spans="2:31" ht="20.25" x14ac:dyDescent="0.3">
      <c r="B15" s="141" t="s">
        <v>0</v>
      </c>
      <c r="C15" s="142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2419</v>
      </c>
      <c r="E16" s="37"/>
      <c r="F16" s="17"/>
      <c r="G16" s="18"/>
      <c r="H16" s="26" t="s">
        <v>277</v>
      </c>
      <c r="I16" s="37"/>
      <c r="J16" s="17"/>
      <c r="K16" s="18"/>
      <c r="L16" s="26" t="s">
        <v>2562</v>
      </c>
      <c r="M16" s="37"/>
      <c r="N16" s="17"/>
      <c r="O16" s="18"/>
      <c r="P16" s="26" t="s">
        <v>277</v>
      </c>
      <c r="Q16" s="37"/>
      <c r="R16" s="17"/>
      <c r="S16" s="18"/>
      <c r="T16" s="26" t="s">
        <v>2493</v>
      </c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51" t="s">
        <v>2375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51" t="s">
        <v>2394</v>
      </c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29" t="s">
        <v>245</v>
      </c>
      <c r="U21" s="37"/>
      <c r="V21" s="17"/>
      <c r="W21" s="18"/>
      <c r="X21" s="29" t="s">
        <v>245</v>
      </c>
      <c r="Y21" s="37"/>
      <c r="Z21" s="17"/>
      <c r="AA21" s="18"/>
      <c r="AB21" s="40" t="s">
        <v>2511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29" t="s">
        <v>7</v>
      </c>
      <c r="U22" s="37"/>
      <c r="V22" s="28"/>
      <c r="W22" s="34">
        <v>3</v>
      </c>
      <c r="X22" s="40" t="s">
        <v>7</v>
      </c>
      <c r="Y22" s="37"/>
      <c r="Z22" s="28">
        <v>2</v>
      </c>
      <c r="AA22" s="34"/>
      <c r="AB22" s="26"/>
      <c r="AC22" s="37"/>
      <c r="AD22" s="28"/>
      <c r="AE22" s="34" t="s">
        <v>2522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2376</v>
      </c>
      <c r="G23" s="18" t="s">
        <v>2377</v>
      </c>
      <c r="H23" s="40" t="s">
        <v>604</v>
      </c>
      <c r="I23" s="37">
        <v>3</v>
      </c>
      <c r="J23" s="17" t="s">
        <v>2414</v>
      </c>
      <c r="K23" s="18" t="s">
        <v>2415</v>
      </c>
      <c r="L23" s="40" t="s">
        <v>604</v>
      </c>
      <c r="M23" s="37">
        <v>3</v>
      </c>
      <c r="N23" s="17" t="s">
        <v>2443</v>
      </c>
      <c r="O23" s="18" t="s">
        <v>2444</v>
      </c>
      <c r="P23" s="40" t="s">
        <v>604</v>
      </c>
      <c r="Q23" s="37">
        <v>3</v>
      </c>
      <c r="R23" s="17" t="s">
        <v>2463</v>
      </c>
      <c r="S23" s="18" t="s">
        <v>2464</v>
      </c>
      <c r="T23" s="40" t="s">
        <v>604</v>
      </c>
      <c r="U23" s="37">
        <v>3</v>
      </c>
      <c r="V23" s="17" t="s">
        <v>2491</v>
      </c>
      <c r="W23" s="18" t="s">
        <v>2490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2522</v>
      </c>
      <c r="AD23" s="17" t="s">
        <v>2522</v>
      </c>
      <c r="AE23" s="18" t="s">
        <v>2522</v>
      </c>
    </row>
    <row r="24" spans="2:31" x14ac:dyDescent="0.3">
      <c r="B24" s="7">
        <v>8</v>
      </c>
      <c r="C24" s="4">
        <v>9</v>
      </c>
      <c r="D24" s="29" t="s">
        <v>2378</v>
      </c>
      <c r="E24" s="37" t="s">
        <v>2379</v>
      </c>
      <c r="F24" s="17" t="s">
        <v>2380</v>
      </c>
      <c r="G24" s="18" t="s">
        <v>2380</v>
      </c>
      <c r="H24" s="66" t="s">
        <v>2080</v>
      </c>
      <c r="I24" s="37" t="s">
        <v>2414</v>
      </c>
      <c r="J24" s="17" t="s">
        <v>2418</v>
      </c>
      <c r="K24" s="18" t="s">
        <v>2414</v>
      </c>
      <c r="L24" s="66" t="s">
        <v>2080</v>
      </c>
      <c r="M24" s="37"/>
      <c r="N24" s="17" t="s">
        <v>2450</v>
      </c>
      <c r="O24" s="18" t="s">
        <v>2450</v>
      </c>
      <c r="P24" s="66" t="s">
        <v>2481</v>
      </c>
      <c r="Q24" s="37" t="s">
        <v>2464</v>
      </c>
      <c r="R24" s="17" t="s">
        <v>2464</v>
      </c>
      <c r="S24" s="18" t="s">
        <v>2464</v>
      </c>
      <c r="T24" s="29" t="s">
        <v>2499</v>
      </c>
      <c r="U24" s="37" t="s">
        <v>2490</v>
      </c>
      <c r="V24" s="17" t="s">
        <v>2490</v>
      </c>
      <c r="W24" s="18" t="s">
        <v>2490</v>
      </c>
      <c r="X24" s="40" t="s">
        <v>2506</v>
      </c>
      <c r="Y24" s="37" t="s">
        <v>2504</v>
      </c>
      <c r="Z24" s="17"/>
      <c r="AA24" s="18" t="s">
        <v>2504</v>
      </c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66" t="s">
        <v>2416</v>
      </c>
      <c r="E25" s="37" t="s">
        <v>1628</v>
      </c>
      <c r="F25" s="17" t="s">
        <v>1628</v>
      </c>
      <c r="G25" s="18" t="s">
        <v>1628</v>
      </c>
      <c r="H25" s="66" t="s">
        <v>2449</v>
      </c>
      <c r="I25" s="37" t="s">
        <v>2415</v>
      </c>
      <c r="J25" s="17" t="s">
        <v>2415</v>
      </c>
      <c r="K25" s="18" t="s">
        <v>2415</v>
      </c>
      <c r="L25" s="40" t="s">
        <v>2451</v>
      </c>
      <c r="M25" s="37" t="s">
        <v>2450</v>
      </c>
      <c r="N25" s="17" t="s">
        <v>2450</v>
      </c>
      <c r="O25" s="18" t="s">
        <v>2450</v>
      </c>
      <c r="P25" s="29" t="s">
        <v>2482</v>
      </c>
      <c r="Q25" s="37" t="s">
        <v>2464</v>
      </c>
      <c r="R25" s="17" t="s">
        <v>2464</v>
      </c>
      <c r="S25" s="18" t="s">
        <v>2464</v>
      </c>
      <c r="T25" s="26"/>
      <c r="U25" s="37" t="s">
        <v>2490</v>
      </c>
      <c r="V25" s="17" t="s">
        <v>2490</v>
      </c>
      <c r="W25" s="18" t="s">
        <v>2490</v>
      </c>
      <c r="X25" s="40" t="s">
        <v>2507</v>
      </c>
      <c r="Y25" s="37" t="s">
        <v>2505</v>
      </c>
      <c r="Z25" s="17" t="s">
        <v>2504</v>
      </c>
      <c r="AA25" s="18" t="s">
        <v>2504</v>
      </c>
      <c r="AB25" s="26"/>
      <c r="AC25" s="37" t="s">
        <v>2527</v>
      </c>
      <c r="AD25" s="17"/>
      <c r="AE25" s="18"/>
    </row>
    <row r="26" spans="2:31" x14ac:dyDescent="0.3">
      <c r="B26" s="7">
        <v>10</v>
      </c>
      <c r="C26" s="4">
        <v>11</v>
      </c>
      <c r="D26" s="40" t="s">
        <v>2382</v>
      </c>
      <c r="E26" s="38"/>
      <c r="F26" s="54" t="s">
        <v>2381</v>
      </c>
      <c r="G26" s="18" t="s">
        <v>2381</v>
      </c>
      <c r="H26" s="40" t="s">
        <v>2417</v>
      </c>
      <c r="I26" s="38"/>
      <c r="J26" s="54" t="s">
        <v>2420</v>
      </c>
      <c r="K26" s="18" t="s">
        <v>2420</v>
      </c>
      <c r="L26" s="26"/>
      <c r="M26" s="38" t="s">
        <v>2450</v>
      </c>
      <c r="N26" s="54" t="s">
        <v>2450</v>
      </c>
      <c r="O26" s="18" t="s">
        <v>2450</v>
      </c>
      <c r="P26" s="40" t="s">
        <v>2468</v>
      </c>
      <c r="Q26" s="38"/>
      <c r="R26" s="54" t="s">
        <v>2469</v>
      </c>
      <c r="S26" s="18" t="s">
        <v>2470</v>
      </c>
      <c r="T26" s="26"/>
      <c r="U26" s="38"/>
      <c r="V26" s="54" t="s">
        <v>2490</v>
      </c>
      <c r="W26" s="18" t="s">
        <v>2490</v>
      </c>
      <c r="X26" s="40" t="s">
        <v>2512</v>
      </c>
      <c r="Y26" s="38"/>
      <c r="Z26" s="54" t="s">
        <v>2513</v>
      </c>
      <c r="AA26" s="18" t="s">
        <v>2513</v>
      </c>
      <c r="AB26" s="40" t="s">
        <v>2523</v>
      </c>
      <c r="AC26" s="38"/>
      <c r="AD26" s="54"/>
      <c r="AE26" s="18" t="s">
        <v>2528</v>
      </c>
    </row>
    <row r="27" spans="2:31" x14ac:dyDescent="0.3">
      <c r="B27" s="7">
        <v>11</v>
      </c>
      <c r="C27" s="4">
        <v>12</v>
      </c>
      <c r="D27" s="26"/>
      <c r="E27" s="37" t="s">
        <v>2381</v>
      </c>
      <c r="F27" s="17" t="s">
        <v>2383</v>
      </c>
      <c r="G27" s="18" t="s">
        <v>2383</v>
      </c>
      <c r="H27" s="26"/>
      <c r="I27" s="37" t="s">
        <v>2420</v>
      </c>
      <c r="J27" s="17" t="s">
        <v>2420</v>
      </c>
      <c r="K27" s="18" t="s">
        <v>2420</v>
      </c>
      <c r="L27" s="26"/>
      <c r="M27" s="37" t="s">
        <v>2450</v>
      </c>
      <c r="N27" s="17" t="s">
        <v>2450</v>
      </c>
      <c r="O27" s="18" t="s">
        <v>2450</v>
      </c>
      <c r="P27" s="26"/>
      <c r="Q27" s="37" t="s">
        <v>2471</v>
      </c>
      <c r="R27" s="17" t="s">
        <v>2471</v>
      </c>
      <c r="S27" s="18" t="s">
        <v>2339</v>
      </c>
      <c r="T27" s="26"/>
      <c r="U27" s="37" t="s">
        <v>2490</v>
      </c>
      <c r="V27" s="17" t="s">
        <v>2490</v>
      </c>
      <c r="W27" s="18" t="s">
        <v>2490</v>
      </c>
      <c r="X27" s="40" t="s">
        <v>2508</v>
      </c>
      <c r="Y27" s="37"/>
      <c r="Z27" s="17">
        <v>2</v>
      </c>
      <c r="AA27" s="18">
        <v>4</v>
      </c>
      <c r="AB27" s="26"/>
      <c r="AC27" s="37">
        <v>4</v>
      </c>
      <c r="AD27" s="17">
        <v>4</v>
      </c>
      <c r="AE27" s="18" t="s">
        <v>2530</v>
      </c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2509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66" t="s">
        <v>2397</v>
      </c>
      <c r="E29" s="55" t="s">
        <v>2390</v>
      </c>
      <c r="F29" s="17" t="s">
        <v>2248</v>
      </c>
      <c r="G29" s="18" t="s">
        <v>2391</v>
      </c>
      <c r="H29" s="26"/>
      <c r="I29" s="55" t="s">
        <v>2423</v>
      </c>
      <c r="J29" s="17" t="s">
        <v>2424</v>
      </c>
      <c r="K29" s="18" t="s">
        <v>2425</v>
      </c>
      <c r="L29" s="26"/>
      <c r="M29" s="55" t="s">
        <v>2450</v>
      </c>
      <c r="N29" s="17" t="s">
        <v>2450</v>
      </c>
      <c r="O29" s="18" t="s">
        <v>2450</v>
      </c>
      <c r="P29" s="26"/>
      <c r="Q29" s="55" t="s">
        <v>2472</v>
      </c>
      <c r="R29" s="17" t="s">
        <v>2472</v>
      </c>
      <c r="S29" s="18" t="s">
        <v>2474</v>
      </c>
      <c r="T29" s="29" t="s">
        <v>2482</v>
      </c>
      <c r="U29" s="55" t="s">
        <v>2490</v>
      </c>
      <c r="V29" s="17" t="s">
        <v>2490</v>
      </c>
      <c r="W29" s="18" t="s">
        <v>2490</v>
      </c>
      <c r="X29" s="26"/>
      <c r="Y29" s="55" t="s">
        <v>2518</v>
      </c>
      <c r="Z29" s="17" t="s">
        <v>2519</v>
      </c>
      <c r="AA29" s="18" t="s">
        <v>2519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2393</v>
      </c>
      <c r="F30" s="17" t="s">
        <v>729</v>
      </c>
      <c r="G30" s="18" t="s">
        <v>2389</v>
      </c>
      <c r="H30" s="26"/>
      <c r="I30" s="37" t="s">
        <v>2426</v>
      </c>
      <c r="J30" s="17" t="s">
        <v>2425</v>
      </c>
      <c r="K30" s="18" t="s">
        <v>2425</v>
      </c>
      <c r="L30" s="26"/>
      <c r="M30" s="37" t="s">
        <v>2450</v>
      </c>
      <c r="N30" s="17" t="s">
        <v>2450</v>
      </c>
      <c r="O30" s="18" t="s">
        <v>2450</v>
      </c>
      <c r="P30" s="26"/>
      <c r="Q30" s="37" t="s">
        <v>2475</v>
      </c>
      <c r="R30" s="17" t="s">
        <v>2475</v>
      </c>
      <c r="S30" s="18" t="s">
        <v>2476</v>
      </c>
      <c r="T30" s="26"/>
      <c r="U30" s="37" t="s">
        <v>2490</v>
      </c>
      <c r="V30" s="17" t="s">
        <v>2490</v>
      </c>
      <c r="W30" s="18" t="s">
        <v>2490</v>
      </c>
      <c r="X30" s="40" t="s">
        <v>2514</v>
      </c>
      <c r="Y30" s="37" t="s">
        <v>2519</v>
      </c>
      <c r="Z30" s="17" t="s">
        <v>2520</v>
      </c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40" t="s">
        <v>2392</v>
      </c>
      <c r="E31" s="38" t="s">
        <v>2389</v>
      </c>
      <c r="F31" s="54" t="s">
        <v>2389</v>
      </c>
      <c r="G31" s="18" t="s">
        <v>2389</v>
      </c>
      <c r="H31" s="26"/>
      <c r="I31" s="38"/>
      <c r="J31" s="54" t="s">
        <v>2427</v>
      </c>
      <c r="K31" s="18" t="s">
        <v>2428</v>
      </c>
      <c r="L31" s="26"/>
      <c r="M31" s="38" t="s">
        <v>2450</v>
      </c>
      <c r="N31" s="54" t="s">
        <v>2450</v>
      </c>
      <c r="O31" s="18" t="s">
        <v>2450</v>
      </c>
      <c r="P31" s="66" t="s">
        <v>2477</v>
      </c>
      <c r="Q31" s="38"/>
      <c r="R31" s="54">
        <v>2</v>
      </c>
      <c r="S31" s="18">
        <v>2</v>
      </c>
      <c r="T31" s="26"/>
      <c r="U31" s="38"/>
      <c r="V31" s="54" t="s">
        <v>2497</v>
      </c>
      <c r="W31" s="18" t="s">
        <v>2497</v>
      </c>
      <c r="X31" s="26"/>
      <c r="Y31" s="38">
        <v>2</v>
      </c>
      <c r="Z31" s="54">
        <v>2</v>
      </c>
      <c r="AA31" s="18">
        <v>2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46"/>
      <c r="F32" s="17" t="s">
        <v>2395</v>
      </c>
      <c r="G32" s="18" t="s">
        <v>2396</v>
      </c>
      <c r="H32" s="26"/>
      <c r="I32" s="37" t="s">
        <v>2427</v>
      </c>
      <c r="J32" s="17" t="s">
        <v>2427</v>
      </c>
      <c r="K32" s="18" t="s">
        <v>2429</v>
      </c>
      <c r="L32" s="40" t="s">
        <v>2452</v>
      </c>
      <c r="M32" s="37" t="s">
        <v>1450</v>
      </c>
      <c r="N32" s="17" t="s">
        <v>1450</v>
      </c>
      <c r="O32" s="18" t="s">
        <v>1450</v>
      </c>
      <c r="P32" s="26"/>
      <c r="Q32" s="37" t="s">
        <v>2475</v>
      </c>
      <c r="R32" s="17" t="s">
        <v>2475</v>
      </c>
      <c r="S32" s="18" t="s">
        <v>2475</v>
      </c>
      <c r="T32" s="26"/>
      <c r="U32" s="37" t="s">
        <v>2497</v>
      </c>
      <c r="V32" s="17" t="s">
        <v>391</v>
      </c>
      <c r="W32" s="18" t="s">
        <v>391</v>
      </c>
      <c r="X32" s="40" t="s">
        <v>2515</v>
      </c>
      <c r="Y32" s="37">
        <v>2</v>
      </c>
      <c r="Z32" s="17"/>
      <c r="AA32" s="18"/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40" t="s">
        <v>605</v>
      </c>
      <c r="E33" s="38"/>
      <c r="F33" s="28">
        <v>2</v>
      </c>
      <c r="G33" s="18">
        <v>2</v>
      </c>
      <c r="H33" s="40" t="s">
        <v>2432</v>
      </c>
      <c r="I33" s="38"/>
      <c r="J33" s="28">
        <v>2</v>
      </c>
      <c r="K33" s="18">
        <v>2</v>
      </c>
      <c r="L33" s="40" t="s">
        <v>605</v>
      </c>
      <c r="M33" s="38"/>
      <c r="N33" s="28">
        <v>5</v>
      </c>
      <c r="O33" s="18">
        <v>5</v>
      </c>
      <c r="P33" s="40" t="s">
        <v>605</v>
      </c>
      <c r="Q33" s="38"/>
      <c r="R33" s="28">
        <v>2</v>
      </c>
      <c r="S33" s="18">
        <v>2</v>
      </c>
      <c r="T33" s="40" t="s">
        <v>605</v>
      </c>
      <c r="U33" s="38"/>
      <c r="V33" s="28">
        <v>2</v>
      </c>
      <c r="W33" s="18">
        <v>2</v>
      </c>
      <c r="X33" s="40" t="s">
        <v>2521</v>
      </c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40" t="s">
        <v>2242</v>
      </c>
      <c r="E34" s="55">
        <v>2</v>
      </c>
      <c r="F34" s="54">
        <v>2</v>
      </c>
      <c r="G34" s="18">
        <v>2</v>
      </c>
      <c r="H34" s="40" t="s">
        <v>2436</v>
      </c>
      <c r="I34" s="55">
        <v>2</v>
      </c>
      <c r="J34" s="54">
        <v>2</v>
      </c>
      <c r="K34" s="18">
        <v>2</v>
      </c>
      <c r="L34" s="40" t="s">
        <v>2242</v>
      </c>
      <c r="M34" s="55">
        <v>5</v>
      </c>
      <c r="N34" s="54" t="s">
        <v>93</v>
      </c>
      <c r="O34" s="18">
        <v>2</v>
      </c>
      <c r="P34" s="40" t="s">
        <v>2242</v>
      </c>
      <c r="Q34" s="55">
        <v>2</v>
      </c>
      <c r="R34" s="54">
        <v>2</v>
      </c>
      <c r="S34" s="18">
        <v>2</v>
      </c>
      <c r="T34" s="40" t="s">
        <v>2242</v>
      </c>
      <c r="U34" s="55" t="s">
        <v>2498</v>
      </c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2400</v>
      </c>
      <c r="F35" s="17" t="s">
        <v>2395</v>
      </c>
      <c r="G35" s="34"/>
      <c r="H35" s="26"/>
      <c r="I35" s="37" t="s">
        <v>2433</v>
      </c>
      <c r="J35" s="17" t="s">
        <v>2435</v>
      </c>
      <c r="K35" s="34"/>
      <c r="L35" s="40" t="s">
        <v>624</v>
      </c>
      <c r="M35" s="37">
        <v>2</v>
      </c>
      <c r="N35" s="17">
        <v>2</v>
      </c>
      <c r="O35" s="34">
        <v>2</v>
      </c>
      <c r="P35" s="40" t="s">
        <v>2480</v>
      </c>
      <c r="Q35" s="37" t="s">
        <v>2478</v>
      </c>
      <c r="R35" s="17" t="s">
        <v>2479</v>
      </c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>
        <v>3</v>
      </c>
      <c r="F36" s="17">
        <v>3</v>
      </c>
      <c r="G36" s="18"/>
      <c r="H36" s="40" t="s">
        <v>624</v>
      </c>
      <c r="I36" s="37">
        <v>3</v>
      </c>
      <c r="J36" s="17">
        <v>3</v>
      </c>
      <c r="K36" s="18"/>
      <c r="L36" s="40" t="s">
        <v>2456</v>
      </c>
      <c r="M36" s="37" t="s">
        <v>2454</v>
      </c>
      <c r="N36" s="17" t="s">
        <v>2455</v>
      </c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>
        <v>5</v>
      </c>
      <c r="F37" s="17">
        <v>5</v>
      </c>
      <c r="G37" s="18">
        <v>5</v>
      </c>
      <c r="H37" s="40" t="s">
        <v>2446</v>
      </c>
      <c r="I37" s="37">
        <v>5</v>
      </c>
      <c r="J37" s="17">
        <v>5</v>
      </c>
      <c r="K37" s="18">
        <v>5</v>
      </c>
      <c r="L37" s="26"/>
      <c r="M37" s="37">
        <v>3</v>
      </c>
      <c r="N37" s="17">
        <v>3</v>
      </c>
      <c r="O37" s="18"/>
      <c r="P37" s="40" t="s">
        <v>2485</v>
      </c>
      <c r="Q37" s="37">
        <v>5</v>
      </c>
      <c r="R37" s="17">
        <v>5</v>
      </c>
      <c r="S37" s="18">
        <v>5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66" t="s">
        <v>2406</v>
      </c>
      <c r="E38" s="37">
        <v>5</v>
      </c>
      <c r="F38" s="17"/>
      <c r="G38" s="18"/>
      <c r="H38" s="40" t="s">
        <v>2447</v>
      </c>
      <c r="I38" s="37">
        <v>5</v>
      </c>
      <c r="J38" s="17"/>
      <c r="K38" s="18"/>
      <c r="L38" s="40" t="s">
        <v>2447</v>
      </c>
      <c r="M38" s="37"/>
      <c r="N38" s="17"/>
      <c r="O38" s="18"/>
      <c r="P38" s="40" t="s">
        <v>2486</v>
      </c>
      <c r="Q38" s="37">
        <v>5</v>
      </c>
      <c r="R38" s="17"/>
      <c r="S38" s="18"/>
      <c r="T38" s="40" t="s">
        <v>2447</v>
      </c>
      <c r="U38" s="37"/>
      <c r="V38" s="17"/>
      <c r="W38" s="18"/>
      <c r="X38" s="26"/>
      <c r="Y38" s="37"/>
      <c r="Z38" s="17"/>
      <c r="AA38" s="18"/>
      <c r="AB38" s="40" t="s">
        <v>2531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/>
      <c r="F39" s="20" t="s">
        <v>2404</v>
      </c>
      <c r="G39" s="21" t="s">
        <v>2405</v>
      </c>
      <c r="H39" s="84" t="s">
        <v>2448</v>
      </c>
      <c r="I39" s="39" t="s">
        <v>2442</v>
      </c>
      <c r="J39" s="20" t="s">
        <v>2442</v>
      </c>
      <c r="K39" s="21" t="s">
        <v>2441</v>
      </c>
      <c r="L39" s="84" t="s">
        <v>2462</v>
      </c>
      <c r="M39" s="39"/>
      <c r="N39" s="20" t="s">
        <v>2460</v>
      </c>
      <c r="O39" s="21" t="s">
        <v>2461</v>
      </c>
      <c r="P39" s="84" t="s">
        <v>2487</v>
      </c>
      <c r="Q39" s="39"/>
      <c r="R39" s="20" t="s">
        <v>2483</v>
      </c>
      <c r="S39" s="21" t="s">
        <v>2484</v>
      </c>
      <c r="T39" s="84" t="s">
        <v>2187</v>
      </c>
      <c r="U39" s="39" t="s">
        <v>2502</v>
      </c>
      <c r="V39" s="20" t="s">
        <v>2502</v>
      </c>
      <c r="W39" s="21" t="s">
        <v>2501</v>
      </c>
      <c r="X39" s="85" t="s">
        <v>2279</v>
      </c>
      <c r="Y39" s="39"/>
      <c r="Z39" s="20"/>
      <c r="AA39" s="21"/>
      <c r="AB39" s="27"/>
      <c r="AC39" s="39" t="s">
        <v>2529</v>
      </c>
      <c r="AD39" s="20"/>
      <c r="AE39" s="21"/>
    </row>
    <row r="40" spans="2:31" x14ac:dyDescent="0.3">
      <c r="B40" s="102" t="s">
        <v>5</v>
      </c>
      <c r="C40" s="103"/>
      <c r="D40" s="72" t="s">
        <v>1238</v>
      </c>
      <c r="E40" s="145">
        <v>11</v>
      </c>
      <c r="F40" s="146"/>
      <c r="G40" s="147"/>
      <c r="H40" s="72" t="s">
        <v>1238</v>
      </c>
      <c r="I40" s="145">
        <v>11</v>
      </c>
      <c r="J40" s="146"/>
      <c r="K40" s="147"/>
      <c r="L40" s="72" t="s">
        <v>1238</v>
      </c>
      <c r="M40" s="145">
        <v>12</v>
      </c>
      <c r="N40" s="146"/>
      <c r="O40" s="147"/>
      <c r="P40" s="72" t="s">
        <v>1238</v>
      </c>
      <c r="Q40" s="145">
        <v>12</v>
      </c>
      <c r="R40" s="146"/>
      <c r="S40" s="147"/>
      <c r="T40" s="72" t="s">
        <v>1238</v>
      </c>
      <c r="U40" s="145">
        <v>7</v>
      </c>
      <c r="V40" s="146"/>
      <c r="W40" s="147"/>
      <c r="X40" s="72" t="s">
        <v>1238</v>
      </c>
      <c r="Y40" s="145">
        <v>10</v>
      </c>
      <c r="Z40" s="146"/>
      <c r="AA40" s="147"/>
      <c r="AB40" s="72" t="s">
        <v>1238</v>
      </c>
      <c r="AC40" s="145">
        <v>3</v>
      </c>
      <c r="AD40" s="146"/>
      <c r="AE40" s="147"/>
    </row>
    <row r="41" spans="2:31" x14ac:dyDescent="0.3">
      <c r="B41" s="104"/>
      <c r="C41" s="105"/>
      <c r="D41" s="73" t="s">
        <v>1239</v>
      </c>
      <c r="E41" s="148">
        <v>3</v>
      </c>
      <c r="F41" s="149"/>
      <c r="G41" s="150"/>
      <c r="H41" s="73" t="s">
        <v>1239</v>
      </c>
      <c r="I41" s="148">
        <v>2</v>
      </c>
      <c r="J41" s="149"/>
      <c r="K41" s="150"/>
      <c r="L41" s="73" t="s">
        <v>1239</v>
      </c>
      <c r="M41" s="148">
        <v>1</v>
      </c>
      <c r="N41" s="149"/>
      <c r="O41" s="150"/>
      <c r="P41" s="73" t="s">
        <v>1239</v>
      </c>
      <c r="Q41" s="148">
        <v>2</v>
      </c>
      <c r="R41" s="149"/>
      <c r="S41" s="150"/>
      <c r="T41" s="73" t="s">
        <v>1239</v>
      </c>
      <c r="U41" s="148">
        <v>0</v>
      </c>
      <c r="V41" s="149"/>
      <c r="W41" s="150"/>
      <c r="X41" s="73" t="s">
        <v>1239</v>
      </c>
      <c r="Y41" s="148">
        <v>0</v>
      </c>
      <c r="Z41" s="149"/>
      <c r="AA41" s="150"/>
      <c r="AB41" s="73" t="s">
        <v>1239</v>
      </c>
      <c r="AC41" s="148">
        <v>0</v>
      </c>
      <c r="AD41" s="149"/>
      <c r="AE41" s="150"/>
    </row>
    <row r="42" spans="2:31" ht="17.25" thickBot="1" x14ac:dyDescent="0.35">
      <c r="B42" s="104"/>
      <c r="C42" s="105"/>
      <c r="D42" s="74" t="s">
        <v>1240</v>
      </c>
      <c r="E42" s="151">
        <v>1</v>
      </c>
      <c r="F42" s="152"/>
      <c r="G42" s="153"/>
      <c r="H42" s="74" t="s">
        <v>1240</v>
      </c>
      <c r="I42" s="151">
        <v>0</v>
      </c>
      <c r="J42" s="152"/>
      <c r="K42" s="153"/>
      <c r="L42" s="74" t="s">
        <v>1240</v>
      </c>
      <c r="M42" s="151">
        <v>0</v>
      </c>
      <c r="N42" s="152"/>
      <c r="O42" s="153"/>
      <c r="P42" s="74" t="s">
        <v>1240</v>
      </c>
      <c r="Q42" s="151">
        <v>1</v>
      </c>
      <c r="R42" s="152"/>
      <c r="S42" s="153"/>
      <c r="T42" s="74" t="s">
        <v>1240</v>
      </c>
      <c r="U42" s="151">
        <v>4</v>
      </c>
      <c r="V42" s="152"/>
      <c r="W42" s="153"/>
      <c r="X42" s="74" t="s">
        <v>1240</v>
      </c>
      <c r="Y42" s="151">
        <v>2</v>
      </c>
      <c r="Z42" s="152"/>
      <c r="AA42" s="153"/>
      <c r="AB42" s="74" t="s">
        <v>1240</v>
      </c>
      <c r="AC42" s="151">
        <v>0</v>
      </c>
      <c r="AD42" s="152"/>
      <c r="AE42" s="153"/>
    </row>
    <row r="43" spans="2:31" x14ac:dyDescent="0.3">
      <c r="B43" s="104"/>
      <c r="C43" s="105"/>
      <c r="D43" s="154" t="s">
        <v>2035</v>
      </c>
      <c r="E43" s="155"/>
      <c r="F43" s="155"/>
      <c r="G43" s="156"/>
      <c r="H43" s="154" t="s">
        <v>2035</v>
      </c>
      <c r="I43" s="155"/>
      <c r="J43" s="155"/>
      <c r="K43" s="156"/>
      <c r="L43" s="154" t="s">
        <v>2035</v>
      </c>
      <c r="M43" s="155"/>
      <c r="N43" s="155"/>
      <c r="O43" s="156"/>
      <c r="P43" s="154" t="s">
        <v>2035</v>
      </c>
      <c r="Q43" s="155"/>
      <c r="R43" s="155"/>
      <c r="S43" s="156"/>
      <c r="T43" s="181" t="s">
        <v>2492</v>
      </c>
      <c r="U43" s="182"/>
      <c r="V43" s="182"/>
      <c r="W43" s="183"/>
      <c r="X43" s="181" t="s">
        <v>2492</v>
      </c>
      <c r="Y43" s="182"/>
      <c r="Z43" s="182"/>
      <c r="AA43" s="183"/>
      <c r="AB43" s="181" t="s">
        <v>2123</v>
      </c>
      <c r="AC43" s="182"/>
      <c r="AD43" s="182"/>
      <c r="AE43" s="183"/>
    </row>
    <row r="44" spans="2:31" x14ac:dyDescent="0.3">
      <c r="B44" s="106"/>
      <c r="C44" s="107"/>
      <c r="D44" s="163" t="s">
        <v>2407</v>
      </c>
      <c r="E44" s="164"/>
      <c r="F44" s="164"/>
      <c r="G44" s="165"/>
      <c r="H44" s="163" t="s">
        <v>2421</v>
      </c>
      <c r="I44" s="164"/>
      <c r="J44" s="164"/>
      <c r="K44" s="165"/>
      <c r="L44" s="160"/>
      <c r="M44" s="161"/>
      <c r="N44" s="161"/>
      <c r="O44" s="162"/>
      <c r="P44" s="160"/>
      <c r="Q44" s="161"/>
      <c r="R44" s="161"/>
      <c r="S44" s="162"/>
      <c r="T44" s="163" t="s">
        <v>2496</v>
      </c>
      <c r="U44" s="164"/>
      <c r="V44" s="164"/>
      <c r="W44" s="165"/>
      <c r="X44" s="160"/>
      <c r="Y44" s="161"/>
      <c r="Z44" s="161"/>
      <c r="AA44" s="162"/>
      <c r="AB44" s="160"/>
      <c r="AC44" s="161"/>
      <c r="AD44" s="161"/>
      <c r="AE44" s="162"/>
    </row>
    <row r="45" spans="2:31" x14ac:dyDescent="0.3">
      <c r="B45" s="106"/>
      <c r="C45" s="107"/>
      <c r="D45" s="160"/>
      <c r="E45" s="161"/>
      <c r="F45" s="161"/>
      <c r="G45" s="162"/>
      <c r="H45" s="184" t="s">
        <v>2430</v>
      </c>
      <c r="I45" s="185"/>
      <c r="J45" s="185"/>
      <c r="K45" s="186"/>
      <c r="L45" s="160"/>
      <c r="M45" s="161"/>
      <c r="N45" s="161"/>
      <c r="O45" s="162"/>
      <c r="P45" s="160"/>
      <c r="Q45" s="161"/>
      <c r="R45" s="161"/>
      <c r="S45" s="162"/>
      <c r="T45" s="160"/>
      <c r="U45" s="161"/>
      <c r="V45" s="161"/>
      <c r="W45" s="162"/>
      <c r="X45" s="160"/>
      <c r="Y45" s="161"/>
      <c r="Z45" s="161"/>
      <c r="AA45" s="162"/>
      <c r="AB45" s="160"/>
      <c r="AC45" s="161"/>
      <c r="AD45" s="161"/>
      <c r="AE45" s="162"/>
    </row>
    <row r="46" spans="2:31" x14ac:dyDescent="0.3">
      <c r="B46" s="106"/>
      <c r="C46" s="107"/>
      <c r="D46" s="160"/>
      <c r="E46" s="161"/>
      <c r="F46" s="161"/>
      <c r="G46" s="162"/>
      <c r="H46" s="160"/>
      <c r="I46" s="161"/>
      <c r="J46" s="161"/>
      <c r="K46" s="162"/>
      <c r="L46" s="160"/>
      <c r="M46" s="161"/>
      <c r="N46" s="161"/>
      <c r="O46" s="162"/>
      <c r="P46" s="160"/>
      <c r="Q46" s="161"/>
      <c r="R46" s="161"/>
      <c r="S46" s="162"/>
      <c r="T46" s="160"/>
      <c r="U46" s="161"/>
      <c r="V46" s="161"/>
      <c r="W46" s="162"/>
      <c r="X46" s="160"/>
      <c r="Y46" s="161"/>
      <c r="Z46" s="161"/>
      <c r="AA46" s="162"/>
      <c r="AB46" s="160"/>
      <c r="AC46" s="161"/>
      <c r="AD46" s="161"/>
      <c r="AE46" s="162"/>
    </row>
    <row r="47" spans="2:31" ht="17.25" thickBot="1" x14ac:dyDescent="0.35">
      <c r="B47" s="108"/>
      <c r="C47" s="109"/>
      <c r="D47" s="166"/>
      <c r="E47" s="167"/>
      <c r="F47" s="167"/>
      <c r="G47" s="168"/>
      <c r="H47" s="166"/>
      <c r="I47" s="167"/>
      <c r="J47" s="167"/>
      <c r="K47" s="168"/>
      <c r="L47" s="166"/>
      <c r="M47" s="167"/>
      <c r="N47" s="167"/>
      <c r="O47" s="168"/>
      <c r="P47" s="166"/>
      <c r="Q47" s="167"/>
      <c r="R47" s="167"/>
      <c r="S47" s="168"/>
      <c r="T47" s="166"/>
      <c r="U47" s="167"/>
      <c r="V47" s="167"/>
      <c r="W47" s="168"/>
      <c r="X47" s="166"/>
      <c r="Y47" s="167"/>
      <c r="Z47" s="167"/>
      <c r="AA47" s="168"/>
      <c r="AB47" s="166"/>
      <c r="AC47" s="167"/>
      <c r="AD47" s="167"/>
      <c r="AE47" s="168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51</v>
      </c>
      <c r="C50" s="71">
        <f t="shared" ref="C50:C56" si="1">B50*20/60</f>
        <v>17</v>
      </c>
      <c r="D50" s="1" t="s">
        <v>1272</v>
      </c>
      <c r="E50" s="1">
        <f>COUNTIF($E$16:$G$39, "C"&amp;"*")</f>
        <v>4</v>
      </c>
      <c r="F50" s="1"/>
      <c r="G50" s="1"/>
      <c r="H50" s="1"/>
      <c r="I50" s="1">
        <f>COUNTIF($I$16:$K$39, "C"&amp;"*")</f>
        <v>4</v>
      </c>
      <c r="J50" s="1"/>
      <c r="K50" s="1"/>
      <c r="L50" s="1"/>
      <c r="M50" s="1">
        <f>COUNTIF($M$16:$O$39, "C"&amp;"*")</f>
        <v>1</v>
      </c>
      <c r="N50" s="1"/>
      <c r="O50" s="1"/>
      <c r="P50" s="1"/>
      <c r="Q50" s="1">
        <f>COUNTIF($Q$16:$S$39, "C"&amp;"*")</f>
        <v>18</v>
      </c>
      <c r="R50" s="1"/>
      <c r="S50" s="1"/>
      <c r="T50" s="1"/>
      <c r="U50" s="1">
        <f>COUNTIF($U$16:$W$39, "C"&amp;"*")</f>
        <v>23</v>
      </c>
      <c r="V50" s="1"/>
      <c r="W50" s="1"/>
      <c r="X50" s="1"/>
      <c r="Y50" s="1">
        <f>COUNTIF($Y$16:$AA$39, "C"&amp;"*")</f>
        <v>1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41</v>
      </c>
      <c r="C51" s="71">
        <f t="shared" si="1"/>
        <v>13.666666666666666</v>
      </c>
      <c r="D51" s="1" t="s">
        <v>1832</v>
      </c>
      <c r="E51" s="1">
        <f>COUNTIF($E$16:$G$39, "AC"&amp;"*")</f>
        <v>11</v>
      </c>
      <c r="F51" s="1"/>
      <c r="G51" s="1"/>
      <c r="H51" s="1"/>
      <c r="I51" s="1">
        <f>COUNTIF($I$16:$K$39, "AC"&amp;"*")</f>
        <v>2</v>
      </c>
      <c r="J51" s="1"/>
      <c r="K51" s="1"/>
      <c r="L51" s="1"/>
      <c r="M51" s="1">
        <f>COUNTIF($M$16:$O$39, "AC"&amp;"*")</f>
        <v>23</v>
      </c>
      <c r="N51" s="1"/>
      <c r="O51" s="1"/>
      <c r="P51" s="1"/>
      <c r="Q51" s="1">
        <f>COUNTIF($Q$16:$S$39, "AC"&amp;"*")</f>
        <v>3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2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46</v>
      </c>
      <c r="C52" s="71">
        <f t="shared" si="1"/>
        <v>15.333333333333334</v>
      </c>
      <c r="D52" s="1" t="s">
        <v>1273</v>
      </c>
      <c r="E52" s="1">
        <f>COUNTIF($E$16:$G$39, "P"&amp;"*")-COUNTIF($E$16:$G$39, "P1"&amp;"*")</f>
        <v>7</v>
      </c>
      <c r="F52" s="1"/>
      <c r="G52" s="1"/>
      <c r="H52" s="1"/>
      <c r="I52" s="1">
        <f>COUNTIF($I$16:$K$39, "P"&amp;"*")-COUNTIF($I$16:$K$39, "P1"&amp;"*")</f>
        <v>21</v>
      </c>
      <c r="J52" s="1"/>
      <c r="K52" s="1"/>
      <c r="L52" s="1"/>
      <c r="M52" s="1">
        <f>COUNTIF($M$16:$O$39, "P"&amp;"*")-COUNTIF($M$16:$O$39, "P1"&amp;"*")</f>
        <v>4</v>
      </c>
      <c r="N52" s="1"/>
      <c r="O52" s="1"/>
      <c r="P52" s="1"/>
      <c r="Q52" s="1">
        <f>COUNTIF($Q$16:$S$39, "P"&amp;"*")-COUNTIF($Q$16:$S$39, "P1"&amp;"*")</f>
        <v>4</v>
      </c>
      <c r="R52" s="1"/>
      <c r="S52" s="1"/>
      <c r="T52" s="1"/>
      <c r="U52" s="1">
        <f>COUNTIF($U$16:$W$39, "P"&amp;"*")-COUNTIF($U$16:$W$39, "P1"&amp;"*")</f>
        <v>3</v>
      </c>
      <c r="V52" s="1"/>
      <c r="W52" s="1"/>
      <c r="X52" s="1"/>
      <c r="Y52" s="1">
        <f>COUNTIF($Y$16:$AA$39, "P"&amp;"*")-COUNTIF($Y$16:$AA$39, "P1"&amp;"*")</f>
        <v>5</v>
      </c>
      <c r="Z52" s="1"/>
      <c r="AA52" s="1"/>
      <c r="AB52" s="1"/>
      <c r="AC52" s="1">
        <f>COUNTIF($AC$16:$AE$39, "P"&amp;"*")-COUNTIF($AC$16:$AE$39, "P1"&amp;"*")</f>
        <v>2</v>
      </c>
      <c r="AD52" s="1"/>
      <c r="AE52" s="1"/>
    </row>
    <row r="53" spans="2:31" x14ac:dyDescent="0.3">
      <c r="B53" s="1">
        <f t="shared" si="0"/>
        <v>10</v>
      </c>
      <c r="C53" s="71">
        <f t="shared" si="1"/>
        <v>3.3333333333333335</v>
      </c>
      <c r="D53" s="1" t="s">
        <v>1841</v>
      </c>
      <c r="E53" s="1">
        <f>COUNTIF($E$16:$G$39, "AP"&amp;"*")</f>
        <v>4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6</v>
      </c>
      <c r="AD53" s="1"/>
      <c r="AE53" s="1"/>
    </row>
    <row r="54" spans="2:31" x14ac:dyDescent="0.3">
      <c r="B54" s="1">
        <f t="shared" si="0"/>
        <v>37</v>
      </c>
      <c r="C54" s="71">
        <f t="shared" si="1"/>
        <v>12.333333333333334</v>
      </c>
      <c r="D54" s="1" t="s">
        <v>1859</v>
      </c>
      <c r="E54" s="1">
        <f>COUNTIF($E$16:$G$39, 3) + COUNTIF($E$16:$G$39, "P1")</f>
        <v>6</v>
      </c>
      <c r="F54" s="1"/>
      <c r="G54" s="1"/>
      <c r="H54" s="1"/>
      <c r="I54" s="1">
        <f>COUNTIF($I$16:$K$39, 3) + COUNTIF($I$16:$K$39, "P1")</f>
        <v>6</v>
      </c>
      <c r="J54" s="1"/>
      <c r="K54" s="1"/>
      <c r="L54" s="1"/>
      <c r="M54" s="1">
        <f>COUNTIF($M$16:$O$39, 3) + COUNTIF($M$16:$O$39, "P1")</f>
        <v>6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6</v>
      </c>
      <c r="V54" s="1"/>
      <c r="W54" s="1"/>
      <c r="X54" s="1"/>
      <c r="Y54" s="1">
        <f>COUNTIF($Y$16:$AA$39, 3)+COUNTIF($Y$16:$AA$39, "P1")</f>
        <v>8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33</v>
      </c>
      <c r="C55" s="71">
        <f t="shared" si="1"/>
        <v>11</v>
      </c>
      <c r="D55" s="1" t="s">
        <v>1860</v>
      </c>
      <c r="E55" s="1">
        <f>COUNTIF($E$16:$G$39, 2)</f>
        <v>6</v>
      </c>
      <c r="F55" s="1"/>
      <c r="G55" s="1"/>
      <c r="H55" s="1"/>
      <c r="I55" s="1">
        <f>COUNTIF($I$16:$K$39, 2)</f>
        <v>6</v>
      </c>
      <c r="J55" s="1"/>
      <c r="K55" s="1"/>
      <c r="L55" s="1"/>
      <c r="M55" s="1">
        <f>COUNTIF($M$16:$O$39, 2)</f>
        <v>5</v>
      </c>
      <c r="N55" s="1"/>
      <c r="O55" s="1"/>
      <c r="P55" s="1"/>
      <c r="Q55" s="1">
        <f>COUNTIF($Q$16:$S$39, 2)</f>
        <v>8</v>
      </c>
      <c r="R55" s="1"/>
      <c r="S55" s="1"/>
      <c r="T55" s="1"/>
      <c r="U55" s="1">
        <f>COUNTIF($U$16:$W$39, 2)</f>
        <v>2</v>
      </c>
      <c r="V55" s="1"/>
      <c r="W55" s="1"/>
      <c r="X55" s="1"/>
      <c r="Y55" s="1">
        <f>COUNTIF($Y$16:$AA$39, 2)</f>
        <v>6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30</v>
      </c>
      <c r="C56" s="71">
        <f t="shared" si="1"/>
        <v>10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5</v>
      </c>
      <c r="N56" s="1"/>
      <c r="O56" s="1"/>
      <c r="P56" s="1"/>
      <c r="Q56" s="1">
        <f>COUNTIF($Q$16:$S$39, 1) + COUNTIF($Q$16:$S$39, 4)+COUNTIF($Q$16:$S$39, 5)</f>
        <v>6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2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455" priority="38" operator="equal">
      <formula>$B$14+0</formula>
    </cfRule>
    <cfRule type="cellIs" dxfId="454" priority="39" operator="equal">
      <formula>$B$14</formula>
    </cfRule>
  </conditionalFormatting>
  <conditionalFormatting sqref="C16:C39">
    <cfRule type="cellIs" dxfId="453" priority="37" operator="equal">
      <formula>$B$14+1</formula>
    </cfRule>
  </conditionalFormatting>
  <conditionalFormatting sqref="D12:AE12">
    <cfRule type="timePeriod" dxfId="452" priority="36" timePeriod="today">
      <formula>FLOOR(D12,1)=TODAY()</formula>
    </cfRule>
  </conditionalFormatting>
  <conditionalFormatting sqref="E16:G39">
    <cfRule type="notContainsBlanks" dxfId="451" priority="34">
      <formula>LEN(TRIM(E16))&gt;0</formula>
    </cfRule>
    <cfRule type="containsText" dxfId="450" priority="35" operator="containsText" text="1234567789">
      <formula>NOT(ISERROR(SEARCH("1234567789",E16)))</formula>
    </cfRule>
  </conditionalFormatting>
  <conditionalFormatting sqref="E16:G39">
    <cfRule type="containsText" dxfId="449" priority="31" operator="containsText" text="A">
      <formula>NOT(ISERROR(SEARCH("A",E16)))</formula>
    </cfRule>
    <cfRule type="containsText" dxfId="448" priority="32" operator="containsText" text="P">
      <formula>NOT(ISERROR(SEARCH("P",E16)))</formula>
    </cfRule>
    <cfRule type="containsText" dxfId="447" priority="33" operator="containsText" text="C">
      <formula>NOT(ISERROR(SEARCH("C",E16)))</formula>
    </cfRule>
  </conditionalFormatting>
  <conditionalFormatting sqref="I16:K39">
    <cfRule type="notContainsBlanks" dxfId="446" priority="29">
      <formula>LEN(TRIM(I16))&gt;0</formula>
    </cfRule>
    <cfRule type="containsText" dxfId="445" priority="30" operator="containsText" text="1234567789">
      <formula>NOT(ISERROR(SEARCH("1234567789",I16)))</formula>
    </cfRule>
  </conditionalFormatting>
  <conditionalFormatting sqref="I16:K39">
    <cfRule type="containsText" dxfId="444" priority="26" operator="containsText" text="A">
      <formula>NOT(ISERROR(SEARCH("A",I16)))</formula>
    </cfRule>
    <cfRule type="containsText" dxfId="443" priority="27" operator="containsText" text="P">
      <formula>NOT(ISERROR(SEARCH("P",I16)))</formula>
    </cfRule>
    <cfRule type="containsText" dxfId="442" priority="28" operator="containsText" text="C">
      <formula>NOT(ISERROR(SEARCH("C",I16)))</formula>
    </cfRule>
  </conditionalFormatting>
  <conditionalFormatting sqref="M16:O39">
    <cfRule type="notContainsBlanks" dxfId="441" priority="24">
      <formula>LEN(TRIM(M16))&gt;0</formula>
    </cfRule>
    <cfRule type="containsText" dxfId="440" priority="25" operator="containsText" text="1234567789">
      <formula>NOT(ISERROR(SEARCH("1234567789",M16)))</formula>
    </cfRule>
  </conditionalFormatting>
  <conditionalFormatting sqref="M16:O39">
    <cfRule type="containsText" dxfId="439" priority="21" operator="containsText" text="A">
      <formula>NOT(ISERROR(SEARCH("A",M16)))</formula>
    </cfRule>
    <cfRule type="containsText" dxfId="438" priority="22" operator="containsText" text="P">
      <formula>NOT(ISERROR(SEARCH("P",M16)))</formula>
    </cfRule>
    <cfRule type="containsText" dxfId="437" priority="23" operator="containsText" text="C">
      <formula>NOT(ISERROR(SEARCH("C",M16)))</formula>
    </cfRule>
  </conditionalFormatting>
  <conditionalFormatting sqref="Q16:S39">
    <cfRule type="notContainsBlanks" dxfId="436" priority="19">
      <formula>LEN(TRIM(Q16))&gt;0</formula>
    </cfRule>
    <cfRule type="containsText" dxfId="435" priority="20" operator="containsText" text="1234567789">
      <formula>NOT(ISERROR(SEARCH("1234567789",Q16)))</formula>
    </cfRule>
  </conditionalFormatting>
  <conditionalFormatting sqref="Q16:S39">
    <cfRule type="containsText" dxfId="434" priority="16" operator="containsText" text="A">
      <formula>NOT(ISERROR(SEARCH("A",Q16)))</formula>
    </cfRule>
    <cfRule type="containsText" dxfId="433" priority="17" operator="containsText" text="P">
      <formula>NOT(ISERROR(SEARCH("P",Q16)))</formula>
    </cfRule>
    <cfRule type="containsText" dxfId="432" priority="18" operator="containsText" text="C">
      <formula>NOT(ISERROR(SEARCH("C",Q16)))</formula>
    </cfRule>
  </conditionalFormatting>
  <conditionalFormatting sqref="U16:W39">
    <cfRule type="notContainsBlanks" dxfId="431" priority="14">
      <formula>LEN(TRIM(U16))&gt;0</formula>
    </cfRule>
    <cfRule type="containsText" dxfId="430" priority="15" operator="containsText" text="1234567789">
      <formula>NOT(ISERROR(SEARCH("1234567789",U16)))</formula>
    </cfRule>
  </conditionalFormatting>
  <conditionalFormatting sqref="U16:W39">
    <cfRule type="containsText" dxfId="429" priority="11" operator="containsText" text="A">
      <formula>NOT(ISERROR(SEARCH("A",U16)))</formula>
    </cfRule>
    <cfRule type="containsText" dxfId="428" priority="12" operator="containsText" text="P">
      <formula>NOT(ISERROR(SEARCH("P",U16)))</formula>
    </cfRule>
    <cfRule type="containsText" dxfId="427" priority="13" operator="containsText" text="C">
      <formula>NOT(ISERROR(SEARCH("C",U16)))</formula>
    </cfRule>
  </conditionalFormatting>
  <conditionalFormatting sqref="Y16:AA39">
    <cfRule type="notContainsBlanks" dxfId="426" priority="9">
      <formula>LEN(TRIM(Y16))&gt;0</formula>
    </cfRule>
    <cfRule type="containsText" dxfId="425" priority="10" operator="containsText" text="1234567789">
      <formula>NOT(ISERROR(SEARCH("1234567789",Y16)))</formula>
    </cfRule>
  </conditionalFormatting>
  <conditionalFormatting sqref="Y16:AA39">
    <cfRule type="containsText" dxfId="424" priority="6" operator="containsText" text="A">
      <formula>NOT(ISERROR(SEARCH("A",Y16)))</formula>
    </cfRule>
    <cfRule type="containsText" dxfId="423" priority="7" operator="containsText" text="P">
      <formula>NOT(ISERROR(SEARCH("P",Y16)))</formula>
    </cfRule>
    <cfRule type="containsText" dxfId="422" priority="8" operator="containsText" text="C">
      <formula>NOT(ISERROR(SEARCH("C",Y16)))</formula>
    </cfRule>
  </conditionalFormatting>
  <conditionalFormatting sqref="AC16:AE39">
    <cfRule type="notContainsBlanks" dxfId="421" priority="4">
      <formula>LEN(TRIM(AC16))&gt;0</formula>
    </cfRule>
    <cfRule type="containsText" dxfId="420" priority="5" operator="containsText" text="1234567789">
      <formula>NOT(ISERROR(SEARCH("1234567789",AC16)))</formula>
    </cfRule>
  </conditionalFormatting>
  <conditionalFormatting sqref="AC16:AE39">
    <cfRule type="containsText" dxfId="419" priority="1" operator="containsText" text="A">
      <formula>NOT(ISERROR(SEARCH("A",AC16)))</formula>
    </cfRule>
    <cfRule type="containsText" dxfId="418" priority="2" operator="containsText" text="P">
      <formula>NOT(ISERROR(SEARCH("P",AC16)))</formula>
    </cfRule>
    <cfRule type="containsText" dxfId="417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D1" activePane="topRight" state="frozen"/>
      <selection pane="topRight" activeCell="X26" sqref="X26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31.625" style="65" bestFit="1" customWidth="1"/>
    <col min="13" max="15" width="4.25" style="65" bestFit="1" customWidth="1"/>
    <col min="16" max="16" width="23.625" style="65" bestFit="1" customWidth="1"/>
    <col min="17" max="19" width="4.25" style="65" bestFit="1" customWidth="1"/>
    <col min="20" max="20" width="23.625" style="65" bestFit="1" customWidth="1"/>
    <col min="21" max="23" width="4.25" style="65" bestFit="1" customWidth="1"/>
    <col min="24" max="24" width="24.8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2" t="s">
        <v>11</v>
      </c>
      <c r="C2" s="103"/>
      <c r="D2" s="110" t="s">
        <v>2240</v>
      </c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0" t="s">
        <v>2155</v>
      </c>
      <c r="U2" s="111"/>
      <c r="V2" s="111"/>
      <c r="W2" s="111"/>
      <c r="X2" s="111"/>
      <c r="Y2" s="111"/>
      <c r="Z2" s="111"/>
      <c r="AA2" s="111"/>
      <c r="AB2" s="111"/>
      <c r="AC2" s="111"/>
      <c r="AD2" s="111"/>
      <c r="AE2" s="114"/>
    </row>
    <row r="3" spans="2:31" x14ac:dyDescent="0.3">
      <c r="B3" s="104"/>
      <c r="C3" s="105"/>
      <c r="D3" s="112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2"/>
      <c r="U3" s="113"/>
      <c r="V3" s="113"/>
      <c r="W3" s="113"/>
      <c r="X3" s="113"/>
      <c r="Y3" s="113"/>
      <c r="Z3" s="113"/>
      <c r="AA3" s="113"/>
      <c r="AB3" s="113"/>
      <c r="AC3" s="113"/>
      <c r="AD3" s="113"/>
      <c r="AE3" s="115"/>
    </row>
    <row r="4" spans="2:31" x14ac:dyDescent="0.3">
      <c r="B4" s="104"/>
      <c r="C4" s="105"/>
      <c r="D4" s="112"/>
      <c r="E4" s="113"/>
      <c r="F4" s="113"/>
      <c r="G4" s="113"/>
      <c r="H4" s="113"/>
      <c r="I4" s="113"/>
      <c r="J4" s="113"/>
      <c r="K4" s="113"/>
      <c r="L4" s="113"/>
      <c r="M4" s="113"/>
      <c r="N4" s="113"/>
      <c r="O4" s="113"/>
      <c r="P4" s="113"/>
      <c r="Q4" s="113"/>
      <c r="R4" s="113"/>
      <c r="S4" s="113"/>
      <c r="T4" s="112"/>
      <c r="U4" s="113"/>
      <c r="V4" s="113"/>
      <c r="W4" s="113"/>
      <c r="X4" s="113"/>
      <c r="Y4" s="113"/>
      <c r="Z4" s="113"/>
      <c r="AA4" s="113"/>
      <c r="AB4" s="113"/>
      <c r="AC4" s="113"/>
      <c r="AD4" s="113"/>
      <c r="AE4" s="115"/>
    </row>
    <row r="5" spans="2:31" x14ac:dyDescent="0.3">
      <c r="B5" s="104"/>
      <c r="C5" s="105"/>
      <c r="D5" s="112"/>
      <c r="E5" s="113"/>
      <c r="F5" s="113"/>
      <c r="G5" s="113"/>
      <c r="H5" s="113"/>
      <c r="I5" s="113"/>
      <c r="J5" s="113"/>
      <c r="K5" s="113"/>
      <c r="L5" s="113"/>
      <c r="M5" s="113"/>
      <c r="N5" s="113"/>
      <c r="O5" s="113"/>
      <c r="P5" s="113"/>
      <c r="Q5" s="113"/>
      <c r="R5" s="113"/>
      <c r="S5" s="113"/>
      <c r="T5" s="112"/>
      <c r="U5" s="113"/>
      <c r="V5" s="113"/>
      <c r="W5" s="113"/>
      <c r="X5" s="113"/>
      <c r="Y5" s="113"/>
      <c r="Z5" s="113"/>
      <c r="AA5" s="113"/>
      <c r="AB5" s="113"/>
      <c r="AC5" s="113"/>
      <c r="AD5" s="113"/>
      <c r="AE5" s="115"/>
    </row>
    <row r="6" spans="2:31" x14ac:dyDescent="0.3">
      <c r="B6" s="106"/>
      <c r="C6" s="107"/>
      <c r="D6" s="112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113"/>
      <c r="P6" s="113"/>
      <c r="Q6" s="113"/>
      <c r="R6" s="113"/>
      <c r="S6" s="113"/>
      <c r="T6" s="112"/>
      <c r="U6" s="113"/>
      <c r="V6" s="113"/>
      <c r="W6" s="113"/>
      <c r="X6" s="113"/>
      <c r="Y6" s="113"/>
      <c r="Z6" s="113"/>
      <c r="AA6" s="113"/>
      <c r="AB6" s="113"/>
      <c r="AC6" s="113"/>
      <c r="AD6" s="113"/>
      <c r="AE6" s="115"/>
    </row>
    <row r="7" spans="2:31" x14ac:dyDescent="0.3">
      <c r="B7" s="106"/>
      <c r="C7" s="107"/>
      <c r="D7" s="112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3"/>
      <c r="P7" s="113"/>
      <c r="Q7" s="113"/>
      <c r="R7" s="113"/>
      <c r="S7" s="113"/>
      <c r="T7" s="112"/>
      <c r="U7" s="113"/>
      <c r="V7" s="113"/>
      <c r="W7" s="113"/>
      <c r="X7" s="113"/>
      <c r="Y7" s="113"/>
      <c r="Z7" s="113"/>
      <c r="AA7" s="113"/>
      <c r="AB7" s="113"/>
      <c r="AC7" s="113"/>
      <c r="AD7" s="113"/>
      <c r="AE7" s="115"/>
    </row>
    <row r="8" spans="2:31" x14ac:dyDescent="0.3">
      <c r="B8" s="106"/>
      <c r="C8" s="107"/>
      <c r="D8" s="112"/>
      <c r="E8" s="113"/>
      <c r="F8" s="113"/>
      <c r="G8" s="113"/>
      <c r="H8" s="113"/>
      <c r="I8" s="113"/>
      <c r="J8" s="113"/>
      <c r="K8" s="113"/>
      <c r="L8" s="113"/>
      <c r="M8" s="113"/>
      <c r="N8" s="113"/>
      <c r="O8" s="113"/>
      <c r="P8" s="113"/>
      <c r="Q8" s="113"/>
      <c r="R8" s="113"/>
      <c r="S8" s="113"/>
      <c r="T8" s="112"/>
      <c r="U8" s="113"/>
      <c r="V8" s="113"/>
      <c r="W8" s="113"/>
      <c r="X8" s="113"/>
      <c r="Y8" s="113"/>
      <c r="Z8" s="113"/>
      <c r="AA8" s="113"/>
      <c r="AB8" s="113"/>
      <c r="AC8" s="113"/>
      <c r="AD8" s="113"/>
      <c r="AE8" s="115"/>
    </row>
    <row r="9" spans="2:31" x14ac:dyDescent="0.3">
      <c r="B9" s="106"/>
      <c r="C9" s="107"/>
      <c r="D9" s="112"/>
      <c r="E9" s="113"/>
      <c r="F9" s="113"/>
      <c r="G9" s="113"/>
      <c r="H9" s="113"/>
      <c r="I9" s="113"/>
      <c r="J9" s="113"/>
      <c r="K9" s="113"/>
      <c r="L9" s="113"/>
      <c r="M9" s="113"/>
      <c r="N9" s="113"/>
      <c r="O9" s="113"/>
      <c r="P9" s="113"/>
      <c r="Q9" s="113"/>
      <c r="R9" s="113"/>
      <c r="S9" s="113"/>
      <c r="T9" s="112"/>
      <c r="U9" s="113"/>
      <c r="V9" s="113"/>
      <c r="W9" s="113"/>
      <c r="X9" s="113"/>
      <c r="Y9" s="113"/>
      <c r="Z9" s="113"/>
      <c r="AA9" s="113"/>
      <c r="AB9" s="113"/>
      <c r="AC9" s="113"/>
      <c r="AD9" s="113"/>
      <c r="AE9" s="115"/>
    </row>
    <row r="10" spans="2:31" x14ac:dyDescent="0.3">
      <c r="B10" s="106"/>
      <c r="C10" s="107"/>
      <c r="D10" s="112"/>
      <c r="E10" s="113"/>
      <c r="F10" s="113"/>
      <c r="G10" s="113"/>
      <c r="H10" s="113"/>
      <c r="I10" s="113"/>
      <c r="J10" s="113"/>
      <c r="K10" s="113"/>
      <c r="L10" s="113"/>
      <c r="M10" s="113"/>
      <c r="N10" s="113"/>
      <c r="O10" s="113"/>
      <c r="P10" s="113"/>
      <c r="Q10" s="113"/>
      <c r="R10" s="113"/>
      <c r="S10" s="113"/>
      <c r="T10" s="112"/>
      <c r="U10" s="113"/>
      <c r="V10" s="113"/>
      <c r="W10" s="113"/>
      <c r="X10" s="113"/>
      <c r="Y10" s="113"/>
      <c r="Z10" s="113"/>
      <c r="AA10" s="113"/>
      <c r="AB10" s="113"/>
      <c r="AC10" s="113"/>
      <c r="AD10" s="113"/>
      <c r="AE10" s="115"/>
    </row>
    <row r="11" spans="2:31" ht="17.25" thickBot="1" x14ac:dyDescent="0.35">
      <c r="B11" s="108"/>
      <c r="C11" s="109"/>
      <c r="D11" s="112"/>
      <c r="E11" s="113"/>
      <c r="F11" s="113"/>
      <c r="G11" s="113"/>
      <c r="H11" s="113"/>
      <c r="I11" s="113"/>
      <c r="J11" s="113"/>
      <c r="K11" s="113"/>
      <c r="L11" s="113"/>
      <c r="M11" s="113"/>
      <c r="N11" s="113"/>
      <c r="O11" s="113"/>
      <c r="P11" s="113"/>
      <c r="Q11" s="113"/>
      <c r="R11" s="113"/>
      <c r="S11" s="113"/>
      <c r="T11" s="112"/>
      <c r="U11" s="113"/>
      <c r="V11" s="113"/>
      <c r="W11" s="113"/>
      <c r="X11" s="113"/>
      <c r="Y11" s="113"/>
      <c r="Z11" s="113"/>
      <c r="AA11" s="113"/>
      <c r="AB11" s="113"/>
      <c r="AC11" s="113"/>
      <c r="AD11" s="113"/>
      <c r="AE11" s="115"/>
    </row>
    <row r="12" spans="2:31" ht="18" thickBot="1" x14ac:dyDescent="0.35">
      <c r="B12" s="116"/>
      <c r="C12" s="117"/>
      <c r="D12" s="120">
        <v>44984</v>
      </c>
      <c r="E12" s="121"/>
      <c r="F12" s="121"/>
      <c r="G12" s="122"/>
      <c r="H12" s="120">
        <f>D12+1</f>
        <v>44985</v>
      </c>
      <c r="I12" s="121"/>
      <c r="J12" s="121"/>
      <c r="K12" s="122"/>
      <c r="L12" s="126">
        <f>H12+1</f>
        <v>44986</v>
      </c>
      <c r="M12" s="127"/>
      <c r="N12" s="127"/>
      <c r="O12" s="128"/>
      <c r="P12" s="120">
        <f>L12+1</f>
        <v>44987</v>
      </c>
      <c r="Q12" s="121"/>
      <c r="R12" s="121"/>
      <c r="S12" s="122"/>
      <c r="T12" s="120">
        <f>P12+1</f>
        <v>44988</v>
      </c>
      <c r="U12" s="121"/>
      <c r="V12" s="121"/>
      <c r="W12" s="122"/>
      <c r="X12" s="123">
        <f>T12+1</f>
        <v>44989</v>
      </c>
      <c r="Y12" s="124"/>
      <c r="Z12" s="124"/>
      <c r="AA12" s="125"/>
      <c r="AB12" s="126">
        <f>X12+1</f>
        <v>44990</v>
      </c>
      <c r="AC12" s="127"/>
      <c r="AD12" s="127"/>
      <c r="AE12" s="128"/>
    </row>
    <row r="13" spans="2:31" ht="18" thickBot="1" x14ac:dyDescent="0.35">
      <c r="B13" s="118"/>
      <c r="C13" s="119"/>
      <c r="D13" s="129" t="s">
        <v>48</v>
      </c>
      <c r="E13" s="130"/>
      <c r="F13" s="130"/>
      <c r="G13" s="131"/>
      <c r="H13" s="129" t="s">
        <v>49</v>
      </c>
      <c r="I13" s="130"/>
      <c r="J13" s="130"/>
      <c r="K13" s="131"/>
      <c r="L13" s="135" t="s">
        <v>32</v>
      </c>
      <c r="M13" s="136"/>
      <c r="N13" s="136"/>
      <c r="O13" s="137"/>
      <c r="P13" s="129" t="s">
        <v>52</v>
      </c>
      <c r="Q13" s="130"/>
      <c r="R13" s="130"/>
      <c r="S13" s="131"/>
      <c r="T13" s="129" t="s">
        <v>53</v>
      </c>
      <c r="U13" s="130"/>
      <c r="V13" s="130"/>
      <c r="W13" s="131"/>
      <c r="X13" s="132" t="s">
        <v>54</v>
      </c>
      <c r="Y13" s="133"/>
      <c r="Z13" s="133"/>
      <c r="AA13" s="134"/>
      <c r="AB13" s="135" t="s">
        <v>55</v>
      </c>
      <c r="AC13" s="136"/>
      <c r="AD13" s="136"/>
      <c r="AE13" s="137"/>
    </row>
    <row r="14" spans="2:31" ht="17.25" thickBot="1" x14ac:dyDescent="0.35">
      <c r="B14" s="143" t="str">
        <f ca="1">TEXT(NOW(),"h")</f>
        <v>20</v>
      </c>
      <c r="C14" s="144"/>
      <c r="D14" s="12" t="s">
        <v>3</v>
      </c>
      <c r="E14" s="138" t="s">
        <v>4</v>
      </c>
      <c r="F14" s="139"/>
      <c r="G14" s="140"/>
      <c r="H14" s="12" t="s">
        <v>3</v>
      </c>
      <c r="I14" s="138" t="s">
        <v>4</v>
      </c>
      <c r="J14" s="139"/>
      <c r="K14" s="140"/>
      <c r="L14" s="12" t="s">
        <v>3</v>
      </c>
      <c r="M14" s="138" t="s">
        <v>4</v>
      </c>
      <c r="N14" s="139"/>
      <c r="O14" s="140"/>
      <c r="P14" s="12" t="s">
        <v>3</v>
      </c>
      <c r="Q14" s="138" t="s">
        <v>4</v>
      </c>
      <c r="R14" s="139"/>
      <c r="S14" s="140"/>
      <c r="T14" s="12" t="s">
        <v>3</v>
      </c>
      <c r="U14" s="138" t="s">
        <v>4</v>
      </c>
      <c r="V14" s="139"/>
      <c r="W14" s="140"/>
      <c r="X14" s="12" t="s">
        <v>3</v>
      </c>
      <c r="Y14" s="138" t="s">
        <v>4</v>
      </c>
      <c r="Z14" s="139"/>
      <c r="AA14" s="140"/>
      <c r="AB14" s="12" t="s">
        <v>3</v>
      </c>
      <c r="AC14" s="138" t="s">
        <v>4</v>
      </c>
      <c r="AD14" s="139"/>
      <c r="AE14" s="140"/>
    </row>
    <row r="15" spans="2:31" ht="20.25" x14ac:dyDescent="0.3">
      <c r="B15" s="141" t="s">
        <v>0</v>
      </c>
      <c r="C15" s="142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 t="s">
        <v>2335</v>
      </c>
      <c r="Q16" s="37"/>
      <c r="R16" s="17"/>
      <c r="S16" s="18"/>
      <c r="T16" s="26" t="s">
        <v>2352</v>
      </c>
      <c r="U16" s="37"/>
      <c r="V16" s="17"/>
      <c r="W16" s="18"/>
      <c r="X16" s="26" t="s">
        <v>2353</v>
      </c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51" t="s">
        <v>2315</v>
      </c>
      <c r="E18" s="37"/>
      <c r="F18" s="17"/>
      <c r="G18" s="18"/>
      <c r="H18" s="51" t="s">
        <v>2273</v>
      </c>
      <c r="I18" s="37"/>
      <c r="J18" s="17"/>
      <c r="K18" s="18"/>
      <c r="L18" s="51" t="s">
        <v>2314</v>
      </c>
      <c r="M18" s="37"/>
      <c r="N18" s="17"/>
      <c r="O18" s="18"/>
      <c r="P18" s="51" t="s">
        <v>2314</v>
      </c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51" t="s">
        <v>2302</v>
      </c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66" t="s">
        <v>245</v>
      </c>
      <c r="M21" s="37"/>
      <c r="N21" s="17"/>
      <c r="O21" s="18"/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29" t="s">
        <v>245</v>
      </c>
      <c r="Y21" s="37"/>
      <c r="Z21" s="17"/>
      <c r="AA21" s="18"/>
      <c r="AB21" s="26" t="s">
        <v>2372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1</v>
      </c>
      <c r="N22" s="28">
        <v>2</v>
      </c>
      <c r="O22" s="34"/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29" t="s">
        <v>7</v>
      </c>
      <c r="Y22" s="37"/>
      <c r="Z22" s="28">
        <v>3</v>
      </c>
      <c r="AA22" s="34">
        <v>3</v>
      </c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/>
      <c r="G23" s="18"/>
      <c r="H23" s="40" t="s">
        <v>604</v>
      </c>
      <c r="I23" s="37">
        <v>3</v>
      </c>
      <c r="J23" s="17"/>
      <c r="K23" s="18"/>
      <c r="L23" s="40" t="s">
        <v>604</v>
      </c>
      <c r="M23" s="37"/>
      <c r="N23" s="17">
        <v>3</v>
      </c>
      <c r="O23" s="18">
        <v>3</v>
      </c>
      <c r="P23" s="40" t="s">
        <v>604</v>
      </c>
      <c r="Q23" s="37">
        <v>3</v>
      </c>
      <c r="R23" s="17" t="s">
        <v>2305</v>
      </c>
      <c r="S23" s="18" t="s">
        <v>2306</v>
      </c>
      <c r="T23" s="40" t="s">
        <v>604</v>
      </c>
      <c r="U23" s="37">
        <v>3</v>
      </c>
      <c r="V23" s="17" t="s">
        <v>2334</v>
      </c>
      <c r="W23" s="18" t="s">
        <v>2336</v>
      </c>
      <c r="X23" s="40" t="s">
        <v>604</v>
      </c>
      <c r="Y23" s="37">
        <v>3</v>
      </c>
      <c r="Z23" s="17">
        <v>3</v>
      </c>
      <c r="AA23" s="18" t="s">
        <v>2351</v>
      </c>
      <c r="AB23" s="40" t="s">
        <v>2370</v>
      </c>
      <c r="AC23" s="37"/>
      <c r="AD23" s="17"/>
      <c r="AE23" s="18"/>
    </row>
    <row r="24" spans="2:31" x14ac:dyDescent="0.3">
      <c r="B24" s="7">
        <v>8</v>
      </c>
      <c r="C24" s="4">
        <v>9</v>
      </c>
      <c r="D24" s="29" t="s">
        <v>2080</v>
      </c>
      <c r="E24" s="37"/>
      <c r="F24" s="17"/>
      <c r="G24" s="18"/>
      <c r="H24" s="29" t="s">
        <v>2080</v>
      </c>
      <c r="I24" s="37"/>
      <c r="J24" s="17" t="s">
        <v>2281</v>
      </c>
      <c r="K24" s="18" t="s">
        <v>2281</v>
      </c>
      <c r="L24" s="29" t="s">
        <v>2080</v>
      </c>
      <c r="M24" s="37" t="s">
        <v>2288</v>
      </c>
      <c r="N24" s="17" t="s">
        <v>2290</v>
      </c>
      <c r="O24" s="18" t="s">
        <v>2290</v>
      </c>
      <c r="P24" s="66" t="s">
        <v>2080</v>
      </c>
      <c r="Q24" s="37" t="s">
        <v>2306</v>
      </c>
      <c r="R24" s="17" t="s">
        <v>2306</v>
      </c>
      <c r="S24" s="18" t="s">
        <v>2308</v>
      </c>
      <c r="T24" s="66" t="s">
        <v>2341</v>
      </c>
      <c r="U24" s="37" t="s">
        <v>2336</v>
      </c>
      <c r="V24" s="17" t="s">
        <v>2337</v>
      </c>
      <c r="W24" s="18" t="s">
        <v>2336</v>
      </c>
      <c r="X24" s="40" t="s">
        <v>2358</v>
      </c>
      <c r="Y24" s="37">
        <v>2</v>
      </c>
      <c r="Z24" s="17" t="s">
        <v>2354</v>
      </c>
      <c r="AA24" s="18" t="s">
        <v>2354</v>
      </c>
      <c r="AB24" s="26"/>
      <c r="AC24" s="37">
        <v>4</v>
      </c>
      <c r="AD24" s="17">
        <v>4</v>
      </c>
      <c r="AE24" s="18">
        <v>4</v>
      </c>
    </row>
    <row r="25" spans="2:31" x14ac:dyDescent="0.3">
      <c r="B25" s="7">
        <v>9</v>
      </c>
      <c r="C25" s="4">
        <v>10</v>
      </c>
      <c r="D25" s="66" t="s">
        <v>2278</v>
      </c>
      <c r="E25" s="37"/>
      <c r="F25" s="17"/>
      <c r="G25" s="18"/>
      <c r="H25" s="26"/>
      <c r="I25" s="37" t="s">
        <v>2281</v>
      </c>
      <c r="J25" s="17" t="s">
        <v>2281</v>
      </c>
      <c r="K25" s="18" t="s">
        <v>2281</v>
      </c>
      <c r="L25" s="40" t="s">
        <v>2289</v>
      </c>
      <c r="M25" s="37" t="s">
        <v>2290</v>
      </c>
      <c r="N25" s="17">
        <v>2</v>
      </c>
      <c r="O25" s="18" t="s">
        <v>2294</v>
      </c>
      <c r="P25" s="66" t="s">
        <v>2311</v>
      </c>
      <c r="Q25" s="37" t="s">
        <v>2309</v>
      </c>
      <c r="R25" s="17" t="s">
        <v>2309</v>
      </c>
      <c r="S25" s="18" t="s">
        <v>2321</v>
      </c>
      <c r="T25" s="40" t="s">
        <v>2338</v>
      </c>
      <c r="U25" s="37" t="s">
        <v>2339</v>
      </c>
      <c r="V25" s="17" t="s">
        <v>2339</v>
      </c>
      <c r="W25" s="18" t="s">
        <v>2339</v>
      </c>
      <c r="X25" s="40" t="s">
        <v>2357</v>
      </c>
      <c r="Y25" s="37" t="s">
        <v>2355</v>
      </c>
      <c r="Z25" s="17" t="s">
        <v>2354</v>
      </c>
      <c r="AA25" s="18" t="s">
        <v>2354</v>
      </c>
      <c r="AB25" s="26"/>
      <c r="AC25" s="37"/>
      <c r="AD25" s="17" t="s">
        <v>2366</v>
      </c>
      <c r="AE25" s="18"/>
    </row>
    <row r="26" spans="2:31" x14ac:dyDescent="0.3">
      <c r="B26" s="7">
        <v>10</v>
      </c>
      <c r="C26" s="4">
        <v>11</v>
      </c>
      <c r="D26" s="26"/>
      <c r="E26" s="38"/>
      <c r="F26" s="54"/>
      <c r="G26" s="18"/>
      <c r="H26" s="26"/>
      <c r="I26" s="38"/>
      <c r="J26" s="54" t="s">
        <v>2281</v>
      </c>
      <c r="K26" s="18" t="s">
        <v>2281</v>
      </c>
      <c r="L26" s="66" t="s">
        <v>2297</v>
      </c>
      <c r="M26" s="38"/>
      <c r="N26" s="54" t="s">
        <v>2295</v>
      </c>
      <c r="O26" s="18" t="s">
        <v>2296</v>
      </c>
      <c r="P26" s="26"/>
      <c r="Q26" s="38"/>
      <c r="R26" s="54" t="s">
        <v>2321</v>
      </c>
      <c r="S26" s="18" t="s">
        <v>2321</v>
      </c>
      <c r="T26" s="26"/>
      <c r="U26" s="38"/>
      <c r="V26" s="54" t="s">
        <v>2339</v>
      </c>
      <c r="W26" s="18" t="s">
        <v>2339</v>
      </c>
      <c r="X26" s="40" t="s">
        <v>2349</v>
      </c>
      <c r="Y26" s="38"/>
      <c r="Z26" s="54" t="s">
        <v>2354</v>
      </c>
      <c r="AA26" s="18" t="s">
        <v>2354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 t="s">
        <v>2281</v>
      </c>
      <c r="J27" s="17" t="s">
        <v>2281</v>
      </c>
      <c r="K27" s="18" t="s">
        <v>2281</v>
      </c>
      <c r="L27" s="40" t="s">
        <v>2298</v>
      </c>
      <c r="M27" s="37" t="s">
        <v>2295</v>
      </c>
      <c r="N27" s="17" t="s">
        <v>2295</v>
      </c>
      <c r="O27" s="18" t="s">
        <v>2296</v>
      </c>
      <c r="P27" s="26"/>
      <c r="Q27" s="37" t="s">
        <v>1450</v>
      </c>
      <c r="R27" s="17" t="s">
        <v>2322</v>
      </c>
      <c r="S27" s="18" t="s">
        <v>1450</v>
      </c>
      <c r="T27" s="26"/>
      <c r="U27" s="37" t="s">
        <v>2340</v>
      </c>
      <c r="V27" s="17" t="s">
        <v>1450</v>
      </c>
      <c r="W27" s="18" t="s">
        <v>1450</v>
      </c>
      <c r="X27" s="40" t="s">
        <v>2350</v>
      </c>
      <c r="Y27" s="37" t="s">
        <v>2356</v>
      </c>
      <c r="Z27" s="17">
        <v>4</v>
      </c>
      <c r="AA27" s="18">
        <v>2</v>
      </c>
      <c r="AB27" s="26"/>
      <c r="AC27" s="37">
        <v>4</v>
      </c>
      <c r="AD27" s="17">
        <v>4</v>
      </c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26" t="s">
        <v>2299</v>
      </c>
      <c r="M28" s="38">
        <v>5</v>
      </c>
      <c r="N28" s="54">
        <v>5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26"/>
      <c r="Y28" s="38">
        <v>5</v>
      </c>
      <c r="Z28" s="28">
        <v>5</v>
      </c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40" t="s">
        <v>2277</v>
      </c>
      <c r="E29" s="55">
        <v>3</v>
      </c>
      <c r="F29" s="17">
        <v>3</v>
      </c>
      <c r="G29" s="18" t="s">
        <v>2274</v>
      </c>
      <c r="H29" s="26"/>
      <c r="I29" s="55"/>
      <c r="J29" s="17" t="s">
        <v>2281</v>
      </c>
      <c r="K29" s="18" t="s">
        <v>2281</v>
      </c>
      <c r="L29" s="66" t="s">
        <v>2300</v>
      </c>
      <c r="M29" s="55" t="s">
        <v>1450</v>
      </c>
      <c r="N29" s="17" t="s">
        <v>1450</v>
      </c>
      <c r="O29" s="18" t="s">
        <v>1450</v>
      </c>
      <c r="P29" s="66" t="s">
        <v>2323</v>
      </c>
      <c r="Q29" s="55" t="s">
        <v>2322</v>
      </c>
      <c r="R29" s="17" t="s">
        <v>2324</v>
      </c>
      <c r="S29" s="18" t="s">
        <v>2324</v>
      </c>
      <c r="T29" s="26"/>
      <c r="U29" s="55" t="s">
        <v>2340</v>
      </c>
      <c r="V29" s="17" t="s">
        <v>2340</v>
      </c>
      <c r="W29" s="18" t="s">
        <v>2342</v>
      </c>
      <c r="X29" s="26"/>
      <c r="Y29" s="55" t="s">
        <v>2354</v>
      </c>
      <c r="Z29" s="17" t="s">
        <v>2354</v>
      </c>
      <c r="AA29" s="18" t="s">
        <v>2354</v>
      </c>
      <c r="AB29" s="26"/>
      <c r="AC29" s="55"/>
      <c r="AD29" s="17"/>
      <c r="AE29" s="18" t="s">
        <v>2367</v>
      </c>
    </row>
    <row r="30" spans="2:31" x14ac:dyDescent="0.3">
      <c r="B30" s="8">
        <v>14</v>
      </c>
      <c r="C30" s="5">
        <v>15</v>
      </c>
      <c r="D30" s="26"/>
      <c r="E30" s="37" t="s">
        <v>2274</v>
      </c>
      <c r="F30" s="17"/>
      <c r="G30" s="18"/>
      <c r="H30" s="26"/>
      <c r="I30" s="37" t="s">
        <v>2286</v>
      </c>
      <c r="J30" s="17" t="s">
        <v>2281</v>
      </c>
      <c r="K30" s="18" t="s">
        <v>2281</v>
      </c>
      <c r="L30" s="26"/>
      <c r="M30" s="37" t="s">
        <v>1450</v>
      </c>
      <c r="N30" s="17" t="s">
        <v>2301</v>
      </c>
      <c r="O30" s="18" t="s">
        <v>1450</v>
      </c>
      <c r="P30" s="26"/>
      <c r="Q30" s="37" t="s">
        <v>2325</v>
      </c>
      <c r="R30" s="17">
        <v>2</v>
      </c>
      <c r="S30" s="18" t="s">
        <v>2326</v>
      </c>
      <c r="T30" s="40" t="s">
        <v>1879</v>
      </c>
      <c r="U30" s="37" t="s">
        <v>2342</v>
      </c>
      <c r="V30" s="17" t="s">
        <v>2343</v>
      </c>
      <c r="W30" s="18" t="s">
        <v>2342</v>
      </c>
      <c r="X30" s="26"/>
      <c r="Y30" s="37" t="s">
        <v>2359</v>
      </c>
      <c r="Z30" s="17" t="s">
        <v>2359</v>
      </c>
      <c r="AA30" s="18" t="s">
        <v>2359</v>
      </c>
      <c r="AB30" s="40" t="s">
        <v>2368</v>
      </c>
      <c r="AC30" s="37" t="s">
        <v>2367</v>
      </c>
      <c r="AD30" s="17" t="s">
        <v>2369</v>
      </c>
      <c r="AE30" s="18"/>
    </row>
    <row r="31" spans="2:31" x14ac:dyDescent="0.3">
      <c r="B31" s="8">
        <v>15</v>
      </c>
      <c r="C31" s="5">
        <v>16</v>
      </c>
      <c r="D31" s="40" t="s">
        <v>2361</v>
      </c>
      <c r="E31" s="38" t="s">
        <v>2265</v>
      </c>
      <c r="F31" s="54" t="s">
        <v>2275</v>
      </c>
      <c r="G31" s="18" t="s">
        <v>2275</v>
      </c>
      <c r="H31" s="26"/>
      <c r="I31" s="38"/>
      <c r="J31" s="54" t="s">
        <v>2281</v>
      </c>
      <c r="K31" s="18" t="s">
        <v>2281</v>
      </c>
      <c r="L31" s="26"/>
      <c r="M31" s="38">
        <v>2</v>
      </c>
      <c r="N31" s="54">
        <v>2</v>
      </c>
      <c r="O31" s="18">
        <v>2</v>
      </c>
      <c r="P31" s="40" t="s">
        <v>2148</v>
      </c>
      <c r="Q31" s="38"/>
      <c r="R31" s="54" t="s">
        <v>2310</v>
      </c>
      <c r="S31" s="18" t="s">
        <v>2327</v>
      </c>
      <c r="T31" s="26" t="s">
        <v>2346</v>
      </c>
      <c r="U31" s="38" t="s">
        <v>2342</v>
      </c>
      <c r="V31" s="54" t="s">
        <v>2344</v>
      </c>
      <c r="W31" s="18" t="s">
        <v>2344</v>
      </c>
      <c r="X31" s="26"/>
      <c r="Y31" s="38" t="s">
        <v>2359</v>
      </c>
      <c r="Z31" s="54" t="s">
        <v>2360</v>
      </c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2275</v>
      </c>
      <c r="F32" s="17"/>
      <c r="G32" s="18" t="s">
        <v>2275</v>
      </c>
      <c r="H32" s="66" t="s">
        <v>2282</v>
      </c>
      <c r="I32" s="37" t="s">
        <v>2283</v>
      </c>
      <c r="J32" s="17" t="s">
        <v>2284</v>
      </c>
      <c r="K32" s="18" t="s">
        <v>2283</v>
      </c>
      <c r="L32" s="26"/>
      <c r="M32" s="37">
        <v>2</v>
      </c>
      <c r="N32" s="17" t="s">
        <v>1450</v>
      </c>
      <c r="O32" s="18" t="s">
        <v>1450</v>
      </c>
      <c r="P32" s="26"/>
      <c r="Q32" s="37" t="s">
        <v>2327</v>
      </c>
      <c r="R32" s="17" t="s">
        <v>2327</v>
      </c>
      <c r="S32" s="18" t="s">
        <v>2327</v>
      </c>
      <c r="T32" s="66" t="s">
        <v>2149</v>
      </c>
      <c r="U32" s="37" t="s">
        <v>2345</v>
      </c>
      <c r="V32" s="17" t="s">
        <v>1450</v>
      </c>
      <c r="W32" s="18" t="s">
        <v>2345</v>
      </c>
      <c r="X32" s="26"/>
      <c r="Y32" s="37" t="s">
        <v>2363</v>
      </c>
      <c r="Z32" s="17" t="s">
        <v>2351</v>
      </c>
      <c r="AA32" s="18"/>
      <c r="AB32" s="26"/>
      <c r="AC32" s="37"/>
      <c r="AD32" s="17" t="s">
        <v>2367</v>
      </c>
      <c r="AE32" s="18"/>
    </row>
    <row r="33" spans="2:31" x14ac:dyDescent="0.3">
      <c r="B33" s="8">
        <v>17</v>
      </c>
      <c r="C33" s="5">
        <v>18</v>
      </c>
      <c r="D33" s="29" t="s">
        <v>605</v>
      </c>
      <c r="E33" s="38"/>
      <c r="F33" s="28"/>
      <c r="G33" s="18"/>
      <c r="H33" s="29" t="s">
        <v>605</v>
      </c>
      <c r="I33" s="38"/>
      <c r="J33" s="28" t="s">
        <v>2283</v>
      </c>
      <c r="K33" s="18" t="s">
        <v>2283</v>
      </c>
      <c r="L33" s="40" t="s">
        <v>1714</v>
      </c>
      <c r="M33" s="38">
        <v>3</v>
      </c>
      <c r="N33" s="28">
        <v>3</v>
      </c>
      <c r="O33" s="18"/>
      <c r="P33" s="40" t="s">
        <v>807</v>
      </c>
      <c r="Q33" s="38" t="s">
        <v>2327</v>
      </c>
      <c r="R33" s="28" t="s">
        <v>2327</v>
      </c>
      <c r="S33" s="18" t="s">
        <v>2327</v>
      </c>
      <c r="T33" s="40" t="s">
        <v>605</v>
      </c>
      <c r="U33" s="38"/>
      <c r="V33" s="28">
        <v>2</v>
      </c>
      <c r="W33" s="18">
        <v>2</v>
      </c>
      <c r="X33" s="26"/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2276</v>
      </c>
      <c r="E34" s="55"/>
      <c r="F34" s="54"/>
      <c r="G34" s="18"/>
      <c r="H34" s="29" t="s">
        <v>2242</v>
      </c>
      <c r="I34" s="55" t="s">
        <v>2285</v>
      </c>
      <c r="J34" s="54" t="s">
        <v>2283</v>
      </c>
      <c r="K34" s="18" t="s">
        <v>2283</v>
      </c>
      <c r="L34" s="29" t="s">
        <v>2242</v>
      </c>
      <c r="M34" s="55"/>
      <c r="N34" s="54"/>
      <c r="O34" s="18"/>
      <c r="P34" s="29" t="s">
        <v>2330</v>
      </c>
      <c r="Q34" s="86"/>
      <c r="R34" s="87"/>
      <c r="S34" s="18" t="s">
        <v>2328</v>
      </c>
      <c r="T34" s="29" t="s">
        <v>2330</v>
      </c>
      <c r="U34" s="55">
        <v>2</v>
      </c>
      <c r="V34" s="54">
        <v>2</v>
      </c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 t="s">
        <v>2283</v>
      </c>
      <c r="J35" s="17" t="s">
        <v>2283</v>
      </c>
      <c r="K35" s="34" t="s">
        <v>2283</v>
      </c>
      <c r="L35" s="40" t="s">
        <v>624</v>
      </c>
      <c r="M35" s="37"/>
      <c r="N35" s="17"/>
      <c r="O35" s="34"/>
      <c r="P35" s="26"/>
      <c r="Q35" s="37" t="s">
        <v>2328</v>
      </c>
      <c r="R35" s="17">
        <v>2</v>
      </c>
      <c r="S35" s="34" t="s">
        <v>2329</v>
      </c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>
        <v>3</v>
      </c>
      <c r="J36" s="17">
        <v>3</v>
      </c>
      <c r="K36" s="18"/>
      <c r="L36" s="26"/>
      <c r="M36" s="37"/>
      <c r="N36" s="17"/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/>
      <c r="F37" s="17"/>
      <c r="G37" s="18"/>
      <c r="H37" s="40" t="s">
        <v>2312</v>
      </c>
      <c r="I37" s="37"/>
      <c r="J37" s="17"/>
      <c r="K37" s="18"/>
      <c r="L37" s="26"/>
      <c r="M37" s="37">
        <v>5</v>
      </c>
      <c r="N37" s="17">
        <v>5</v>
      </c>
      <c r="O37" s="18">
        <v>5</v>
      </c>
      <c r="P37" s="88" t="s">
        <v>21</v>
      </c>
      <c r="Q37" s="37"/>
      <c r="R37" s="17"/>
      <c r="S37" s="18" t="s">
        <v>2331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1416</v>
      </c>
      <c r="E38" s="37"/>
      <c r="F38" s="17"/>
      <c r="G38" s="18"/>
      <c r="H38" s="29" t="s">
        <v>1417</v>
      </c>
      <c r="I38" s="37"/>
      <c r="J38" s="17"/>
      <c r="K38" s="18"/>
      <c r="L38" s="29" t="s">
        <v>2303</v>
      </c>
      <c r="M38" s="37"/>
      <c r="N38" s="17"/>
      <c r="O38" s="18"/>
      <c r="P38" s="66" t="s">
        <v>2333</v>
      </c>
      <c r="Q38" s="37" t="s">
        <v>2332</v>
      </c>
      <c r="R38" s="17"/>
      <c r="S38" s="18"/>
      <c r="T38" s="29" t="s">
        <v>2348</v>
      </c>
      <c r="U38" s="37"/>
      <c r="V38" s="17"/>
      <c r="W38" s="18"/>
      <c r="X38" s="26"/>
      <c r="Y38" s="37" t="s">
        <v>2365</v>
      </c>
      <c r="Z38" s="17"/>
      <c r="AA38" s="18"/>
      <c r="AB38" s="66" t="s">
        <v>2374</v>
      </c>
      <c r="AC38" s="37"/>
      <c r="AD38" s="17" t="s">
        <v>2371</v>
      </c>
      <c r="AE38" s="18"/>
    </row>
    <row r="39" spans="2:31" ht="17.25" thickBot="1" x14ac:dyDescent="0.35">
      <c r="B39" s="10">
        <v>23</v>
      </c>
      <c r="C39" s="11">
        <v>24</v>
      </c>
      <c r="D39" s="85" t="s">
        <v>2279</v>
      </c>
      <c r="E39" s="39"/>
      <c r="F39" s="20"/>
      <c r="G39" s="21"/>
      <c r="H39" s="85" t="s">
        <v>2313</v>
      </c>
      <c r="I39" s="39"/>
      <c r="J39" s="20"/>
      <c r="K39" s="21"/>
      <c r="L39" s="85" t="s">
        <v>2304</v>
      </c>
      <c r="M39" s="39"/>
      <c r="N39" s="20"/>
      <c r="O39" s="21"/>
      <c r="P39" s="84" t="s">
        <v>2187</v>
      </c>
      <c r="Q39" s="39"/>
      <c r="R39" s="20"/>
      <c r="S39" s="21"/>
      <c r="T39" s="85" t="s">
        <v>2279</v>
      </c>
      <c r="U39" s="39"/>
      <c r="V39" s="20"/>
      <c r="W39" s="21"/>
      <c r="X39" s="84" t="s">
        <v>2364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02" t="s">
        <v>5</v>
      </c>
      <c r="C40" s="103"/>
      <c r="D40" s="72" t="s">
        <v>1238</v>
      </c>
      <c r="E40" s="145">
        <v>7</v>
      </c>
      <c r="F40" s="146"/>
      <c r="G40" s="147"/>
      <c r="H40" s="72" t="s">
        <v>1238</v>
      </c>
      <c r="I40" s="145">
        <v>6</v>
      </c>
      <c r="J40" s="146"/>
      <c r="K40" s="147"/>
      <c r="L40" s="72" t="s">
        <v>1238</v>
      </c>
      <c r="M40" s="145">
        <v>6</v>
      </c>
      <c r="N40" s="146"/>
      <c r="O40" s="147"/>
      <c r="P40" s="72" t="s">
        <v>1238</v>
      </c>
      <c r="Q40" s="145">
        <v>6</v>
      </c>
      <c r="R40" s="146"/>
      <c r="S40" s="147"/>
      <c r="T40" s="72" t="s">
        <v>1238</v>
      </c>
      <c r="U40" s="145">
        <v>8</v>
      </c>
      <c r="V40" s="146"/>
      <c r="W40" s="147"/>
      <c r="X40" s="72" t="s">
        <v>1238</v>
      </c>
      <c r="Y40" s="145">
        <v>6</v>
      </c>
      <c r="Z40" s="146"/>
      <c r="AA40" s="147"/>
      <c r="AB40" s="72" t="s">
        <v>1238</v>
      </c>
      <c r="AC40" s="145"/>
      <c r="AD40" s="146"/>
      <c r="AE40" s="147"/>
    </row>
    <row r="41" spans="2:31" x14ac:dyDescent="0.3">
      <c r="B41" s="104"/>
      <c r="C41" s="105"/>
      <c r="D41" s="73" t="s">
        <v>1239</v>
      </c>
      <c r="E41" s="148">
        <v>1</v>
      </c>
      <c r="F41" s="149"/>
      <c r="G41" s="150"/>
      <c r="H41" s="73" t="s">
        <v>1239</v>
      </c>
      <c r="I41" s="148">
        <v>1</v>
      </c>
      <c r="J41" s="149"/>
      <c r="K41" s="150"/>
      <c r="L41" s="73" t="s">
        <v>1239</v>
      </c>
      <c r="M41" s="148">
        <v>3</v>
      </c>
      <c r="N41" s="149"/>
      <c r="O41" s="150"/>
      <c r="P41" s="73" t="s">
        <v>1239</v>
      </c>
      <c r="Q41" s="148">
        <v>5</v>
      </c>
      <c r="R41" s="149"/>
      <c r="S41" s="150"/>
      <c r="T41" s="73" t="s">
        <v>1239</v>
      </c>
      <c r="U41" s="148">
        <v>2</v>
      </c>
      <c r="V41" s="149"/>
      <c r="W41" s="150"/>
      <c r="X41" s="73" t="s">
        <v>1239</v>
      </c>
      <c r="Y41" s="148">
        <v>0</v>
      </c>
      <c r="Z41" s="149"/>
      <c r="AA41" s="150"/>
      <c r="AB41" s="73" t="s">
        <v>1239</v>
      </c>
      <c r="AC41" s="148"/>
      <c r="AD41" s="149"/>
      <c r="AE41" s="150"/>
    </row>
    <row r="42" spans="2:31" ht="17.25" thickBot="1" x14ac:dyDescent="0.35">
      <c r="B42" s="104"/>
      <c r="C42" s="105"/>
      <c r="D42" s="74" t="s">
        <v>1240</v>
      </c>
      <c r="E42" s="151">
        <v>6</v>
      </c>
      <c r="F42" s="152"/>
      <c r="G42" s="153"/>
      <c r="H42" s="74" t="s">
        <v>1240</v>
      </c>
      <c r="I42" s="151">
        <v>5</v>
      </c>
      <c r="J42" s="152"/>
      <c r="K42" s="153"/>
      <c r="L42" s="74" t="s">
        <v>1240</v>
      </c>
      <c r="M42" s="151">
        <v>4</v>
      </c>
      <c r="N42" s="152"/>
      <c r="O42" s="153"/>
      <c r="P42" s="74" t="s">
        <v>1240</v>
      </c>
      <c r="Q42" s="151">
        <v>1</v>
      </c>
      <c r="R42" s="152"/>
      <c r="S42" s="153"/>
      <c r="T42" s="74" t="s">
        <v>1240</v>
      </c>
      <c r="U42" s="151">
        <v>3</v>
      </c>
      <c r="V42" s="152"/>
      <c r="W42" s="153"/>
      <c r="X42" s="74" t="s">
        <v>1240</v>
      </c>
      <c r="Y42" s="151">
        <v>2</v>
      </c>
      <c r="Z42" s="152"/>
      <c r="AA42" s="153"/>
      <c r="AB42" s="74" t="s">
        <v>1240</v>
      </c>
      <c r="AC42" s="151"/>
      <c r="AD42" s="152"/>
      <c r="AE42" s="153"/>
    </row>
    <row r="43" spans="2:31" x14ac:dyDescent="0.3">
      <c r="B43" s="104"/>
      <c r="C43" s="105"/>
      <c r="D43" s="154" t="s">
        <v>2035</v>
      </c>
      <c r="E43" s="155"/>
      <c r="F43" s="155"/>
      <c r="G43" s="156"/>
      <c r="H43" s="154" t="s">
        <v>2035</v>
      </c>
      <c r="I43" s="155"/>
      <c r="J43" s="155"/>
      <c r="K43" s="156"/>
      <c r="L43" s="178" t="s">
        <v>2287</v>
      </c>
      <c r="M43" s="179"/>
      <c r="N43" s="179"/>
      <c r="O43" s="180"/>
      <c r="P43" s="154" t="s">
        <v>2035</v>
      </c>
      <c r="Q43" s="155"/>
      <c r="R43" s="155"/>
      <c r="S43" s="156"/>
      <c r="T43" s="154" t="s">
        <v>2035</v>
      </c>
      <c r="U43" s="155"/>
      <c r="V43" s="155"/>
      <c r="W43" s="156"/>
      <c r="X43" s="178" t="s">
        <v>2123</v>
      </c>
      <c r="Y43" s="179"/>
      <c r="Z43" s="179"/>
      <c r="AA43" s="180"/>
      <c r="AB43" s="178" t="s">
        <v>2373</v>
      </c>
      <c r="AC43" s="179"/>
      <c r="AD43" s="179"/>
      <c r="AE43" s="180"/>
    </row>
    <row r="44" spans="2:31" x14ac:dyDescent="0.3">
      <c r="B44" s="106"/>
      <c r="C44" s="107"/>
      <c r="D44" s="160"/>
      <c r="E44" s="161"/>
      <c r="F44" s="161"/>
      <c r="G44" s="162"/>
      <c r="H44" s="160"/>
      <c r="I44" s="161"/>
      <c r="J44" s="161"/>
      <c r="K44" s="162"/>
      <c r="L44" s="163" t="s">
        <v>2307</v>
      </c>
      <c r="M44" s="164"/>
      <c r="N44" s="164"/>
      <c r="O44" s="165"/>
      <c r="P44" s="163" t="s">
        <v>2307</v>
      </c>
      <c r="Q44" s="164"/>
      <c r="R44" s="164"/>
      <c r="S44" s="165"/>
      <c r="T44" s="169" t="s">
        <v>2307</v>
      </c>
      <c r="U44" s="170"/>
      <c r="V44" s="170"/>
      <c r="W44" s="171"/>
      <c r="X44" s="163" t="s">
        <v>2362</v>
      </c>
      <c r="Y44" s="164"/>
      <c r="Z44" s="164"/>
      <c r="AA44" s="165"/>
      <c r="AB44" s="160"/>
      <c r="AC44" s="161"/>
      <c r="AD44" s="161"/>
      <c r="AE44" s="162"/>
    </row>
    <row r="45" spans="2:31" x14ac:dyDescent="0.3">
      <c r="B45" s="106"/>
      <c r="C45" s="107"/>
      <c r="D45" s="160"/>
      <c r="E45" s="161"/>
      <c r="F45" s="161"/>
      <c r="G45" s="162"/>
      <c r="H45" s="160"/>
      <c r="I45" s="161"/>
      <c r="J45" s="161"/>
      <c r="K45" s="162"/>
      <c r="L45" s="160"/>
      <c r="M45" s="161"/>
      <c r="N45" s="161"/>
      <c r="O45" s="162"/>
      <c r="P45" s="160"/>
      <c r="Q45" s="161"/>
      <c r="R45" s="161"/>
      <c r="S45" s="162"/>
      <c r="T45" s="163" t="s">
        <v>2347</v>
      </c>
      <c r="U45" s="164"/>
      <c r="V45" s="164"/>
      <c r="W45" s="165"/>
      <c r="X45" s="160"/>
      <c r="Y45" s="161"/>
      <c r="Z45" s="161"/>
      <c r="AA45" s="162"/>
      <c r="AB45" s="160"/>
      <c r="AC45" s="161"/>
      <c r="AD45" s="161"/>
      <c r="AE45" s="162"/>
    </row>
    <row r="46" spans="2:31" x14ac:dyDescent="0.3">
      <c r="B46" s="106"/>
      <c r="C46" s="107"/>
      <c r="D46" s="160"/>
      <c r="E46" s="161"/>
      <c r="F46" s="161"/>
      <c r="G46" s="162"/>
      <c r="H46" s="160"/>
      <c r="I46" s="161"/>
      <c r="J46" s="161"/>
      <c r="K46" s="162"/>
      <c r="L46" s="160"/>
      <c r="M46" s="161"/>
      <c r="N46" s="161"/>
      <c r="O46" s="162"/>
      <c r="P46" s="160"/>
      <c r="Q46" s="161"/>
      <c r="R46" s="161"/>
      <c r="S46" s="162"/>
      <c r="T46" s="160"/>
      <c r="U46" s="161"/>
      <c r="V46" s="161"/>
      <c r="W46" s="162"/>
      <c r="X46" s="160"/>
      <c r="Y46" s="161"/>
      <c r="Z46" s="161"/>
      <c r="AA46" s="162"/>
      <c r="AB46" s="160"/>
      <c r="AC46" s="161"/>
      <c r="AD46" s="161"/>
      <c r="AE46" s="162"/>
    </row>
    <row r="47" spans="2:31" ht="17.25" thickBot="1" x14ac:dyDescent="0.35">
      <c r="B47" s="108"/>
      <c r="C47" s="109"/>
      <c r="D47" s="166"/>
      <c r="E47" s="167"/>
      <c r="F47" s="167"/>
      <c r="G47" s="168"/>
      <c r="H47" s="166"/>
      <c r="I47" s="167"/>
      <c r="J47" s="167"/>
      <c r="K47" s="168"/>
      <c r="L47" s="166"/>
      <c r="M47" s="167"/>
      <c r="N47" s="167"/>
      <c r="O47" s="168"/>
      <c r="P47" s="166"/>
      <c r="Q47" s="167"/>
      <c r="R47" s="167"/>
      <c r="S47" s="168"/>
      <c r="T47" s="166"/>
      <c r="U47" s="167"/>
      <c r="V47" s="167"/>
      <c r="W47" s="168"/>
      <c r="X47" s="166"/>
      <c r="Y47" s="167"/>
      <c r="Z47" s="167"/>
      <c r="AA47" s="168"/>
      <c r="AB47" s="166"/>
      <c r="AC47" s="167"/>
      <c r="AD47" s="167"/>
      <c r="AE47" s="168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9</v>
      </c>
      <c r="C50" s="71">
        <f t="shared" ref="C50:C56" si="1">B50*20/60</f>
        <v>3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0</v>
      </c>
      <c r="N50" s="1"/>
      <c r="O50" s="1"/>
      <c r="P50" s="1"/>
      <c r="Q50" s="1">
        <f>COUNTIF($Q$16:$S$39, "C"&amp;"*")</f>
        <v>3</v>
      </c>
      <c r="R50" s="1"/>
      <c r="S50" s="1"/>
      <c r="T50" s="1"/>
      <c r="U50" s="1">
        <f>COUNTIF($U$16:$W$39, "C"&amp;"*")</f>
        <v>6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52</v>
      </c>
      <c r="C51" s="71">
        <f t="shared" si="1"/>
        <v>17.333333333333332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11</v>
      </c>
      <c r="J51" s="1"/>
      <c r="K51" s="1"/>
      <c r="L51" s="1"/>
      <c r="M51" s="1">
        <f>COUNTIF($M$16:$O$39, "AC"&amp;"*")</f>
        <v>14</v>
      </c>
      <c r="N51" s="1"/>
      <c r="O51" s="1"/>
      <c r="P51" s="1"/>
      <c r="Q51" s="1">
        <f>COUNTIF($Q$16:$S$39, "AC"&amp;"*")</f>
        <v>14</v>
      </c>
      <c r="R51" s="1"/>
      <c r="S51" s="1"/>
      <c r="T51" s="1"/>
      <c r="U51" s="1">
        <f>COUNTIF($U$16:$W$39, "AC"&amp;"*")</f>
        <v>13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36</v>
      </c>
      <c r="C52" s="71">
        <f t="shared" si="1"/>
        <v>12</v>
      </c>
      <c r="D52" s="1" t="s">
        <v>1273</v>
      </c>
      <c r="E52" s="1">
        <f>COUNTIF($E$16:$G$39, "P"&amp;"*")-COUNTIF($E$16:$G$39, "P1"&amp;"*")</f>
        <v>0</v>
      </c>
      <c r="F52" s="1"/>
      <c r="G52" s="1"/>
      <c r="H52" s="1"/>
      <c r="I52" s="1">
        <f>COUNTIF($I$16:$K$39, "P"&amp;"*")-COUNTIF($I$16:$K$39, "P1"&amp;"*")</f>
        <v>17</v>
      </c>
      <c r="J52" s="1"/>
      <c r="K52" s="1"/>
      <c r="L52" s="1"/>
      <c r="M52" s="1">
        <f>COUNTIF($M$16:$O$39, "P"&amp;"*")-COUNTIF($M$16:$O$39, "P1"&amp;"*")</f>
        <v>4</v>
      </c>
      <c r="N52" s="1"/>
      <c r="O52" s="1"/>
      <c r="P52" s="1"/>
      <c r="Q52" s="1">
        <f>COUNTIF($Q$16:$S$39, "P"&amp;"*")-COUNTIF($Q$16:$S$39, "P1"&amp;"*")</f>
        <v>3</v>
      </c>
      <c r="R52" s="1"/>
      <c r="S52" s="1"/>
      <c r="T52" s="1"/>
      <c r="U52" s="1">
        <f>COUNTIF($U$16:$W$39, "P"&amp;"*")-COUNTIF($U$16:$W$39, "P1"&amp;"*")</f>
        <v>1</v>
      </c>
      <c r="V52" s="1"/>
      <c r="W52" s="1"/>
      <c r="X52" s="1"/>
      <c r="Y52" s="1">
        <f>COUNTIF($Y$16:$AA$39, "P"&amp;"*")-COUNTIF($Y$16:$AA$39, "P1"&amp;"*")</f>
        <v>9</v>
      </c>
      <c r="Z52" s="1"/>
      <c r="AA52" s="1"/>
      <c r="AB52" s="1"/>
      <c r="AC52" s="1">
        <f>COUNTIF($AC$16:$AE$39, "P"&amp;"*")-COUNTIF($AC$16:$AE$39, "P1"&amp;"*")</f>
        <v>2</v>
      </c>
      <c r="AD52" s="1"/>
      <c r="AE52" s="1"/>
    </row>
    <row r="53" spans="2:31" x14ac:dyDescent="0.3">
      <c r="B53" s="1">
        <f t="shared" si="0"/>
        <v>23</v>
      </c>
      <c r="C53" s="71">
        <f t="shared" si="1"/>
        <v>7.666666666666667</v>
      </c>
      <c r="D53" s="1" t="s">
        <v>1841</v>
      </c>
      <c r="E53" s="1">
        <f>COUNTIF($E$16:$G$39, "AP"&amp;"*")</f>
        <v>7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10</v>
      </c>
      <c r="R53" s="1"/>
      <c r="S53" s="1"/>
      <c r="T53" s="1"/>
      <c r="U53" s="1">
        <f>COUNTIF($U$16:$W$39, "AP"&amp;"*")</f>
        <v>5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1</v>
      </c>
      <c r="AD53" s="1"/>
      <c r="AE53" s="1"/>
    </row>
    <row r="54" spans="2:31" x14ac:dyDescent="0.3">
      <c r="B54" s="1">
        <f t="shared" si="0"/>
        <v>41</v>
      </c>
      <c r="C54" s="71">
        <f t="shared" si="1"/>
        <v>13.666666666666666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17</v>
      </c>
      <c r="Z54" s="1"/>
      <c r="AA54" s="1"/>
      <c r="AB54" s="1"/>
      <c r="AC54" s="1">
        <f>COUNTIF($AC$16:$AE$39, 3)+COUNTIF($AC$16:$AE$39, "P1")</f>
        <v>3</v>
      </c>
      <c r="AD54" s="1"/>
      <c r="AE54" s="1"/>
    </row>
    <row r="55" spans="2:31" x14ac:dyDescent="0.3">
      <c r="B55" s="1">
        <f t="shared" si="0"/>
        <v>18</v>
      </c>
      <c r="C55" s="71">
        <f t="shared" si="1"/>
        <v>6</v>
      </c>
      <c r="D55" s="1" t="s">
        <v>1860</v>
      </c>
      <c r="E55" s="1">
        <f>COUNTIF($E$16:$G$39, 2)</f>
        <v>1</v>
      </c>
      <c r="F55" s="1"/>
      <c r="G55" s="1"/>
      <c r="H55" s="1"/>
      <c r="I55" s="1">
        <f>COUNTIF($I$16:$K$39, 2)</f>
        <v>1</v>
      </c>
      <c r="J55" s="1"/>
      <c r="K55" s="1"/>
      <c r="L55" s="1"/>
      <c r="M55" s="1">
        <f>COUNTIF($M$16:$O$39, 2)</f>
        <v>6</v>
      </c>
      <c r="N55" s="1"/>
      <c r="O55" s="1"/>
      <c r="P55" s="1"/>
      <c r="Q55" s="1">
        <f>COUNTIF($Q$16:$S$39, 2)</f>
        <v>3</v>
      </c>
      <c r="R55" s="1"/>
      <c r="S55" s="1"/>
      <c r="T55" s="1"/>
      <c r="U55" s="1">
        <f>COUNTIF($U$16:$W$39, 2)</f>
        <v>5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22</v>
      </c>
      <c r="C56" s="71">
        <f t="shared" si="1"/>
        <v>7.333333333333333</v>
      </c>
      <c r="D56" s="1" t="s">
        <v>1861</v>
      </c>
      <c r="E56" s="1">
        <f>COUNTIF($E$16:$G$39, 1) + COUNTIF($E$16:$G$39, 4)+ COUNTIF($E$16:$G$39, 5)</f>
        <v>2</v>
      </c>
      <c r="F56" s="1"/>
      <c r="G56" s="1"/>
      <c r="H56" s="1"/>
      <c r="I56" s="1">
        <f>COUNTIF($I$16:$K$39, 1) +COUNTIF($I$16:$K$39, 4) + COUNTIF($I$16:$K$39, 5)</f>
        <v>2</v>
      </c>
      <c r="J56" s="1"/>
      <c r="K56" s="1"/>
      <c r="L56" s="1"/>
      <c r="M56" s="1">
        <f>COUNTIF($M$16:$O$39, 1) + COUNTIF($M$16:$O$39, 4) + COUNTIF($M$16:$O$39, 5)</f>
        <v>6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3</v>
      </c>
      <c r="Z56" s="1"/>
      <c r="AA56" s="1"/>
      <c r="AB56" s="1"/>
      <c r="AC56" s="1">
        <f>COUNTIF($AC$16:$AE$39, 1)+COUNTIF($AC$16:$AE$39, 4)+COUNTIF($AC$16:$AE$39, 5)</f>
        <v>5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416" priority="38" operator="equal">
      <formula>$B$14+0</formula>
    </cfRule>
    <cfRule type="cellIs" dxfId="415" priority="39" operator="equal">
      <formula>$B$14</formula>
    </cfRule>
  </conditionalFormatting>
  <conditionalFormatting sqref="C16:C39">
    <cfRule type="cellIs" dxfId="414" priority="37" operator="equal">
      <formula>$B$14+1</formula>
    </cfRule>
  </conditionalFormatting>
  <conditionalFormatting sqref="D12:AE12">
    <cfRule type="timePeriod" dxfId="413" priority="36" timePeriod="today">
      <formula>FLOOR(D12,1)=TODAY()</formula>
    </cfRule>
  </conditionalFormatting>
  <conditionalFormatting sqref="E16:G39">
    <cfRule type="notContainsBlanks" dxfId="412" priority="34">
      <formula>LEN(TRIM(E16))&gt;0</formula>
    </cfRule>
    <cfRule type="containsText" dxfId="411" priority="35" operator="containsText" text="1234567789">
      <formula>NOT(ISERROR(SEARCH("1234567789",E16)))</formula>
    </cfRule>
  </conditionalFormatting>
  <conditionalFormatting sqref="E16:G39">
    <cfRule type="containsText" dxfId="410" priority="31" operator="containsText" text="A">
      <formula>NOT(ISERROR(SEARCH("A",E16)))</formula>
    </cfRule>
    <cfRule type="containsText" dxfId="409" priority="32" operator="containsText" text="P">
      <formula>NOT(ISERROR(SEARCH("P",E16)))</formula>
    </cfRule>
    <cfRule type="containsText" dxfId="408" priority="33" operator="containsText" text="C">
      <formula>NOT(ISERROR(SEARCH("C",E16)))</formula>
    </cfRule>
  </conditionalFormatting>
  <conditionalFormatting sqref="I16:K39">
    <cfRule type="notContainsBlanks" dxfId="407" priority="29">
      <formula>LEN(TRIM(I16))&gt;0</formula>
    </cfRule>
    <cfRule type="containsText" dxfId="406" priority="30" operator="containsText" text="1234567789">
      <formula>NOT(ISERROR(SEARCH("1234567789",I16)))</formula>
    </cfRule>
  </conditionalFormatting>
  <conditionalFormatting sqref="I16:K39">
    <cfRule type="containsText" dxfId="405" priority="26" operator="containsText" text="A">
      <formula>NOT(ISERROR(SEARCH("A",I16)))</formula>
    </cfRule>
    <cfRule type="containsText" dxfId="404" priority="27" operator="containsText" text="P">
      <formula>NOT(ISERROR(SEARCH("P",I16)))</formula>
    </cfRule>
    <cfRule type="containsText" dxfId="403" priority="28" operator="containsText" text="C">
      <formula>NOT(ISERROR(SEARCH("C",I16)))</formula>
    </cfRule>
  </conditionalFormatting>
  <conditionalFormatting sqref="M16:O39">
    <cfRule type="notContainsBlanks" dxfId="402" priority="24">
      <formula>LEN(TRIM(M16))&gt;0</formula>
    </cfRule>
    <cfRule type="containsText" dxfId="401" priority="25" operator="containsText" text="1234567789">
      <formula>NOT(ISERROR(SEARCH("1234567789",M16)))</formula>
    </cfRule>
  </conditionalFormatting>
  <conditionalFormatting sqref="M16:O39">
    <cfRule type="containsText" dxfId="400" priority="21" operator="containsText" text="A">
      <formula>NOT(ISERROR(SEARCH("A",M16)))</formula>
    </cfRule>
    <cfRule type="containsText" dxfId="399" priority="22" operator="containsText" text="P">
      <formula>NOT(ISERROR(SEARCH("P",M16)))</formula>
    </cfRule>
    <cfRule type="containsText" dxfId="398" priority="23" operator="containsText" text="C">
      <formula>NOT(ISERROR(SEARCH("C",M16)))</formula>
    </cfRule>
  </conditionalFormatting>
  <conditionalFormatting sqref="Q16:S39">
    <cfRule type="notContainsBlanks" dxfId="397" priority="19">
      <formula>LEN(TRIM(Q16))&gt;0</formula>
    </cfRule>
    <cfRule type="containsText" dxfId="396" priority="20" operator="containsText" text="1234567789">
      <formula>NOT(ISERROR(SEARCH("1234567789",Q16)))</formula>
    </cfRule>
  </conditionalFormatting>
  <conditionalFormatting sqref="Q16:S39">
    <cfRule type="containsText" dxfId="395" priority="16" operator="containsText" text="A">
      <formula>NOT(ISERROR(SEARCH("A",Q16)))</formula>
    </cfRule>
    <cfRule type="containsText" dxfId="394" priority="17" operator="containsText" text="P">
      <formula>NOT(ISERROR(SEARCH("P",Q16)))</formula>
    </cfRule>
    <cfRule type="containsText" dxfId="393" priority="18" operator="containsText" text="C">
      <formula>NOT(ISERROR(SEARCH("C",Q16)))</formula>
    </cfRule>
  </conditionalFormatting>
  <conditionalFormatting sqref="U16:W39">
    <cfRule type="notContainsBlanks" dxfId="392" priority="14">
      <formula>LEN(TRIM(U16))&gt;0</formula>
    </cfRule>
    <cfRule type="containsText" dxfId="391" priority="15" operator="containsText" text="1234567789">
      <formula>NOT(ISERROR(SEARCH("1234567789",U16)))</formula>
    </cfRule>
  </conditionalFormatting>
  <conditionalFormatting sqref="U16:W39">
    <cfRule type="containsText" dxfId="390" priority="11" operator="containsText" text="A">
      <formula>NOT(ISERROR(SEARCH("A",U16)))</formula>
    </cfRule>
    <cfRule type="containsText" dxfId="389" priority="12" operator="containsText" text="P">
      <formula>NOT(ISERROR(SEARCH("P",U16)))</formula>
    </cfRule>
    <cfRule type="containsText" dxfId="388" priority="13" operator="containsText" text="C">
      <formula>NOT(ISERROR(SEARCH("C",U16)))</formula>
    </cfRule>
  </conditionalFormatting>
  <conditionalFormatting sqref="Y16:AA39">
    <cfRule type="notContainsBlanks" dxfId="387" priority="9">
      <formula>LEN(TRIM(Y16))&gt;0</formula>
    </cfRule>
    <cfRule type="containsText" dxfId="386" priority="10" operator="containsText" text="1234567789">
      <formula>NOT(ISERROR(SEARCH("1234567789",Y16)))</formula>
    </cfRule>
  </conditionalFormatting>
  <conditionalFormatting sqref="Y16:AA39">
    <cfRule type="containsText" dxfId="385" priority="6" operator="containsText" text="A">
      <formula>NOT(ISERROR(SEARCH("A",Y16)))</formula>
    </cfRule>
    <cfRule type="containsText" dxfId="384" priority="7" operator="containsText" text="P">
      <formula>NOT(ISERROR(SEARCH("P",Y16)))</formula>
    </cfRule>
    <cfRule type="containsText" dxfId="383" priority="8" operator="containsText" text="C">
      <formula>NOT(ISERROR(SEARCH("C",Y16)))</formula>
    </cfRule>
  </conditionalFormatting>
  <conditionalFormatting sqref="AC16:AE39">
    <cfRule type="notContainsBlanks" dxfId="382" priority="4">
      <formula>LEN(TRIM(AC16))&gt;0</formula>
    </cfRule>
    <cfRule type="containsText" dxfId="381" priority="5" operator="containsText" text="1234567789">
      <formula>NOT(ISERROR(SEARCH("1234567789",AC16)))</formula>
    </cfRule>
  </conditionalFormatting>
  <conditionalFormatting sqref="AC16:AE39">
    <cfRule type="containsText" dxfId="380" priority="1" operator="containsText" text="A">
      <formula>NOT(ISERROR(SEARCH("A",AC16)))</formula>
    </cfRule>
    <cfRule type="containsText" dxfId="379" priority="2" operator="containsText" text="P">
      <formula>NOT(ISERROR(SEARCH("P",AC16)))</formula>
    </cfRule>
    <cfRule type="containsText" dxfId="378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6" zoomScale="90" zoomScaleNormal="90" workbookViewId="0">
      <pane xSplit="3" topLeftCell="D1" activePane="topRight" state="frozen"/>
      <selection pane="topRight" activeCell="T29" sqref="T29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2" t="s">
        <v>11</v>
      </c>
      <c r="C2" s="103"/>
      <c r="D2" s="110" t="s">
        <v>2240</v>
      </c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0" t="s">
        <v>2155</v>
      </c>
      <c r="U2" s="111"/>
      <c r="V2" s="111"/>
      <c r="W2" s="111"/>
      <c r="X2" s="111"/>
      <c r="Y2" s="111"/>
      <c r="Z2" s="111"/>
      <c r="AA2" s="111"/>
      <c r="AB2" s="111"/>
      <c r="AC2" s="111"/>
      <c r="AD2" s="111"/>
      <c r="AE2" s="114"/>
    </row>
    <row r="3" spans="2:31" x14ac:dyDescent="0.3">
      <c r="B3" s="104"/>
      <c r="C3" s="105"/>
      <c r="D3" s="112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2"/>
      <c r="U3" s="113"/>
      <c r="V3" s="113"/>
      <c r="W3" s="113"/>
      <c r="X3" s="113"/>
      <c r="Y3" s="113"/>
      <c r="Z3" s="113"/>
      <c r="AA3" s="113"/>
      <c r="AB3" s="113"/>
      <c r="AC3" s="113"/>
      <c r="AD3" s="113"/>
      <c r="AE3" s="115"/>
    </row>
    <row r="4" spans="2:31" x14ac:dyDescent="0.3">
      <c r="B4" s="104"/>
      <c r="C4" s="105"/>
      <c r="D4" s="112"/>
      <c r="E4" s="113"/>
      <c r="F4" s="113"/>
      <c r="G4" s="113"/>
      <c r="H4" s="113"/>
      <c r="I4" s="113"/>
      <c r="J4" s="113"/>
      <c r="K4" s="113"/>
      <c r="L4" s="113"/>
      <c r="M4" s="113"/>
      <c r="N4" s="113"/>
      <c r="O4" s="113"/>
      <c r="P4" s="113"/>
      <c r="Q4" s="113"/>
      <c r="R4" s="113"/>
      <c r="S4" s="113"/>
      <c r="T4" s="112"/>
      <c r="U4" s="113"/>
      <c r="V4" s="113"/>
      <c r="W4" s="113"/>
      <c r="X4" s="113"/>
      <c r="Y4" s="113"/>
      <c r="Z4" s="113"/>
      <c r="AA4" s="113"/>
      <c r="AB4" s="113"/>
      <c r="AC4" s="113"/>
      <c r="AD4" s="113"/>
      <c r="AE4" s="115"/>
    </row>
    <row r="5" spans="2:31" x14ac:dyDescent="0.3">
      <c r="B5" s="104"/>
      <c r="C5" s="105"/>
      <c r="D5" s="112"/>
      <c r="E5" s="113"/>
      <c r="F5" s="113"/>
      <c r="G5" s="113"/>
      <c r="H5" s="113"/>
      <c r="I5" s="113"/>
      <c r="J5" s="113"/>
      <c r="K5" s="113"/>
      <c r="L5" s="113"/>
      <c r="M5" s="113"/>
      <c r="N5" s="113"/>
      <c r="O5" s="113"/>
      <c r="P5" s="113"/>
      <c r="Q5" s="113"/>
      <c r="R5" s="113"/>
      <c r="S5" s="113"/>
      <c r="T5" s="112"/>
      <c r="U5" s="113"/>
      <c r="V5" s="113"/>
      <c r="W5" s="113"/>
      <c r="X5" s="113"/>
      <c r="Y5" s="113"/>
      <c r="Z5" s="113"/>
      <c r="AA5" s="113"/>
      <c r="AB5" s="113"/>
      <c r="AC5" s="113"/>
      <c r="AD5" s="113"/>
      <c r="AE5" s="115"/>
    </row>
    <row r="6" spans="2:31" x14ac:dyDescent="0.3">
      <c r="B6" s="106"/>
      <c r="C6" s="107"/>
      <c r="D6" s="112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113"/>
      <c r="P6" s="113"/>
      <c r="Q6" s="113"/>
      <c r="R6" s="113"/>
      <c r="S6" s="113"/>
      <c r="T6" s="112"/>
      <c r="U6" s="113"/>
      <c r="V6" s="113"/>
      <c r="W6" s="113"/>
      <c r="X6" s="113"/>
      <c r="Y6" s="113"/>
      <c r="Z6" s="113"/>
      <c r="AA6" s="113"/>
      <c r="AB6" s="113"/>
      <c r="AC6" s="113"/>
      <c r="AD6" s="113"/>
      <c r="AE6" s="115"/>
    </row>
    <row r="7" spans="2:31" x14ac:dyDescent="0.3">
      <c r="B7" s="106"/>
      <c r="C7" s="107"/>
      <c r="D7" s="112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3"/>
      <c r="P7" s="113"/>
      <c r="Q7" s="113"/>
      <c r="R7" s="113"/>
      <c r="S7" s="113"/>
      <c r="T7" s="112"/>
      <c r="U7" s="113"/>
      <c r="V7" s="113"/>
      <c r="W7" s="113"/>
      <c r="X7" s="113"/>
      <c r="Y7" s="113"/>
      <c r="Z7" s="113"/>
      <c r="AA7" s="113"/>
      <c r="AB7" s="113"/>
      <c r="AC7" s="113"/>
      <c r="AD7" s="113"/>
      <c r="AE7" s="115"/>
    </row>
    <row r="8" spans="2:31" x14ac:dyDescent="0.3">
      <c r="B8" s="106"/>
      <c r="C8" s="107"/>
      <c r="D8" s="112"/>
      <c r="E8" s="113"/>
      <c r="F8" s="113"/>
      <c r="G8" s="113"/>
      <c r="H8" s="113"/>
      <c r="I8" s="113"/>
      <c r="J8" s="113"/>
      <c r="K8" s="113"/>
      <c r="L8" s="113"/>
      <c r="M8" s="113"/>
      <c r="N8" s="113"/>
      <c r="O8" s="113"/>
      <c r="P8" s="113"/>
      <c r="Q8" s="113"/>
      <c r="R8" s="113"/>
      <c r="S8" s="113"/>
      <c r="T8" s="112"/>
      <c r="U8" s="113"/>
      <c r="V8" s="113"/>
      <c r="W8" s="113"/>
      <c r="X8" s="113"/>
      <c r="Y8" s="113"/>
      <c r="Z8" s="113"/>
      <c r="AA8" s="113"/>
      <c r="AB8" s="113"/>
      <c r="AC8" s="113"/>
      <c r="AD8" s="113"/>
      <c r="AE8" s="115"/>
    </row>
    <row r="9" spans="2:31" x14ac:dyDescent="0.3">
      <c r="B9" s="106"/>
      <c r="C9" s="107"/>
      <c r="D9" s="112"/>
      <c r="E9" s="113"/>
      <c r="F9" s="113"/>
      <c r="G9" s="113"/>
      <c r="H9" s="113"/>
      <c r="I9" s="113"/>
      <c r="J9" s="113"/>
      <c r="K9" s="113"/>
      <c r="L9" s="113"/>
      <c r="M9" s="113"/>
      <c r="N9" s="113"/>
      <c r="O9" s="113"/>
      <c r="P9" s="113"/>
      <c r="Q9" s="113"/>
      <c r="R9" s="113"/>
      <c r="S9" s="113"/>
      <c r="T9" s="112"/>
      <c r="U9" s="113"/>
      <c r="V9" s="113"/>
      <c r="W9" s="113"/>
      <c r="X9" s="113"/>
      <c r="Y9" s="113"/>
      <c r="Z9" s="113"/>
      <c r="AA9" s="113"/>
      <c r="AB9" s="113"/>
      <c r="AC9" s="113"/>
      <c r="AD9" s="113"/>
      <c r="AE9" s="115"/>
    </row>
    <row r="10" spans="2:31" x14ac:dyDescent="0.3">
      <c r="B10" s="106"/>
      <c r="C10" s="107"/>
      <c r="D10" s="112"/>
      <c r="E10" s="113"/>
      <c r="F10" s="113"/>
      <c r="G10" s="113"/>
      <c r="H10" s="113"/>
      <c r="I10" s="113"/>
      <c r="J10" s="113"/>
      <c r="K10" s="113"/>
      <c r="L10" s="113"/>
      <c r="M10" s="113"/>
      <c r="N10" s="113"/>
      <c r="O10" s="113"/>
      <c r="P10" s="113"/>
      <c r="Q10" s="113"/>
      <c r="R10" s="113"/>
      <c r="S10" s="113"/>
      <c r="T10" s="112"/>
      <c r="U10" s="113"/>
      <c r="V10" s="113"/>
      <c r="W10" s="113"/>
      <c r="X10" s="113"/>
      <c r="Y10" s="113"/>
      <c r="Z10" s="113"/>
      <c r="AA10" s="113"/>
      <c r="AB10" s="113"/>
      <c r="AC10" s="113"/>
      <c r="AD10" s="113"/>
      <c r="AE10" s="115"/>
    </row>
    <row r="11" spans="2:31" ht="17.25" thickBot="1" x14ac:dyDescent="0.35">
      <c r="B11" s="108"/>
      <c r="C11" s="109"/>
      <c r="D11" s="112"/>
      <c r="E11" s="113"/>
      <c r="F11" s="113"/>
      <c r="G11" s="113"/>
      <c r="H11" s="113"/>
      <c r="I11" s="113"/>
      <c r="J11" s="113"/>
      <c r="K11" s="113"/>
      <c r="L11" s="113"/>
      <c r="M11" s="113"/>
      <c r="N11" s="113"/>
      <c r="O11" s="113"/>
      <c r="P11" s="113"/>
      <c r="Q11" s="113"/>
      <c r="R11" s="113"/>
      <c r="S11" s="113"/>
      <c r="T11" s="112"/>
      <c r="U11" s="113"/>
      <c r="V11" s="113"/>
      <c r="W11" s="113"/>
      <c r="X11" s="113"/>
      <c r="Y11" s="113"/>
      <c r="Z11" s="113"/>
      <c r="AA11" s="113"/>
      <c r="AB11" s="113"/>
      <c r="AC11" s="113"/>
      <c r="AD11" s="113"/>
      <c r="AE11" s="115"/>
    </row>
    <row r="12" spans="2:31" ht="18" thickBot="1" x14ac:dyDescent="0.35">
      <c r="B12" s="116"/>
      <c r="C12" s="117"/>
      <c r="D12" s="120">
        <v>44977</v>
      </c>
      <c r="E12" s="121"/>
      <c r="F12" s="121"/>
      <c r="G12" s="122"/>
      <c r="H12" s="120">
        <f>D12+1</f>
        <v>44978</v>
      </c>
      <c r="I12" s="121"/>
      <c r="J12" s="121"/>
      <c r="K12" s="122"/>
      <c r="L12" s="120">
        <f>H12+1</f>
        <v>44979</v>
      </c>
      <c r="M12" s="121"/>
      <c r="N12" s="121"/>
      <c r="O12" s="122"/>
      <c r="P12" s="120">
        <f>L12+1</f>
        <v>44980</v>
      </c>
      <c r="Q12" s="121"/>
      <c r="R12" s="121"/>
      <c r="S12" s="122"/>
      <c r="T12" s="120">
        <f>P12+1</f>
        <v>44981</v>
      </c>
      <c r="U12" s="121"/>
      <c r="V12" s="121"/>
      <c r="W12" s="122"/>
      <c r="X12" s="123">
        <f>T12+1</f>
        <v>44982</v>
      </c>
      <c r="Y12" s="124"/>
      <c r="Z12" s="124"/>
      <c r="AA12" s="125"/>
      <c r="AB12" s="126">
        <f>X12+1</f>
        <v>44983</v>
      </c>
      <c r="AC12" s="127"/>
      <c r="AD12" s="127"/>
      <c r="AE12" s="128"/>
    </row>
    <row r="13" spans="2:31" ht="18" thickBot="1" x14ac:dyDescent="0.35">
      <c r="B13" s="118"/>
      <c r="C13" s="119"/>
      <c r="D13" s="129" t="s">
        <v>48</v>
      </c>
      <c r="E13" s="130"/>
      <c r="F13" s="130"/>
      <c r="G13" s="131"/>
      <c r="H13" s="129" t="s">
        <v>49</v>
      </c>
      <c r="I13" s="130"/>
      <c r="J13" s="130"/>
      <c r="K13" s="131"/>
      <c r="L13" s="129" t="s">
        <v>32</v>
      </c>
      <c r="M13" s="130"/>
      <c r="N13" s="130"/>
      <c r="O13" s="131"/>
      <c r="P13" s="129" t="s">
        <v>52</v>
      </c>
      <c r="Q13" s="130"/>
      <c r="R13" s="130"/>
      <c r="S13" s="131"/>
      <c r="T13" s="129" t="s">
        <v>53</v>
      </c>
      <c r="U13" s="130"/>
      <c r="V13" s="130"/>
      <c r="W13" s="131"/>
      <c r="X13" s="132" t="s">
        <v>54</v>
      </c>
      <c r="Y13" s="133"/>
      <c r="Z13" s="133"/>
      <c r="AA13" s="134"/>
      <c r="AB13" s="135" t="s">
        <v>55</v>
      </c>
      <c r="AC13" s="136"/>
      <c r="AD13" s="136"/>
      <c r="AE13" s="137"/>
    </row>
    <row r="14" spans="2:31" ht="17.25" thickBot="1" x14ac:dyDescent="0.35">
      <c r="B14" s="143" t="str">
        <f ca="1">TEXT(NOW(),"h")</f>
        <v>20</v>
      </c>
      <c r="C14" s="144"/>
      <c r="D14" s="12" t="s">
        <v>3</v>
      </c>
      <c r="E14" s="138" t="s">
        <v>4</v>
      </c>
      <c r="F14" s="139"/>
      <c r="G14" s="140"/>
      <c r="H14" s="12" t="s">
        <v>3</v>
      </c>
      <c r="I14" s="138" t="s">
        <v>4</v>
      </c>
      <c r="J14" s="139"/>
      <c r="K14" s="140"/>
      <c r="L14" s="12" t="s">
        <v>3</v>
      </c>
      <c r="M14" s="138" t="s">
        <v>4</v>
      </c>
      <c r="N14" s="139"/>
      <c r="O14" s="140"/>
      <c r="P14" s="12" t="s">
        <v>3</v>
      </c>
      <c r="Q14" s="138" t="s">
        <v>4</v>
      </c>
      <c r="R14" s="139"/>
      <c r="S14" s="140"/>
      <c r="T14" s="12" t="s">
        <v>3</v>
      </c>
      <c r="U14" s="138" t="s">
        <v>4</v>
      </c>
      <c r="V14" s="139"/>
      <c r="W14" s="140"/>
      <c r="X14" s="12" t="s">
        <v>3</v>
      </c>
      <c r="Y14" s="138" t="s">
        <v>4</v>
      </c>
      <c r="Z14" s="139"/>
      <c r="AA14" s="140"/>
      <c r="AB14" s="12" t="s">
        <v>3</v>
      </c>
      <c r="AC14" s="138" t="s">
        <v>4</v>
      </c>
      <c r="AD14" s="139"/>
      <c r="AE14" s="140"/>
    </row>
    <row r="15" spans="2:31" ht="20.25" x14ac:dyDescent="0.3">
      <c r="B15" s="141" t="s">
        <v>0</v>
      </c>
      <c r="C15" s="142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461</v>
      </c>
      <c r="E16" s="37"/>
      <c r="F16" s="17"/>
      <c r="G16" s="18"/>
      <c r="H16" s="26"/>
      <c r="I16" s="37"/>
      <c r="J16" s="17"/>
      <c r="K16" s="18"/>
      <c r="L16" s="26" t="s">
        <v>1824</v>
      </c>
      <c r="M16" s="37"/>
      <c r="N16" s="17"/>
      <c r="O16" s="18"/>
      <c r="P16" s="26" t="s">
        <v>2262</v>
      </c>
      <c r="Q16" s="37"/>
      <c r="R16" s="17"/>
      <c r="S16" s="18"/>
      <c r="T16" s="26"/>
      <c r="U16" s="37"/>
      <c r="V16" s="17"/>
      <c r="W16" s="18"/>
      <c r="X16" s="26" t="s">
        <v>2263</v>
      </c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 t="s">
        <v>2238</v>
      </c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 t="s">
        <v>2239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51" t="s">
        <v>2188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0" t="s">
        <v>245</v>
      </c>
      <c r="Y21" s="37"/>
      <c r="Z21" s="17"/>
      <c r="AA21" s="18">
        <v>1</v>
      </c>
      <c r="AB21" s="40" t="s">
        <v>2127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40" t="s">
        <v>7</v>
      </c>
      <c r="Y22" s="37">
        <v>2</v>
      </c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2129</v>
      </c>
      <c r="G23" s="18" t="s">
        <v>2130</v>
      </c>
      <c r="H23" s="40" t="s">
        <v>604</v>
      </c>
      <c r="I23" s="37">
        <v>3</v>
      </c>
      <c r="J23" s="17" t="s">
        <v>2158</v>
      </c>
      <c r="K23" s="18" t="s">
        <v>2159</v>
      </c>
      <c r="L23" s="40" t="s">
        <v>604</v>
      </c>
      <c r="M23" s="37">
        <v>3</v>
      </c>
      <c r="N23" s="17" t="s">
        <v>2189</v>
      </c>
      <c r="O23" s="18" t="s">
        <v>2190</v>
      </c>
      <c r="P23" s="40" t="s">
        <v>604</v>
      </c>
      <c r="Q23" s="37">
        <v>3</v>
      </c>
      <c r="R23" s="17" t="s">
        <v>2213</v>
      </c>
      <c r="S23" s="18" t="s">
        <v>2214</v>
      </c>
      <c r="T23" s="40" t="s">
        <v>604</v>
      </c>
      <c r="U23" s="37">
        <v>3</v>
      </c>
      <c r="V23" s="17" t="s">
        <v>2236</v>
      </c>
      <c r="W23" s="18" t="s">
        <v>2241</v>
      </c>
      <c r="X23" s="40" t="s">
        <v>604</v>
      </c>
      <c r="Y23" s="37">
        <v>3</v>
      </c>
      <c r="Z23" s="17">
        <v>3</v>
      </c>
      <c r="AA23" s="18" t="s">
        <v>2259</v>
      </c>
      <c r="AB23" s="26"/>
      <c r="AC23" s="37" t="s">
        <v>2291</v>
      </c>
      <c r="AD23" s="17" t="s">
        <v>2291</v>
      </c>
      <c r="AE23" s="18" t="s">
        <v>2291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2132</v>
      </c>
      <c r="F24" s="17" t="s">
        <v>2140</v>
      </c>
      <c r="G24" s="18" t="s">
        <v>2134</v>
      </c>
      <c r="H24" s="66" t="s">
        <v>2080</v>
      </c>
      <c r="I24" s="37" t="s">
        <v>2162</v>
      </c>
      <c r="J24" s="17" t="s">
        <v>2163</v>
      </c>
      <c r="K24" s="18" t="s">
        <v>2164</v>
      </c>
      <c r="L24" s="66" t="s">
        <v>2212</v>
      </c>
      <c r="M24" s="37" t="s">
        <v>2191</v>
      </c>
      <c r="N24" s="17" t="s">
        <v>2192</v>
      </c>
      <c r="O24" s="18" t="s">
        <v>2193</v>
      </c>
      <c r="P24" s="66" t="s">
        <v>2080</v>
      </c>
      <c r="Q24" s="37" t="s">
        <v>2214</v>
      </c>
      <c r="R24" s="17" t="s">
        <v>2214</v>
      </c>
      <c r="S24" s="18" t="s">
        <v>2216</v>
      </c>
      <c r="T24" s="66" t="s">
        <v>2080</v>
      </c>
      <c r="U24" s="37" t="s">
        <v>2241</v>
      </c>
      <c r="V24" s="17" t="s">
        <v>2241</v>
      </c>
      <c r="W24" s="18" t="s">
        <v>2241</v>
      </c>
      <c r="X24" s="40" t="s">
        <v>2253</v>
      </c>
      <c r="Y24" s="37" t="s">
        <v>2260</v>
      </c>
      <c r="Z24" s="17" t="s">
        <v>2261</v>
      </c>
      <c r="AA24" s="18" t="s">
        <v>2261</v>
      </c>
      <c r="AB24" s="29" t="s">
        <v>2320</v>
      </c>
      <c r="AC24" s="37" t="s">
        <v>2291</v>
      </c>
      <c r="AD24" s="17" t="s">
        <v>2291</v>
      </c>
      <c r="AE24" s="18" t="s">
        <v>2291</v>
      </c>
    </row>
    <row r="25" spans="2:31" x14ac:dyDescent="0.3">
      <c r="B25" s="7">
        <v>9</v>
      </c>
      <c r="C25" s="4">
        <v>10</v>
      </c>
      <c r="D25" s="66" t="s">
        <v>2149</v>
      </c>
      <c r="E25" s="37" t="s">
        <v>2135</v>
      </c>
      <c r="F25" s="17" t="s">
        <v>2136</v>
      </c>
      <c r="G25" s="18" t="s">
        <v>2136</v>
      </c>
      <c r="H25" s="66" t="s">
        <v>2149</v>
      </c>
      <c r="I25" s="37" t="s">
        <v>2165</v>
      </c>
      <c r="J25" s="17" t="s">
        <v>2164</v>
      </c>
      <c r="K25" s="18" t="s">
        <v>2166</v>
      </c>
      <c r="L25" s="66" t="s">
        <v>2149</v>
      </c>
      <c r="M25" s="37" t="s">
        <v>2194</v>
      </c>
      <c r="N25" s="17" t="s">
        <v>2195</v>
      </c>
      <c r="O25" s="18" t="s">
        <v>2194</v>
      </c>
      <c r="P25" s="66" t="s">
        <v>2229</v>
      </c>
      <c r="Q25" s="37" t="s">
        <v>2214</v>
      </c>
      <c r="R25" s="17" t="s">
        <v>2217</v>
      </c>
      <c r="S25" s="18" t="s">
        <v>2214</v>
      </c>
      <c r="T25" s="66" t="s">
        <v>2149</v>
      </c>
      <c r="U25" s="37" t="s">
        <v>2237</v>
      </c>
      <c r="V25" s="17" t="s">
        <v>2237</v>
      </c>
      <c r="W25" s="18" t="s">
        <v>2237</v>
      </c>
      <c r="X25" s="40" t="s">
        <v>2252</v>
      </c>
      <c r="Y25" s="37" t="s">
        <v>2261</v>
      </c>
      <c r="Z25" s="17" t="s">
        <v>2261</v>
      </c>
      <c r="AA25" s="18" t="s">
        <v>2261</v>
      </c>
      <c r="AB25" s="29" t="s">
        <v>2280</v>
      </c>
      <c r="AC25" s="37" t="s">
        <v>2291</v>
      </c>
      <c r="AD25" s="17" t="s">
        <v>2291</v>
      </c>
      <c r="AE25" s="18"/>
    </row>
    <row r="26" spans="2:31" x14ac:dyDescent="0.3">
      <c r="B26" s="7">
        <v>10</v>
      </c>
      <c r="C26" s="4">
        <v>11</v>
      </c>
      <c r="D26" s="66" t="s">
        <v>2133</v>
      </c>
      <c r="E26" s="38"/>
      <c r="F26" s="54" t="s">
        <v>2137</v>
      </c>
      <c r="G26" s="18" t="s">
        <v>2136</v>
      </c>
      <c r="H26" s="26"/>
      <c r="I26" s="38"/>
      <c r="J26" s="54" t="s">
        <v>2164</v>
      </c>
      <c r="K26" s="18" t="s">
        <v>2164</v>
      </c>
      <c r="L26" s="66" t="s">
        <v>2196</v>
      </c>
      <c r="M26" s="38"/>
      <c r="N26" s="54" t="s">
        <v>2197</v>
      </c>
      <c r="O26" s="18" t="s">
        <v>2194</v>
      </c>
      <c r="P26" s="40" t="s">
        <v>2215</v>
      </c>
      <c r="Q26" s="38"/>
      <c r="R26" s="54" t="s">
        <v>2213</v>
      </c>
      <c r="S26" s="18" t="s">
        <v>2213</v>
      </c>
      <c r="T26" s="26" t="s">
        <v>2245</v>
      </c>
      <c r="U26" s="38"/>
      <c r="V26" s="54" t="s">
        <v>2237</v>
      </c>
      <c r="W26" s="18" t="s">
        <v>2237</v>
      </c>
      <c r="X26" s="40" t="s">
        <v>2269</v>
      </c>
      <c r="Y26" s="38" t="s">
        <v>2261</v>
      </c>
      <c r="Z26" s="54" t="s">
        <v>2261</v>
      </c>
      <c r="AA26" s="18" t="s">
        <v>2261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2135</v>
      </c>
      <c r="F27" s="17" t="s">
        <v>2138</v>
      </c>
      <c r="G27" s="18" t="s">
        <v>2136</v>
      </c>
      <c r="H27" s="26"/>
      <c r="I27" s="37" t="s">
        <v>2167</v>
      </c>
      <c r="J27" s="17" t="s">
        <v>2168</v>
      </c>
      <c r="K27" s="18" t="s">
        <v>2170</v>
      </c>
      <c r="L27" s="26"/>
      <c r="M27" s="46"/>
      <c r="N27" s="17" t="s">
        <v>2198</v>
      </c>
      <c r="O27" s="18" t="s">
        <v>2199</v>
      </c>
      <c r="P27" s="26"/>
      <c r="Q27" s="37" t="s">
        <v>2214</v>
      </c>
      <c r="R27" s="17" t="s">
        <v>2218</v>
      </c>
      <c r="S27" s="18" t="s">
        <v>2219</v>
      </c>
      <c r="T27" s="26"/>
      <c r="U27" s="37" t="s">
        <v>2237</v>
      </c>
      <c r="V27" s="17" t="s">
        <v>2237</v>
      </c>
      <c r="W27" s="18" t="s">
        <v>2246</v>
      </c>
      <c r="X27" s="66" t="s">
        <v>2254</v>
      </c>
      <c r="Y27" s="37" t="s">
        <v>2261</v>
      </c>
      <c r="Z27" s="17" t="s">
        <v>2261</v>
      </c>
      <c r="AA27" s="18" t="s">
        <v>2261</v>
      </c>
      <c r="AB27" s="40" t="s">
        <v>2293</v>
      </c>
      <c r="AC27" s="37"/>
      <c r="AD27" s="17"/>
      <c r="AE27" s="18" t="s">
        <v>2292</v>
      </c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26"/>
      <c r="Y28" s="38">
        <v>2</v>
      </c>
      <c r="Z28" s="28">
        <v>4</v>
      </c>
      <c r="AA28" s="30">
        <v>5</v>
      </c>
      <c r="AB28" s="26"/>
      <c r="AC28" s="38" t="s">
        <v>2292</v>
      </c>
      <c r="AD28" s="28"/>
      <c r="AE28" s="30"/>
    </row>
    <row r="29" spans="2:31" x14ac:dyDescent="0.3">
      <c r="B29" s="8">
        <v>13</v>
      </c>
      <c r="C29" s="5">
        <v>14</v>
      </c>
      <c r="D29" s="26"/>
      <c r="E29" s="55" t="s">
        <v>2139</v>
      </c>
      <c r="F29" s="17" t="s">
        <v>2143</v>
      </c>
      <c r="G29" s="18" t="s">
        <v>2141</v>
      </c>
      <c r="H29" s="26"/>
      <c r="I29" s="55" t="s">
        <v>2171</v>
      </c>
      <c r="J29" s="17" t="s">
        <v>2172</v>
      </c>
      <c r="K29" s="18" t="s">
        <v>2173</v>
      </c>
      <c r="L29" s="66" t="s">
        <v>2206</v>
      </c>
      <c r="M29" s="55" t="s">
        <v>2197</v>
      </c>
      <c r="N29" s="17" t="s">
        <v>2201</v>
      </c>
      <c r="O29" s="18" t="s">
        <v>2201</v>
      </c>
      <c r="P29" s="26"/>
      <c r="Q29" s="55" t="s">
        <v>2220</v>
      </c>
      <c r="R29" s="17" t="s">
        <v>2220</v>
      </c>
      <c r="S29" s="18" t="s">
        <v>2222</v>
      </c>
      <c r="T29" s="66" t="s">
        <v>2244</v>
      </c>
      <c r="U29" s="55" t="s">
        <v>2247</v>
      </c>
      <c r="V29" s="17" t="s">
        <v>2248</v>
      </c>
      <c r="W29" s="18" t="s">
        <v>2248</v>
      </c>
      <c r="X29" s="26"/>
      <c r="Y29" s="55" t="s">
        <v>2271</v>
      </c>
      <c r="Z29" s="17" t="s">
        <v>2270</v>
      </c>
      <c r="AA29" s="18" t="s">
        <v>2270</v>
      </c>
      <c r="AB29" s="26"/>
      <c r="AC29" s="55"/>
      <c r="AD29" s="17"/>
      <c r="AE29" s="18">
        <v>3</v>
      </c>
    </row>
    <row r="30" spans="2:31" x14ac:dyDescent="0.3">
      <c r="B30" s="8">
        <v>14</v>
      </c>
      <c r="C30" s="5">
        <v>15</v>
      </c>
      <c r="D30" s="40" t="s">
        <v>2148</v>
      </c>
      <c r="E30" s="37" t="s">
        <v>2144</v>
      </c>
      <c r="F30" s="17" t="s">
        <v>2144</v>
      </c>
      <c r="G30" s="18" t="s">
        <v>2145</v>
      </c>
      <c r="H30" s="40" t="s">
        <v>2178</v>
      </c>
      <c r="I30" s="37" t="s">
        <v>2169</v>
      </c>
      <c r="J30" s="17" t="s">
        <v>2176</v>
      </c>
      <c r="K30" s="18" t="s">
        <v>2177</v>
      </c>
      <c r="L30" s="26"/>
      <c r="M30" s="37" t="s">
        <v>2202</v>
      </c>
      <c r="N30" s="17" t="s">
        <v>2203</v>
      </c>
      <c r="O30" s="18" t="s">
        <v>2204</v>
      </c>
      <c r="P30" s="26"/>
      <c r="Q30" s="37" t="s">
        <v>2223</v>
      </c>
      <c r="R30" s="17" t="s">
        <v>2223</v>
      </c>
      <c r="S30" s="18" t="s">
        <v>2223</v>
      </c>
      <c r="T30" s="26"/>
      <c r="U30" s="37" t="s">
        <v>2248</v>
      </c>
      <c r="V30" s="17" t="s">
        <v>2248</v>
      </c>
      <c r="W30" s="18" t="s">
        <v>2248</v>
      </c>
      <c r="X30" s="40" t="s">
        <v>2264</v>
      </c>
      <c r="Y30" s="37">
        <v>3</v>
      </c>
      <c r="Z30" s="17">
        <v>3</v>
      </c>
      <c r="AA30" s="18" t="s">
        <v>2265</v>
      </c>
      <c r="AB30" s="26"/>
      <c r="AC30" s="37">
        <v>3</v>
      </c>
      <c r="AD30" s="17" t="s">
        <v>2309</v>
      </c>
      <c r="AE30" s="18" t="s">
        <v>2309</v>
      </c>
    </row>
    <row r="31" spans="2:31" x14ac:dyDescent="0.3">
      <c r="B31" s="8">
        <v>15</v>
      </c>
      <c r="C31" s="5">
        <v>16</v>
      </c>
      <c r="D31" s="26"/>
      <c r="E31" s="38" t="s">
        <v>2144</v>
      </c>
      <c r="F31" s="54" t="s">
        <v>2144</v>
      </c>
      <c r="G31" s="18" t="s">
        <v>2142</v>
      </c>
      <c r="H31" s="26"/>
      <c r="I31" s="38"/>
      <c r="J31" s="54" t="s">
        <v>2179</v>
      </c>
      <c r="K31" s="18" t="s">
        <v>2179</v>
      </c>
      <c r="L31" s="26"/>
      <c r="M31" s="38"/>
      <c r="N31" s="54" t="s">
        <v>2205</v>
      </c>
      <c r="O31" s="18" t="s">
        <v>2205</v>
      </c>
      <c r="P31" s="26"/>
      <c r="Q31" s="38"/>
      <c r="R31" s="54" t="s">
        <v>2224</v>
      </c>
      <c r="S31" s="18" t="s">
        <v>2223</v>
      </c>
      <c r="T31" s="40" t="s">
        <v>2250</v>
      </c>
      <c r="U31" s="38"/>
      <c r="V31" s="54" t="s">
        <v>2247</v>
      </c>
      <c r="W31" s="18" t="s">
        <v>2247</v>
      </c>
      <c r="X31" s="40" t="s">
        <v>2318</v>
      </c>
      <c r="Y31" s="38" t="s">
        <v>2265</v>
      </c>
      <c r="Z31" s="54" t="s">
        <v>2265</v>
      </c>
      <c r="AA31" s="18" t="s">
        <v>2265</v>
      </c>
      <c r="AB31" s="26"/>
      <c r="AC31" s="38" t="s">
        <v>2319</v>
      </c>
      <c r="AD31" s="54" t="s">
        <v>2309</v>
      </c>
      <c r="AE31" s="18" t="s">
        <v>2309</v>
      </c>
    </row>
    <row r="32" spans="2:31" x14ac:dyDescent="0.3">
      <c r="B32" s="8">
        <v>16</v>
      </c>
      <c r="C32" s="5">
        <v>17</v>
      </c>
      <c r="D32" s="26"/>
      <c r="E32" s="37" t="s">
        <v>2144</v>
      </c>
      <c r="F32" s="17" t="s">
        <v>2144</v>
      </c>
      <c r="G32" s="18" t="s">
        <v>2146</v>
      </c>
      <c r="H32" s="26"/>
      <c r="I32" s="37" t="s">
        <v>2179</v>
      </c>
      <c r="J32" s="17" t="s">
        <v>2179</v>
      </c>
      <c r="K32" s="18" t="s">
        <v>2182</v>
      </c>
      <c r="L32" s="26"/>
      <c r="M32" s="37" t="s">
        <v>2205</v>
      </c>
      <c r="N32" s="17" t="s">
        <v>2205</v>
      </c>
      <c r="O32" s="18" t="s">
        <v>2205</v>
      </c>
      <c r="P32" s="26"/>
      <c r="Q32" s="37" t="s">
        <v>2225</v>
      </c>
      <c r="R32" s="17" t="s">
        <v>2225</v>
      </c>
      <c r="S32" s="18" t="s">
        <v>2225</v>
      </c>
      <c r="T32" s="26"/>
      <c r="U32" s="37" t="s">
        <v>2249</v>
      </c>
      <c r="V32" s="17" t="s">
        <v>2251</v>
      </c>
      <c r="W32" s="18" t="s">
        <v>2247</v>
      </c>
      <c r="X32" s="26"/>
      <c r="Y32" s="37" t="s">
        <v>2265</v>
      </c>
      <c r="Z32" s="17"/>
      <c r="AA32" s="18"/>
      <c r="AB32" s="26"/>
      <c r="AC32" s="37">
        <v>3</v>
      </c>
      <c r="AD32" s="17">
        <v>3</v>
      </c>
      <c r="AE32" s="18"/>
    </row>
    <row r="33" spans="2:31" x14ac:dyDescent="0.3">
      <c r="B33" s="8">
        <v>17</v>
      </c>
      <c r="C33" s="5">
        <v>18</v>
      </c>
      <c r="D33" s="40" t="s">
        <v>2147</v>
      </c>
      <c r="E33" s="38"/>
      <c r="F33" s="28">
        <v>2</v>
      </c>
      <c r="G33" s="18">
        <v>2</v>
      </c>
      <c r="H33" s="40" t="s">
        <v>605</v>
      </c>
      <c r="I33" s="38"/>
      <c r="J33" s="28">
        <v>2</v>
      </c>
      <c r="K33" s="18">
        <v>2</v>
      </c>
      <c r="L33" s="40" t="s">
        <v>605</v>
      </c>
      <c r="M33" s="38"/>
      <c r="N33" s="28">
        <v>2</v>
      </c>
      <c r="O33" s="18">
        <v>2</v>
      </c>
      <c r="P33" s="40" t="s">
        <v>605</v>
      </c>
      <c r="Q33" s="38"/>
      <c r="R33" s="28">
        <v>2</v>
      </c>
      <c r="S33" s="18">
        <v>2</v>
      </c>
      <c r="T33" s="66" t="s">
        <v>605</v>
      </c>
      <c r="U33" s="38"/>
      <c r="V33" s="28">
        <v>2</v>
      </c>
      <c r="W33" s="18">
        <v>2</v>
      </c>
      <c r="X33" s="26"/>
      <c r="Y33" s="38"/>
      <c r="Z33" s="28"/>
      <c r="AA33" s="18" t="s">
        <v>2267</v>
      </c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66" t="s">
        <v>1047</v>
      </c>
      <c r="E34" s="82"/>
      <c r="F34" s="54" t="s">
        <v>2151</v>
      </c>
      <c r="G34" s="18" t="s">
        <v>2152</v>
      </c>
      <c r="H34" s="66" t="s">
        <v>2208</v>
      </c>
      <c r="I34" s="46"/>
      <c r="J34" s="54" t="s">
        <v>2180</v>
      </c>
      <c r="K34" s="18" t="s">
        <v>2179</v>
      </c>
      <c r="L34" s="40" t="s">
        <v>2209</v>
      </c>
      <c r="M34" s="55" t="s">
        <v>2207</v>
      </c>
      <c r="N34" s="54">
        <v>2</v>
      </c>
      <c r="O34" s="18"/>
      <c r="P34" s="40" t="s">
        <v>2227</v>
      </c>
      <c r="Q34" s="55">
        <v>2</v>
      </c>
      <c r="R34" s="54" t="s">
        <v>2226</v>
      </c>
      <c r="S34" s="18" t="s">
        <v>2225</v>
      </c>
      <c r="T34" s="66" t="s">
        <v>2243</v>
      </c>
      <c r="U34" s="55" t="s">
        <v>2255</v>
      </c>
      <c r="V34" s="54" t="s">
        <v>2255</v>
      </c>
      <c r="W34" s="18"/>
      <c r="X34" s="40" t="s">
        <v>2266</v>
      </c>
      <c r="Y34" s="55" t="s">
        <v>2268</v>
      </c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2150</v>
      </c>
      <c r="F35" s="17" t="s">
        <v>2153</v>
      </c>
      <c r="G35" s="34"/>
      <c r="H35" s="26"/>
      <c r="I35" s="37" t="s">
        <v>2179</v>
      </c>
      <c r="J35" s="17" t="s">
        <v>2181</v>
      </c>
      <c r="K35" s="34"/>
      <c r="L35" s="40" t="s">
        <v>624</v>
      </c>
      <c r="M35" s="37">
        <v>3</v>
      </c>
      <c r="N35" s="17">
        <v>3</v>
      </c>
      <c r="O35" s="34"/>
      <c r="P35" s="40" t="s">
        <v>2228</v>
      </c>
      <c r="Q35" s="37" t="s">
        <v>2225</v>
      </c>
      <c r="R35" s="17" t="s">
        <v>2230</v>
      </c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2131</v>
      </c>
      <c r="E36" s="37">
        <v>3</v>
      </c>
      <c r="F36" s="17">
        <v>3</v>
      </c>
      <c r="G36" s="18"/>
      <c r="H36" s="40" t="s">
        <v>624</v>
      </c>
      <c r="I36" s="37">
        <v>3</v>
      </c>
      <c r="J36" s="17">
        <v>3</v>
      </c>
      <c r="K36" s="18" t="s">
        <v>2183</v>
      </c>
      <c r="L36" s="26"/>
      <c r="M36" s="37"/>
      <c r="N36" s="17"/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1709</v>
      </c>
      <c r="E37" s="37">
        <v>5</v>
      </c>
      <c r="F37" s="17">
        <v>5</v>
      </c>
      <c r="G37" s="18">
        <v>5</v>
      </c>
      <c r="H37" s="40" t="s">
        <v>21</v>
      </c>
      <c r="I37" s="37">
        <v>5</v>
      </c>
      <c r="J37" s="17">
        <v>5</v>
      </c>
      <c r="K37" s="18">
        <v>5</v>
      </c>
      <c r="L37" s="26"/>
      <c r="M37" s="37"/>
      <c r="N37" s="17"/>
      <c r="O37" s="18"/>
      <c r="P37" s="40" t="s">
        <v>2233</v>
      </c>
      <c r="Q37" s="37">
        <v>5</v>
      </c>
      <c r="R37" s="17">
        <v>5</v>
      </c>
      <c r="S37" s="18">
        <v>5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66" t="s">
        <v>2160</v>
      </c>
      <c r="E38" s="37">
        <v>5</v>
      </c>
      <c r="F38" s="17"/>
      <c r="G38" s="18"/>
      <c r="H38" s="66" t="s">
        <v>2186</v>
      </c>
      <c r="I38" s="37">
        <v>5</v>
      </c>
      <c r="J38" s="17"/>
      <c r="K38" s="18"/>
      <c r="L38" s="40" t="s">
        <v>1964</v>
      </c>
      <c r="M38" s="37"/>
      <c r="N38" s="17"/>
      <c r="O38" s="18" t="s">
        <v>2210</v>
      </c>
      <c r="P38" s="40" t="s">
        <v>2234</v>
      </c>
      <c r="Q38" s="37">
        <v>5</v>
      </c>
      <c r="R38" s="17"/>
      <c r="S38" s="18"/>
      <c r="T38" s="29" t="s">
        <v>2257</v>
      </c>
      <c r="U38" s="37"/>
      <c r="V38" s="17"/>
      <c r="W38" s="18"/>
      <c r="X38" s="29" t="s">
        <v>2316</v>
      </c>
      <c r="Y38" s="37"/>
      <c r="Z38" s="17"/>
      <c r="AA38" s="18"/>
      <c r="AB38" s="29" t="s">
        <v>2317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3" t="s">
        <v>2157</v>
      </c>
      <c r="E39" s="39" t="s">
        <v>2154</v>
      </c>
      <c r="F39" s="20" t="s">
        <v>2156</v>
      </c>
      <c r="G39" s="21"/>
      <c r="H39" s="84" t="s">
        <v>2187</v>
      </c>
      <c r="I39" s="39" t="s">
        <v>2184</v>
      </c>
      <c r="J39" s="20" t="s">
        <v>2185</v>
      </c>
      <c r="K39" s="21"/>
      <c r="L39" s="84" t="s">
        <v>2187</v>
      </c>
      <c r="M39" s="39" t="s">
        <v>2211</v>
      </c>
      <c r="N39" s="20"/>
      <c r="O39" s="21"/>
      <c r="P39" s="84" t="s">
        <v>2235</v>
      </c>
      <c r="Q39" s="39"/>
      <c r="R39" s="20" t="s">
        <v>2231</v>
      </c>
      <c r="S39" s="21" t="s">
        <v>2232</v>
      </c>
      <c r="T39" s="84" t="s">
        <v>2258</v>
      </c>
      <c r="U39" s="39"/>
      <c r="V39" s="20">
        <v>2</v>
      </c>
      <c r="W39" s="21" t="s">
        <v>2256</v>
      </c>
      <c r="X39" s="85" t="s">
        <v>2313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02" t="s">
        <v>5</v>
      </c>
      <c r="C40" s="103"/>
      <c r="D40" s="72" t="s">
        <v>1238</v>
      </c>
      <c r="E40" s="145">
        <v>8</v>
      </c>
      <c r="F40" s="146"/>
      <c r="G40" s="147"/>
      <c r="H40" s="72" t="s">
        <v>1238</v>
      </c>
      <c r="I40" s="145">
        <v>9</v>
      </c>
      <c r="J40" s="146"/>
      <c r="K40" s="147"/>
      <c r="L40" s="72" t="s">
        <v>1238</v>
      </c>
      <c r="M40" s="145">
        <v>9</v>
      </c>
      <c r="N40" s="146"/>
      <c r="O40" s="147"/>
      <c r="P40" s="72" t="s">
        <v>1238</v>
      </c>
      <c r="Q40" s="145">
        <v>12</v>
      </c>
      <c r="R40" s="146"/>
      <c r="S40" s="147"/>
      <c r="T40" s="72" t="s">
        <v>1238</v>
      </c>
      <c r="U40" s="145">
        <v>7</v>
      </c>
      <c r="V40" s="146"/>
      <c r="W40" s="147"/>
      <c r="X40" s="72" t="s">
        <v>1238</v>
      </c>
      <c r="Y40" s="145"/>
      <c r="Z40" s="146"/>
      <c r="AA40" s="147"/>
      <c r="AB40" s="72" t="s">
        <v>1238</v>
      </c>
      <c r="AC40" s="145"/>
      <c r="AD40" s="146"/>
      <c r="AE40" s="147"/>
    </row>
    <row r="41" spans="2:31" x14ac:dyDescent="0.3">
      <c r="B41" s="104"/>
      <c r="C41" s="105"/>
      <c r="D41" s="73" t="s">
        <v>1239</v>
      </c>
      <c r="E41" s="148">
        <v>6</v>
      </c>
      <c r="F41" s="149"/>
      <c r="G41" s="150"/>
      <c r="H41" s="73" t="s">
        <v>1239</v>
      </c>
      <c r="I41" s="148">
        <v>4</v>
      </c>
      <c r="J41" s="149"/>
      <c r="K41" s="150"/>
      <c r="L41" s="73" t="s">
        <v>1239</v>
      </c>
      <c r="M41" s="148">
        <v>4</v>
      </c>
      <c r="N41" s="149"/>
      <c r="O41" s="150"/>
      <c r="P41" s="73" t="s">
        <v>1239</v>
      </c>
      <c r="Q41" s="148">
        <v>2</v>
      </c>
      <c r="R41" s="149"/>
      <c r="S41" s="150"/>
      <c r="T41" s="73" t="s">
        <v>1239</v>
      </c>
      <c r="U41" s="148">
        <v>5</v>
      </c>
      <c r="V41" s="149"/>
      <c r="W41" s="150"/>
      <c r="X41" s="73" t="s">
        <v>1239</v>
      </c>
      <c r="Y41" s="148"/>
      <c r="Z41" s="149"/>
      <c r="AA41" s="150"/>
      <c r="AB41" s="73" t="s">
        <v>1239</v>
      </c>
      <c r="AC41" s="148"/>
      <c r="AD41" s="149"/>
      <c r="AE41" s="150"/>
    </row>
    <row r="42" spans="2:31" ht="17.25" thickBot="1" x14ac:dyDescent="0.35">
      <c r="B42" s="104"/>
      <c r="C42" s="105"/>
      <c r="D42" s="74" t="s">
        <v>1240</v>
      </c>
      <c r="E42" s="151">
        <v>0</v>
      </c>
      <c r="F42" s="152"/>
      <c r="G42" s="153"/>
      <c r="H42" s="74" t="s">
        <v>1240</v>
      </c>
      <c r="I42" s="151">
        <v>0</v>
      </c>
      <c r="J42" s="152"/>
      <c r="K42" s="153"/>
      <c r="L42" s="74" t="s">
        <v>1240</v>
      </c>
      <c r="M42" s="151">
        <v>0</v>
      </c>
      <c r="N42" s="152"/>
      <c r="O42" s="153"/>
      <c r="P42" s="74" t="s">
        <v>1240</v>
      </c>
      <c r="Q42" s="151">
        <v>0</v>
      </c>
      <c r="R42" s="152"/>
      <c r="S42" s="153"/>
      <c r="T42" s="74" t="s">
        <v>1240</v>
      </c>
      <c r="U42" s="151">
        <v>1</v>
      </c>
      <c r="V42" s="152"/>
      <c r="W42" s="153"/>
      <c r="X42" s="74" t="s">
        <v>1240</v>
      </c>
      <c r="Y42" s="151"/>
      <c r="Z42" s="152"/>
      <c r="AA42" s="153"/>
      <c r="AB42" s="74" t="s">
        <v>1240</v>
      </c>
      <c r="AC42" s="151"/>
      <c r="AD42" s="152"/>
      <c r="AE42" s="153"/>
    </row>
    <row r="43" spans="2:31" x14ac:dyDescent="0.3">
      <c r="B43" s="104"/>
      <c r="C43" s="105"/>
      <c r="D43" s="154" t="s">
        <v>2035</v>
      </c>
      <c r="E43" s="155"/>
      <c r="F43" s="155"/>
      <c r="G43" s="156"/>
      <c r="H43" s="154" t="s">
        <v>2035</v>
      </c>
      <c r="I43" s="155"/>
      <c r="J43" s="155"/>
      <c r="K43" s="156"/>
      <c r="L43" s="154" t="s">
        <v>2035</v>
      </c>
      <c r="M43" s="155"/>
      <c r="N43" s="155"/>
      <c r="O43" s="156"/>
      <c r="P43" s="154" t="s">
        <v>2035</v>
      </c>
      <c r="Q43" s="155"/>
      <c r="R43" s="155"/>
      <c r="S43" s="156"/>
      <c r="T43" s="154" t="s">
        <v>2035</v>
      </c>
      <c r="U43" s="155"/>
      <c r="V43" s="155"/>
      <c r="W43" s="156"/>
      <c r="X43" s="154" t="s">
        <v>2035</v>
      </c>
      <c r="Y43" s="155"/>
      <c r="Z43" s="155"/>
      <c r="AA43" s="156"/>
      <c r="AB43" s="157"/>
      <c r="AC43" s="158"/>
      <c r="AD43" s="158"/>
      <c r="AE43" s="159"/>
    </row>
    <row r="44" spans="2:31" x14ac:dyDescent="0.3">
      <c r="B44" s="106"/>
      <c r="C44" s="107"/>
      <c r="D44" s="160"/>
      <c r="E44" s="161"/>
      <c r="F44" s="161"/>
      <c r="G44" s="162"/>
      <c r="H44" s="163" t="s">
        <v>2174</v>
      </c>
      <c r="I44" s="164"/>
      <c r="J44" s="164"/>
      <c r="K44" s="165"/>
      <c r="L44" s="163" t="s">
        <v>2200</v>
      </c>
      <c r="M44" s="164"/>
      <c r="N44" s="164"/>
      <c r="O44" s="165"/>
      <c r="P44" s="163" t="s">
        <v>2221</v>
      </c>
      <c r="Q44" s="164"/>
      <c r="R44" s="164"/>
      <c r="S44" s="165"/>
      <c r="T44" s="160"/>
      <c r="U44" s="161"/>
      <c r="V44" s="161"/>
      <c r="W44" s="162"/>
      <c r="X44" s="160" t="s">
        <v>2272</v>
      </c>
      <c r="Y44" s="161"/>
      <c r="Z44" s="161"/>
      <c r="AA44" s="162"/>
      <c r="AB44" s="160"/>
      <c r="AC44" s="161"/>
      <c r="AD44" s="161"/>
      <c r="AE44" s="162"/>
    </row>
    <row r="45" spans="2:31" x14ac:dyDescent="0.3">
      <c r="B45" s="106"/>
      <c r="C45" s="107"/>
      <c r="D45" s="160"/>
      <c r="E45" s="161"/>
      <c r="F45" s="161"/>
      <c r="G45" s="162"/>
      <c r="H45" s="163" t="s">
        <v>2175</v>
      </c>
      <c r="I45" s="164"/>
      <c r="J45" s="164"/>
      <c r="K45" s="165"/>
      <c r="L45" s="160"/>
      <c r="M45" s="161"/>
      <c r="N45" s="161"/>
      <c r="O45" s="162"/>
      <c r="P45" s="160"/>
      <c r="Q45" s="161"/>
      <c r="R45" s="161"/>
      <c r="S45" s="162"/>
      <c r="T45" s="160"/>
      <c r="U45" s="161"/>
      <c r="V45" s="161"/>
      <c r="W45" s="162"/>
      <c r="X45" s="160"/>
      <c r="Y45" s="161"/>
      <c r="Z45" s="161"/>
      <c r="AA45" s="162"/>
      <c r="AB45" s="160"/>
      <c r="AC45" s="161"/>
      <c r="AD45" s="161"/>
      <c r="AE45" s="162"/>
    </row>
    <row r="46" spans="2:31" x14ac:dyDescent="0.3">
      <c r="B46" s="106"/>
      <c r="C46" s="107"/>
      <c r="D46" s="160"/>
      <c r="E46" s="161"/>
      <c r="F46" s="161"/>
      <c r="G46" s="162"/>
      <c r="H46" s="160"/>
      <c r="I46" s="161"/>
      <c r="J46" s="161"/>
      <c r="K46" s="162"/>
      <c r="L46" s="160"/>
      <c r="M46" s="161"/>
      <c r="N46" s="161"/>
      <c r="O46" s="162"/>
      <c r="P46" s="160"/>
      <c r="Q46" s="161"/>
      <c r="R46" s="161"/>
      <c r="S46" s="162"/>
      <c r="T46" s="160"/>
      <c r="U46" s="161"/>
      <c r="V46" s="161"/>
      <c r="W46" s="162"/>
      <c r="X46" s="160"/>
      <c r="Y46" s="161"/>
      <c r="Z46" s="161"/>
      <c r="AA46" s="162"/>
      <c r="AB46" s="160"/>
      <c r="AC46" s="161"/>
      <c r="AD46" s="161"/>
      <c r="AE46" s="162"/>
    </row>
    <row r="47" spans="2:31" ht="17.25" thickBot="1" x14ac:dyDescent="0.35">
      <c r="B47" s="108"/>
      <c r="C47" s="109"/>
      <c r="D47" s="166"/>
      <c r="E47" s="167"/>
      <c r="F47" s="167"/>
      <c r="G47" s="168"/>
      <c r="H47" s="166"/>
      <c r="I47" s="167"/>
      <c r="J47" s="167"/>
      <c r="K47" s="168"/>
      <c r="L47" s="166"/>
      <c r="M47" s="167"/>
      <c r="N47" s="167"/>
      <c r="O47" s="168"/>
      <c r="P47" s="166"/>
      <c r="Q47" s="167"/>
      <c r="R47" s="167"/>
      <c r="S47" s="168"/>
      <c r="T47" s="166"/>
      <c r="U47" s="167"/>
      <c r="V47" s="167"/>
      <c r="W47" s="168"/>
      <c r="X47" s="166"/>
      <c r="Y47" s="167"/>
      <c r="Z47" s="167"/>
      <c r="AA47" s="168"/>
      <c r="AB47" s="166"/>
      <c r="AC47" s="167"/>
      <c r="AD47" s="167"/>
      <c r="AE47" s="168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84</v>
      </c>
      <c r="C50" s="71">
        <f t="shared" ref="C50:C56" si="1">B50*20/60</f>
        <v>28</v>
      </c>
      <c r="D50" s="1" t="s">
        <v>1272</v>
      </c>
      <c r="E50" s="1">
        <f>COUNTIF($E$16:$G$39, "C"&amp;"*")</f>
        <v>16</v>
      </c>
      <c r="F50" s="1"/>
      <c r="G50" s="1"/>
      <c r="H50" s="1"/>
      <c r="I50" s="1">
        <f>COUNTIF($I$16:$K$39, "C"&amp;"*")</f>
        <v>23</v>
      </c>
      <c r="J50" s="1"/>
      <c r="K50" s="1"/>
      <c r="L50" s="1"/>
      <c r="M50" s="1">
        <f>COUNTIF($M$16:$O$39, "C"&amp;"*")</f>
        <v>18</v>
      </c>
      <c r="N50" s="1"/>
      <c r="O50" s="1"/>
      <c r="P50" s="1"/>
      <c r="Q50" s="1">
        <f>COUNTIF($Q$16:$S$39, "C"&amp;"*")</f>
        <v>15</v>
      </c>
      <c r="R50" s="1"/>
      <c r="S50" s="1"/>
      <c r="T50" s="1"/>
      <c r="U50" s="1">
        <f>COUNTIF($U$16:$W$39, "C"&amp;"*")</f>
        <v>12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11</v>
      </c>
      <c r="C51" s="71">
        <f t="shared" si="1"/>
        <v>3.6666666666666665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1</v>
      </c>
      <c r="R51" s="1"/>
      <c r="S51" s="1"/>
      <c r="T51" s="1"/>
      <c r="U51" s="1">
        <f>COUNTIF($U$16:$W$39, "AC"&amp;"*")</f>
        <v>5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5</v>
      </c>
      <c r="AD51" s="1"/>
      <c r="AE51" s="1"/>
    </row>
    <row r="52" spans="2:31" x14ac:dyDescent="0.3">
      <c r="B52" s="1">
        <f t="shared" si="0"/>
        <v>46</v>
      </c>
      <c r="C52" s="71">
        <f t="shared" si="1"/>
        <v>15.333333333333334</v>
      </c>
      <c r="D52" s="1" t="s">
        <v>1273</v>
      </c>
      <c r="E52" s="1">
        <f>COUNTIF($E$16:$G$39, "P"&amp;"*")-COUNTIF($E$16:$G$39, "P1"&amp;"*")</f>
        <v>5</v>
      </c>
      <c r="F52" s="1"/>
      <c r="G52" s="1"/>
      <c r="H52" s="1"/>
      <c r="I52" s="1">
        <f>COUNTIF($I$16:$K$39, "P"&amp;"*")-COUNTIF($I$16:$K$39, "P1"&amp;"*")</f>
        <v>6</v>
      </c>
      <c r="J52" s="1"/>
      <c r="K52" s="1"/>
      <c r="L52" s="1"/>
      <c r="M52" s="1">
        <f>COUNTIF($M$16:$O$39, "P"&amp;"*")-COUNTIF($M$16:$O$39, "P1"&amp;"*")</f>
        <v>7</v>
      </c>
      <c r="N52" s="1"/>
      <c r="O52" s="1"/>
      <c r="P52" s="1"/>
      <c r="Q52" s="1">
        <f>COUNTIF($Q$16:$S$39, "P"&amp;"*")-COUNTIF($Q$16:$S$39, "P1"&amp;"*")</f>
        <v>13</v>
      </c>
      <c r="R52" s="1"/>
      <c r="S52" s="1"/>
      <c r="T52" s="1"/>
      <c r="U52" s="1">
        <f>COUNTIF($U$16:$W$39, "P"&amp;"*")-COUNTIF($U$16:$W$39, "P1"&amp;"*")</f>
        <v>10</v>
      </c>
      <c r="V52" s="1"/>
      <c r="W52" s="1"/>
      <c r="X52" s="1"/>
      <c r="Y52" s="1">
        <f>COUNTIF($Y$16:$AA$39, "P"&amp;"*")-COUNTIF($Y$16:$AA$39, "P1"&amp;"*")</f>
        <v>5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27</v>
      </c>
      <c r="C53" s="71">
        <f t="shared" si="1"/>
        <v>9</v>
      </c>
      <c r="D53" s="1" t="s">
        <v>1841</v>
      </c>
      <c r="E53" s="1">
        <f>COUNTIF($E$16:$G$39, "AP"&amp;"*")</f>
        <v>9</v>
      </c>
      <c r="F53" s="1"/>
      <c r="G53" s="1"/>
      <c r="H53" s="1"/>
      <c r="I53" s="1">
        <f>COUNTIF($I$16:$K$39, "AP"&amp;"*")</f>
        <v>1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7</v>
      </c>
      <c r="Z53" s="1"/>
      <c r="AA53" s="1"/>
      <c r="AB53" s="1"/>
      <c r="AC53" s="1">
        <f>COUNTIF($AC$16:$AE$39, "AP"&amp;"*")</f>
        <v>10</v>
      </c>
      <c r="AD53" s="1"/>
      <c r="AE53" s="1"/>
    </row>
    <row r="54" spans="2:31" x14ac:dyDescent="0.3">
      <c r="B54" s="1">
        <f t="shared" si="0"/>
        <v>43</v>
      </c>
      <c r="C54" s="71">
        <f t="shared" si="1"/>
        <v>14.333333333333334</v>
      </c>
      <c r="D54" s="1" t="s">
        <v>1859</v>
      </c>
      <c r="E54" s="1">
        <f>COUNTIF($E$16:$G$39, 3) + COUNTIF($E$16:$G$39, "P1")</f>
        <v>5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5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15</v>
      </c>
      <c r="Z54" s="1"/>
      <c r="AA54" s="1"/>
      <c r="AB54" s="1"/>
      <c r="AC54" s="1">
        <f>COUNTIF($AC$16:$AE$39, 3)+COUNTIF($AC$16:$AE$39, "P1")</f>
        <v>4</v>
      </c>
      <c r="AD54" s="1"/>
      <c r="AE54" s="1"/>
    </row>
    <row r="55" spans="2:31" x14ac:dyDescent="0.3">
      <c r="B55" s="1">
        <f t="shared" si="0"/>
        <v>20</v>
      </c>
      <c r="C55" s="71">
        <f t="shared" si="1"/>
        <v>6.666666666666667</v>
      </c>
      <c r="D55" s="1" t="s">
        <v>1860</v>
      </c>
      <c r="E55" s="1">
        <f>COUNTIF($E$16:$G$39, 2)</f>
        <v>3</v>
      </c>
      <c r="F55" s="1"/>
      <c r="G55" s="1"/>
      <c r="H55" s="1"/>
      <c r="I55" s="1">
        <f>COUNTIF($I$16:$K$39, 2)</f>
        <v>3</v>
      </c>
      <c r="J55" s="1"/>
      <c r="K55" s="1"/>
      <c r="L55" s="1"/>
      <c r="M55" s="1">
        <f>COUNTIF($M$16:$O$39, 2)</f>
        <v>4</v>
      </c>
      <c r="N55" s="1"/>
      <c r="O55" s="1"/>
      <c r="P55" s="1"/>
      <c r="Q55" s="1">
        <f>COUNTIF($Q$16:$S$39, 2)</f>
        <v>4</v>
      </c>
      <c r="R55" s="1"/>
      <c r="S55" s="1"/>
      <c r="T55" s="1"/>
      <c r="U55" s="1">
        <f>COUNTIF($U$16:$W$39, 2)</f>
        <v>4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25</v>
      </c>
      <c r="C56" s="71">
        <f t="shared" si="1"/>
        <v>8.3333333333333339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2</v>
      </c>
      <c r="N56" s="1"/>
      <c r="O56" s="1"/>
      <c r="P56" s="1"/>
      <c r="Q56" s="1">
        <f>COUNTIF($Q$16:$S$39, 1) + COUNTIF($Q$16:$S$39, 4)+COUNTIF($Q$16:$S$39, 5)</f>
        <v>6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3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377" priority="38" operator="equal">
      <formula>$B$14+0</formula>
    </cfRule>
    <cfRule type="cellIs" dxfId="376" priority="39" operator="equal">
      <formula>$B$14</formula>
    </cfRule>
  </conditionalFormatting>
  <conditionalFormatting sqref="C16:C39">
    <cfRule type="cellIs" dxfId="375" priority="37" operator="equal">
      <formula>$B$14+1</formula>
    </cfRule>
  </conditionalFormatting>
  <conditionalFormatting sqref="D12:AE12">
    <cfRule type="timePeriod" dxfId="374" priority="36" timePeriod="today">
      <formula>FLOOR(D12,1)=TODAY()</formula>
    </cfRule>
  </conditionalFormatting>
  <conditionalFormatting sqref="E16:G39">
    <cfRule type="notContainsBlanks" dxfId="373" priority="34">
      <formula>LEN(TRIM(E16))&gt;0</formula>
    </cfRule>
    <cfRule type="containsText" dxfId="372" priority="35" operator="containsText" text="1234567789">
      <formula>NOT(ISERROR(SEARCH("1234567789",E16)))</formula>
    </cfRule>
  </conditionalFormatting>
  <conditionalFormatting sqref="E16:G39">
    <cfRule type="containsText" dxfId="371" priority="31" operator="containsText" text="A">
      <formula>NOT(ISERROR(SEARCH("A",E16)))</formula>
    </cfRule>
    <cfRule type="containsText" dxfId="370" priority="32" operator="containsText" text="P">
      <formula>NOT(ISERROR(SEARCH("P",E16)))</formula>
    </cfRule>
    <cfRule type="containsText" dxfId="369" priority="33" operator="containsText" text="C">
      <formula>NOT(ISERROR(SEARCH("C",E16)))</formula>
    </cfRule>
  </conditionalFormatting>
  <conditionalFormatting sqref="I16:K39">
    <cfRule type="notContainsBlanks" dxfId="368" priority="29">
      <formula>LEN(TRIM(I16))&gt;0</formula>
    </cfRule>
    <cfRule type="containsText" dxfId="367" priority="30" operator="containsText" text="1234567789">
      <formula>NOT(ISERROR(SEARCH("1234567789",I16)))</formula>
    </cfRule>
  </conditionalFormatting>
  <conditionalFormatting sqref="I16:K39">
    <cfRule type="containsText" dxfId="366" priority="26" operator="containsText" text="A">
      <formula>NOT(ISERROR(SEARCH("A",I16)))</formula>
    </cfRule>
    <cfRule type="containsText" dxfId="365" priority="27" operator="containsText" text="P">
      <formula>NOT(ISERROR(SEARCH("P",I16)))</formula>
    </cfRule>
    <cfRule type="containsText" dxfId="364" priority="28" operator="containsText" text="C">
      <formula>NOT(ISERROR(SEARCH("C",I16)))</formula>
    </cfRule>
  </conditionalFormatting>
  <conditionalFormatting sqref="M16:O39">
    <cfRule type="notContainsBlanks" dxfId="363" priority="24">
      <formula>LEN(TRIM(M16))&gt;0</formula>
    </cfRule>
    <cfRule type="containsText" dxfId="362" priority="25" operator="containsText" text="1234567789">
      <formula>NOT(ISERROR(SEARCH("1234567789",M16)))</formula>
    </cfRule>
  </conditionalFormatting>
  <conditionalFormatting sqref="M16:O39">
    <cfRule type="containsText" dxfId="361" priority="21" operator="containsText" text="A">
      <formula>NOT(ISERROR(SEARCH("A",M16)))</formula>
    </cfRule>
    <cfRule type="containsText" dxfId="360" priority="22" operator="containsText" text="P">
      <formula>NOT(ISERROR(SEARCH("P",M16)))</formula>
    </cfRule>
    <cfRule type="containsText" dxfId="359" priority="23" operator="containsText" text="C">
      <formula>NOT(ISERROR(SEARCH("C",M16)))</formula>
    </cfRule>
  </conditionalFormatting>
  <conditionalFormatting sqref="Q16:S39">
    <cfRule type="notContainsBlanks" dxfId="358" priority="19">
      <formula>LEN(TRIM(Q16))&gt;0</formula>
    </cfRule>
    <cfRule type="containsText" dxfId="357" priority="20" operator="containsText" text="1234567789">
      <formula>NOT(ISERROR(SEARCH("1234567789",Q16)))</formula>
    </cfRule>
  </conditionalFormatting>
  <conditionalFormatting sqref="Q16:S39">
    <cfRule type="containsText" dxfId="356" priority="16" operator="containsText" text="A">
      <formula>NOT(ISERROR(SEARCH("A",Q16)))</formula>
    </cfRule>
    <cfRule type="containsText" dxfId="355" priority="17" operator="containsText" text="P">
      <formula>NOT(ISERROR(SEARCH("P",Q16)))</formula>
    </cfRule>
    <cfRule type="containsText" dxfId="354" priority="18" operator="containsText" text="C">
      <formula>NOT(ISERROR(SEARCH("C",Q16)))</formula>
    </cfRule>
  </conditionalFormatting>
  <conditionalFormatting sqref="U16:W39">
    <cfRule type="notContainsBlanks" dxfId="353" priority="14">
      <formula>LEN(TRIM(U16))&gt;0</formula>
    </cfRule>
    <cfRule type="containsText" dxfId="352" priority="15" operator="containsText" text="1234567789">
      <formula>NOT(ISERROR(SEARCH("1234567789",U16)))</formula>
    </cfRule>
  </conditionalFormatting>
  <conditionalFormatting sqref="U16:W39">
    <cfRule type="containsText" dxfId="351" priority="11" operator="containsText" text="A">
      <formula>NOT(ISERROR(SEARCH("A",U16)))</formula>
    </cfRule>
    <cfRule type="containsText" dxfId="350" priority="12" operator="containsText" text="P">
      <formula>NOT(ISERROR(SEARCH("P",U16)))</formula>
    </cfRule>
    <cfRule type="containsText" dxfId="349" priority="13" operator="containsText" text="C">
      <formula>NOT(ISERROR(SEARCH("C",U16)))</formula>
    </cfRule>
  </conditionalFormatting>
  <conditionalFormatting sqref="Y16:AA39">
    <cfRule type="notContainsBlanks" dxfId="348" priority="9">
      <formula>LEN(TRIM(Y16))&gt;0</formula>
    </cfRule>
    <cfRule type="containsText" dxfId="347" priority="10" operator="containsText" text="1234567789">
      <formula>NOT(ISERROR(SEARCH("1234567789",Y16)))</formula>
    </cfRule>
  </conditionalFormatting>
  <conditionalFormatting sqref="Y16:AA39">
    <cfRule type="containsText" dxfId="346" priority="6" operator="containsText" text="A">
      <formula>NOT(ISERROR(SEARCH("A",Y16)))</formula>
    </cfRule>
    <cfRule type="containsText" dxfId="345" priority="7" operator="containsText" text="P">
      <formula>NOT(ISERROR(SEARCH("P",Y16)))</formula>
    </cfRule>
    <cfRule type="containsText" dxfId="344" priority="8" operator="containsText" text="C">
      <formula>NOT(ISERROR(SEARCH("C",Y16)))</formula>
    </cfRule>
  </conditionalFormatting>
  <conditionalFormatting sqref="AC16:AE39">
    <cfRule type="notContainsBlanks" dxfId="343" priority="4">
      <formula>LEN(TRIM(AC16))&gt;0</formula>
    </cfRule>
    <cfRule type="containsText" dxfId="342" priority="5" operator="containsText" text="1234567789">
      <formula>NOT(ISERROR(SEARCH("1234567789",AC16)))</formula>
    </cfRule>
  </conditionalFormatting>
  <conditionalFormatting sqref="AC16:AE39">
    <cfRule type="containsText" dxfId="341" priority="1" operator="containsText" text="A">
      <formula>NOT(ISERROR(SEARCH("A",AC16)))</formula>
    </cfRule>
    <cfRule type="containsText" dxfId="340" priority="2" operator="containsText" text="P">
      <formula>NOT(ISERROR(SEARCH("P",AC16)))</formula>
    </cfRule>
    <cfRule type="containsText" dxfId="339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5"/>
  <sheetViews>
    <sheetView showGridLines="0" zoomScale="90" zoomScaleNormal="90" workbookViewId="0">
      <pane xSplit="3" topLeftCell="D1" activePane="topRight" state="frozen"/>
      <selection pane="topRight" activeCell="Y32" sqref="Y32:AA3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4.8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2" t="s">
        <v>11</v>
      </c>
      <c r="C2" s="103"/>
      <c r="D2" s="110" t="s">
        <v>2079</v>
      </c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0" t="s">
        <v>2072</v>
      </c>
      <c r="U2" s="111"/>
      <c r="V2" s="111"/>
      <c r="W2" s="111"/>
      <c r="X2" s="111"/>
      <c r="Y2" s="111"/>
      <c r="Z2" s="111"/>
      <c r="AA2" s="111"/>
      <c r="AB2" s="111"/>
      <c r="AC2" s="111"/>
      <c r="AD2" s="111"/>
      <c r="AE2" s="114"/>
    </row>
    <row r="3" spans="2:31" x14ac:dyDescent="0.3">
      <c r="B3" s="104"/>
      <c r="C3" s="105"/>
      <c r="D3" s="112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2"/>
      <c r="U3" s="113"/>
      <c r="V3" s="113"/>
      <c r="W3" s="113"/>
      <c r="X3" s="113"/>
      <c r="Y3" s="113"/>
      <c r="Z3" s="113"/>
      <c r="AA3" s="113"/>
      <c r="AB3" s="113"/>
      <c r="AC3" s="113"/>
      <c r="AD3" s="113"/>
      <c r="AE3" s="115"/>
    </row>
    <row r="4" spans="2:31" x14ac:dyDescent="0.3">
      <c r="B4" s="104"/>
      <c r="C4" s="105"/>
      <c r="D4" s="112"/>
      <c r="E4" s="113"/>
      <c r="F4" s="113"/>
      <c r="G4" s="113"/>
      <c r="H4" s="113"/>
      <c r="I4" s="113"/>
      <c r="J4" s="113"/>
      <c r="K4" s="113"/>
      <c r="L4" s="113"/>
      <c r="M4" s="113"/>
      <c r="N4" s="113"/>
      <c r="O4" s="113"/>
      <c r="P4" s="113"/>
      <c r="Q4" s="113"/>
      <c r="R4" s="113"/>
      <c r="S4" s="113"/>
      <c r="T4" s="112"/>
      <c r="U4" s="113"/>
      <c r="V4" s="113"/>
      <c r="W4" s="113"/>
      <c r="X4" s="113"/>
      <c r="Y4" s="113"/>
      <c r="Z4" s="113"/>
      <c r="AA4" s="113"/>
      <c r="AB4" s="113"/>
      <c r="AC4" s="113"/>
      <c r="AD4" s="113"/>
      <c r="AE4" s="115"/>
    </row>
    <row r="5" spans="2:31" x14ac:dyDescent="0.3">
      <c r="B5" s="104"/>
      <c r="C5" s="105"/>
      <c r="D5" s="112"/>
      <c r="E5" s="113"/>
      <c r="F5" s="113"/>
      <c r="G5" s="113"/>
      <c r="H5" s="113"/>
      <c r="I5" s="113"/>
      <c r="J5" s="113"/>
      <c r="K5" s="113"/>
      <c r="L5" s="113"/>
      <c r="M5" s="113"/>
      <c r="N5" s="113"/>
      <c r="O5" s="113"/>
      <c r="P5" s="113"/>
      <c r="Q5" s="113"/>
      <c r="R5" s="113"/>
      <c r="S5" s="113"/>
      <c r="T5" s="112"/>
      <c r="U5" s="113"/>
      <c r="V5" s="113"/>
      <c r="W5" s="113"/>
      <c r="X5" s="113"/>
      <c r="Y5" s="113"/>
      <c r="Z5" s="113"/>
      <c r="AA5" s="113"/>
      <c r="AB5" s="113"/>
      <c r="AC5" s="113"/>
      <c r="AD5" s="113"/>
      <c r="AE5" s="115"/>
    </row>
    <row r="6" spans="2:31" x14ac:dyDescent="0.3">
      <c r="B6" s="106"/>
      <c r="C6" s="107"/>
      <c r="D6" s="112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113"/>
      <c r="P6" s="113"/>
      <c r="Q6" s="113"/>
      <c r="R6" s="113"/>
      <c r="S6" s="113"/>
      <c r="T6" s="112"/>
      <c r="U6" s="113"/>
      <c r="V6" s="113"/>
      <c r="W6" s="113"/>
      <c r="X6" s="113"/>
      <c r="Y6" s="113"/>
      <c r="Z6" s="113"/>
      <c r="AA6" s="113"/>
      <c r="AB6" s="113"/>
      <c r="AC6" s="113"/>
      <c r="AD6" s="113"/>
      <c r="AE6" s="115"/>
    </row>
    <row r="7" spans="2:31" x14ac:dyDescent="0.3">
      <c r="B7" s="106"/>
      <c r="C7" s="107"/>
      <c r="D7" s="112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3"/>
      <c r="P7" s="113"/>
      <c r="Q7" s="113"/>
      <c r="R7" s="113"/>
      <c r="S7" s="113"/>
      <c r="T7" s="112"/>
      <c r="U7" s="113"/>
      <c r="V7" s="113"/>
      <c r="W7" s="113"/>
      <c r="X7" s="113"/>
      <c r="Y7" s="113"/>
      <c r="Z7" s="113"/>
      <c r="AA7" s="113"/>
      <c r="AB7" s="113"/>
      <c r="AC7" s="113"/>
      <c r="AD7" s="113"/>
      <c r="AE7" s="115"/>
    </row>
    <row r="8" spans="2:31" x14ac:dyDescent="0.3">
      <c r="B8" s="106"/>
      <c r="C8" s="107"/>
      <c r="D8" s="112"/>
      <c r="E8" s="113"/>
      <c r="F8" s="113"/>
      <c r="G8" s="113"/>
      <c r="H8" s="113"/>
      <c r="I8" s="113"/>
      <c r="J8" s="113"/>
      <c r="K8" s="113"/>
      <c r="L8" s="113"/>
      <c r="M8" s="113"/>
      <c r="N8" s="113"/>
      <c r="O8" s="113"/>
      <c r="P8" s="113"/>
      <c r="Q8" s="113"/>
      <c r="R8" s="113"/>
      <c r="S8" s="113"/>
      <c r="T8" s="112"/>
      <c r="U8" s="113"/>
      <c r="V8" s="113"/>
      <c r="W8" s="113"/>
      <c r="X8" s="113"/>
      <c r="Y8" s="113"/>
      <c r="Z8" s="113"/>
      <c r="AA8" s="113"/>
      <c r="AB8" s="113"/>
      <c r="AC8" s="113"/>
      <c r="AD8" s="113"/>
      <c r="AE8" s="115"/>
    </row>
    <row r="9" spans="2:31" x14ac:dyDescent="0.3">
      <c r="B9" s="106"/>
      <c r="C9" s="107"/>
      <c r="D9" s="112"/>
      <c r="E9" s="113"/>
      <c r="F9" s="113"/>
      <c r="G9" s="113"/>
      <c r="H9" s="113"/>
      <c r="I9" s="113"/>
      <c r="J9" s="113"/>
      <c r="K9" s="113"/>
      <c r="L9" s="113"/>
      <c r="M9" s="113"/>
      <c r="N9" s="113"/>
      <c r="O9" s="113"/>
      <c r="P9" s="113"/>
      <c r="Q9" s="113"/>
      <c r="R9" s="113"/>
      <c r="S9" s="113"/>
      <c r="T9" s="112"/>
      <c r="U9" s="113"/>
      <c r="V9" s="113"/>
      <c r="W9" s="113"/>
      <c r="X9" s="113"/>
      <c r="Y9" s="113"/>
      <c r="Z9" s="113"/>
      <c r="AA9" s="113"/>
      <c r="AB9" s="113"/>
      <c r="AC9" s="113"/>
      <c r="AD9" s="113"/>
      <c r="AE9" s="115"/>
    </row>
    <row r="10" spans="2:31" ht="17.25" thickBot="1" x14ac:dyDescent="0.35">
      <c r="B10" s="108"/>
      <c r="C10" s="109"/>
      <c r="D10" s="112"/>
      <c r="E10" s="113"/>
      <c r="F10" s="113"/>
      <c r="G10" s="113"/>
      <c r="H10" s="113"/>
      <c r="I10" s="113"/>
      <c r="J10" s="113"/>
      <c r="K10" s="113"/>
      <c r="L10" s="113"/>
      <c r="M10" s="113"/>
      <c r="N10" s="113"/>
      <c r="O10" s="113"/>
      <c r="P10" s="113"/>
      <c r="Q10" s="113"/>
      <c r="R10" s="113"/>
      <c r="S10" s="113"/>
      <c r="T10" s="112"/>
      <c r="U10" s="113"/>
      <c r="V10" s="113"/>
      <c r="W10" s="113"/>
      <c r="X10" s="113"/>
      <c r="Y10" s="113"/>
      <c r="Z10" s="113"/>
      <c r="AA10" s="113"/>
      <c r="AB10" s="113"/>
      <c r="AC10" s="113"/>
      <c r="AD10" s="113"/>
      <c r="AE10" s="115"/>
    </row>
    <row r="11" spans="2:31" ht="18" thickBot="1" x14ac:dyDescent="0.35">
      <c r="B11" s="116"/>
      <c r="C11" s="117"/>
      <c r="D11" s="120">
        <v>44970</v>
      </c>
      <c r="E11" s="121"/>
      <c r="F11" s="121"/>
      <c r="G11" s="122"/>
      <c r="H11" s="120">
        <f>D11+1</f>
        <v>44971</v>
      </c>
      <c r="I11" s="121"/>
      <c r="J11" s="121"/>
      <c r="K11" s="122"/>
      <c r="L11" s="120">
        <f>H11+1</f>
        <v>44972</v>
      </c>
      <c r="M11" s="121"/>
      <c r="N11" s="121"/>
      <c r="O11" s="122"/>
      <c r="P11" s="120">
        <f>L11+1</f>
        <v>44973</v>
      </c>
      <c r="Q11" s="121"/>
      <c r="R11" s="121"/>
      <c r="S11" s="122"/>
      <c r="T11" s="120">
        <f>P11+1</f>
        <v>44974</v>
      </c>
      <c r="U11" s="121"/>
      <c r="V11" s="121"/>
      <c r="W11" s="122"/>
      <c r="X11" s="123">
        <f>T11+1</f>
        <v>44975</v>
      </c>
      <c r="Y11" s="124"/>
      <c r="Z11" s="124"/>
      <c r="AA11" s="125"/>
      <c r="AB11" s="126">
        <f>X11+1</f>
        <v>44976</v>
      </c>
      <c r="AC11" s="127"/>
      <c r="AD11" s="127"/>
      <c r="AE11" s="128"/>
    </row>
    <row r="12" spans="2:31" ht="18" thickBot="1" x14ac:dyDescent="0.35">
      <c r="B12" s="118"/>
      <c r="C12" s="119"/>
      <c r="D12" s="129" t="s">
        <v>48</v>
      </c>
      <c r="E12" s="130"/>
      <c r="F12" s="130"/>
      <c r="G12" s="131"/>
      <c r="H12" s="129" t="s">
        <v>49</v>
      </c>
      <c r="I12" s="130"/>
      <c r="J12" s="130"/>
      <c r="K12" s="131"/>
      <c r="L12" s="129" t="s">
        <v>32</v>
      </c>
      <c r="M12" s="130"/>
      <c r="N12" s="130"/>
      <c r="O12" s="131"/>
      <c r="P12" s="129" t="s">
        <v>52</v>
      </c>
      <c r="Q12" s="130"/>
      <c r="R12" s="130"/>
      <c r="S12" s="131"/>
      <c r="T12" s="129" t="s">
        <v>53</v>
      </c>
      <c r="U12" s="130"/>
      <c r="V12" s="130"/>
      <c r="W12" s="131"/>
      <c r="X12" s="132" t="s">
        <v>54</v>
      </c>
      <c r="Y12" s="133"/>
      <c r="Z12" s="133"/>
      <c r="AA12" s="134"/>
      <c r="AB12" s="135" t="s">
        <v>55</v>
      </c>
      <c r="AC12" s="136"/>
      <c r="AD12" s="136"/>
      <c r="AE12" s="137"/>
    </row>
    <row r="13" spans="2:31" ht="17.25" thickBot="1" x14ac:dyDescent="0.35">
      <c r="B13" s="143" t="str">
        <f ca="1">TEXT(NOW(),"h")</f>
        <v>20</v>
      </c>
      <c r="C13" s="144"/>
      <c r="D13" s="12" t="s">
        <v>3</v>
      </c>
      <c r="E13" s="138" t="s">
        <v>4</v>
      </c>
      <c r="F13" s="139"/>
      <c r="G13" s="140"/>
      <c r="H13" s="12" t="s">
        <v>3</v>
      </c>
      <c r="I13" s="138" t="s">
        <v>4</v>
      </c>
      <c r="J13" s="139"/>
      <c r="K13" s="140"/>
      <c r="L13" s="12" t="s">
        <v>3</v>
      </c>
      <c r="M13" s="138" t="s">
        <v>4</v>
      </c>
      <c r="N13" s="139"/>
      <c r="O13" s="140"/>
      <c r="P13" s="12" t="s">
        <v>3</v>
      </c>
      <c r="Q13" s="138" t="s">
        <v>4</v>
      </c>
      <c r="R13" s="139"/>
      <c r="S13" s="140"/>
      <c r="T13" s="12" t="s">
        <v>3</v>
      </c>
      <c r="U13" s="138" t="s">
        <v>4</v>
      </c>
      <c r="V13" s="139"/>
      <c r="W13" s="140"/>
      <c r="X13" s="12" t="s">
        <v>3</v>
      </c>
      <c r="Y13" s="138" t="s">
        <v>4</v>
      </c>
      <c r="Z13" s="139"/>
      <c r="AA13" s="140"/>
      <c r="AB13" s="12" t="s">
        <v>3</v>
      </c>
      <c r="AC13" s="138" t="s">
        <v>4</v>
      </c>
      <c r="AD13" s="139"/>
      <c r="AE13" s="140"/>
    </row>
    <row r="14" spans="2:31" ht="20.25" x14ac:dyDescent="0.3">
      <c r="B14" s="141" t="s">
        <v>0</v>
      </c>
      <c r="C14" s="142"/>
      <c r="D14" s="25"/>
      <c r="E14" s="36" t="s">
        <v>8</v>
      </c>
      <c r="F14" s="14" t="s">
        <v>9</v>
      </c>
      <c r="G14" s="15" t="s">
        <v>10</v>
      </c>
      <c r="H14" s="25" t="s">
        <v>2011</v>
      </c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 t="s">
        <v>2124</v>
      </c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 t="s">
        <v>277</v>
      </c>
      <c r="Q15" s="37"/>
      <c r="R15" s="17"/>
      <c r="S15" s="18"/>
      <c r="T15" s="26" t="s">
        <v>277</v>
      </c>
      <c r="U15" s="37"/>
      <c r="V15" s="17"/>
      <c r="W15" s="18"/>
      <c r="X15" s="26" t="s">
        <v>2108</v>
      </c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51" t="s">
        <v>1989</v>
      </c>
      <c r="E16" s="37"/>
      <c r="F16" s="17"/>
      <c r="G16" s="18"/>
      <c r="H16" s="26"/>
      <c r="I16" s="37"/>
      <c r="J16" s="17"/>
      <c r="K16" s="18"/>
      <c r="L16" s="26" t="s">
        <v>2053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2</v>
      </c>
      <c r="C17" s="3">
        <v>3</v>
      </c>
      <c r="D17" s="51" t="s">
        <v>2007</v>
      </c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42" t="s">
        <v>245</v>
      </c>
      <c r="E20" s="37"/>
      <c r="F20" s="17"/>
      <c r="G20" s="18"/>
      <c r="H20" s="66" t="s">
        <v>245</v>
      </c>
      <c r="I20" s="37"/>
      <c r="J20" s="17"/>
      <c r="K20" s="18">
        <v>1</v>
      </c>
      <c r="L20" s="40" t="s">
        <v>245</v>
      </c>
      <c r="M20" s="37"/>
      <c r="N20" s="17"/>
      <c r="O20" s="18">
        <v>1</v>
      </c>
      <c r="P20" s="40" t="s">
        <v>245</v>
      </c>
      <c r="Q20" s="37"/>
      <c r="R20" s="17"/>
      <c r="S20" s="18">
        <v>1</v>
      </c>
      <c r="T20" s="40" t="s">
        <v>245</v>
      </c>
      <c r="U20" s="37"/>
      <c r="V20" s="17"/>
      <c r="W20" s="18">
        <v>1</v>
      </c>
      <c r="X20" s="40" t="s">
        <v>1522</v>
      </c>
      <c r="Y20" s="37"/>
      <c r="Z20" s="17"/>
      <c r="AA20" s="18">
        <v>1</v>
      </c>
      <c r="AB20" s="40" t="s">
        <v>2087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32" t="s">
        <v>7</v>
      </c>
      <c r="E21" s="37"/>
      <c r="F21" s="28"/>
      <c r="G21" s="34"/>
      <c r="H21" s="40" t="s">
        <v>7</v>
      </c>
      <c r="I21" s="37">
        <v>2</v>
      </c>
      <c r="J21" s="28"/>
      <c r="K21" s="34">
        <v>3</v>
      </c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40" t="s">
        <v>7</v>
      </c>
      <c r="U21" s="37">
        <v>2</v>
      </c>
      <c r="V21" s="28"/>
      <c r="W21" s="34">
        <v>3</v>
      </c>
      <c r="X21" s="40" t="s">
        <v>7</v>
      </c>
      <c r="Y21" s="37"/>
      <c r="Z21" s="28"/>
      <c r="AA21" s="34"/>
      <c r="AB21" s="26"/>
      <c r="AC21" s="37"/>
      <c r="AD21" s="28" t="s">
        <v>2115</v>
      </c>
      <c r="AE21" s="34" t="s">
        <v>2116</v>
      </c>
    </row>
    <row r="22" spans="2:31" x14ac:dyDescent="0.3">
      <c r="B22" s="7">
        <v>7</v>
      </c>
      <c r="C22" s="4">
        <v>8</v>
      </c>
      <c r="D22" s="32" t="s">
        <v>604</v>
      </c>
      <c r="E22" s="37"/>
      <c r="F22" s="17"/>
      <c r="G22" s="18"/>
      <c r="H22" s="40" t="s">
        <v>604</v>
      </c>
      <c r="I22" s="37">
        <v>3</v>
      </c>
      <c r="J22" s="17" t="s">
        <v>2008</v>
      </c>
      <c r="K22" s="18" t="s">
        <v>2009</v>
      </c>
      <c r="L22" s="40" t="s">
        <v>604</v>
      </c>
      <c r="M22" s="37">
        <v>3</v>
      </c>
      <c r="N22" s="17" t="s">
        <v>2033</v>
      </c>
      <c r="O22" s="18" t="s">
        <v>2034</v>
      </c>
      <c r="P22" s="40" t="s">
        <v>604</v>
      </c>
      <c r="Q22" s="37">
        <v>3</v>
      </c>
      <c r="R22" s="17" t="s">
        <v>2051</v>
      </c>
      <c r="S22" s="18" t="s">
        <v>2052</v>
      </c>
      <c r="T22" s="40" t="s">
        <v>604</v>
      </c>
      <c r="U22" s="37">
        <v>3</v>
      </c>
      <c r="V22" s="17" t="s">
        <v>2076</v>
      </c>
      <c r="W22" s="18" t="s">
        <v>2077</v>
      </c>
      <c r="X22" s="40" t="s">
        <v>604</v>
      </c>
      <c r="Y22" s="37"/>
      <c r="Z22" s="17">
        <v>3</v>
      </c>
      <c r="AA22" s="18">
        <v>3</v>
      </c>
      <c r="AB22" s="26"/>
      <c r="AC22" s="37" t="s">
        <v>2117</v>
      </c>
      <c r="AD22" s="17" t="s">
        <v>2117</v>
      </c>
      <c r="AE22" s="18" t="s">
        <v>2115</v>
      </c>
    </row>
    <row r="23" spans="2:31" x14ac:dyDescent="0.3">
      <c r="B23" s="7">
        <v>8</v>
      </c>
      <c r="C23" s="4">
        <v>9</v>
      </c>
      <c r="D23" s="32" t="s">
        <v>1232</v>
      </c>
      <c r="E23" s="37"/>
      <c r="F23" s="17"/>
      <c r="G23" s="18"/>
      <c r="H23" s="66" t="s">
        <v>2012</v>
      </c>
      <c r="I23" s="46"/>
      <c r="J23" s="17" t="s">
        <v>2013</v>
      </c>
      <c r="K23" s="18" t="s">
        <v>2013</v>
      </c>
      <c r="L23" s="66" t="s">
        <v>1232</v>
      </c>
      <c r="M23" s="37" t="s">
        <v>2037</v>
      </c>
      <c r="N23" s="17" t="s">
        <v>2037</v>
      </c>
      <c r="O23" s="18" t="s">
        <v>2038</v>
      </c>
      <c r="P23" s="66" t="s">
        <v>1232</v>
      </c>
      <c r="Q23" s="37" t="s">
        <v>2054</v>
      </c>
      <c r="R23" s="17" t="s">
        <v>2057</v>
      </c>
      <c r="S23" s="18" t="s">
        <v>2057</v>
      </c>
      <c r="T23" s="66" t="s">
        <v>1232</v>
      </c>
      <c r="U23" s="37" t="s">
        <v>2078</v>
      </c>
      <c r="V23" s="17" t="s">
        <v>2081</v>
      </c>
      <c r="W23" s="18" t="s">
        <v>2082</v>
      </c>
      <c r="X23" s="40" t="s">
        <v>2099</v>
      </c>
      <c r="Y23" s="37" t="s">
        <v>2094</v>
      </c>
      <c r="Z23" s="17" t="s">
        <v>2096</v>
      </c>
      <c r="AA23" s="18" t="s">
        <v>2098</v>
      </c>
      <c r="AB23" s="26"/>
      <c r="AC23" s="37" t="s">
        <v>2118</v>
      </c>
      <c r="AD23" s="17" t="s">
        <v>2119</v>
      </c>
      <c r="AE23" s="18" t="s">
        <v>2118</v>
      </c>
    </row>
    <row r="24" spans="2:31" x14ac:dyDescent="0.3">
      <c r="B24" s="7">
        <v>9</v>
      </c>
      <c r="C24" s="4">
        <v>10</v>
      </c>
      <c r="D24" s="26"/>
      <c r="E24" s="37"/>
      <c r="F24" s="17"/>
      <c r="G24" s="18"/>
      <c r="H24" s="66" t="s">
        <v>2030</v>
      </c>
      <c r="I24" s="37" t="s">
        <v>2013</v>
      </c>
      <c r="J24" s="17" t="s">
        <v>2013</v>
      </c>
      <c r="K24" s="18" t="s">
        <v>2014</v>
      </c>
      <c r="L24" s="66" t="s">
        <v>2030</v>
      </c>
      <c r="M24" s="37" t="s">
        <v>2039</v>
      </c>
      <c r="N24" s="17" t="s">
        <v>2040</v>
      </c>
      <c r="O24" s="18" t="s">
        <v>2041</v>
      </c>
      <c r="P24" s="66" t="s">
        <v>2071</v>
      </c>
      <c r="Q24" s="37" t="s">
        <v>2058</v>
      </c>
      <c r="R24" s="17" t="s">
        <v>2057</v>
      </c>
      <c r="S24" s="18" t="s">
        <v>2059</v>
      </c>
      <c r="T24" s="66" t="s">
        <v>2030</v>
      </c>
      <c r="U24" s="37" t="s">
        <v>2083</v>
      </c>
      <c r="V24" s="17" t="s">
        <v>2084</v>
      </c>
      <c r="W24" s="18" t="s">
        <v>2085</v>
      </c>
      <c r="X24" s="40" t="s">
        <v>2097</v>
      </c>
      <c r="Y24" s="37">
        <v>2</v>
      </c>
      <c r="Z24" s="17">
        <v>4</v>
      </c>
      <c r="AA24" s="18">
        <v>5</v>
      </c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/>
      <c r="G25" s="18"/>
      <c r="H25" s="26"/>
      <c r="I25" s="38"/>
      <c r="J25" s="54" t="s">
        <v>2015</v>
      </c>
      <c r="K25" s="18" t="s">
        <v>2016</v>
      </c>
      <c r="L25" s="26"/>
      <c r="M25" s="38"/>
      <c r="N25" s="54" t="s">
        <v>2039</v>
      </c>
      <c r="O25" s="18" t="s">
        <v>2039</v>
      </c>
      <c r="P25" s="80" t="s">
        <v>2055</v>
      </c>
      <c r="Q25" s="38"/>
      <c r="R25" s="54" t="s">
        <v>2057</v>
      </c>
      <c r="S25" s="18" t="s">
        <v>2057</v>
      </c>
      <c r="T25" s="67"/>
      <c r="U25" s="38"/>
      <c r="V25" s="54" t="s">
        <v>2086</v>
      </c>
      <c r="W25" s="18" t="s">
        <v>2085</v>
      </c>
      <c r="X25" s="40" t="s">
        <v>2088</v>
      </c>
      <c r="Y25" s="38"/>
      <c r="Z25" s="54" t="s">
        <v>2100</v>
      </c>
      <c r="AA25" s="18" t="s">
        <v>2100</v>
      </c>
      <c r="AB25" s="40" t="s">
        <v>2103</v>
      </c>
      <c r="AC25" s="38"/>
      <c r="AD25" s="54"/>
      <c r="AE25" s="18" t="s">
        <v>2120</v>
      </c>
    </row>
    <row r="26" spans="2:31" x14ac:dyDescent="0.3">
      <c r="B26" s="7">
        <v>11</v>
      </c>
      <c r="C26" s="4">
        <v>12</v>
      </c>
      <c r="D26" s="26"/>
      <c r="E26" s="37"/>
      <c r="F26" s="17"/>
      <c r="G26" s="18"/>
      <c r="H26" s="26"/>
      <c r="I26" s="37" t="s">
        <v>2016</v>
      </c>
      <c r="J26" s="17" t="s">
        <v>2017</v>
      </c>
      <c r="K26" s="18" t="s">
        <v>2018</v>
      </c>
      <c r="L26" s="26"/>
      <c r="M26" s="37" t="s">
        <v>2039</v>
      </c>
      <c r="N26" s="47" t="s">
        <v>2039</v>
      </c>
      <c r="O26" s="18" t="s">
        <v>2039</v>
      </c>
      <c r="P26" s="26"/>
      <c r="Q26" s="37" t="s">
        <v>2057</v>
      </c>
      <c r="R26" s="17" t="s">
        <v>2057</v>
      </c>
      <c r="S26" s="18" t="s">
        <v>2057</v>
      </c>
      <c r="T26" s="26"/>
      <c r="U26" s="37" t="s">
        <v>24</v>
      </c>
      <c r="V26" s="17" t="s">
        <v>2089</v>
      </c>
      <c r="W26" s="18" t="s">
        <v>2090</v>
      </c>
      <c r="X26" s="40" t="s">
        <v>2106</v>
      </c>
      <c r="Y26" s="37" t="s">
        <v>2100</v>
      </c>
      <c r="Z26" s="17" t="s">
        <v>2100</v>
      </c>
      <c r="AA26" s="18" t="s">
        <v>2100</v>
      </c>
      <c r="AB26" s="26"/>
      <c r="AC26" s="37">
        <v>4</v>
      </c>
      <c r="AD26" s="17">
        <v>4</v>
      </c>
      <c r="AE26" s="18" t="s">
        <v>2120</v>
      </c>
    </row>
    <row r="27" spans="2:31" x14ac:dyDescent="0.3">
      <c r="B27" s="8">
        <v>12</v>
      </c>
      <c r="C27" s="5">
        <v>13</v>
      </c>
      <c r="D27" s="26" t="s">
        <v>1201</v>
      </c>
      <c r="E27" s="38"/>
      <c r="F27" s="54">
        <v>4</v>
      </c>
      <c r="G27" s="30"/>
      <c r="H27" s="40" t="s">
        <v>1201</v>
      </c>
      <c r="I27" s="38"/>
      <c r="J27" s="54">
        <v>4</v>
      </c>
      <c r="K27" s="30"/>
      <c r="L27" s="40" t="s">
        <v>1201</v>
      </c>
      <c r="M27" s="38"/>
      <c r="N27" s="54">
        <v>4</v>
      </c>
      <c r="O27" s="30"/>
      <c r="P27" s="40" t="s">
        <v>1201</v>
      </c>
      <c r="Q27" s="38"/>
      <c r="R27" s="54">
        <v>4</v>
      </c>
      <c r="S27" s="30"/>
      <c r="T27" s="40" t="s">
        <v>1201</v>
      </c>
      <c r="U27" s="38"/>
      <c r="V27" s="54">
        <v>4</v>
      </c>
      <c r="W27" s="30"/>
      <c r="X27" s="26"/>
      <c r="Y27" s="38" t="s">
        <v>2100</v>
      </c>
      <c r="Z27" s="28" t="s">
        <v>2100</v>
      </c>
      <c r="AA27" s="30"/>
      <c r="AB27" s="26"/>
      <c r="AC27" s="38"/>
      <c r="AD27" s="28"/>
      <c r="AE27" s="30"/>
    </row>
    <row r="28" spans="2:31" x14ac:dyDescent="0.3">
      <c r="B28" s="8">
        <v>13</v>
      </c>
      <c r="C28" s="5">
        <v>14</v>
      </c>
      <c r="D28" s="26"/>
      <c r="E28" s="55"/>
      <c r="F28" s="17"/>
      <c r="G28" s="18"/>
      <c r="H28" s="26"/>
      <c r="I28" s="55" t="s">
        <v>2020</v>
      </c>
      <c r="J28" s="17" t="s">
        <v>2021</v>
      </c>
      <c r="K28" s="18" t="s">
        <v>2022</v>
      </c>
      <c r="L28" s="26"/>
      <c r="M28" s="55" t="s">
        <v>2045</v>
      </c>
      <c r="N28" s="17" t="s">
        <v>2039</v>
      </c>
      <c r="O28" s="18" t="s">
        <v>2043</v>
      </c>
      <c r="P28" s="26"/>
      <c r="Q28" s="55" t="s">
        <v>2057</v>
      </c>
      <c r="R28" s="17" t="s">
        <v>2061</v>
      </c>
      <c r="S28" s="18" t="s">
        <v>2057</v>
      </c>
      <c r="T28" s="26"/>
      <c r="U28" s="55" t="s">
        <v>2091</v>
      </c>
      <c r="V28" s="17" t="s">
        <v>2091</v>
      </c>
      <c r="W28" s="18" t="s">
        <v>2091</v>
      </c>
      <c r="X28" s="40" t="s">
        <v>2107</v>
      </c>
      <c r="Y28" s="55" t="s">
        <v>2105</v>
      </c>
      <c r="Z28" s="17">
        <v>2</v>
      </c>
      <c r="AA28" s="18">
        <v>2</v>
      </c>
      <c r="AB28" s="40" t="s">
        <v>2104</v>
      </c>
      <c r="AC28" s="55"/>
      <c r="AD28" s="17" t="s">
        <v>2121</v>
      </c>
      <c r="AE28" s="18" t="s">
        <v>2121</v>
      </c>
    </row>
    <row r="29" spans="2:31" x14ac:dyDescent="0.3">
      <c r="B29" s="8">
        <v>14</v>
      </c>
      <c r="C29" s="5">
        <v>15</v>
      </c>
      <c r="D29" s="26"/>
      <c r="E29" s="37"/>
      <c r="F29" s="17"/>
      <c r="G29" s="18"/>
      <c r="H29" s="26"/>
      <c r="I29" s="37" t="s">
        <v>2023</v>
      </c>
      <c r="J29" s="17" t="s">
        <v>2023</v>
      </c>
      <c r="K29" s="18" t="s">
        <v>2025</v>
      </c>
      <c r="L29" s="26"/>
      <c r="M29" s="37" t="s">
        <v>2039</v>
      </c>
      <c r="N29" s="17" t="s">
        <v>2045</v>
      </c>
      <c r="O29" s="18" t="s">
        <v>2039</v>
      </c>
      <c r="P29" s="26"/>
      <c r="Q29" s="37" t="s">
        <v>2062</v>
      </c>
      <c r="R29" s="17" t="s">
        <v>2057</v>
      </c>
      <c r="S29" s="18" t="s">
        <v>2057</v>
      </c>
      <c r="T29" s="81" t="s">
        <v>2095</v>
      </c>
      <c r="U29" s="37" t="s">
        <v>2091</v>
      </c>
      <c r="V29" s="17" t="s">
        <v>2091</v>
      </c>
      <c r="W29" s="18" t="s">
        <v>2092</v>
      </c>
      <c r="X29" s="26"/>
      <c r="Y29" s="37">
        <v>2</v>
      </c>
      <c r="Z29" s="17" t="s">
        <v>2109</v>
      </c>
      <c r="AA29" s="48"/>
      <c r="AB29" s="26"/>
      <c r="AC29" s="37" t="s">
        <v>2121</v>
      </c>
      <c r="AD29" s="17" t="s">
        <v>2121</v>
      </c>
      <c r="AE29" s="18" t="s">
        <v>2121</v>
      </c>
    </row>
    <row r="30" spans="2:31" x14ac:dyDescent="0.3">
      <c r="B30" s="8">
        <v>15</v>
      </c>
      <c r="C30" s="5">
        <v>16</v>
      </c>
      <c r="D30" s="26"/>
      <c r="E30" s="38"/>
      <c r="F30" s="54"/>
      <c r="G30" s="18"/>
      <c r="H30" s="26"/>
      <c r="I30" s="38"/>
      <c r="J30" s="54" t="s">
        <v>2024</v>
      </c>
      <c r="K30" s="18" t="s">
        <v>2023</v>
      </c>
      <c r="L30" s="26"/>
      <c r="M30" s="38"/>
      <c r="N30" s="54" t="s">
        <v>2039</v>
      </c>
      <c r="O30" s="18" t="s">
        <v>2046</v>
      </c>
      <c r="P30" s="80" t="s">
        <v>2069</v>
      </c>
      <c r="Q30" s="38"/>
      <c r="R30" s="54" t="s">
        <v>2057</v>
      </c>
      <c r="S30" s="18" t="s">
        <v>2057</v>
      </c>
      <c r="T30" s="26"/>
      <c r="U30" s="38"/>
      <c r="V30" s="54" t="s">
        <v>2093</v>
      </c>
      <c r="W30" s="18" t="s">
        <v>2093</v>
      </c>
      <c r="X30" s="66" t="s">
        <v>2112</v>
      </c>
      <c r="Y30" s="38"/>
      <c r="Z30" s="54" t="s">
        <v>2111</v>
      </c>
      <c r="AA30" s="18" t="s">
        <v>2111</v>
      </c>
      <c r="AB30" s="26"/>
      <c r="AC30" s="38" t="s">
        <v>2121</v>
      </c>
      <c r="AD30" s="54" t="s">
        <v>2121</v>
      </c>
      <c r="AE30" s="18" t="s">
        <v>2121</v>
      </c>
    </row>
    <row r="31" spans="2:31" x14ac:dyDescent="0.3">
      <c r="B31" s="8">
        <v>16</v>
      </c>
      <c r="C31" s="5">
        <v>17</v>
      </c>
      <c r="D31" s="26" t="s">
        <v>2005</v>
      </c>
      <c r="E31" s="37"/>
      <c r="F31" s="17"/>
      <c r="G31" s="18"/>
      <c r="H31" s="26"/>
      <c r="I31" s="37" t="s">
        <v>2023</v>
      </c>
      <c r="J31" s="17" t="s">
        <v>2026</v>
      </c>
      <c r="K31" s="18" t="s">
        <v>2023</v>
      </c>
      <c r="L31" s="26"/>
      <c r="M31" s="37" t="s">
        <v>2044</v>
      </c>
      <c r="N31" s="17" t="s">
        <v>2044</v>
      </c>
      <c r="O31" s="18" t="s">
        <v>2039</v>
      </c>
      <c r="P31" s="26"/>
      <c r="Q31" s="37" t="s">
        <v>2063</v>
      </c>
      <c r="R31" s="17" t="s">
        <v>2064</v>
      </c>
      <c r="S31" s="18" t="s">
        <v>2063</v>
      </c>
      <c r="T31" s="26"/>
      <c r="U31" s="37" t="s">
        <v>2091</v>
      </c>
      <c r="V31" s="17" t="s">
        <v>2091</v>
      </c>
      <c r="W31" s="18" t="s">
        <v>2091</v>
      </c>
      <c r="X31" s="26"/>
      <c r="Y31" s="46"/>
      <c r="Z31" s="17" t="s">
        <v>2111</v>
      </c>
      <c r="AA31" s="18" t="s">
        <v>2111</v>
      </c>
      <c r="AB31" s="26"/>
      <c r="AC31" s="37" t="s">
        <v>2121</v>
      </c>
      <c r="AD31" s="17" t="s">
        <v>2121</v>
      </c>
      <c r="AE31" s="18"/>
    </row>
    <row r="32" spans="2:31" x14ac:dyDescent="0.3">
      <c r="B32" s="8">
        <v>17</v>
      </c>
      <c r="C32" s="5">
        <v>18</v>
      </c>
      <c r="D32" s="26" t="s">
        <v>605</v>
      </c>
      <c r="E32" s="38"/>
      <c r="F32" s="28"/>
      <c r="G32" s="18"/>
      <c r="H32" s="40" t="s">
        <v>605</v>
      </c>
      <c r="I32" s="38"/>
      <c r="J32" s="28">
        <v>2</v>
      </c>
      <c r="K32" s="18">
        <v>2</v>
      </c>
      <c r="L32" s="40" t="s">
        <v>605</v>
      </c>
      <c r="M32" s="38"/>
      <c r="N32" s="28">
        <v>2</v>
      </c>
      <c r="O32" s="18">
        <v>2</v>
      </c>
      <c r="P32" s="66" t="s">
        <v>605</v>
      </c>
      <c r="Q32" s="38"/>
      <c r="R32" s="28">
        <v>2</v>
      </c>
      <c r="S32" s="18" t="s">
        <v>2063</v>
      </c>
      <c r="T32" s="66" t="s">
        <v>605</v>
      </c>
      <c r="U32" s="38"/>
      <c r="V32" s="28">
        <v>2</v>
      </c>
      <c r="W32" s="18">
        <v>2</v>
      </c>
      <c r="X32" s="26"/>
      <c r="Y32" s="38"/>
      <c r="Z32" s="28"/>
      <c r="AA32" s="18"/>
      <c r="AB32" s="26"/>
      <c r="AC32" s="38"/>
      <c r="AD32" s="28"/>
      <c r="AE32" s="18"/>
    </row>
    <row r="33" spans="2:31" x14ac:dyDescent="0.3">
      <c r="B33" s="9">
        <v>18</v>
      </c>
      <c r="C33" s="2">
        <v>19</v>
      </c>
      <c r="D33" s="26" t="s">
        <v>1047</v>
      </c>
      <c r="E33" s="55"/>
      <c r="F33" s="54"/>
      <c r="G33" s="18"/>
      <c r="H33" s="40" t="s">
        <v>1092</v>
      </c>
      <c r="I33" s="55" t="s">
        <v>2027</v>
      </c>
      <c r="J33" s="54" t="s">
        <v>2028</v>
      </c>
      <c r="K33" s="18" t="s">
        <v>2029</v>
      </c>
      <c r="L33" s="40" t="s">
        <v>2048</v>
      </c>
      <c r="M33" s="55" t="s">
        <v>2047</v>
      </c>
      <c r="N33" s="54" t="s">
        <v>2049</v>
      </c>
      <c r="O33" s="18"/>
      <c r="P33" s="40" t="s">
        <v>1933</v>
      </c>
      <c r="Q33" s="55" t="s">
        <v>2063</v>
      </c>
      <c r="R33" s="54" t="s">
        <v>2065</v>
      </c>
      <c r="S33" s="18" t="s">
        <v>2066</v>
      </c>
      <c r="T33" s="26"/>
      <c r="U33" s="55"/>
      <c r="V33" s="54"/>
      <c r="W33" s="18"/>
      <c r="X33" s="26"/>
      <c r="Y33" s="55"/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/>
      <c r="F34" s="17"/>
      <c r="G34" s="34"/>
      <c r="H34" s="26"/>
      <c r="I34" s="37" t="s">
        <v>2023</v>
      </c>
      <c r="J34" s="17" t="s">
        <v>2023</v>
      </c>
      <c r="K34" s="34"/>
      <c r="L34" s="40" t="s">
        <v>624</v>
      </c>
      <c r="M34" s="37">
        <v>3</v>
      </c>
      <c r="N34" s="17">
        <v>3</v>
      </c>
      <c r="O34" s="34"/>
      <c r="P34" s="40" t="s">
        <v>2070</v>
      </c>
      <c r="Q34" s="37" t="s">
        <v>2063</v>
      </c>
      <c r="R34" s="17" t="s">
        <v>2067</v>
      </c>
      <c r="S34" s="34" t="s">
        <v>2068</v>
      </c>
      <c r="T34" s="40" t="s">
        <v>624</v>
      </c>
      <c r="U34" s="37"/>
      <c r="V34" s="17"/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26" t="s">
        <v>624</v>
      </c>
      <c r="E35" s="37"/>
      <c r="F35" s="17"/>
      <c r="G35" s="18"/>
      <c r="H35" s="40" t="s">
        <v>624</v>
      </c>
      <c r="I35" s="37">
        <v>3</v>
      </c>
      <c r="J35" s="17">
        <v>3</v>
      </c>
      <c r="K35" s="18"/>
      <c r="L35" s="26" t="s">
        <v>2056</v>
      </c>
      <c r="M35" s="37"/>
      <c r="N35" s="17"/>
      <c r="O35" s="18"/>
      <c r="P35" s="40" t="s">
        <v>624</v>
      </c>
      <c r="Q35" s="37" t="s">
        <v>2073</v>
      </c>
      <c r="R35" s="17">
        <v>3</v>
      </c>
      <c r="S35" s="18">
        <v>3</v>
      </c>
      <c r="T35" s="26"/>
      <c r="U35" s="37"/>
      <c r="V35" s="17"/>
      <c r="W35" s="18">
        <v>3</v>
      </c>
      <c r="X35" s="26"/>
      <c r="Y35" s="37"/>
      <c r="Z35" s="17"/>
      <c r="AA35" s="18" t="s">
        <v>2113</v>
      </c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26" t="s">
        <v>21</v>
      </c>
      <c r="E36" s="37"/>
      <c r="F36" s="17"/>
      <c r="G36" s="18"/>
      <c r="H36" s="40" t="s">
        <v>2031</v>
      </c>
      <c r="I36" s="37">
        <v>5</v>
      </c>
      <c r="J36" s="17">
        <v>5</v>
      </c>
      <c r="K36" s="18">
        <v>5</v>
      </c>
      <c r="L36" s="40" t="s">
        <v>2042</v>
      </c>
      <c r="M36" s="37"/>
      <c r="N36" s="17"/>
      <c r="O36" s="18"/>
      <c r="P36" s="40" t="s">
        <v>2075</v>
      </c>
      <c r="Q36" s="37"/>
      <c r="R36" s="17">
        <v>5</v>
      </c>
      <c r="S36" s="18">
        <v>5</v>
      </c>
      <c r="T36" s="26"/>
      <c r="U36" s="37">
        <v>3</v>
      </c>
      <c r="V36" s="17"/>
      <c r="W36" s="18"/>
      <c r="X36" s="26"/>
      <c r="Y36" s="37" t="s">
        <v>2113</v>
      </c>
      <c r="Z36" s="17"/>
      <c r="AA36" s="18"/>
      <c r="AB36" s="40" t="s">
        <v>2122</v>
      </c>
      <c r="AC36" s="37" t="s">
        <v>2119</v>
      </c>
      <c r="AD36" s="17" t="s">
        <v>2119</v>
      </c>
      <c r="AE36" s="18" t="s">
        <v>2128</v>
      </c>
    </row>
    <row r="37" spans="2:31" x14ac:dyDescent="0.3">
      <c r="B37" s="9">
        <v>22</v>
      </c>
      <c r="C37" s="2">
        <v>23</v>
      </c>
      <c r="D37" s="26" t="s">
        <v>1416</v>
      </c>
      <c r="E37" s="37"/>
      <c r="F37" s="17"/>
      <c r="G37" s="18"/>
      <c r="H37" s="40" t="s">
        <v>1964</v>
      </c>
      <c r="I37" s="37">
        <v>5</v>
      </c>
      <c r="J37" s="17"/>
      <c r="K37" s="18" t="s">
        <v>2032</v>
      </c>
      <c r="L37" s="40" t="s">
        <v>1964</v>
      </c>
      <c r="M37" s="37"/>
      <c r="N37" s="17"/>
      <c r="O37" s="18"/>
      <c r="P37" s="40" t="s">
        <v>1964</v>
      </c>
      <c r="Q37" s="37">
        <v>5</v>
      </c>
      <c r="R37" s="17">
        <v>5</v>
      </c>
      <c r="S37" s="18"/>
      <c r="T37" s="29" t="s">
        <v>1803</v>
      </c>
      <c r="U37" s="37"/>
      <c r="V37" s="17"/>
      <c r="W37" s="18"/>
      <c r="X37" s="66" t="s">
        <v>2114</v>
      </c>
      <c r="Y37" s="37"/>
      <c r="Z37" s="17"/>
      <c r="AA37" s="18"/>
      <c r="AB37" s="40" t="s">
        <v>2126</v>
      </c>
      <c r="AC37" s="37" t="s">
        <v>2125</v>
      </c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/>
      <c r="F38" s="20"/>
      <c r="G38" s="21"/>
      <c r="H38" s="27"/>
      <c r="I38" s="39"/>
      <c r="J38" s="20"/>
      <c r="K38" s="21"/>
      <c r="L38" s="27"/>
      <c r="M38" s="39"/>
      <c r="N38" s="20" t="s">
        <v>2050</v>
      </c>
      <c r="O38" s="21"/>
      <c r="P38" s="27"/>
      <c r="Q38" s="39"/>
      <c r="R38" s="20" t="s">
        <v>2074</v>
      </c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02" t="s">
        <v>5</v>
      </c>
      <c r="C39" s="103"/>
      <c r="D39" s="72" t="s">
        <v>1238</v>
      </c>
      <c r="E39" s="145"/>
      <c r="F39" s="146"/>
      <c r="G39" s="147"/>
      <c r="H39" s="72" t="s">
        <v>1238</v>
      </c>
      <c r="I39" s="145">
        <v>8</v>
      </c>
      <c r="J39" s="146"/>
      <c r="K39" s="147"/>
      <c r="L39" s="72" t="s">
        <v>1238</v>
      </c>
      <c r="M39" s="145">
        <v>9</v>
      </c>
      <c r="N39" s="146"/>
      <c r="O39" s="147"/>
      <c r="P39" s="72" t="s">
        <v>1238</v>
      </c>
      <c r="Q39" s="145">
        <v>9</v>
      </c>
      <c r="R39" s="146"/>
      <c r="S39" s="147"/>
      <c r="T39" s="72" t="s">
        <v>1238</v>
      </c>
      <c r="U39" s="145">
        <v>5</v>
      </c>
      <c r="V39" s="146"/>
      <c r="W39" s="147"/>
      <c r="X39" s="72" t="s">
        <v>1238</v>
      </c>
      <c r="Y39" s="145">
        <v>8</v>
      </c>
      <c r="Z39" s="146"/>
      <c r="AA39" s="147"/>
      <c r="AB39" s="72" t="s">
        <v>1238</v>
      </c>
      <c r="AC39" s="145"/>
      <c r="AD39" s="146"/>
      <c r="AE39" s="147"/>
    </row>
    <row r="40" spans="2:31" x14ac:dyDescent="0.3">
      <c r="B40" s="104"/>
      <c r="C40" s="105"/>
      <c r="D40" s="73" t="s">
        <v>1239</v>
      </c>
      <c r="E40" s="148"/>
      <c r="F40" s="149"/>
      <c r="G40" s="150"/>
      <c r="H40" s="73" t="s">
        <v>1239</v>
      </c>
      <c r="I40" s="148">
        <v>3</v>
      </c>
      <c r="J40" s="149"/>
      <c r="K40" s="150"/>
      <c r="L40" s="73" t="s">
        <v>1239</v>
      </c>
      <c r="M40" s="148">
        <v>2</v>
      </c>
      <c r="N40" s="149"/>
      <c r="O40" s="150"/>
      <c r="P40" s="73" t="s">
        <v>1239</v>
      </c>
      <c r="Q40" s="148">
        <v>3</v>
      </c>
      <c r="R40" s="149"/>
      <c r="S40" s="150"/>
      <c r="T40" s="73" t="s">
        <v>1239</v>
      </c>
      <c r="U40" s="148">
        <v>3</v>
      </c>
      <c r="V40" s="149"/>
      <c r="W40" s="150"/>
      <c r="X40" s="73" t="s">
        <v>1239</v>
      </c>
      <c r="Y40" s="148">
        <v>2</v>
      </c>
      <c r="Z40" s="149"/>
      <c r="AA40" s="150"/>
      <c r="AB40" s="73" t="s">
        <v>1239</v>
      </c>
      <c r="AC40" s="148"/>
      <c r="AD40" s="149"/>
      <c r="AE40" s="150"/>
    </row>
    <row r="41" spans="2:31" ht="17.25" thickBot="1" x14ac:dyDescent="0.35">
      <c r="B41" s="104"/>
      <c r="C41" s="105"/>
      <c r="D41" s="74" t="s">
        <v>1240</v>
      </c>
      <c r="E41" s="151"/>
      <c r="F41" s="152"/>
      <c r="G41" s="153"/>
      <c r="H41" s="74" t="s">
        <v>1240</v>
      </c>
      <c r="I41" s="151">
        <v>0</v>
      </c>
      <c r="J41" s="152"/>
      <c r="K41" s="153"/>
      <c r="L41" s="74" t="s">
        <v>1240</v>
      </c>
      <c r="M41" s="151">
        <v>0</v>
      </c>
      <c r="N41" s="152"/>
      <c r="O41" s="153"/>
      <c r="P41" s="74" t="s">
        <v>1240</v>
      </c>
      <c r="Q41" s="151">
        <v>0</v>
      </c>
      <c r="R41" s="152"/>
      <c r="S41" s="153"/>
      <c r="T41" s="74" t="s">
        <v>1240</v>
      </c>
      <c r="U41" s="151">
        <v>1</v>
      </c>
      <c r="V41" s="152"/>
      <c r="W41" s="153"/>
      <c r="X41" s="74" t="s">
        <v>1240</v>
      </c>
      <c r="Y41" s="151">
        <v>0</v>
      </c>
      <c r="Z41" s="152"/>
      <c r="AA41" s="153"/>
      <c r="AB41" s="74" t="s">
        <v>1240</v>
      </c>
      <c r="AC41" s="151"/>
      <c r="AD41" s="152"/>
      <c r="AE41" s="153"/>
    </row>
    <row r="42" spans="2:31" x14ac:dyDescent="0.3">
      <c r="B42" s="104"/>
      <c r="C42" s="105"/>
      <c r="D42" s="157"/>
      <c r="E42" s="158"/>
      <c r="F42" s="158"/>
      <c r="G42" s="159"/>
      <c r="H42" s="154" t="s">
        <v>2035</v>
      </c>
      <c r="I42" s="155"/>
      <c r="J42" s="155"/>
      <c r="K42" s="156"/>
      <c r="L42" s="154" t="s">
        <v>2035</v>
      </c>
      <c r="M42" s="155"/>
      <c r="N42" s="155"/>
      <c r="O42" s="156"/>
      <c r="P42" s="154" t="s">
        <v>2060</v>
      </c>
      <c r="Q42" s="155"/>
      <c r="R42" s="155"/>
      <c r="S42" s="156"/>
      <c r="T42" s="154" t="s">
        <v>2035</v>
      </c>
      <c r="U42" s="155"/>
      <c r="V42" s="155"/>
      <c r="W42" s="156"/>
      <c r="X42" s="154" t="s">
        <v>2035</v>
      </c>
      <c r="Y42" s="155"/>
      <c r="Z42" s="155"/>
      <c r="AA42" s="156"/>
      <c r="AB42" s="154" t="s">
        <v>2123</v>
      </c>
      <c r="AC42" s="155"/>
      <c r="AD42" s="155"/>
      <c r="AE42" s="156"/>
    </row>
    <row r="43" spans="2:31" x14ac:dyDescent="0.3">
      <c r="B43" s="106"/>
      <c r="C43" s="107"/>
      <c r="D43" s="160"/>
      <c r="E43" s="161"/>
      <c r="F43" s="161"/>
      <c r="G43" s="162"/>
      <c r="H43" s="160"/>
      <c r="I43" s="161"/>
      <c r="J43" s="161"/>
      <c r="K43" s="162"/>
      <c r="L43" s="163" t="s">
        <v>2036</v>
      </c>
      <c r="M43" s="164"/>
      <c r="N43" s="164"/>
      <c r="O43" s="165"/>
      <c r="P43" s="160"/>
      <c r="Q43" s="161"/>
      <c r="R43" s="161"/>
      <c r="S43" s="162"/>
      <c r="T43" s="163" t="s">
        <v>2101</v>
      </c>
      <c r="U43" s="164"/>
      <c r="V43" s="164"/>
      <c r="W43" s="165"/>
      <c r="X43" s="160"/>
      <c r="Y43" s="161"/>
      <c r="Z43" s="161"/>
      <c r="AA43" s="162"/>
      <c r="AB43" s="160"/>
      <c r="AC43" s="161"/>
      <c r="AD43" s="161"/>
      <c r="AE43" s="162"/>
    </row>
    <row r="44" spans="2:31" x14ac:dyDescent="0.3">
      <c r="B44" s="106"/>
      <c r="C44" s="107"/>
      <c r="D44" s="160"/>
      <c r="E44" s="161"/>
      <c r="F44" s="161"/>
      <c r="G44" s="162"/>
      <c r="H44" s="160"/>
      <c r="I44" s="161"/>
      <c r="J44" s="161"/>
      <c r="K44" s="162"/>
      <c r="L44" s="160"/>
      <c r="M44" s="161"/>
      <c r="N44" s="161"/>
      <c r="O44" s="162"/>
      <c r="P44" s="160"/>
      <c r="Q44" s="161"/>
      <c r="R44" s="161"/>
      <c r="S44" s="162"/>
      <c r="T44" s="160"/>
      <c r="U44" s="161"/>
      <c r="V44" s="161"/>
      <c r="W44" s="162"/>
      <c r="X44" s="160"/>
      <c r="Y44" s="161"/>
      <c r="Z44" s="161"/>
      <c r="AA44" s="162"/>
      <c r="AB44" s="160"/>
      <c r="AC44" s="161"/>
      <c r="AD44" s="161"/>
      <c r="AE44" s="162"/>
    </row>
    <row r="45" spans="2:31" x14ac:dyDescent="0.3">
      <c r="B45" s="106"/>
      <c r="C45" s="107"/>
      <c r="D45" s="160"/>
      <c r="E45" s="161"/>
      <c r="F45" s="161"/>
      <c r="G45" s="162"/>
      <c r="H45" s="160"/>
      <c r="I45" s="161"/>
      <c r="J45" s="161"/>
      <c r="K45" s="162"/>
      <c r="L45" s="160"/>
      <c r="M45" s="161"/>
      <c r="N45" s="161"/>
      <c r="O45" s="162"/>
      <c r="P45" s="160"/>
      <c r="Q45" s="161"/>
      <c r="R45" s="161"/>
      <c r="S45" s="162"/>
      <c r="T45" s="160"/>
      <c r="U45" s="161"/>
      <c r="V45" s="161"/>
      <c r="W45" s="162"/>
      <c r="X45" s="160"/>
      <c r="Y45" s="161"/>
      <c r="Z45" s="161"/>
      <c r="AA45" s="162"/>
      <c r="AB45" s="160"/>
      <c r="AC45" s="161"/>
      <c r="AD45" s="161"/>
      <c r="AE45" s="162"/>
    </row>
    <row r="46" spans="2:31" ht="17.25" thickBot="1" x14ac:dyDescent="0.35">
      <c r="B46" s="108"/>
      <c r="C46" s="109"/>
      <c r="D46" s="166"/>
      <c r="E46" s="167"/>
      <c r="F46" s="167"/>
      <c r="G46" s="168"/>
      <c r="H46" s="166"/>
      <c r="I46" s="167"/>
      <c r="J46" s="167"/>
      <c r="K46" s="168"/>
      <c r="L46" s="166"/>
      <c r="M46" s="167"/>
      <c r="N46" s="167"/>
      <c r="O46" s="168"/>
      <c r="P46" s="166"/>
      <c r="Q46" s="167"/>
      <c r="R46" s="167"/>
      <c r="S46" s="168"/>
      <c r="T46" s="166"/>
      <c r="U46" s="167"/>
      <c r="V46" s="167"/>
      <c r="W46" s="168"/>
      <c r="X46" s="166"/>
      <c r="Y46" s="167"/>
      <c r="Z46" s="167"/>
      <c r="AA46" s="168"/>
      <c r="AB46" s="166"/>
      <c r="AC46" s="167"/>
      <c r="AD46" s="167"/>
      <c r="AE46" s="168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106</v>
      </c>
      <c r="C49" s="71">
        <f t="shared" ref="C49:C55" si="1">B49*20/60</f>
        <v>35.333333333333336</v>
      </c>
      <c r="D49" s="1" t="s">
        <v>1272</v>
      </c>
      <c r="E49" s="1">
        <f>COUNTIF($E$15:$G$38, "C"&amp;"*")</f>
        <v>0</v>
      </c>
      <c r="F49" s="1"/>
      <c r="G49" s="1"/>
      <c r="H49" s="1"/>
      <c r="I49" s="1">
        <f>COUNTIF($I$15:$K$38, "C"&amp;"*")</f>
        <v>25</v>
      </c>
      <c r="J49" s="1"/>
      <c r="K49" s="1"/>
      <c r="L49" s="1"/>
      <c r="M49" s="1">
        <f>COUNTIF($M$15:$O$38, "C"&amp;"*")</f>
        <v>22</v>
      </c>
      <c r="N49" s="1"/>
      <c r="O49" s="1"/>
      <c r="P49" s="1"/>
      <c r="Q49" s="1">
        <f>COUNTIF($Q$15:$S$38, "C"&amp;"*")</f>
        <v>28</v>
      </c>
      <c r="R49" s="1"/>
      <c r="S49" s="1"/>
      <c r="T49" s="1"/>
      <c r="U49" s="1">
        <f>COUNTIF($U$15:$W$38, "C"&amp;"*")</f>
        <v>23</v>
      </c>
      <c r="V49" s="1"/>
      <c r="W49" s="1"/>
      <c r="X49" s="1"/>
      <c r="Y49" s="1">
        <f>COUNTIF($Y$15:$AA$38, "C"&amp;"*")</f>
        <v>8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x14ac:dyDescent="0.3">
      <c r="B50" s="1">
        <f t="shared" si="0"/>
        <v>0</v>
      </c>
      <c r="C50" s="71">
        <f t="shared" si="1"/>
        <v>0</v>
      </c>
      <c r="D50" s="1" t="s">
        <v>1832</v>
      </c>
      <c r="E50" s="1">
        <f>COUNTIF($E$15:$G$38, "AC"&amp;"*")</f>
        <v>0</v>
      </c>
      <c r="F50" s="1"/>
      <c r="G50" s="1"/>
      <c r="H50" s="1"/>
      <c r="I50" s="1">
        <f>COUNTIF($I$15:$K$38, "AC"&amp;"*")</f>
        <v>0</v>
      </c>
      <c r="J50" s="1"/>
      <c r="K50" s="1"/>
      <c r="L50" s="1"/>
      <c r="M50" s="1">
        <f>COUNTIF($M$15:$O$38, "AC"&amp;"*")</f>
        <v>0</v>
      </c>
      <c r="N50" s="1"/>
      <c r="O50" s="1"/>
      <c r="P50" s="1"/>
      <c r="Q50" s="1">
        <f>COUNTIF($Q$15:$S$38, "AC"&amp;"*")</f>
        <v>0</v>
      </c>
      <c r="R50" s="1"/>
      <c r="S50" s="1"/>
      <c r="T50" s="1"/>
      <c r="U50" s="1">
        <f>COUNTIF($U$15:$W$38, "AC"&amp;"*")</f>
        <v>0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20</v>
      </c>
      <c r="C51" s="71">
        <f t="shared" si="1"/>
        <v>6.666666666666667</v>
      </c>
      <c r="D51" s="1" t="s">
        <v>1273</v>
      </c>
      <c r="E51" s="1">
        <f>COUNTIF($E$15:$G$38, "P"&amp;"*")-COUNTIF($E$15:$G$38, "P1"&amp;"*")</f>
        <v>0</v>
      </c>
      <c r="F51" s="1"/>
      <c r="G51" s="1"/>
      <c r="H51" s="1"/>
      <c r="I51" s="1">
        <f>COUNTIF($I$15:$K$38, "P"&amp;"*")-COUNTIF($I$15:$K$38, "P1"&amp;"*")</f>
        <v>3</v>
      </c>
      <c r="J51" s="1"/>
      <c r="K51" s="1"/>
      <c r="L51" s="1"/>
      <c r="M51" s="1">
        <f>COUNTIF($M$15:$O$38, "P"&amp;"*")-COUNTIF($M$15:$O$38, "P1"&amp;"*")</f>
        <v>4</v>
      </c>
      <c r="N51" s="1"/>
      <c r="O51" s="1"/>
      <c r="P51" s="1"/>
      <c r="Q51" s="1">
        <f>COUNTIF($Q$15:$S$38, "P"&amp;"*")-COUNTIF($Q$15:$S$38, "P1"&amp;"*")</f>
        <v>4</v>
      </c>
      <c r="R51" s="1"/>
      <c r="S51" s="1"/>
      <c r="T51" s="1"/>
      <c r="U51" s="1">
        <f>COUNTIF($U$15:$W$38, "P"&amp;"*")-COUNTIF($U$15:$W$38, "P1"&amp;"*")</f>
        <v>1</v>
      </c>
      <c r="V51" s="1"/>
      <c r="W51" s="1"/>
      <c r="X51" s="1"/>
      <c r="Y51" s="1">
        <f>COUNTIF($Y$15:$AA$38, "P"&amp;"*")-COUNTIF($Y$15:$AA$38, "P1"&amp;"*")</f>
        <v>7</v>
      </c>
      <c r="Z51" s="1"/>
      <c r="AA51" s="1"/>
      <c r="AB51" s="1"/>
      <c r="AC51" s="1">
        <f>COUNTIF($AC$15:$AE$38, "P"&amp;"*")-COUNTIF($AC$15:$AE$38, "P1"&amp;"*")</f>
        <v>1</v>
      </c>
      <c r="AD51" s="1"/>
      <c r="AE51" s="1"/>
    </row>
    <row r="52" spans="2:31" x14ac:dyDescent="0.3">
      <c r="B52" s="1">
        <f t="shared" si="0"/>
        <v>17</v>
      </c>
      <c r="C52" s="71">
        <f t="shared" si="1"/>
        <v>5.666666666666667</v>
      </c>
      <c r="D52" s="1" t="s">
        <v>1841</v>
      </c>
      <c r="E52" s="1">
        <f>COUNTIF($E$15:$G$38, "AP"&amp;"*")</f>
        <v>0</v>
      </c>
      <c r="F52" s="1"/>
      <c r="G52" s="1"/>
      <c r="H52" s="1"/>
      <c r="I52" s="1">
        <f>COUNTIF($I$15:$K$38, "AP"&amp;"*")</f>
        <v>0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0</v>
      </c>
      <c r="Z52" s="1"/>
      <c r="AA52" s="1"/>
      <c r="AB52" s="1"/>
      <c r="AC52" s="1">
        <f>COUNTIF($AC$15:$AE$38, "AP"&amp;"*")</f>
        <v>17</v>
      </c>
      <c r="AD52" s="1"/>
      <c r="AE52" s="1"/>
    </row>
    <row r="53" spans="2:31" x14ac:dyDescent="0.3">
      <c r="B53" s="1">
        <f t="shared" si="0"/>
        <v>30</v>
      </c>
      <c r="C53" s="71">
        <f t="shared" si="1"/>
        <v>10</v>
      </c>
      <c r="D53" s="1" t="s">
        <v>1859</v>
      </c>
      <c r="E53" s="1">
        <f>COUNTIF($E$15:$G$38, 3) + COUNTIF($E$15:$G$38, "P1")</f>
        <v>0</v>
      </c>
      <c r="F53" s="1"/>
      <c r="G53" s="1"/>
      <c r="H53" s="1"/>
      <c r="I53" s="1">
        <f>COUNTIF($I$15:$K$38, 3) + COUNTIF($I$15:$K$38, "P1")</f>
        <v>5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4</v>
      </c>
      <c r="V53" s="1"/>
      <c r="W53" s="1"/>
      <c r="X53" s="1"/>
      <c r="Y53" s="1">
        <f>COUNTIF($Y$15:$AA$38, 3)+COUNTIF($Y$15:$AA$38, "P1")</f>
        <v>5</v>
      </c>
      <c r="Z53" s="1"/>
      <c r="AA53" s="1"/>
      <c r="AB53" s="1"/>
      <c r="AC53" s="1">
        <f>COUNTIF($AC$15:$AE$38, 3)+COUNTIF($AC$15:$AE$38, "P1")</f>
        <v>6</v>
      </c>
      <c r="AD53" s="1"/>
      <c r="AE53" s="1"/>
    </row>
    <row r="54" spans="2:31" x14ac:dyDescent="0.3">
      <c r="B54" s="1">
        <f t="shared" si="0"/>
        <v>15</v>
      </c>
      <c r="C54" s="71">
        <f t="shared" si="1"/>
        <v>5</v>
      </c>
      <c r="D54" s="1" t="s">
        <v>1860</v>
      </c>
      <c r="E54" s="1">
        <f>COUNTIF($E$15:$G$38, 2)</f>
        <v>0</v>
      </c>
      <c r="F54" s="1"/>
      <c r="G54" s="1"/>
      <c r="H54" s="1"/>
      <c r="I54" s="1">
        <f>COUNTIF($I$15:$K$38, 2)</f>
        <v>3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2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4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22</v>
      </c>
      <c r="C55" s="71">
        <f t="shared" si="1"/>
        <v>7.333333333333333</v>
      </c>
      <c r="D55" s="1" t="s">
        <v>1861</v>
      </c>
      <c r="E55" s="1">
        <f>COUNTIF($E$15:$G$38, 1) + COUNTIF($E$15:$G$38, 4)+ COUNTIF($E$15:$G$38, 5)</f>
        <v>1</v>
      </c>
      <c r="F55" s="1"/>
      <c r="G55" s="1"/>
      <c r="H55" s="1"/>
      <c r="I55" s="1">
        <f>COUNTIF($I$15:$K$38, 1) +COUNTIF($I$15:$K$38, 4) + COUNTIF($I$15:$K$38, 5)</f>
        <v>6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6</v>
      </c>
      <c r="R55" s="1"/>
      <c r="S55" s="1"/>
      <c r="T55" s="1"/>
      <c r="U55" s="1">
        <f>COUNTIF($U$15:$W$38, 1)+COUNTIF($U$15:$W$38, 4)+COUNTIF($U$15:$W$38, 5)</f>
        <v>2</v>
      </c>
      <c r="V55" s="1"/>
      <c r="W55" s="1"/>
      <c r="X55" s="1"/>
      <c r="Y55" s="1">
        <f>COUNTIF($Y$15:$AA$38, 1)+COUNTIF($Y$15:$AA$38, 4)+COUNTIF($Y$15:$AA$38, 5)</f>
        <v>3</v>
      </c>
      <c r="Z55" s="1"/>
      <c r="AA55" s="1"/>
      <c r="AB55" s="1"/>
      <c r="AC55" s="1">
        <f>COUNTIF($AC$15:$AE$38, 1)+COUNTIF($AC$15:$AE$38, 4)+COUNTIF($AC$15:$AE$38, 5)</f>
        <v>2</v>
      </c>
      <c r="AD55" s="1"/>
      <c r="AE55" s="1"/>
    </row>
  </sheetData>
  <mergeCells count="84"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39:C46"/>
    <mergeCell ref="E39:G39"/>
    <mergeCell ref="I39:K39"/>
    <mergeCell ref="M39:O39"/>
    <mergeCell ref="Q39:S39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</mergeCells>
  <phoneticPr fontId="1" type="noConversion"/>
  <conditionalFormatting sqref="B15:B38">
    <cfRule type="cellIs" dxfId="338" priority="38" operator="equal">
      <formula>$B$13+0</formula>
    </cfRule>
    <cfRule type="cellIs" dxfId="337" priority="39" operator="equal">
      <formula>$B$13</formula>
    </cfRule>
  </conditionalFormatting>
  <conditionalFormatting sqref="C15:C38">
    <cfRule type="cellIs" dxfId="336" priority="37" operator="equal">
      <formula>$B$13+1</formula>
    </cfRule>
  </conditionalFormatting>
  <conditionalFormatting sqref="D11:AE11">
    <cfRule type="timePeriod" dxfId="335" priority="36" timePeriod="today">
      <formula>FLOOR(D11,1)=TODAY()</formula>
    </cfRule>
  </conditionalFormatting>
  <conditionalFormatting sqref="E15:G38">
    <cfRule type="notContainsBlanks" dxfId="334" priority="34">
      <formula>LEN(TRIM(E15))&gt;0</formula>
    </cfRule>
    <cfRule type="containsText" dxfId="333" priority="35" operator="containsText" text="1234567789">
      <formula>NOT(ISERROR(SEARCH("1234567789",E15)))</formula>
    </cfRule>
  </conditionalFormatting>
  <conditionalFormatting sqref="E15:G38">
    <cfRule type="containsText" dxfId="332" priority="31" operator="containsText" text="A">
      <formula>NOT(ISERROR(SEARCH("A",E15)))</formula>
    </cfRule>
    <cfRule type="containsText" dxfId="331" priority="32" operator="containsText" text="P">
      <formula>NOT(ISERROR(SEARCH("P",E15)))</formula>
    </cfRule>
    <cfRule type="containsText" dxfId="330" priority="33" operator="containsText" text="C">
      <formula>NOT(ISERROR(SEARCH("C",E15)))</formula>
    </cfRule>
  </conditionalFormatting>
  <conditionalFormatting sqref="I15:K38">
    <cfRule type="notContainsBlanks" dxfId="329" priority="29">
      <formula>LEN(TRIM(I15))&gt;0</formula>
    </cfRule>
    <cfRule type="containsText" dxfId="328" priority="30" operator="containsText" text="1234567789">
      <formula>NOT(ISERROR(SEARCH("1234567789",I15)))</formula>
    </cfRule>
  </conditionalFormatting>
  <conditionalFormatting sqref="I15:K38">
    <cfRule type="containsText" dxfId="327" priority="26" operator="containsText" text="A">
      <formula>NOT(ISERROR(SEARCH("A",I15)))</formula>
    </cfRule>
    <cfRule type="containsText" dxfId="326" priority="27" operator="containsText" text="P">
      <formula>NOT(ISERROR(SEARCH("P",I15)))</formula>
    </cfRule>
    <cfRule type="containsText" dxfId="325" priority="28" operator="containsText" text="C">
      <formula>NOT(ISERROR(SEARCH("C",I15)))</formula>
    </cfRule>
  </conditionalFormatting>
  <conditionalFormatting sqref="M15:O38">
    <cfRule type="notContainsBlanks" dxfId="324" priority="24">
      <formula>LEN(TRIM(M15))&gt;0</formula>
    </cfRule>
    <cfRule type="containsText" dxfId="323" priority="25" operator="containsText" text="1234567789">
      <formula>NOT(ISERROR(SEARCH("1234567789",M15)))</formula>
    </cfRule>
  </conditionalFormatting>
  <conditionalFormatting sqref="M15:O38">
    <cfRule type="containsText" dxfId="322" priority="21" operator="containsText" text="A">
      <formula>NOT(ISERROR(SEARCH("A",M15)))</formula>
    </cfRule>
    <cfRule type="containsText" dxfId="321" priority="22" operator="containsText" text="P">
      <formula>NOT(ISERROR(SEARCH("P",M15)))</formula>
    </cfRule>
    <cfRule type="containsText" dxfId="320" priority="23" operator="containsText" text="C">
      <formula>NOT(ISERROR(SEARCH("C",M15)))</formula>
    </cfRule>
  </conditionalFormatting>
  <conditionalFormatting sqref="Q15:S38">
    <cfRule type="notContainsBlanks" dxfId="319" priority="19">
      <formula>LEN(TRIM(Q15))&gt;0</formula>
    </cfRule>
    <cfRule type="containsText" dxfId="318" priority="20" operator="containsText" text="1234567789">
      <formula>NOT(ISERROR(SEARCH("1234567789",Q15)))</formula>
    </cfRule>
  </conditionalFormatting>
  <conditionalFormatting sqref="Q15:S38">
    <cfRule type="containsText" dxfId="317" priority="16" operator="containsText" text="A">
      <formula>NOT(ISERROR(SEARCH("A",Q15)))</formula>
    </cfRule>
    <cfRule type="containsText" dxfId="316" priority="17" operator="containsText" text="P">
      <formula>NOT(ISERROR(SEARCH("P",Q15)))</formula>
    </cfRule>
    <cfRule type="containsText" dxfId="315" priority="18" operator="containsText" text="C">
      <formula>NOT(ISERROR(SEARCH("C",Q15)))</formula>
    </cfRule>
  </conditionalFormatting>
  <conditionalFormatting sqref="U15:W38">
    <cfRule type="notContainsBlanks" dxfId="314" priority="14">
      <formula>LEN(TRIM(U15))&gt;0</formula>
    </cfRule>
    <cfRule type="containsText" dxfId="313" priority="15" operator="containsText" text="1234567789">
      <formula>NOT(ISERROR(SEARCH("1234567789",U15)))</formula>
    </cfRule>
  </conditionalFormatting>
  <conditionalFormatting sqref="U15:W38">
    <cfRule type="containsText" dxfId="312" priority="11" operator="containsText" text="A">
      <formula>NOT(ISERROR(SEARCH("A",U15)))</formula>
    </cfRule>
    <cfRule type="containsText" dxfId="311" priority="12" operator="containsText" text="P">
      <formula>NOT(ISERROR(SEARCH("P",U15)))</formula>
    </cfRule>
    <cfRule type="containsText" dxfId="310" priority="13" operator="containsText" text="C">
      <formula>NOT(ISERROR(SEARCH("C",U15)))</formula>
    </cfRule>
  </conditionalFormatting>
  <conditionalFormatting sqref="Y15:AA38">
    <cfRule type="notContainsBlanks" dxfId="309" priority="9">
      <formula>LEN(TRIM(Y15))&gt;0</formula>
    </cfRule>
    <cfRule type="containsText" dxfId="308" priority="10" operator="containsText" text="1234567789">
      <formula>NOT(ISERROR(SEARCH("1234567789",Y15)))</formula>
    </cfRule>
  </conditionalFormatting>
  <conditionalFormatting sqref="Y15:AA38">
    <cfRule type="containsText" dxfId="307" priority="6" operator="containsText" text="A">
      <formula>NOT(ISERROR(SEARCH("A",Y15)))</formula>
    </cfRule>
    <cfRule type="containsText" dxfId="306" priority="7" operator="containsText" text="P">
      <formula>NOT(ISERROR(SEARCH("P",Y15)))</formula>
    </cfRule>
    <cfRule type="containsText" dxfId="305" priority="8" operator="containsText" text="C">
      <formula>NOT(ISERROR(SEARCH("C",Y15)))</formula>
    </cfRule>
  </conditionalFormatting>
  <conditionalFormatting sqref="AC15:AE38">
    <cfRule type="notContainsBlanks" dxfId="304" priority="4">
      <formula>LEN(TRIM(AC15))&gt;0</formula>
    </cfRule>
    <cfRule type="containsText" dxfId="303" priority="5" operator="containsText" text="1234567789">
      <formula>NOT(ISERROR(SEARCH("1234567789",AC15)))</formula>
    </cfRule>
  </conditionalFormatting>
  <conditionalFormatting sqref="AC15:AE38">
    <cfRule type="containsText" dxfId="302" priority="1" operator="containsText" text="A">
      <formula>NOT(ISERROR(SEARCH("A",AC15)))</formula>
    </cfRule>
    <cfRule type="containsText" dxfId="301" priority="2" operator="containsText" text="P">
      <formula>NOT(ISERROR(SEARCH("P",AC15)))</formula>
    </cfRule>
    <cfRule type="containsText" dxfId="300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B1:AE55"/>
  <sheetViews>
    <sheetView showGridLines="0" topLeftCell="A11" zoomScale="90" zoomScaleNormal="90" workbookViewId="0">
      <pane xSplit="3" topLeftCell="I1" activePane="topRight" state="frozen"/>
      <selection pane="topRight" activeCell="X30" sqref="X30"/>
    </sheetView>
  </sheetViews>
  <sheetFormatPr defaultRowHeight="16.5" x14ac:dyDescent="0.3"/>
  <cols>
    <col min="1" max="1" width="9" style="65"/>
    <col min="2" max="3" width="5.25" style="65" bestFit="1" customWidth="1"/>
    <col min="4" max="4" width="25" style="65" bestFit="1" customWidth="1"/>
    <col min="5" max="7" width="4.25" style="65" bestFit="1" customWidth="1"/>
    <col min="8" max="8" width="19.375" style="65" bestFit="1" customWidth="1"/>
    <col min="9" max="11" width="4.25" style="65" bestFit="1" customWidth="1"/>
    <col min="12" max="12" width="31.25" style="65" bestFit="1" customWidth="1"/>
    <col min="13" max="15" width="4.25" style="65" bestFit="1" customWidth="1"/>
    <col min="16" max="16" width="31.25" style="65" bestFit="1" customWidth="1"/>
    <col min="17" max="19" width="4.25" style="65" bestFit="1" customWidth="1"/>
    <col min="20" max="20" width="31.25" style="65" bestFit="1" customWidth="1"/>
    <col min="21" max="23" width="4.25" style="65" bestFit="1" customWidth="1"/>
    <col min="24" max="24" width="24.2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2" t="s">
        <v>11</v>
      </c>
      <c r="C2" s="103"/>
      <c r="D2" s="110" t="s">
        <v>1659</v>
      </c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0" t="s">
        <v>1652</v>
      </c>
      <c r="U2" s="111"/>
      <c r="V2" s="111"/>
      <c r="W2" s="111"/>
      <c r="X2" s="111"/>
      <c r="Y2" s="111"/>
      <c r="Z2" s="111"/>
      <c r="AA2" s="111"/>
      <c r="AB2" s="111"/>
      <c r="AC2" s="111"/>
      <c r="AD2" s="111"/>
      <c r="AE2" s="114"/>
    </row>
    <row r="3" spans="2:31" x14ac:dyDescent="0.3">
      <c r="B3" s="104"/>
      <c r="C3" s="105"/>
      <c r="D3" s="112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2"/>
      <c r="U3" s="113"/>
      <c r="V3" s="113"/>
      <c r="W3" s="113"/>
      <c r="X3" s="113"/>
      <c r="Y3" s="113"/>
      <c r="Z3" s="113"/>
      <c r="AA3" s="113"/>
      <c r="AB3" s="113"/>
      <c r="AC3" s="113"/>
      <c r="AD3" s="113"/>
      <c r="AE3" s="115"/>
    </row>
    <row r="4" spans="2:31" x14ac:dyDescent="0.3">
      <c r="B4" s="104"/>
      <c r="C4" s="105"/>
      <c r="D4" s="112"/>
      <c r="E4" s="113"/>
      <c r="F4" s="113"/>
      <c r="G4" s="113"/>
      <c r="H4" s="113"/>
      <c r="I4" s="113"/>
      <c r="J4" s="113"/>
      <c r="K4" s="113"/>
      <c r="L4" s="113"/>
      <c r="M4" s="113"/>
      <c r="N4" s="113"/>
      <c r="O4" s="113"/>
      <c r="P4" s="113"/>
      <c r="Q4" s="113"/>
      <c r="R4" s="113"/>
      <c r="S4" s="113"/>
      <c r="T4" s="112"/>
      <c r="U4" s="113"/>
      <c r="V4" s="113"/>
      <c r="W4" s="113"/>
      <c r="X4" s="113"/>
      <c r="Y4" s="113"/>
      <c r="Z4" s="113"/>
      <c r="AA4" s="113"/>
      <c r="AB4" s="113"/>
      <c r="AC4" s="113"/>
      <c r="AD4" s="113"/>
      <c r="AE4" s="115"/>
    </row>
    <row r="5" spans="2:31" x14ac:dyDescent="0.3">
      <c r="B5" s="104"/>
      <c r="C5" s="105"/>
      <c r="D5" s="112"/>
      <c r="E5" s="113"/>
      <c r="F5" s="113"/>
      <c r="G5" s="113"/>
      <c r="H5" s="113"/>
      <c r="I5" s="113"/>
      <c r="J5" s="113"/>
      <c r="K5" s="113"/>
      <c r="L5" s="113"/>
      <c r="M5" s="113"/>
      <c r="N5" s="113"/>
      <c r="O5" s="113"/>
      <c r="P5" s="113"/>
      <c r="Q5" s="113"/>
      <c r="R5" s="113"/>
      <c r="S5" s="113"/>
      <c r="T5" s="112"/>
      <c r="U5" s="113"/>
      <c r="V5" s="113"/>
      <c r="W5" s="113"/>
      <c r="X5" s="113"/>
      <c r="Y5" s="113"/>
      <c r="Z5" s="113"/>
      <c r="AA5" s="113"/>
      <c r="AB5" s="113"/>
      <c r="AC5" s="113"/>
      <c r="AD5" s="113"/>
      <c r="AE5" s="115"/>
    </row>
    <row r="6" spans="2:31" x14ac:dyDescent="0.3">
      <c r="B6" s="106"/>
      <c r="C6" s="107"/>
      <c r="D6" s="112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113"/>
      <c r="P6" s="113"/>
      <c r="Q6" s="113"/>
      <c r="R6" s="113"/>
      <c r="S6" s="113"/>
      <c r="T6" s="112"/>
      <c r="U6" s="113"/>
      <c r="V6" s="113"/>
      <c r="W6" s="113"/>
      <c r="X6" s="113"/>
      <c r="Y6" s="113"/>
      <c r="Z6" s="113"/>
      <c r="AA6" s="113"/>
      <c r="AB6" s="113"/>
      <c r="AC6" s="113"/>
      <c r="AD6" s="113"/>
      <c r="AE6" s="115"/>
    </row>
    <row r="7" spans="2:31" x14ac:dyDescent="0.3">
      <c r="B7" s="106"/>
      <c r="C7" s="107"/>
      <c r="D7" s="112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3"/>
      <c r="P7" s="113"/>
      <c r="Q7" s="113"/>
      <c r="R7" s="113"/>
      <c r="S7" s="113"/>
      <c r="T7" s="112"/>
      <c r="U7" s="113"/>
      <c r="V7" s="113"/>
      <c r="W7" s="113"/>
      <c r="X7" s="113"/>
      <c r="Y7" s="113"/>
      <c r="Z7" s="113"/>
      <c r="AA7" s="113"/>
      <c r="AB7" s="113"/>
      <c r="AC7" s="113"/>
      <c r="AD7" s="113"/>
      <c r="AE7" s="115"/>
    </row>
    <row r="8" spans="2:31" x14ac:dyDescent="0.3">
      <c r="B8" s="106"/>
      <c r="C8" s="107"/>
      <c r="D8" s="112"/>
      <c r="E8" s="113"/>
      <c r="F8" s="113"/>
      <c r="G8" s="113"/>
      <c r="H8" s="113"/>
      <c r="I8" s="113"/>
      <c r="J8" s="113"/>
      <c r="K8" s="113"/>
      <c r="L8" s="113"/>
      <c r="M8" s="113"/>
      <c r="N8" s="113"/>
      <c r="O8" s="113"/>
      <c r="P8" s="113"/>
      <c r="Q8" s="113"/>
      <c r="R8" s="113"/>
      <c r="S8" s="113"/>
      <c r="T8" s="112"/>
      <c r="U8" s="113"/>
      <c r="V8" s="113"/>
      <c r="W8" s="113"/>
      <c r="X8" s="113"/>
      <c r="Y8" s="113"/>
      <c r="Z8" s="113"/>
      <c r="AA8" s="113"/>
      <c r="AB8" s="113"/>
      <c r="AC8" s="113"/>
      <c r="AD8" s="113"/>
      <c r="AE8" s="115"/>
    </row>
    <row r="9" spans="2:31" x14ac:dyDescent="0.3">
      <c r="B9" s="106"/>
      <c r="C9" s="107"/>
      <c r="D9" s="112"/>
      <c r="E9" s="113"/>
      <c r="F9" s="113"/>
      <c r="G9" s="113"/>
      <c r="H9" s="113"/>
      <c r="I9" s="113"/>
      <c r="J9" s="113"/>
      <c r="K9" s="113"/>
      <c r="L9" s="113"/>
      <c r="M9" s="113"/>
      <c r="N9" s="113"/>
      <c r="O9" s="113"/>
      <c r="P9" s="113"/>
      <c r="Q9" s="113"/>
      <c r="R9" s="113"/>
      <c r="S9" s="113"/>
      <c r="T9" s="112"/>
      <c r="U9" s="113"/>
      <c r="V9" s="113"/>
      <c r="W9" s="113"/>
      <c r="X9" s="113"/>
      <c r="Y9" s="113"/>
      <c r="Z9" s="113"/>
      <c r="AA9" s="113"/>
      <c r="AB9" s="113"/>
      <c r="AC9" s="113"/>
      <c r="AD9" s="113"/>
      <c r="AE9" s="115"/>
    </row>
    <row r="10" spans="2:31" ht="17.25" thickBot="1" x14ac:dyDescent="0.35">
      <c r="B10" s="108"/>
      <c r="C10" s="109"/>
      <c r="D10" s="112"/>
      <c r="E10" s="113"/>
      <c r="F10" s="113"/>
      <c r="G10" s="113"/>
      <c r="H10" s="113"/>
      <c r="I10" s="113"/>
      <c r="J10" s="113"/>
      <c r="K10" s="113"/>
      <c r="L10" s="113"/>
      <c r="M10" s="113"/>
      <c r="N10" s="113"/>
      <c r="O10" s="113"/>
      <c r="P10" s="113"/>
      <c r="Q10" s="113"/>
      <c r="R10" s="113"/>
      <c r="S10" s="113"/>
      <c r="T10" s="112"/>
      <c r="U10" s="113"/>
      <c r="V10" s="113"/>
      <c r="W10" s="113"/>
      <c r="X10" s="113"/>
      <c r="Y10" s="113"/>
      <c r="Z10" s="113"/>
      <c r="AA10" s="113"/>
      <c r="AB10" s="113"/>
      <c r="AC10" s="113"/>
      <c r="AD10" s="113"/>
      <c r="AE10" s="115"/>
    </row>
    <row r="11" spans="2:31" ht="18" thickBot="1" x14ac:dyDescent="0.35">
      <c r="B11" s="116"/>
      <c r="C11" s="117"/>
      <c r="D11" s="120">
        <v>44963</v>
      </c>
      <c r="E11" s="121"/>
      <c r="F11" s="121"/>
      <c r="G11" s="122"/>
      <c r="H11" s="120">
        <f>D11+1</f>
        <v>44964</v>
      </c>
      <c r="I11" s="121"/>
      <c r="J11" s="121"/>
      <c r="K11" s="122"/>
      <c r="L11" s="120">
        <f>H11+1</f>
        <v>44965</v>
      </c>
      <c r="M11" s="121"/>
      <c r="N11" s="121"/>
      <c r="O11" s="122"/>
      <c r="P11" s="120">
        <f>L11+1</f>
        <v>44966</v>
      </c>
      <c r="Q11" s="121"/>
      <c r="R11" s="121"/>
      <c r="S11" s="122"/>
      <c r="T11" s="120">
        <f>P11+1</f>
        <v>44967</v>
      </c>
      <c r="U11" s="121"/>
      <c r="V11" s="121"/>
      <c r="W11" s="122"/>
      <c r="X11" s="123">
        <f>T11+1</f>
        <v>44968</v>
      </c>
      <c r="Y11" s="124"/>
      <c r="Z11" s="124"/>
      <c r="AA11" s="125"/>
      <c r="AB11" s="126">
        <f>X11+1</f>
        <v>44969</v>
      </c>
      <c r="AC11" s="127"/>
      <c r="AD11" s="127"/>
      <c r="AE11" s="128"/>
    </row>
    <row r="12" spans="2:31" ht="18" thickBot="1" x14ac:dyDescent="0.35">
      <c r="B12" s="118"/>
      <c r="C12" s="119"/>
      <c r="D12" s="129" t="s">
        <v>48</v>
      </c>
      <c r="E12" s="130"/>
      <c r="F12" s="130"/>
      <c r="G12" s="131"/>
      <c r="H12" s="129" t="s">
        <v>49</v>
      </c>
      <c r="I12" s="130"/>
      <c r="J12" s="130"/>
      <c r="K12" s="131"/>
      <c r="L12" s="129" t="s">
        <v>32</v>
      </c>
      <c r="M12" s="130"/>
      <c r="N12" s="130"/>
      <c r="O12" s="131"/>
      <c r="P12" s="129" t="s">
        <v>52</v>
      </c>
      <c r="Q12" s="130"/>
      <c r="R12" s="130"/>
      <c r="S12" s="131"/>
      <c r="T12" s="129" t="s">
        <v>53</v>
      </c>
      <c r="U12" s="130"/>
      <c r="V12" s="130"/>
      <c r="W12" s="131"/>
      <c r="X12" s="132" t="s">
        <v>54</v>
      </c>
      <c r="Y12" s="133"/>
      <c r="Z12" s="133"/>
      <c r="AA12" s="134"/>
      <c r="AB12" s="135" t="s">
        <v>55</v>
      </c>
      <c r="AC12" s="136"/>
      <c r="AD12" s="136"/>
      <c r="AE12" s="137"/>
    </row>
    <row r="13" spans="2:31" ht="17.25" thickBot="1" x14ac:dyDescent="0.35">
      <c r="B13" s="143" t="str">
        <f ca="1">TEXT(NOW(),"h")</f>
        <v>20</v>
      </c>
      <c r="C13" s="144"/>
      <c r="D13" s="12" t="s">
        <v>3</v>
      </c>
      <c r="E13" s="138" t="s">
        <v>4</v>
      </c>
      <c r="F13" s="139"/>
      <c r="G13" s="140"/>
      <c r="H13" s="12" t="s">
        <v>3</v>
      </c>
      <c r="I13" s="138" t="s">
        <v>4</v>
      </c>
      <c r="J13" s="139"/>
      <c r="K13" s="140"/>
      <c r="L13" s="12" t="s">
        <v>3</v>
      </c>
      <c r="M13" s="138" t="s">
        <v>4</v>
      </c>
      <c r="N13" s="139"/>
      <c r="O13" s="140"/>
      <c r="P13" s="12" t="s">
        <v>3</v>
      </c>
      <c r="Q13" s="138" t="s">
        <v>4</v>
      </c>
      <c r="R13" s="139"/>
      <c r="S13" s="140"/>
      <c r="T13" s="12" t="s">
        <v>3</v>
      </c>
      <c r="U13" s="138" t="s">
        <v>4</v>
      </c>
      <c r="V13" s="139"/>
      <c r="W13" s="140"/>
      <c r="X13" s="12" t="s">
        <v>3</v>
      </c>
      <c r="Y13" s="138" t="s">
        <v>4</v>
      </c>
      <c r="Z13" s="139"/>
      <c r="AA13" s="140"/>
      <c r="AB13" s="12" t="s">
        <v>3</v>
      </c>
      <c r="AC13" s="138" t="s">
        <v>4</v>
      </c>
      <c r="AD13" s="139"/>
      <c r="AE13" s="140"/>
    </row>
    <row r="14" spans="2:31" ht="20.25" x14ac:dyDescent="0.3">
      <c r="B14" s="141" t="s">
        <v>0</v>
      </c>
      <c r="C14" s="142"/>
      <c r="D14" s="25"/>
      <c r="E14" s="36" t="s">
        <v>8</v>
      </c>
      <c r="F14" s="14" t="s">
        <v>9</v>
      </c>
      <c r="G14" s="15" t="s">
        <v>10</v>
      </c>
      <c r="H14" s="25" t="s">
        <v>1894</v>
      </c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/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 t="s">
        <v>1941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51" t="s">
        <v>1988</v>
      </c>
      <c r="AC16" s="37"/>
      <c r="AD16" s="17"/>
      <c r="AE16" s="18"/>
    </row>
    <row r="17" spans="2:31" x14ac:dyDescent="0.3">
      <c r="B17" s="6">
        <v>2</v>
      </c>
      <c r="C17" s="3">
        <v>3</v>
      </c>
      <c r="D17" s="51" t="s">
        <v>1868</v>
      </c>
      <c r="E17" s="37"/>
      <c r="F17" s="17"/>
      <c r="G17" s="18"/>
      <c r="H17" s="26"/>
      <c r="I17" s="37"/>
      <c r="J17" s="17"/>
      <c r="K17" s="18"/>
      <c r="L17" s="79" t="s">
        <v>1919</v>
      </c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51" t="s">
        <v>2019</v>
      </c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66" t="s">
        <v>245</v>
      </c>
      <c r="E20" s="37"/>
      <c r="F20" s="17"/>
      <c r="G20" s="18"/>
      <c r="H20" s="40" t="s">
        <v>245</v>
      </c>
      <c r="I20" s="37"/>
      <c r="J20" s="17"/>
      <c r="K20" s="18">
        <v>1</v>
      </c>
      <c r="L20" s="40" t="s">
        <v>1918</v>
      </c>
      <c r="M20" s="37"/>
      <c r="N20" s="17"/>
      <c r="O20" s="18">
        <v>1</v>
      </c>
      <c r="P20" s="40" t="s">
        <v>1944</v>
      </c>
      <c r="Q20" s="37"/>
      <c r="R20" s="17"/>
      <c r="S20" s="18">
        <v>1</v>
      </c>
      <c r="T20" s="66" t="s">
        <v>245</v>
      </c>
      <c r="U20" s="37"/>
      <c r="V20" s="17"/>
      <c r="W20" s="18"/>
      <c r="X20" s="66" t="s">
        <v>245</v>
      </c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6</v>
      </c>
      <c r="C21" s="4">
        <v>7</v>
      </c>
      <c r="D21" s="40" t="s">
        <v>7</v>
      </c>
      <c r="E21" s="37">
        <v>1</v>
      </c>
      <c r="F21" s="28">
        <v>2</v>
      </c>
      <c r="G21" s="34"/>
      <c r="H21" s="40" t="s">
        <v>7</v>
      </c>
      <c r="I21" s="37">
        <v>2</v>
      </c>
      <c r="J21" s="28"/>
      <c r="K21" s="34">
        <v>3</v>
      </c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66" t="s">
        <v>7</v>
      </c>
      <c r="U21" s="37">
        <v>1</v>
      </c>
      <c r="V21" s="28">
        <v>2</v>
      </c>
      <c r="W21" s="34">
        <v>3</v>
      </c>
      <c r="X21" s="40" t="s">
        <v>7</v>
      </c>
      <c r="Y21" s="37">
        <v>1</v>
      </c>
      <c r="Z21" s="28">
        <v>2</v>
      </c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29" t="s">
        <v>604</v>
      </c>
      <c r="E22" s="37"/>
      <c r="F22" s="17"/>
      <c r="G22" s="18"/>
      <c r="H22" s="40" t="s">
        <v>604</v>
      </c>
      <c r="I22" s="37">
        <v>3</v>
      </c>
      <c r="J22" s="17" t="s">
        <v>1884</v>
      </c>
      <c r="K22" s="18" t="s">
        <v>1885</v>
      </c>
      <c r="L22" s="40" t="s">
        <v>604</v>
      </c>
      <c r="M22" s="37">
        <v>3</v>
      </c>
      <c r="N22" s="17" t="s">
        <v>1916</v>
      </c>
      <c r="O22" s="18" t="s">
        <v>1917</v>
      </c>
      <c r="P22" s="40" t="s">
        <v>604</v>
      </c>
      <c r="Q22" s="37">
        <v>3</v>
      </c>
      <c r="R22" s="17" t="s">
        <v>1942</v>
      </c>
      <c r="S22" s="18" t="s">
        <v>1943</v>
      </c>
      <c r="T22" s="40" t="s">
        <v>604</v>
      </c>
      <c r="U22" s="37">
        <v>3</v>
      </c>
      <c r="V22" s="17" t="s">
        <v>1965</v>
      </c>
      <c r="W22" s="18" t="s">
        <v>1966</v>
      </c>
      <c r="X22" s="40" t="s">
        <v>604</v>
      </c>
      <c r="Y22" s="37"/>
      <c r="Z22" s="17"/>
      <c r="AA22" s="18">
        <v>3</v>
      </c>
      <c r="AB22" s="26" t="s">
        <v>2001</v>
      </c>
      <c r="AC22" s="37"/>
      <c r="AD22" s="17" t="s">
        <v>2006</v>
      </c>
      <c r="AE22" s="18" t="s">
        <v>2006</v>
      </c>
    </row>
    <row r="23" spans="2:31" x14ac:dyDescent="0.3">
      <c r="B23" s="7">
        <v>8</v>
      </c>
      <c r="C23" s="4">
        <v>9</v>
      </c>
      <c r="D23" s="29" t="s">
        <v>1232</v>
      </c>
      <c r="E23" s="37"/>
      <c r="F23" s="17"/>
      <c r="G23" s="18"/>
      <c r="H23" s="66" t="s">
        <v>1232</v>
      </c>
      <c r="I23" s="37" t="s">
        <v>1887</v>
      </c>
      <c r="J23" s="17" t="s">
        <v>1887</v>
      </c>
      <c r="K23" s="18" t="s">
        <v>1887</v>
      </c>
      <c r="L23" s="66" t="s">
        <v>1232</v>
      </c>
      <c r="M23" s="37" t="s">
        <v>1917</v>
      </c>
      <c r="N23" s="17" t="s">
        <v>1917</v>
      </c>
      <c r="O23" s="48"/>
      <c r="P23" s="66" t="s">
        <v>1232</v>
      </c>
      <c r="Q23" s="37" t="s">
        <v>1945</v>
      </c>
      <c r="R23" s="17" t="s">
        <v>1946</v>
      </c>
      <c r="S23" s="18" t="s">
        <v>1947</v>
      </c>
      <c r="T23" s="66" t="s">
        <v>1232</v>
      </c>
      <c r="U23" s="37" t="s">
        <v>1968</v>
      </c>
      <c r="V23" s="17" t="s">
        <v>1969</v>
      </c>
      <c r="W23" s="48"/>
      <c r="X23" s="40" t="s">
        <v>1985</v>
      </c>
      <c r="Y23" s="37">
        <v>3</v>
      </c>
      <c r="Z23" s="17"/>
      <c r="AA23" s="18" t="s">
        <v>1990</v>
      </c>
      <c r="AB23" s="26"/>
      <c r="AC23" s="37" t="s">
        <v>2006</v>
      </c>
      <c r="AD23" s="17" t="s">
        <v>2006</v>
      </c>
      <c r="AE23" s="18"/>
    </row>
    <row r="24" spans="2:31" x14ac:dyDescent="0.3">
      <c r="B24" s="7">
        <v>9</v>
      </c>
      <c r="C24" s="4">
        <v>10</v>
      </c>
      <c r="D24" s="29" t="s">
        <v>1869</v>
      </c>
      <c r="E24" s="37"/>
      <c r="F24" s="17"/>
      <c r="G24" s="18" t="s">
        <v>1870</v>
      </c>
      <c r="H24" s="66" t="s">
        <v>1909</v>
      </c>
      <c r="I24" s="37" t="s">
        <v>1888</v>
      </c>
      <c r="J24" s="17" t="s">
        <v>1890</v>
      </c>
      <c r="K24" s="18" t="s">
        <v>1891</v>
      </c>
      <c r="L24" s="66" t="s">
        <v>1909</v>
      </c>
      <c r="M24" s="37" t="s">
        <v>1920</v>
      </c>
      <c r="N24" s="17" t="s">
        <v>1922</v>
      </c>
      <c r="O24" s="18" t="s">
        <v>1923</v>
      </c>
      <c r="P24" s="66" t="s">
        <v>1909</v>
      </c>
      <c r="Q24" s="37" t="s">
        <v>1948</v>
      </c>
      <c r="R24" s="17" t="s">
        <v>1949</v>
      </c>
      <c r="S24" s="48"/>
      <c r="T24" s="40" t="s">
        <v>1978</v>
      </c>
      <c r="U24" s="37" t="s">
        <v>1967</v>
      </c>
      <c r="V24" s="47"/>
      <c r="W24" s="18" t="s">
        <v>1971</v>
      </c>
      <c r="X24" s="26" t="s">
        <v>1982</v>
      </c>
      <c r="Y24" s="46"/>
      <c r="Z24" s="47"/>
      <c r="AA24" s="18" t="s">
        <v>1993</v>
      </c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/>
      <c r="G25" s="18"/>
      <c r="H25" s="26"/>
      <c r="I25" s="38"/>
      <c r="J25" s="54" t="s">
        <v>1895</v>
      </c>
      <c r="K25" s="18" t="s">
        <v>1887</v>
      </c>
      <c r="L25" s="66" t="s">
        <v>1936</v>
      </c>
      <c r="M25" s="38"/>
      <c r="N25" s="54" t="s">
        <v>1923</v>
      </c>
      <c r="O25" s="18" t="s">
        <v>1923</v>
      </c>
      <c r="P25" s="66" t="s">
        <v>1962</v>
      </c>
      <c r="Q25" s="38"/>
      <c r="R25" s="54" t="s">
        <v>1950</v>
      </c>
      <c r="S25" s="18" t="s">
        <v>1948</v>
      </c>
      <c r="T25" s="66" t="s">
        <v>1979</v>
      </c>
      <c r="U25" s="38"/>
      <c r="V25" s="54" t="s">
        <v>1972</v>
      </c>
      <c r="W25" s="18" t="s">
        <v>1972</v>
      </c>
      <c r="X25" s="40" t="s">
        <v>1992</v>
      </c>
      <c r="Y25" s="38" t="s">
        <v>1994</v>
      </c>
      <c r="Z25" s="54" t="s">
        <v>1993</v>
      </c>
      <c r="AA25" s="18" t="s">
        <v>1997</v>
      </c>
      <c r="AB25" s="26" t="s">
        <v>2003</v>
      </c>
      <c r="AC25" s="38"/>
      <c r="AD25" s="54"/>
      <c r="AE25" s="18"/>
    </row>
    <row r="26" spans="2:31" x14ac:dyDescent="0.3">
      <c r="B26" s="7">
        <v>11</v>
      </c>
      <c r="C26" s="4">
        <v>12</v>
      </c>
      <c r="D26" s="26"/>
      <c r="E26" s="37"/>
      <c r="F26" s="17"/>
      <c r="G26" s="18"/>
      <c r="H26" s="66" t="s">
        <v>1898</v>
      </c>
      <c r="I26" s="37" t="s">
        <v>1889</v>
      </c>
      <c r="J26" s="17" t="s">
        <v>1896</v>
      </c>
      <c r="K26" s="18" t="s">
        <v>1896</v>
      </c>
      <c r="L26" s="40" t="s">
        <v>1924</v>
      </c>
      <c r="M26" s="37" t="s">
        <v>1923</v>
      </c>
      <c r="N26" s="17" t="s">
        <v>1925</v>
      </c>
      <c r="O26" s="18" t="s">
        <v>1926</v>
      </c>
      <c r="P26" s="26"/>
      <c r="Q26" s="37" t="s">
        <v>1948</v>
      </c>
      <c r="R26" s="17" t="s">
        <v>1948</v>
      </c>
      <c r="S26" s="18" t="s">
        <v>1948</v>
      </c>
      <c r="T26" s="26"/>
      <c r="U26" s="37" t="s">
        <v>1973</v>
      </c>
      <c r="V26" s="17" t="s">
        <v>1973</v>
      </c>
      <c r="W26" s="18" t="s">
        <v>1972</v>
      </c>
      <c r="X26" s="26"/>
      <c r="Y26" s="37" t="s">
        <v>1993</v>
      </c>
      <c r="Z26" s="17" t="s">
        <v>1993</v>
      </c>
      <c r="AA26" s="18" t="s">
        <v>1993</v>
      </c>
      <c r="AB26" s="26" t="s">
        <v>1995</v>
      </c>
      <c r="AC26" s="37"/>
      <c r="AD26" s="17"/>
      <c r="AE26" s="18"/>
    </row>
    <row r="27" spans="2:31" x14ac:dyDescent="0.3">
      <c r="B27" s="8">
        <v>12</v>
      </c>
      <c r="C27" s="5">
        <v>13</v>
      </c>
      <c r="D27" s="40" t="s">
        <v>1201</v>
      </c>
      <c r="E27" s="38"/>
      <c r="F27" s="54"/>
      <c r="G27" s="30">
        <v>4</v>
      </c>
      <c r="H27" s="40" t="s">
        <v>1201</v>
      </c>
      <c r="I27" s="38"/>
      <c r="J27" s="54">
        <v>4</v>
      </c>
      <c r="K27" s="30"/>
      <c r="L27" s="40" t="s">
        <v>1201</v>
      </c>
      <c r="M27" s="38"/>
      <c r="N27" s="54">
        <v>4</v>
      </c>
      <c r="O27" s="30"/>
      <c r="P27" s="40" t="s">
        <v>1201</v>
      </c>
      <c r="Q27" s="38"/>
      <c r="R27" s="54">
        <v>4</v>
      </c>
      <c r="S27" s="30"/>
      <c r="T27" s="66" t="s">
        <v>1201</v>
      </c>
      <c r="U27" s="38" t="s">
        <v>1974</v>
      </c>
      <c r="V27" s="54">
        <v>4</v>
      </c>
      <c r="W27" s="30"/>
      <c r="X27" s="26"/>
      <c r="Y27" s="38" t="s">
        <v>1993</v>
      </c>
      <c r="Z27" s="28" t="s">
        <v>1993</v>
      </c>
      <c r="AA27" s="30"/>
      <c r="AB27" s="26" t="s">
        <v>1996</v>
      </c>
      <c r="AC27" s="38"/>
      <c r="AD27" s="28"/>
      <c r="AE27" s="30"/>
    </row>
    <row r="28" spans="2:31" x14ac:dyDescent="0.3">
      <c r="B28" s="8">
        <v>13</v>
      </c>
      <c r="C28" s="5">
        <v>14</v>
      </c>
      <c r="D28" s="26"/>
      <c r="E28" s="55" t="s">
        <v>1870</v>
      </c>
      <c r="F28" s="17" t="s">
        <v>1870</v>
      </c>
      <c r="G28" s="18"/>
      <c r="H28" s="26"/>
      <c r="I28" s="55" t="s">
        <v>1897</v>
      </c>
      <c r="J28" s="17" t="s">
        <v>1899</v>
      </c>
      <c r="K28" s="18" t="s">
        <v>1900</v>
      </c>
      <c r="L28" s="26"/>
      <c r="M28" s="46"/>
      <c r="N28" s="47"/>
      <c r="O28" s="48"/>
      <c r="P28" s="26"/>
      <c r="Q28" s="55" t="s">
        <v>1953</v>
      </c>
      <c r="R28" s="17" t="s">
        <v>1954</v>
      </c>
      <c r="S28" s="18" t="s">
        <v>1955</v>
      </c>
      <c r="T28" s="66" t="s">
        <v>1980</v>
      </c>
      <c r="U28" s="55" t="s">
        <v>1973</v>
      </c>
      <c r="V28" s="17" t="s">
        <v>1975</v>
      </c>
      <c r="W28" s="18" t="s">
        <v>1975</v>
      </c>
      <c r="X28" s="40" t="s">
        <v>1984</v>
      </c>
      <c r="Y28" s="38"/>
      <c r="Z28" s="17">
        <v>4</v>
      </c>
      <c r="AA28" s="18" t="s">
        <v>1998</v>
      </c>
      <c r="AB28" s="26"/>
      <c r="AC28" s="55"/>
      <c r="AD28" s="17"/>
      <c r="AE28" s="18"/>
    </row>
    <row r="29" spans="2:31" x14ac:dyDescent="0.3">
      <c r="B29" s="8">
        <v>14</v>
      </c>
      <c r="C29" s="5">
        <v>15</v>
      </c>
      <c r="D29" s="40" t="s">
        <v>1879</v>
      </c>
      <c r="E29" s="37"/>
      <c r="F29" s="17" t="s">
        <v>1880</v>
      </c>
      <c r="G29" s="18" t="s">
        <v>1882</v>
      </c>
      <c r="H29" s="40" t="s">
        <v>1901</v>
      </c>
      <c r="I29" s="37" t="s">
        <v>1900</v>
      </c>
      <c r="J29" s="17" t="s">
        <v>1903</v>
      </c>
      <c r="K29" s="18" t="s">
        <v>1904</v>
      </c>
      <c r="L29" s="26"/>
      <c r="M29" s="46"/>
      <c r="N29" s="47"/>
      <c r="O29" s="48"/>
      <c r="P29" s="26"/>
      <c r="Q29" s="37" t="s">
        <v>1947</v>
      </c>
      <c r="R29" s="17" t="s">
        <v>1947</v>
      </c>
      <c r="S29" s="18" t="s">
        <v>1956</v>
      </c>
      <c r="T29" s="26"/>
      <c r="U29" s="37" t="s">
        <v>1976</v>
      </c>
      <c r="V29" s="17" t="s">
        <v>1975</v>
      </c>
      <c r="W29" s="48"/>
      <c r="X29" s="40" t="s">
        <v>1986</v>
      </c>
      <c r="Y29" s="37" t="s">
        <v>1998</v>
      </c>
      <c r="Z29" s="17" t="s">
        <v>1999</v>
      </c>
      <c r="AA29" s="18" t="s">
        <v>2000</v>
      </c>
      <c r="AB29" s="26"/>
      <c r="AC29" s="37"/>
      <c r="AD29" s="17"/>
      <c r="AE29" s="18"/>
    </row>
    <row r="30" spans="2:31" x14ac:dyDescent="0.3">
      <c r="B30" s="8">
        <v>15</v>
      </c>
      <c r="C30" s="5">
        <v>16</v>
      </c>
      <c r="D30" s="66" t="s">
        <v>1886</v>
      </c>
      <c r="E30" s="38" t="s">
        <v>1883</v>
      </c>
      <c r="F30" s="54" t="s">
        <v>1704</v>
      </c>
      <c r="G30" s="18"/>
      <c r="H30" s="40" t="s">
        <v>1907</v>
      </c>
      <c r="I30" s="38"/>
      <c r="J30" s="54" t="s">
        <v>1892</v>
      </c>
      <c r="K30" s="18" t="s">
        <v>1902</v>
      </c>
      <c r="L30" s="26"/>
      <c r="M30" s="38"/>
      <c r="N30" s="54" t="s">
        <v>1923</v>
      </c>
      <c r="O30" s="18" t="s">
        <v>1927</v>
      </c>
      <c r="P30" s="26"/>
      <c r="Q30" s="38"/>
      <c r="R30" s="54" t="s">
        <v>1955</v>
      </c>
      <c r="S30" s="18" t="s">
        <v>1957</v>
      </c>
      <c r="T30" s="26"/>
      <c r="U30" s="38"/>
      <c r="V30" s="47" t="s">
        <v>1987</v>
      </c>
      <c r="W30" s="18" t="s">
        <v>1977</v>
      </c>
      <c r="X30" s="40" t="s">
        <v>2110</v>
      </c>
      <c r="Y30" s="38" t="s">
        <v>1993</v>
      </c>
      <c r="Z30" s="54" t="s">
        <v>1993</v>
      </c>
      <c r="AA30" s="18">
        <v>4</v>
      </c>
      <c r="AB30" s="26"/>
      <c r="AC30" s="38"/>
      <c r="AD30" s="54"/>
      <c r="AE30" s="18"/>
    </row>
    <row r="31" spans="2:31" x14ac:dyDescent="0.3">
      <c r="B31" s="8">
        <v>16</v>
      </c>
      <c r="C31" s="5">
        <v>17</v>
      </c>
      <c r="D31" s="40" t="s">
        <v>1881</v>
      </c>
      <c r="E31" s="37"/>
      <c r="F31" s="17"/>
      <c r="G31" s="18"/>
      <c r="H31" s="26"/>
      <c r="I31" s="37" t="s">
        <v>1902</v>
      </c>
      <c r="J31" s="17" t="s">
        <v>1905</v>
      </c>
      <c r="K31" s="18" t="s">
        <v>1906</v>
      </c>
      <c r="L31" s="26"/>
      <c r="M31" s="37" t="s">
        <v>1921</v>
      </c>
      <c r="N31" s="17" t="s">
        <v>1928</v>
      </c>
      <c r="O31" s="18" t="s">
        <v>1923</v>
      </c>
      <c r="P31" s="26"/>
      <c r="Q31" s="37" t="s">
        <v>1959</v>
      </c>
      <c r="R31" s="17" t="s">
        <v>1955</v>
      </c>
      <c r="S31" s="18" t="s">
        <v>1947</v>
      </c>
      <c r="T31" s="26"/>
      <c r="U31" s="37" t="s">
        <v>1975</v>
      </c>
      <c r="V31" s="47"/>
      <c r="W31" s="48"/>
      <c r="X31" s="26"/>
      <c r="Y31" s="37" t="s">
        <v>1993</v>
      </c>
      <c r="Z31" s="17" t="s">
        <v>2002</v>
      </c>
      <c r="AA31" s="18" t="s">
        <v>2002</v>
      </c>
      <c r="AB31" s="26"/>
      <c r="AC31" s="37"/>
      <c r="AD31" s="17"/>
      <c r="AE31" s="18"/>
    </row>
    <row r="32" spans="2:31" x14ac:dyDescent="0.3">
      <c r="B32" s="8">
        <v>17</v>
      </c>
      <c r="C32" s="5">
        <v>18</v>
      </c>
      <c r="D32" s="29" t="s">
        <v>605</v>
      </c>
      <c r="E32" s="38"/>
      <c r="F32" s="28"/>
      <c r="G32" s="18"/>
      <c r="H32" s="66" t="s">
        <v>605</v>
      </c>
      <c r="I32" s="38"/>
      <c r="J32" s="28"/>
      <c r="K32" s="48"/>
      <c r="L32" s="40" t="s">
        <v>605</v>
      </c>
      <c r="M32" s="38" t="s">
        <v>1921</v>
      </c>
      <c r="N32" s="28">
        <v>2</v>
      </c>
      <c r="O32" s="18">
        <v>2</v>
      </c>
      <c r="P32" s="40" t="s">
        <v>605</v>
      </c>
      <c r="Q32" s="38"/>
      <c r="R32" s="28">
        <v>2</v>
      </c>
      <c r="S32" s="18">
        <v>2</v>
      </c>
      <c r="T32" s="40" t="s">
        <v>605</v>
      </c>
      <c r="U32" s="38"/>
      <c r="V32" s="28">
        <v>2</v>
      </c>
      <c r="W32" s="18">
        <v>2</v>
      </c>
      <c r="X32" s="40" t="s">
        <v>2004</v>
      </c>
      <c r="Y32" s="38">
        <v>3</v>
      </c>
      <c r="Z32" s="28">
        <v>3</v>
      </c>
      <c r="AA32" s="18"/>
      <c r="AB32" s="26"/>
      <c r="AC32" s="38"/>
      <c r="AD32" s="28"/>
      <c r="AE32" s="18"/>
    </row>
    <row r="33" spans="2:31" x14ac:dyDescent="0.3">
      <c r="B33" s="9">
        <v>18</v>
      </c>
      <c r="C33" s="2">
        <v>19</v>
      </c>
      <c r="D33" s="29" t="s">
        <v>1047</v>
      </c>
      <c r="E33" s="55"/>
      <c r="F33" s="54"/>
      <c r="G33" s="18"/>
      <c r="H33" s="40" t="s">
        <v>1933</v>
      </c>
      <c r="I33" s="46"/>
      <c r="J33" s="54" t="s">
        <v>1908</v>
      </c>
      <c r="K33" s="18" t="s">
        <v>1910</v>
      </c>
      <c r="L33" s="40" t="s">
        <v>1934</v>
      </c>
      <c r="M33" s="55" t="s">
        <v>1916</v>
      </c>
      <c r="N33" s="54" t="s">
        <v>1935</v>
      </c>
      <c r="O33" s="18" t="s">
        <v>1937</v>
      </c>
      <c r="P33" s="40" t="s">
        <v>1092</v>
      </c>
      <c r="Q33" s="46"/>
      <c r="R33" s="54" t="s">
        <v>1960</v>
      </c>
      <c r="S33" s="48"/>
      <c r="T33" s="40" t="s">
        <v>1092</v>
      </c>
      <c r="U33" s="55" t="s">
        <v>1981</v>
      </c>
      <c r="V33" s="54"/>
      <c r="W33" s="18"/>
      <c r="X33" s="26"/>
      <c r="Y33" s="55"/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/>
      <c r="F34" s="17"/>
      <c r="G34" s="34"/>
      <c r="H34" s="26"/>
      <c r="I34" s="37" t="s">
        <v>1911</v>
      </c>
      <c r="J34" s="17" t="s">
        <v>1912</v>
      </c>
      <c r="K34" s="34">
        <v>2</v>
      </c>
      <c r="L34" s="40" t="s">
        <v>1929</v>
      </c>
      <c r="M34" s="46"/>
      <c r="N34" s="47"/>
      <c r="O34" s="48"/>
      <c r="P34" s="40" t="s">
        <v>1951</v>
      </c>
      <c r="Q34" s="46"/>
      <c r="R34" s="47"/>
      <c r="S34" s="34" t="s">
        <v>1961</v>
      </c>
      <c r="T34" s="40" t="s">
        <v>624</v>
      </c>
      <c r="U34" s="37">
        <v>3</v>
      </c>
      <c r="V34" s="17">
        <v>3</v>
      </c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29" t="s">
        <v>624</v>
      </c>
      <c r="E35" s="37"/>
      <c r="F35" s="17"/>
      <c r="G35" s="18"/>
      <c r="H35" s="40" t="s">
        <v>624</v>
      </c>
      <c r="I35" s="37">
        <v>3</v>
      </c>
      <c r="J35" s="17">
        <v>3</v>
      </c>
      <c r="K35" s="18" t="s">
        <v>1914</v>
      </c>
      <c r="L35" s="26"/>
      <c r="M35" s="46"/>
      <c r="N35" s="47"/>
      <c r="O35" s="48"/>
      <c r="P35" s="40" t="s">
        <v>624</v>
      </c>
      <c r="Q35" s="37">
        <v>3</v>
      </c>
      <c r="R35" s="17">
        <v>3</v>
      </c>
      <c r="S35" s="18"/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29" t="s">
        <v>21</v>
      </c>
      <c r="E36" s="37"/>
      <c r="F36" s="17"/>
      <c r="G36" s="18"/>
      <c r="H36" s="40" t="s">
        <v>1915</v>
      </c>
      <c r="I36" s="37"/>
      <c r="J36" s="17">
        <v>5</v>
      </c>
      <c r="K36" s="18">
        <v>5</v>
      </c>
      <c r="L36" s="26"/>
      <c r="M36" s="37">
        <v>3</v>
      </c>
      <c r="N36" s="17">
        <v>3</v>
      </c>
      <c r="O36" s="18"/>
      <c r="P36" s="40" t="s">
        <v>1709</v>
      </c>
      <c r="Q36" s="37"/>
      <c r="R36" s="17">
        <v>5</v>
      </c>
      <c r="S36" s="18">
        <v>5</v>
      </c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22</v>
      </c>
      <c r="C37" s="2">
        <v>23</v>
      </c>
      <c r="D37" s="29" t="s">
        <v>1893</v>
      </c>
      <c r="E37" s="37"/>
      <c r="F37" s="17"/>
      <c r="G37" s="18"/>
      <c r="H37" s="29" t="s">
        <v>2010</v>
      </c>
      <c r="I37" s="37">
        <v>5</v>
      </c>
      <c r="J37" s="17"/>
      <c r="K37" s="18"/>
      <c r="L37" s="66" t="s">
        <v>1938</v>
      </c>
      <c r="M37" s="37"/>
      <c r="N37" s="17"/>
      <c r="O37" s="18"/>
      <c r="P37" s="40" t="s">
        <v>1964</v>
      </c>
      <c r="Q37" s="37">
        <v>5</v>
      </c>
      <c r="R37" s="17"/>
      <c r="S37" s="18"/>
      <c r="T37" s="29" t="s">
        <v>1991</v>
      </c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/>
      <c r="F38" s="20"/>
      <c r="G38" s="21"/>
      <c r="H38" s="27"/>
      <c r="I38" s="39"/>
      <c r="J38" s="20"/>
      <c r="K38" s="21">
        <v>2</v>
      </c>
      <c r="L38" s="27"/>
      <c r="M38" s="39"/>
      <c r="N38" s="20"/>
      <c r="O38" s="21">
        <v>2</v>
      </c>
      <c r="P38" s="27"/>
      <c r="Q38" s="39"/>
      <c r="R38" s="20" t="s">
        <v>1963</v>
      </c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02" t="s">
        <v>5</v>
      </c>
      <c r="C39" s="103"/>
      <c r="D39" s="72" t="s">
        <v>1238</v>
      </c>
      <c r="E39" s="145"/>
      <c r="F39" s="146"/>
      <c r="G39" s="147"/>
      <c r="H39" s="72" t="s">
        <v>1238</v>
      </c>
      <c r="I39" s="145">
        <v>9</v>
      </c>
      <c r="J39" s="146"/>
      <c r="K39" s="147"/>
      <c r="L39" s="72" t="s">
        <v>1238</v>
      </c>
      <c r="M39" s="145">
        <v>8</v>
      </c>
      <c r="N39" s="146"/>
      <c r="O39" s="147"/>
      <c r="P39" s="72" t="s">
        <v>1238</v>
      </c>
      <c r="Q39" s="145">
        <v>10</v>
      </c>
      <c r="R39" s="146"/>
      <c r="S39" s="147"/>
      <c r="T39" s="72" t="s">
        <v>1238</v>
      </c>
      <c r="U39" s="145"/>
      <c r="V39" s="146"/>
      <c r="W39" s="147"/>
      <c r="X39" s="72" t="s">
        <v>1238</v>
      </c>
      <c r="Y39" s="145"/>
      <c r="Z39" s="146"/>
      <c r="AA39" s="147"/>
      <c r="AB39" s="72" t="s">
        <v>1238</v>
      </c>
      <c r="AC39" s="145"/>
      <c r="AD39" s="146"/>
      <c r="AE39" s="147"/>
    </row>
    <row r="40" spans="2:31" x14ac:dyDescent="0.3">
      <c r="B40" s="104"/>
      <c r="C40" s="105"/>
      <c r="D40" s="73" t="s">
        <v>1239</v>
      </c>
      <c r="E40" s="148"/>
      <c r="F40" s="149"/>
      <c r="G40" s="150"/>
      <c r="H40" s="73" t="s">
        <v>1239</v>
      </c>
      <c r="I40" s="148">
        <v>4</v>
      </c>
      <c r="J40" s="149"/>
      <c r="K40" s="150"/>
      <c r="L40" s="73" t="s">
        <v>1239</v>
      </c>
      <c r="M40" s="148">
        <v>4</v>
      </c>
      <c r="N40" s="149"/>
      <c r="O40" s="150"/>
      <c r="P40" s="73" t="s">
        <v>1239</v>
      </c>
      <c r="Q40" s="148">
        <v>3</v>
      </c>
      <c r="R40" s="149"/>
      <c r="S40" s="150"/>
      <c r="T40" s="73" t="s">
        <v>1239</v>
      </c>
      <c r="U40" s="148"/>
      <c r="V40" s="149"/>
      <c r="W40" s="150"/>
      <c r="X40" s="73" t="s">
        <v>1239</v>
      </c>
      <c r="Y40" s="148"/>
      <c r="Z40" s="149"/>
      <c r="AA40" s="150"/>
      <c r="AB40" s="73" t="s">
        <v>1239</v>
      </c>
      <c r="AC40" s="148"/>
      <c r="AD40" s="149"/>
      <c r="AE40" s="150"/>
    </row>
    <row r="41" spans="2:31" ht="17.25" thickBot="1" x14ac:dyDescent="0.35">
      <c r="B41" s="104"/>
      <c r="C41" s="105"/>
      <c r="D41" s="74" t="s">
        <v>1240</v>
      </c>
      <c r="E41" s="151"/>
      <c r="F41" s="152"/>
      <c r="G41" s="153"/>
      <c r="H41" s="74" t="s">
        <v>1240</v>
      </c>
      <c r="I41" s="151">
        <v>1</v>
      </c>
      <c r="J41" s="152"/>
      <c r="K41" s="153"/>
      <c r="L41" s="74" t="s">
        <v>1240</v>
      </c>
      <c r="M41" s="151">
        <v>0</v>
      </c>
      <c r="N41" s="152"/>
      <c r="O41" s="153"/>
      <c r="P41" s="74" t="s">
        <v>1240</v>
      </c>
      <c r="Q41" s="151">
        <v>0</v>
      </c>
      <c r="R41" s="152"/>
      <c r="S41" s="153"/>
      <c r="T41" s="74" t="s">
        <v>1240</v>
      </c>
      <c r="U41" s="151"/>
      <c r="V41" s="152"/>
      <c r="W41" s="153"/>
      <c r="X41" s="74" t="s">
        <v>1240</v>
      </c>
      <c r="Y41" s="151"/>
      <c r="Z41" s="152"/>
      <c r="AA41" s="153"/>
      <c r="AB41" s="74" t="s">
        <v>1240</v>
      </c>
      <c r="AC41" s="151"/>
      <c r="AD41" s="152"/>
      <c r="AE41" s="153"/>
    </row>
    <row r="42" spans="2:31" x14ac:dyDescent="0.3">
      <c r="B42" s="104"/>
      <c r="C42" s="105"/>
      <c r="D42" s="157"/>
      <c r="E42" s="158"/>
      <c r="F42" s="158"/>
      <c r="G42" s="159"/>
      <c r="H42" s="154" t="s">
        <v>1930</v>
      </c>
      <c r="I42" s="155"/>
      <c r="J42" s="155"/>
      <c r="K42" s="156"/>
      <c r="L42" s="154" t="s">
        <v>1930</v>
      </c>
      <c r="M42" s="155"/>
      <c r="N42" s="155"/>
      <c r="O42" s="156"/>
      <c r="P42" s="154" t="s">
        <v>514</v>
      </c>
      <c r="Q42" s="155"/>
      <c r="R42" s="155"/>
      <c r="S42" s="156"/>
      <c r="T42" s="178" t="s">
        <v>1970</v>
      </c>
      <c r="U42" s="179"/>
      <c r="V42" s="179"/>
      <c r="W42" s="180"/>
      <c r="X42" s="178" t="s">
        <v>1970</v>
      </c>
      <c r="Y42" s="179"/>
      <c r="Z42" s="179"/>
      <c r="AA42" s="180"/>
      <c r="AB42" s="157"/>
      <c r="AC42" s="158"/>
      <c r="AD42" s="158"/>
      <c r="AE42" s="159"/>
    </row>
    <row r="43" spans="2:31" x14ac:dyDescent="0.3">
      <c r="B43" s="106"/>
      <c r="C43" s="107"/>
      <c r="D43" s="160"/>
      <c r="E43" s="161"/>
      <c r="F43" s="161"/>
      <c r="G43" s="162"/>
      <c r="H43" s="163" t="s">
        <v>1913</v>
      </c>
      <c r="I43" s="164"/>
      <c r="J43" s="164"/>
      <c r="K43" s="165"/>
      <c r="L43" s="163" t="s">
        <v>1931</v>
      </c>
      <c r="M43" s="164"/>
      <c r="N43" s="164"/>
      <c r="O43" s="165"/>
      <c r="P43" s="169" t="s">
        <v>1952</v>
      </c>
      <c r="Q43" s="170"/>
      <c r="R43" s="170"/>
      <c r="S43" s="171"/>
      <c r="T43" s="184" t="s">
        <v>1983</v>
      </c>
      <c r="U43" s="185"/>
      <c r="V43" s="185"/>
      <c r="W43" s="186"/>
      <c r="X43" s="160"/>
      <c r="Y43" s="161"/>
      <c r="Z43" s="161"/>
      <c r="AA43" s="162"/>
      <c r="AB43" s="160"/>
      <c r="AC43" s="161"/>
      <c r="AD43" s="161"/>
      <c r="AE43" s="162"/>
    </row>
    <row r="44" spans="2:31" x14ac:dyDescent="0.3">
      <c r="B44" s="106"/>
      <c r="C44" s="107"/>
      <c r="D44" s="160"/>
      <c r="E44" s="161"/>
      <c r="F44" s="161"/>
      <c r="G44" s="162"/>
      <c r="H44" s="160"/>
      <c r="I44" s="161"/>
      <c r="J44" s="161"/>
      <c r="K44" s="162"/>
      <c r="L44" s="163" t="s">
        <v>1932</v>
      </c>
      <c r="M44" s="164"/>
      <c r="N44" s="164"/>
      <c r="O44" s="165"/>
      <c r="P44" s="163" t="s">
        <v>1958</v>
      </c>
      <c r="Q44" s="164"/>
      <c r="R44" s="164"/>
      <c r="S44" s="165"/>
      <c r="T44" s="160"/>
      <c r="U44" s="161"/>
      <c r="V44" s="161"/>
      <c r="W44" s="162"/>
      <c r="X44" s="160"/>
      <c r="Y44" s="161"/>
      <c r="Z44" s="161"/>
      <c r="AA44" s="162"/>
      <c r="AB44" s="160"/>
      <c r="AC44" s="161"/>
      <c r="AD44" s="161"/>
      <c r="AE44" s="162"/>
    </row>
    <row r="45" spans="2:31" x14ac:dyDescent="0.3">
      <c r="B45" s="106"/>
      <c r="C45" s="107"/>
      <c r="D45" s="160"/>
      <c r="E45" s="161"/>
      <c r="F45" s="161"/>
      <c r="G45" s="162"/>
      <c r="H45" s="160"/>
      <c r="I45" s="161"/>
      <c r="J45" s="161"/>
      <c r="K45" s="162"/>
      <c r="L45" s="169" t="s">
        <v>1939</v>
      </c>
      <c r="M45" s="170"/>
      <c r="N45" s="170"/>
      <c r="O45" s="171"/>
      <c r="P45" s="160"/>
      <c r="Q45" s="161"/>
      <c r="R45" s="161"/>
      <c r="S45" s="162"/>
      <c r="T45" s="160"/>
      <c r="U45" s="161"/>
      <c r="V45" s="161"/>
      <c r="W45" s="162"/>
      <c r="X45" s="160"/>
      <c r="Y45" s="161"/>
      <c r="Z45" s="161"/>
      <c r="AA45" s="162"/>
      <c r="AB45" s="160"/>
      <c r="AC45" s="161"/>
      <c r="AD45" s="161"/>
      <c r="AE45" s="162"/>
    </row>
    <row r="46" spans="2:31" ht="17.25" thickBot="1" x14ac:dyDescent="0.35">
      <c r="B46" s="108"/>
      <c r="C46" s="109"/>
      <c r="D46" s="166"/>
      <c r="E46" s="167"/>
      <c r="F46" s="167"/>
      <c r="G46" s="168"/>
      <c r="H46" s="166"/>
      <c r="I46" s="167"/>
      <c r="J46" s="167"/>
      <c r="K46" s="168"/>
      <c r="L46" s="187" t="s">
        <v>1940</v>
      </c>
      <c r="M46" s="188"/>
      <c r="N46" s="188"/>
      <c r="O46" s="189"/>
      <c r="P46" s="166"/>
      <c r="Q46" s="167"/>
      <c r="R46" s="167"/>
      <c r="S46" s="168"/>
      <c r="T46" s="166"/>
      <c r="U46" s="167"/>
      <c r="V46" s="167"/>
      <c r="W46" s="168"/>
      <c r="X46" s="166"/>
      <c r="Y46" s="167"/>
      <c r="Z46" s="167"/>
      <c r="AA46" s="168"/>
      <c r="AB46" s="166"/>
      <c r="AC46" s="167"/>
      <c r="AD46" s="167"/>
      <c r="AE46" s="168"/>
    </row>
    <row r="48" spans="2:31" x14ac:dyDescent="0.3">
      <c r="B48" s="65" t="s">
        <v>1287</v>
      </c>
      <c r="C48" s="65" t="s">
        <v>0</v>
      </c>
    </row>
    <row r="49" spans="2:31" x14ac:dyDescent="0.3">
      <c r="B49" s="1">
        <f t="shared" ref="B49:B55" si="0">SUM(E49,I49,M49,Q49,U49,Y49,AC49)</f>
        <v>81</v>
      </c>
      <c r="C49" s="71">
        <f t="shared" ref="C49:C55" si="1">B49*20/60</f>
        <v>27</v>
      </c>
      <c r="D49" s="1" t="s">
        <v>1272</v>
      </c>
      <c r="E49" s="1">
        <f>COUNTIF($E$15:$G$38, "C"&amp;"*")</f>
        <v>0</v>
      </c>
      <c r="F49" s="1"/>
      <c r="G49" s="1"/>
      <c r="H49" s="1"/>
      <c r="I49" s="1">
        <f>COUNTIF($I$15:$K$38, "C"&amp;"*")</f>
        <v>16</v>
      </c>
      <c r="J49" s="1"/>
      <c r="K49" s="1"/>
      <c r="L49" s="1"/>
      <c r="M49" s="1">
        <f>COUNTIF($M$15:$O$38, "C"&amp;"*")</f>
        <v>15</v>
      </c>
      <c r="N49" s="1"/>
      <c r="O49" s="1"/>
      <c r="P49" s="1"/>
      <c r="Q49" s="1">
        <f>COUNTIF($Q$15:$S$38, "C"&amp;"*")</f>
        <v>20</v>
      </c>
      <c r="R49" s="1"/>
      <c r="S49" s="1"/>
      <c r="T49" s="1"/>
      <c r="U49" s="1">
        <f>COUNTIF($U$15:$W$38, "C"&amp;"*")</f>
        <v>19</v>
      </c>
      <c r="V49" s="1"/>
      <c r="W49" s="1"/>
      <c r="X49" s="1"/>
      <c r="Y49" s="1">
        <f>COUNTIF($Y$15:$AA$38, "C"&amp;"*")</f>
        <v>11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x14ac:dyDescent="0.3">
      <c r="B50" s="1">
        <f t="shared" si="0"/>
        <v>12</v>
      </c>
      <c r="C50" s="71">
        <f t="shared" si="1"/>
        <v>4</v>
      </c>
      <c r="D50" s="1" t="s">
        <v>1832</v>
      </c>
      <c r="E50" s="1">
        <f>COUNTIF($E$15:$G$38, "AC"&amp;"*")</f>
        <v>0</v>
      </c>
      <c r="F50" s="1"/>
      <c r="G50" s="1"/>
      <c r="H50" s="1"/>
      <c r="I50" s="1">
        <f>COUNTIF($I$15:$K$38, "AC"&amp;"*")</f>
        <v>10</v>
      </c>
      <c r="J50" s="1"/>
      <c r="K50" s="1"/>
      <c r="L50" s="1"/>
      <c r="M50" s="1">
        <f>COUNTIF($M$15:$O$38, "AC"&amp;"*")</f>
        <v>2</v>
      </c>
      <c r="N50" s="1"/>
      <c r="O50" s="1"/>
      <c r="P50" s="1"/>
      <c r="Q50" s="1">
        <f>COUNTIF($Q$15:$S$38, "AC"&amp;"*")</f>
        <v>0</v>
      </c>
      <c r="R50" s="1"/>
      <c r="S50" s="1"/>
      <c r="T50" s="1"/>
      <c r="U50" s="1">
        <f>COUNTIF($U$15:$W$38, "AC"&amp;"*")</f>
        <v>0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20</v>
      </c>
      <c r="C51" s="71">
        <f t="shared" si="1"/>
        <v>6.666666666666667</v>
      </c>
      <c r="D51" s="1" t="s">
        <v>1273</v>
      </c>
      <c r="E51" s="1">
        <f>COUNTIF($E$15:$G$38, "P"&amp;"*")-COUNTIF($E$15:$G$38, "P1"&amp;"*")</f>
        <v>3</v>
      </c>
      <c r="F51" s="1"/>
      <c r="G51" s="1"/>
      <c r="H51" s="1"/>
      <c r="I51" s="1">
        <f>COUNTIF($I$15:$K$38, "P"&amp;"*")-COUNTIF($I$15:$K$38, "P1"&amp;"*")</f>
        <v>2</v>
      </c>
      <c r="J51" s="1"/>
      <c r="K51" s="1"/>
      <c r="L51" s="1"/>
      <c r="M51" s="1">
        <f>COUNTIF($M$15:$O$38, "P"&amp;"*")-COUNTIF($M$15:$O$38, "P1"&amp;"*")</f>
        <v>4</v>
      </c>
      <c r="N51" s="1"/>
      <c r="O51" s="1"/>
      <c r="P51" s="1"/>
      <c r="Q51" s="1">
        <f>COUNTIF($Q$15:$S$38, "P"&amp;"*")-COUNTIF($Q$15:$S$38, "P1"&amp;"*")</f>
        <v>5</v>
      </c>
      <c r="R51" s="1"/>
      <c r="S51" s="1"/>
      <c r="T51" s="1"/>
      <c r="U51" s="1">
        <f>COUNTIF($U$15:$W$38, "P"&amp;"*")-COUNTIF($U$15:$W$38, "P1"&amp;"*")</f>
        <v>2</v>
      </c>
      <c r="V51" s="1"/>
      <c r="W51" s="1"/>
      <c r="X51" s="1"/>
      <c r="Y51" s="1">
        <f>COUNTIF($Y$15:$AA$38, "P"&amp;"*")-COUNTIF($Y$15:$AA$38, "P1"&amp;"*")</f>
        <v>4</v>
      </c>
      <c r="Z51" s="1"/>
      <c r="AA51" s="1"/>
      <c r="AB51" s="1"/>
      <c r="AC51" s="1">
        <f>COUNTIF($AC$15:$AE$38, "P"&amp;"*")-COUNTIF($AC$15:$AE$38, "P1"&amp;"*")</f>
        <v>0</v>
      </c>
      <c r="AD51" s="1"/>
      <c r="AE51" s="1"/>
    </row>
    <row r="52" spans="2:31" x14ac:dyDescent="0.3">
      <c r="B52" s="1">
        <f t="shared" si="0"/>
        <v>10</v>
      </c>
      <c r="C52" s="71">
        <f t="shared" si="1"/>
        <v>3.3333333333333335</v>
      </c>
      <c r="D52" s="1" t="s">
        <v>1877</v>
      </c>
      <c r="E52" s="1">
        <f>COUNTIF($E$15:$G$38, "AP"&amp;"*")</f>
        <v>4</v>
      </c>
      <c r="F52" s="1"/>
      <c r="G52" s="1"/>
      <c r="H52" s="1"/>
      <c r="I52" s="1">
        <f>COUNTIF($I$15:$K$38, "AP"&amp;"*")</f>
        <v>1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1</v>
      </c>
      <c r="Z52" s="1"/>
      <c r="AA52" s="1"/>
      <c r="AB52" s="1"/>
      <c r="AC52" s="1">
        <f>COUNTIF($AC$15:$AE$38, "AP"&amp;"*")</f>
        <v>4</v>
      </c>
      <c r="AD52" s="1"/>
      <c r="AE52" s="1"/>
    </row>
    <row r="53" spans="2:31" x14ac:dyDescent="0.3">
      <c r="B53" s="1">
        <f t="shared" si="0"/>
        <v>24</v>
      </c>
      <c r="C53" s="71">
        <f t="shared" si="1"/>
        <v>8</v>
      </c>
      <c r="D53" s="1" t="s">
        <v>1859</v>
      </c>
      <c r="E53" s="1">
        <f>COUNTIF($E$15:$G$38, 3) + COUNTIF($E$15:$G$38, "P1")</f>
        <v>0</v>
      </c>
      <c r="F53" s="1"/>
      <c r="G53" s="1"/>
      <c r="H53" s="1"/>
      <c r="I53" s="1">
        <f>COUNTIF($I$15:$K$38, 3) + COUNTIF($I$15:$K$38, "P1")</f>
        <v>4</v>
      </c>
      <c r="J53" s="1"/>
      <c r="K53" s="1"/>
      <c r="L53" s="1"/>
      <c r="M53" s="1">
        <f>COUNTIF($M$15:$O$38, 3) + COUNTIF($M$15:$O$38, "P1")</f>
        <v>4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4</v>
      </c>
      <c r="V53" s="1"/>
      <c r="W53" s="1"/>
      <c r="X53" s="1"/>
      <c r="Y53" s="1">
        <f>COUNTIF($Y$15:$AA$38, 3)+COUNTIF($Y$15:$AA$38, "P1")</f>
        <v>7</v>
      </c>
      <c r="Z53" s="1"/>
      <c r="AA53" s="1"/>
      <c r="AB53" s="1"/>
      <c r="AC53" s="1">
        <f>COUNTIF($AC$15:$AE$38, 3)+COUNTIF($AC$15:$AE$38, "P1")</f>
        <v>0</v>
      </c>
      <c r="AD53" s="1"/>
      <c r="AE53" s="1"/>
    </row>
    <row r="54" spans="2:31" x14ac:dyDescent="0.3">
      <c r="B54" s="1">
        <f t="shared" si="0"/>
        <v>15</v>
      </c>
      <c r="C54" s="71">
        <f t="shared" si="1"/>
        <v>5</v>
      </c>
      <c r="D54" s="1" t="s">
        <v>1860</v>
      </c>
      <c r="E54" s="1">
        <f>COUNTIF($E$15:$G$38, 2)</f>
        <v>1</v>
      </c>
      <c r="F54" s="1"/>
      <c r="G54" s="1"/>
      <c r="H54" s="1"/>
      <c r="I54" s="1">
        <f>COUNTIF($I$15:$K$38, 2)</f>
        <v>3</v>
      </c>
      <c r="J54" s="1"/>
      <c r="K54" s="1"/>
      <c r="L54" s="1"/>
      <c r="M54" s="1">
        <f>COUNTIF($M$15:$O$38, 2)</f>
        <v>4</v>
      </c>
      <c r="N54" s="1"/>
      <c r="O54" s="1"/>
      <c r="P54" s="1"/>
      <c r="Q54" s="1">
        <f>COUNTIF($Q$15:$S$38, 2)</f>
        <v>3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1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19</v>
      </c>
      <c r="C55" s="71">
        <f t="shared" si="1"/>
        <v>6.333333333333333</v>
      </c>
      <c r="D55" s="1" t="s">
        <v>1878</v>
      </c>
      <c r="E55" s="1">
        <f>COUNTIF($E$15:$G$38, 1) + COUNTIF($E$15:$G$38, 4)+ COUNTIF($E$15:$G$38, 5)</f>
        <v>2</v>
      </c>
      <c r="F55" s="1"/>
      <c r="G55" s="1"/>
      <c r="H55" s="1"/>
      <c r="I55" s="1">
        <f>COUNTIF($I$15:$K$38, 1) +COUNTIF($I$15:$K$38, 4) + COUNTIF($I$15:$K$38, 5)</f>
        <v>5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5</v>
      </c>
      <c r="R55" s="1"/>
      <c r="S55" s="1"/>
      <c r="T55" s="1"/>
      <c r="U55" s="1">
        <f>COUNTIF($U$15:$W$38, 1)+COUNTIF($U$15:$W$38, 4)+COUNTIF($U$15:$W$38, 5)</f>
        <v>2</v>
      </c>
      <c r="V55" s="1"/>
      <c r="W55" s="1"/>
      <c r="X55" s="1"/>
      <c r="Y55" s="1">
        <f>COUNTIF($Y$15:$AA$38, 1)+COUNTIF($Y$15:$AA$38, 4)+COUNTIF($Y$15:$AA$38, 5)</f>
        <v>3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39:C46"/>
    <mergeCell ref="E39:G39"/>
    <mergeCell ref="I39:K39"/>
    <mergeCell ref="M39:O39"/>
    <mergeCell ref="Q39:S39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</mergeCells>
  <phoneticPr fontId="1" type="noConversion"/>
  <conditionalFormatting sqref="B15:B38">
    <cfRule type="cellIs" dxfId="299" priority="38" operator="equal">
      <formula>$B$13+0</formula>
    </cfRule>
    <cfRule type="cellIs" dxfId="298" priority="39" operator="equal">
      <formula>$B$13</formula>
    </cfRule>
  </conditionalFormatting>
  <conditionalFormatting sqref="C15:C38">
    <cfRule type="cellIs" dxfId="297" priority="37" operator="equal">
      <formula>$B$13+1</formula>
    </cfRule>
  </conditionalFormatting>
  <conditionalFormatting sqref="D11:AE11">
    <cfRule type="timePeriod" dxfId="296" priority="36" timePeriod="today">
      <formula>FLOOR(D11,1)=TODAY()</formula>
    </cfRule>
  </conditionalFormatting>
  <conditionalFormatting sqref="E15:G38">
    <cfRule type="notContainsBlanks" dxfId="295" priority="34">
      <formula>LEN(TRIM(E15))&gt;0</formula>
    </cfRule>
    <cfRule type="containsText" dxfId="294" priority="35" operator="containsText" text="1234567789">
      <formula>NOT(ISERROR(SEARCH("1234567789",E15)))</formula>
    </cfRule>
  </conditionalFormatting>
  <conditionalFormatting sqref="E15:G38">
    <cfRule type="containsText" dxfId="293" priority="31" operator="containsText" text="A">
      <formula>NOT(ISERROR(SEARCH("A",E15)))</formula>
    </cfRule>
    <cfRule type="containsText" dxfId="292" priority="32" operator="containsText" text="P">
      <formula>NOT(ISERROR(SEARCH("P",E15)))</formula>
    </cfRule>
    <cfRule type="containsText" dxfId="291" priority="33" operator="containsText" text="C">
      <formula>NOT(ISERROR(SEARCH("C",E15)))</formula>
    </cfRule>
  </conditionalFormatting>
  <conditionalFormatting sqref="I15:K38">
    <cfRule type="notContainsBlanks" dxfId="290" priority="29">
      <formula>LEN(TRIM(I15))&gt;0</formula>
    </cfRule>
    <cfRule type="containsText" dxfId="289" priority="30" operator="containsText" text="1234567789">
      <formula>NOT(ISERROR(SEARCH("1234567789",I15)))</formula>
    </cfRule>
  </conditionalFormatting>
  <conditionalFormatting sqref="I15:K38">
    <cfRule type="containsText" dxfId="288" priority="26" operator="containsText" text="A">
      <formula>NOT(ISERROR(SEARCH("A",I15)))</formula>
    </cfRule>
    <cfRule type="containsText" dxfId="287" priority="27" operator="containsText" text="P">
      <formula>NOT(ISERROR(SEARCH("P",I15)))</formula>
    </cfRule>
    <cfRule type="containsText" dxfId="286" priority="28" operator="containsText" text="C">
      <formula>NOT(ISERROR(SEARCH("C",I15)))</formula>
    </cfRule>
  </conditionalFormatting>
  <conditionalFormatting sqref="M15:O38">
    <cfRule type="notContainsBlanks" dxfId="285" priority="24">
      <formula>LEN(TRIM(M15))&gt;0</formula>
    </cfRule>
    <cfRule type="containsText" dxfId="284" priority="25" operator="containsText" text="1234567789">
      <formula>NOT(ISERROR(SEARCH("1234567789",M15)))</formula>
    </cfRule>
  </conditionalFormatting>
  <conditionalFormatting sqref="M15:O38">
    <cfRule type="containsText" dxfId="283" priority="21" operator="containsText" text="A">
      <formula>NOT(ISERROR(SEARCH("A",M15)))</formula>
    </cfRule>
    <cfRule type="containsText" dxfId="282" priority="22" operator="containsText" text="P">
      <formula>NOT(ISERROR(SEARCH("P",M15)))</formula>
    </cfRule>
    <cfRule type="containsText" dxfId="281" priority="23" operator="containsText" text="C">
      <formula>NOT(ISERROR(SEARCH("C",M15)))</formula>
    </cfRule>
  </conditionalFormatting>
  <conditionalFormatting sqref="Q15:S38">
    <cfRule type="notContainsBlanks" dxfId="280" priority="19">
      <formula>LEN(TRIM(Q15))&gt;0</formula>
    </cfRule>
    <cfRule type="containsText" dxfId="279" priority="20" operator="containsText" text="1234567789">
      <formula>NOT(ISERROR(SEARCH("1234567789",Q15)))</formula>
    </cfRule>
  </conditionalFormatting>
  <conditionalFormatting sqref="Q15:S38">
    <cfRule type="containsText" dxfId="278" priority="16" operator="containsText" text="A">
      <formula>NOT(ISERROR(SEARCH("A",Q15)))</formula>
    </cfRule>
    <cfRule type="containsText" dxfId="277" priority="17" operator="containsText" text="P">
      <formula>NOT(ISERROR(SEARCH("P",Q15)))</formula>
    </cfRule>
    <cfRule type="containsText" dxfId="276" priority="18" operator="containsText" text="C">
      <formula>NOT(ISERROR(SEARCH("C",Q15)))</formula>
    </cfRule>
  </conditionalFormatting>
  <conditionalFormatting sqref="U15:W38">
    <cfRule type="notContainsBlanks" dxfId="275" priority="14">
      <formula>LEN(TRIM(U15))&gt;0</formula>
    </cfRule>
    <cfRule type="containsText" dxfId="274" priority="15" operator="containsText" text="1234567789">
      <formula>NOT(ISERROR(SEARCH("1234567789",U15)))</formula>
    </cfRule>
  </conditionalFormatting>
  <conditionalFormatting sqref="U15:W38">
    <cfRule type="containsText" dxfId="273" priority="11" operator="containsText" text="A">
      <formula>NOT(ISERROR(SEARCH("A",U15)))</formula>
    </cfRule>
    <cfRule type="containsText" dxfId="272" priority="12" operator="containsText" text="P">
      <formula>NOT(ISERROR(SEARCH("P",U15)))</formula>
    </cfRule>
    <cfRule type="containsText" dxfId="271" priority="13" operator="containsText" text="C">
      <formula>NOT(ISERROR(SEARCH("C",U15)))</formula>
    </cfRule>
  </conditionalFormatting>
  <conditionalFormatting sqref="Y15:AA38">
    <cfRule type="notContainsBlanks" dxfId="270" priority="9">
      <formula>LEN(TRIM(Y15))&gt;0</formula>
    </cfRule>
    <cfRule type="containsText" dxfId="269" priority="10" operator="containsText" text="1234567789">
      <formula>NOT(ISERROR(SEARCH("1234567789",Y15)))</formula>
    </cfRule>
  </conditionalFormatting>
  <conditionalFormatting sqref="Y15:AA38">
    <cfRule type="containsText" dxfId="268" priority="6" operator="containsText" text="A">
      <formula>NOT(ISERROR(SEARCH("A",Y15)))</formula>
    </cfRule>
    <cfRule type="containsText" dxfId="267" priority="7" operator="containsText" text="P">
      <formula>NOT(ISERROR(SEARCH("P",Y15)))</formula>
    </cfRule>
    <cfRule type="containsText" dxfId="266" priority="8" operator="containsText" text="C">
      <formula>NOT(ISERROR(SEARCH("C",Y15)))</formula>
    </cfRule>
  </conditionalFormatting>
  <conditionalFormatting sqref="AC15:AE38">
    <cfRule type="notContainsBlanks" dxfId="265" priority="4">
      <formula>LEN(TRIM(AC15))&gt;0</formula>
    </cfRule>
    <cfRule type="containsText" dxfId="264" priority="5" operator="containsText" text="1234567789">
      <formula>NOT(ISERROR(SEARCH("1234567789",AC15)))</formula>
    </cfRule>
  </conditionalFormatting>
  <conditionalFormatting sqref="AC15:AE38">
    <cfRule type="containsText" dxfId="263" priority="1" operator="containsText" text="A">
      <formula>NOT(ISERROR(SEARCH("A",AC15)))</formula>
    </cfRule>
    <cfRule type="containsText" dxfId="262" priority="2" operator="containsText" text="P">
      <formula>NOT(ISERROR(SEARCH("P",AC15)))</formula>
    </cfRule>
    <cfRule type="containsText" dxfId="261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B1:AE55"/>
  <sheetViews>
    <sheetView showGridLines="0" topLeftCell="A11" zoomScale="90" zoomScaleNormal="90" workbookViewId="0">
      <pane xSplit="3" topLeftCell="M1" activePane="topRight" state="frozen"/>
      <selection pane="topRight" activeCell="X27" sqref="X27"/>
    </sheetView>
  </sheetViews>
  <sheetFormatPr defaultRowHeight="16.5" x14ac:dyDescent="0.3"/>
  <cols>
    <col min="1" max="1" width="9" style="65"/>
    <col min="2" max="3" width="5.25" style="65" bestFit="1" customWidth="1"/>
    <col min="4" max="4" width="28.37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4.25" style="65" bestFit="1" customWidth="1"/>
    <col min="13" max="15" width="4.25" style="65" bestFit="1" customWidth="1"/>
    <col min="16" max="16" width="34.625" style="65" bestFit="1" customWidth="1"/>
    <col min="17" max="19" width="4.25" style="65" bestFit="1" customWidth="1"/>
    <col min="20" max="20" width="31.375" style="65" bestFit="1" customWidth="1"/>
    <col min="21" max="23" width="4.25" style="65" bestFit="1" customWidth="1"/>
    <col min="24" max="24" width="23.3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2" t="s">
        <v>11</v>
      </c>
      <c r="C2" s="103"/>
      <c r="D2" s="110" t="s">
        <v>1659</v>
      </c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0" t="s">
        <v>1652</v>
      </c>
      <c r="U2" s="111"/>
      <c r="V2" s="111"/>
      <c r="W2" s="111"/>
      <c r="X2" s="111"/>
      <c r="Y2" s="111"/>
      <c r="Z2" s="111"/>
      <c r="AA2" s="111"/>
      <c r="AB2" s="111"/>
      <c r="AC2" s="111"/>
      <c r="AD2" s="111"/>
      <c r="AE2" s="114"/>
    </row>
    <row r="3" spans="2:31" x14ac:dyDescent="0.3">
      <c r="B3" s="104"/>
      <c r="C3" s="105"/>
      <c r="D3" s="112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2"/>
      <c r="U3" s="113"/>
      <c r="V3" s="113"/>
      <c r="W3" s="113"/>
      <c r="X3" s="113"/>
      <c r="Y3" s="113"/>
      <c r="Z3" s="113"/>
      <c r="AA3" s="113"/>
      <c r="AB3" s="113"/>
      <c r="AC3" s="113"/>
      <c r="AD3" s="113"/>
      <c r="AE3" s="115"/>
    </row>
    <row r="4" spans="2:31" x14ac:dyDescent="0.3">
      <c r="B4" s="104"/>
      <c r="C4" s="105"/>
      <c r="D4" s="112"/>
      <c r="E4" s="113"/>
      <c r="F4" s="113"/>
      <c r="G4" s="113"/>
      <c r="H4" s="113"/>
      <c r="I4" s="113"/>
      <c r="J4" s="113"/>
      <c r="K4" s="113"/>
      <c r="L4" s="113"/>
      <c r="M4" s="113"/>
      <c r="N4" s="113"/>
      <c r="O4" s="113"/>
      <c r="P4" s="113"/>
      <c r="Q4" s="113"/>
      <c r="R4" s="113"/>
      <c r="S4" s="113"/>
      <c r="T4" s="112"/>
      <c r="U4" s="113"/>
      <c r="V4" s="113"/>
      <c r="W4" s="113"/>
      <c r="X4" s="113"/>
      <c r="Y4" s="113"/>
      <c r="Z4" s="113"/>
      <c r="AA4" s="113"/>
      <c r="AB4" s="113"/>
      <c r="AC4" s="113"/>
      <c r="AD4" s="113"/>
      <c r="AE4" s="115"/>
    </row>
    <row r="5" spans="2:31" x14ac:dyDescent="0.3">
      <c r="B5" s="104"/>
      <c r="C5" s="105"/>
      <c r="D5" s="112"/>
      <c r="E5" s="113"/>
      <c r="F5" s="113"/>
      <c r="G5" s="113"/>
      <c r="H5" s="113"/>
      <c r="I5" s="113"/>
      <c r="J5" s="113"/>
      <c r="K5" s="113"/>
      <c r="L5" s="113"/>
      <c r="M5" s="113"/>
      <c r="N5" s="113"/>
      <c r="O5" s="113"/>
      <c r="P5" s="113"/>
      <c r="Q5" s="113"/>
      <c r="R5" s="113"/>
      <c r="S5" s="113"/>
      <c r="T5" s="112"/>
      <c r="U5" s="113"/>
      <c r="V5" s="113"/>
      <c r="W5" s="113"/>
      <c r="X5" s="113"/>
      <c r="Y5" s="113"/>
      <c r="Z5" s="113"/>
      <c r="AA5" s="113"/>
      <c r="AB5" s="113"/>
      <c r="AC5" s="113"/>
      <c r="AD5" s="113"/>
      <c r="AE5" s="115"/>
    </row>
    <row r="6" spans="2:31" x14ac:dyDescent="0.3">
      <c r="B6" s="106"/>
      <c r="C6" s="107"/>
      <c r="D6" s="112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113"/>
      <c r="P6" s="113"/>
      <c r="Q6" s="113"/>
      <c r="R6" s="113"/>
      <c r="S6" s="113"/>
      <c r="T6" s="112"/>
      <c r="U6" s="113"/>
      <c r="V6" s="113"/>
      <c r="W6" s="113"/>
      <c r="X6" s="113"/>
      <c r="Y6" s="113"/>
      <c r="Z6" s="113"/>
      <c r="AA6" s="113"/>
      <c r="AB6" s="113"/>
      <c r="AC6" s="113"/>
      <c r="AD6" s="113"/>
      <c r="AE6" s="115"/>
    </row>
    <row r="7" spans="2:31" x14ac:dyDescent="0.3">
      <c r="B7" s="106"/>
      <c r="C7" s="107"/>
      <c r="D7" s="112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3"/>
      <c r="P7" s="113"/>
      <c r="Q7" s="113"/>
      <c r="R7" s="113"/>
      <c r="S7" s="113"/>
      <c r="T7" s="112"/>
      <c r="U7" s="113"/>
      <c r="V7" s="113"/>
      <c r="W7" s="113"/>
      <c r="X7" s="113"/>
      <c r="Y7" s="113"/>
      <c r="Z7" s="113"/>
      <c r="AA7" s="113"/>
      <c r="AB7" s="113"/>
      <c r="AC7" s="113"/>
      <c r="AD7" s="113"/>
      <c r="AE7" s="115"/>
    </row>
    <row r="8" spans="2:31" x14ac:dyDescent="0.3">
      <c r="B8" s="106"/>
      <c r="C8" s="107"/>
      <c r="D8" s="112"/>
      <c r="E8" s="113"/>
      <c r="F8" s="113"/>
      <c r="G8" s="113"/>
      <c r="H8" s="113"/>
      <c r="I8" s="113"/>
      <c r="J8" s="113"/>
      <c r="K8" s="113"/>
      <c r="L8" s="113"/>
      <c r="M8" s="113"/>
      <c r="N8" s="113"/>
      <c r="O8" s="113"/>
      <c r="P8" s="113"/>
      <c r="Q8" s="113"/>
      <c r="R8" s="113"/>
      <c r="S8" s="113"/>
      <c r="T8" s="112"/>
      <c r="U8" s="113"/>
      <c r="V8" s="113"/>
      <c r="W8" s="113"/>
      <c r="X8" s="113"/>
      <c r="Y8" s="113"/>
      <c r="Z8" s="113"/>
      <c r="AA8" s="113"/>
      <c r="AB8" s="113"/>
      <c r="AC8" s="113"/>
      <c r="AD8" s="113"/>
      <c r="AE8" s="115"/>
    </row>
    <row r="9" spans="2:31" x14ac:dyDescent="0.3">
      <c r="B9" s="106"/>
      <c r="C9" s="107"/>
      <c r="D9" s="112"/>
      <c r="E9" s="113"/>
      <c r="F9" s="113"/>
      <c r="G9" s="113"/>
      <c r="H9" s="113"/>
      <c r="I9" s="113"/>
      <c r="J9" s="113"/>
      <c r="K9" s="113"/>
      <c r="L9" s="113"/>
      <c r="M9" s="113"/>
      <c r="N9" s="113"/>
      <c r="O9" s="113"/>
      <c r="P9" s="113"/>
      <c r="Q9" s="113"/>
      <c r="R9" s="113"/>
      <c r="S9" s="113"/>
      <c r="T9" s="112"/>
      <c r="U9" s="113"/>
      <c r="V9" s="113"/>
      <c r="W9" s="113"/>
      <c r="X9" s="113"/>
      <c r="Y9" s="113"/>
      <c r="Z9" s="113"/>
      <c r="AA9" s="113"/>
      <c r="AB9" s="113"/>
      <c r="AC9" s="113"/>
      <c r="AD9" s="113"/>
      <c r="AE9" s="115"/>
    </row>
    <row r="10" spans="2:31" ht="17.25" thickBot="1" x14ac:dyDescent="0.35">
      <c r="B10" s="108"/>
      <c r="C10" s="109"/>
      <c r="D10" s="112"/>
      <c r="E10" s="113"/>
      <c r="F10" s="113"/>
      <c r="G10" s="113"/>
      <c r="H10" s="113"/>
      <c r="I10" s="113"/>
      <c r="J10" s="113"/>
      <c r="K10" s="113"/>
      <c r="L10" s="113"/>
      <c r="M10" s="113"/>
      <c r="N10" s="113"/>
      <c r="O10" s="113"/>
      <c r="P10" s="113"/>
      <c r="Q10" s="113"/>
      <c r="R10" s="113"/>
      <c r="S10" s="113"/>
      <c r="T10" s="112"/>
      <c r="U10" s="113"/>
      <c r="V10" s="113"/>
      <c r="W10" s="113"/>
      <c r="X10" s="113"/>
      <c r="Y10" s="113"/>
      <c r="Z10" s="113"/>
      <c r="AA10" s="113"/>
      <c r="AB10" s="113"/>
      <c r="AC10" s="113"/>
      <c r="AD10" s="113"/>
      <c r="AE10" s="115"/>
    </row>
    <row r="11" spans="2:31" ht="18" thickBot="1" x14ac:dyDescent="0.35">
      <c r="B11" s="116"/>
      <c r="C11" s="117"/>
      <c r="D11" s="120">
        <v>44956</v>
      </c>
      <c r="E11" s="121"/>
      <c r="F11" s="121"/>
      <c r="G11" s="122"/>
      <c r="H11" s="120">
        <f>D11+1</f>
        <v>44957</v>
      </c>
      <c r="I11" s="121"/>
      <c r="J11" s="121"/>
      <c r="K11" s="122"/>
      <c r="L11" s="120">
        <f>H11+1</f>
        <v>44958</v>
      </c>
      <c r="M11" s="121"/>
      <c r="N11" s="121"/>
      <c r="O11" s="122"/>
      <c r="P11" s="120">
        <f>L11+1</f>
        <v>44959</v>
      </c>
      <c r="Q11" s="121"/>
      <c r="R11" s="121"/>
      <c r="S11" s="122"/>
      <c r="T11" s="120">
        <f>P11+1</f>
        <v>44960</v>
      </c>
      <c r="U11" s="121"/>
      <c r="V11" s="121"/>
      <c r="W11" s="122"/>
      <c r="X11" s="123">
        <f>T11+1</f>
        <v>44961</v>
      </c>
      <c r="Y11" s="124"/>
      <c r="Z11" s="124"/>
      <c r="AA11" s="125"/>
      <c r="AB11" s="126">
        <f>X11+1</f>
        <v>44962</v>
      </c>
      <c r="AC11" s="127"/>
      <c r="AD11" s="127"/>
      <c r="AE11" s="128"/>
    </row>
    <row r="12" spans="2:31" ht="18" thickBot="1" x14ac:dyDescent="0.35">
      <c r="B12" s="118"/>
      <c r="C12" s="119"/>
      <c r="D12" s="129" t="s">
        <v>48</v>
      </c>
      <c r="E12" s="130"/>
      <c r="F12" s="130"/>
      <c r="G12" s="131"/>
      <c r="H12" s="129" t="s">
        <v>49</v>
      </c>
      <c r="I12" s="130"/>
      <c r="J12" s="130"/>
      <c r="K12" s="131"/>
      <c r="L12" s="129" t="s">
        <v>32</v>
      </c>
      <c r="M12" s="130"/>
      <c r="N12" s="130"/>
      <c r="O12" s="131"/>
      <c r="P12" s="129" t="s">
        <v>52</v>
      </c>
      <c r="Q12" s="130"/>
      <c r="R12" s="130"/>
      <c r="S12" s="131"/>
      <c r="T12" s="129" t="s">
        <v>53</v>
      </c>
      <c r="U12" s="130"/>
      <c r="V12" s="130"/>
      <c r="W12" s="131"/>
      <c r="X12" s="132" t="s">
        <v>54</v>
      </c>
      <c r="Y12" s="133"/>
      <c r="Z12" s="133"/>
      <c r="AA12" s="134"/>
      <c r="AB12" s="135" t="s">
        <v>55</v>
      </c>
      <c r="AC12" s="136"/>
      <c r="AD12" s="136"/>
      <c r="AE12" s="137"/>
    </row>
    <row r="13" spans="2:31" ht="17.25" thickBot="1" x14ac:dyDescent="0.35">
      <c r="B13" s="143" t="str">
        <f ca="1">TEXT(NOW(),"h")</f>
        <v>20</v>
      </c>
      <c r="C13" s="144"/>
      <c r="D13" s="12" t="s">
        <v>3</v>
      </c>
      <c r="E13" s="138" t="s">
        <v>4</v>
      </c>
      <c r="F13" s="139"/>
      <c r="G13" s="140"/>
      <c r="H13" s="12" t="s">
        <v>3</v>
      </c>
      <c r="I13" s="138" t="s">
        <v>4</v>
      </c>
      <c r="J13" s="139"/>
      <c r="K13" s="140"/>
      <c r="L13" s="12" t="s">
        <v>3</v>
      </c>
      <c r="M13" s="138" t="s">
        <v>4</v>
      </c>
      <c r="N13" s="139"/>
      <c r="O13" s="140"/>
      <c r="P13" s="12" t="s">
        <v>3</v>
      </c>
      <c r="Q13" s="138" t="s">
        <v>4</v>
      </c>
      <c r="R13" s="139"/>
      <c r="S13" s="140"/>
      <c r="T13" s="12" t="s">
        <v>3</v>
      </c>
      <c r="U13" s="138" t="s">
        <v>4</v>
      </c>
      <c r="V13" s="139"/>
      <c r="W13" s="140"/>
      <c r="X13" s="12" t="s">
        <v>3</v>
      </c>
      <c r="Y13" s="138" t="s">
        <v>4</v>
      </c>
      <c r="Z13" s="139"/>
      <c r="AA13" s="140"/>
      <c r="AB13" s="12" t="s">
        <v>3</v>
      </c>
      <c r="AC13" s="138" t="s">
        <v>4</v>
      </c>
      <c r="AD13" s="139"/>
      <c r="AE13" s="140"/>
    </row>
    <row r="14" spans="2:31" ht="20.25" x14ac:dyDescent="0.3">
      <c r="B14" s="141" t="s">
        <v>0</v>
      </c>
      <c r="C14" s="142"/>
      <c r="D14" s="25" t="s">
        <v>1689</v>
      </c>
      <c r="E14" s="36" t="s">
        <v>8</v>
      </c>
      <c r="F14" s="14" t="s">
        <v>9</v>
      </c>
      <c r="G14" s="15" t="s">
        <v>10</v>
      </c>
      <c r="H14" s="25"/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 t="s">
        <v>1756</v>
      </c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 t="s">
        <v>1824</v>
      </c>
      <c r="Y14" s="36" t="s">
        <v>8</v>
      </c>
      <c r="Z14" s="14" t="s">
        <v>9</v>
      </c>
      <c r="AA14" s="15" t="s">
        <v>10</v>
      </c>
      <c r="AB14" s="25" t="s">
        <v>1825</v>
      </c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 t="s">
        <v>1807</v>
      </c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26"/>
      <c r="E16" s="37"/>
      <c r="F16" s="17"/>
      <c r="G16" s="18"/>
      <c r="H16" s="26"/>
      <c r="I16" s="37"/>
      <c r="J16" s="17"/>
      <c r="K16" s="18"/>
      <c r="L16" s="26" t="s">
        <v>1750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2</v>
      </c>
      <c r="C17" s="3">
        <v>3</v>
      </c>
      <c r="D17" s="26"/>
      <c r="E17" s="37"/>
      <c r="F17" s="17"/>
      <c r="G17" s="18"/>
      <c r="H17" s="26" t="s">
        <v>1713</v>
      </c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51" t="s">
        <v>1772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66" t="s">
        <v>245</v>
      </c>
      <c r="E20" s="37"/>
      <c r="F20" s="17"/>
      <c r="G20" s="18"/>
      <c r="H20" s="40" t="s">
        <v>1522</v>
      </c>
      <c r="I20" s="37"/>
      <c r="J20" s="17"/>
      <c r="K20" s="18">
        <v>1</v>
      </c>
      <c r="L20" s="40" t="s">
        <v>1522</v>
      </c>
      <c r="M20" s="37"/>
      <c r="N20" s="17"/>
      <c r="O20" s="18">
        <v>1</v>
      </c>
      <c r="P20" s="66" t="s">
        <v>1493</v>
      </c>
      <c r="Q20" s="37"/>
      <c r="R20" s="17"/>
      <c r="S20" s="18">
        <v>1</v>
      </c>
      <c r="T20" s="29" t="s">
        <v>1777</v>
      </c>
      <c r="U20" s="37"/>
      <c r="V20" s="17"/>
      <c r="W20" s="18"/>
      <c r="X20" s="29" t="s">
        <v>245</v>
      </c>
      <c r="Y20" s="37"/>
      <c r="Z20" s="17"/>
      <c r="AA20" s="18"/>
      <c r="AB20" s="26" t="s">
        <v>663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29" t="s">
        <v>7</v>
      </c>
      <c r="E21" s="37">
        <v>1</v>
      </c>
      <c r="F21" s="28">
        <v>2</v>
      </c>
      <c r="G21" s="34">
        <v>3</v>
      </c>
      <c r="H21" s="40" t="s">
        <v>7</v>
      </c>
      <c r="I21" s="37">
        <v>2</v>
      </c>
      <c r="J21" s="28"/>
      <c r="K21" s="34">
        <v>3</v>
      </c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66" t="s">
        <v>7</v>
      </c>
      <c r="U21" s="37">
        <v>2</v>
      </c>
      <c r="V21" s="28"/>
      <c r="W21" s="34">
        <v>3</v>
      </c>
      <c r="X21" s="29" t="s">
        <v>7</v>
      </c>
      <c r="Y21" s="37"/>
      <c r="Z21" s="28"/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40" t="s">
        <v>604</v>
      </c>
      <c r="E22" s="37">
        <v>3</v>
      </c>
      <c r="F22" s="17" t="s">
        <v>1685</v>
      </c>
      <c r="G22" s="18" t="s">
        <v>1687</v>
      </c>
      <c r="H22" s="40" t="s">
        <v>604</v>
      </c>
      <c r="I22" s="37">
        <v>3</v>
      </c>
      <c r="J22" s="17" t="s">
        <v>1711</v>
      </c>
      <c r="K22" s="18" t="s">
        <v>1712</v>
      </c>
      <c r="L22" s="40" t="s">
        <v>604</v>
      </c>
      <c r="M22" s="37">
        <v>3</v>
      </c>
      <c r="N22" s="17" t="s">
        <v>1734</v>
      </c>
      <c r="O22" s="18" t="s">
        <v>1735</v>
      </c>
      <c r="P22" s="40" t="s">
        <v>604</v>
      </c>
      <c r="Q22" s="37">
        <v>3</v>
      </c>
      <c r="R22" s="17" t="s">
        <v>1754</v>
      </c>
      <c r="S22" s="18" t="s">
        <v>1755</v>
      </c>
      <c r="T22" s="40" t="s">
        <v>604</v>
      </c>
      <c r="U22" s="37">
        <v>3</v>
      </c>
      <c r="V22" s="17" t="s">
        <v>1778</v>
      </c>
      <c r="W22" s="18" t="s">
        <v>1780</v>
      </c>
      <c r="X22" s="40" t="s">
        <v>604</v>
      </c>
      <c r="Y22" s="37">
        <v>3</v>
      </c>
      <c r="Z22" s="17">
        <v>3</v>
      </c>
      <c r="AA22" s="18" t="s">
        <v>1799</v>
      </c>
      <c r="AB22" s="26"/>
      <c r="AC22" s="37"/>
      <c r="AD22" s="17"/>
      <c r="AE22" s="18"/>
    </row>
    <row r="23" spans="2:31" x14ac:dyDescent="0.3">
      <c r="B23" s="7">
        <v>8</v>
      </c>
      <c r="C23" s="4">
        <v>9</v>
      </c>
      <c r="D23" s="66" t="s">
        <v>1674</v>
      </c>
      <c r="E23" s="37" t="s">
        <v>1690</v>
      </c>
      <c r="F23" s="17" t="s">
        <v>1690</v>
      </c>
      <c r="G23" s="18" t="s">
        <v>1690</v>
      </c>
      <c r="H23" s="66" t="s">
        <v>1675</v>
      </c>
      <c r="I23" s="37" t="s">
        <v>1712</v>
      </c>
      <c r="J23" s="17" t="s">
        <v>1712</v>
      </c>
      <c r="K23" s="18" t="s">
        <v>1712</v>
      </c>
      <c r="L23" s="66" t="s">
        <v>1674</v>
      </c>
      <c r="M23" s="37" t="s">
        <v>1735</v>
      </c>
      <c r="N23" s="17" t="s">
        <v>1735</v>
      </c>
      <c r="O23" s="18" t="s">
        <v>1735</v>
      </c>
      <c r="P23" s="66" t="s">
        <v>1676</v>
      </c>
      <c r="Q23" s="37" t="s">
        <v>1758</v>
      </c>
      <c r="R23" s="17" t="s">
        <v>1758</v>
      </c>
      <c r="S23" s="18" t="s">
        <v>1758</v>
      </c>
      <c r="T23" s="66" t="s">
        <v>1674</v>
      </c>
      <c r="U23" s="37" t="s">
        <v>1780</v>
      </c>
      <c r="V23" s="17" t="s">
        <v>1781</v>
      </c>
      <c r="W23" s="18" t="s">
        <v>1783</v>
      </c>
      <c r="X23" s="40" t="s">
        <v>1800</v>
      </c>
      <c r="Y23" s="37" t="s">
        <v>1805</v>
      </c>
      <c r="Z23" s="47"/>
      <c r="AA23" s="18" t="s">
        <v>1806</v>
      </c>
      <c r="AB23" s="26"/>
      <c r="AC23" s="37" t="s">
        <v>1820</v>
      </c>
      <c r="AD23" s="17" t="s">
        <v>1821</v>
      </c>
      <c r="AE23" s="18" t="s">
        <v>1822</v>
      </c>
    </row>
    <row r="24" spans="2:31" ht="17.25" x14ac:dyDescent="0.3">
      <c r="B24" s="7">
        <v>9</v>
      </c>
      <c r="C24" s="4">
        <v>10</v>
      </c>
      <c r="D24" s="40" t="s">
        <v>1693</v>
      </c>
      <c r="E24" s="46"/>
      <c r="F24" s="17" t="s">
        <v>1690</v>
      </c>
      <c r="G24" s="18" t="s">
        <v>1690</v>
      </c>
      <c r="H24" s="77" t="s">
        <v>1723</v>
      </c>
      <c r="I24" s="37" t="s">
        <v>1716</v>
      </c>
      <c r="J24" s="47"/>
      <c r="K24" s="48"/>
      <c r="L24" s="29" t="s">
        <v>1746</v>
      </c>
      <c r="M24" s="37" t="s">
        <v>1735</v>
      </c>
      <c r="N24" s="17" t="s">
        <v>1738</v>
      </c>
      <c r="O24" s="18" t="s">
        <v>1739</v>
      </c>
      <c r="P24" s="66" t="s">
        <v>1768</v>
      </c>
      <c r="Q24" s="46"/>
      <c r="R24" s="17" t="s">
        <v>1760</v>
      </c>
      <c r="S24" s="18" t="s">
        <v>1758</v>
      </c>
      <c r="T24" s="66" t="s">
        <v>1771</v>
      </c>
      <c r="U24" s="37" t="s">
        <v>1784</v>
      </c>
      <c r="V24" s="17" t="s">
        <v>1785</v>
      </c>
      <c r="W24" s="18" t="s">
        <v>1786</v>
      </c>
      <c r="X24" s="66" t="s">
        <v>1819</v>
      </c>
      <c r="Y24" s="37" t="s">
        <v>1806</v>
      </c>
      <c r="Z24" s="17" t="s">
        <v>1806</v>
      </c>
      <c r="AA24" s="18" t="s">
        <v>1806</v>
      </c>
      <c r="AB24" s="26"/>
      <c r="AC24" s="37" t="s">
        <v>1821</v>
      </c>
      <c r="AD24" s="17" t="s">
        <v>1821</v>
      </c>
      <c r="AE24" s="18"/>
    </row>
    <row r="25" spans="2:31" x14ac:dyDescent="0.3">
      <c r="B25" s="7">
        <v>10</v>
      </c>
      <c r="C25" s="4">
        <v>11</v>
      </c>
      <c r="D25" s="66" t="s">
        <v>1706</v>
      </c>
      <c r="E25" s="38"/>
      <c r="F25" s="54" t="s">
        <v>19</v>
      </c>
      <c r="G25" s="18" t="s">
        <v>1692</v>
      </c>
      <c r="H25" s="26"/>
      <c r="I25" s="38"/>
      <c r="J25" s="54" t="s">
        <v>1716</v>
      </c>
      <c r="K25" s="18" t="s">
        <v>1717</v>
      </c>
      <c r="L25" s="29" t="s">
        <v>1747</v>
      </c>
      <c r="M25" s="38"/>
      <c r="N25" s="54" t="s">
        <v>1740</v>
      </c>
      <c r="O25" s="18" t="s">
        <v>1739</v>
      </c>
      <c r="P25" s="66" t="s">
        <v>1771</v>
      </c>
      <c r="Q25" s="38"/>
      <c r="R25" s="54" t="s">
        <v>1763</v>
      </c>
      <c r="S25" s="18" t="s">
        <v>1763</v>
      </c>
      <c r="T25" s="40" t="s">
        <v>1782</v>
      </c>
      <c r="U25" s="38"/>
      <c r="V25" s="54" t="s">
        <v>1780</v>
      </c>
      <c r="W25" s="18" t="s">
        <v>1780</v>
      </c>
      <c r="X25" s="66" t="s">
        <v>1801</v>
      </c>
      <c r="Y25" s="38" t="s">
        <v>1806</v>
      </c>
      <c r="Z25" s="47"/>
      <c r="AA25" s="18" t="s">
        <v>1808</v>
      </c>
      <c r="AB25" s="26" t="s">
        <v>1826</v>
      </c>
      <c r="AC25" s="38"/>
      <c r="AD25" s="54" t="s">
        <v>1829</v>
      </c>
      <c r="AE25" s="18" t="s">
        <v>1829</v>
      </c>
    </row>
    <row r="26" spans="2:31" x14ac:dyDescent="0.3">
      <c r="B26" s="7">
        <v>11</v>
      </c>
      <c r="C26" s="4">
        <v>12</v>
      </c>
      <c r="D26" s="40" t="s">
        <v>1691</v>
      </c>
      <c r="E26" s="37" t="s">
        <v>1692</v>
      </c>
      <c r="F26" s="17" t="s">
        <v>1692</v>
      </c>
      <c r="G26" s="18" t="s">
        <v>1692</v>
      </c>
      <c r="H26" s="66" t="s">
        <v>1725</v>
      </c>
      <c r="I26" s="37" t="s">
        <v>1718</v>
      </c>
      <c r="J26" s="17" t="s">
        <v>1719</v>
      </c>
      <c r="K26" s="18" t="s">
        <v>1719</v>
      </c>
      <c r="L26" s="26"/>
      <c r="M26" s="37" t="s">
        <v>1741</v>
      </c>
      <c r="N26" s="17" t="s">
        <v>1474</v>
      </c>
      <c r="O26" s="18" t="s">
        <v>1739</v>
      </c>
      <c r="P26" s="66" t="s">
        <v>1759</v>
      </c>
      <c r="Q26" s="37" t="s">
        <v>1763</v>
      </c>
      <c r="R26" s="47"/>
      <c r="S26" s="48"/>
      <c r="T26" s="29" t="s">
        <v>1795</v>
      </c>
      <c r="U26" s="37" t="s">
        <v>1787</v>
      </c>
      <c r="V26" s="17" t="s">
        <v>1787</v>
      </c>
      <c r="W26" s="48"/>
      <c r="X26" s="40" t="s">
        <v>1802</v>
      </c>
      <c r="Y26" s="37" t="s">
        <v>1808</v>
      </c>
      <c r="Z26" s="17" t="s">
        <v>1809</v>
      </c>
      <c r="AA26" s="18" t="s">
        <v>1810</v>
      </c>
      <c r="AB26" s="26"/>
      <c r="AC26" s="37" t="s">
        <v>1829</v>
      </c>
      <c r="AD26" s="17" t="s">
        <v>1829</v>
      </c>
      <c r="AE26" s="18" t="s">
        <v>1829</v>
      </c>
    </row>
    <row r="27" spans="2:31" x14ac:dyDescent="0.3">
      <c r="B27" s="8">
        <v>12</v>
      </c>
      <c r="C27" s="5">
        <v>13</v>
      </c>
      <c r="D27" s="66" t="s">
        <v>1201</v>
      </c>
      <c r="E27" s="38"/>
      <c r="F27" s="54">
        <v>4</v>
      </c>
      <c r="G27" s="30"/>
      <c r="H27" s="40" t="s">
        <v>1201</v>
      </c>
      <c r="I27" s="38"/>
      <c r="J27" s="54">
        <v>4</v>
      </c>
      <c r="K27" s="30"/>
      <c r="L27" s="40" t="s">
        <v>1201</v>
      </c>
      <c r="M27" s="38"/>
      <c r="N27" s="54">
        <v>4</v>
      </c>
      <c r="O27" s="30"/>
      <c r="P27" s="40" t="s">
        <v>1764</v>
      </c>
      <c r="Q27" s="38"/>
      <c r="R27" s="54">
        <v>4</v>
      </c>
      <c r="S27" s="30"/>
      <c r="T27" s="40" t="s">
        <v>1201</v>
      </c>
      <c r="U27" s="38"/>
      <c r="V27" s="54">
        <v>4</v>
      </c>
      <c r="W27" s="30"/>
      <c r="X27" s="26"/>
      <c r="Y27" s="38" t="s">
        <v>1811</v>
      </c>
      <c r="Z27" s="28" t="s">
        <v>1811</v>
      </c>
      <c r="AA27" s="30"/>
      <c r="AB27" s="26"/>
      <c r="AC27" s="38" t="s">
        <v>1820</v>
      </c>
      <c r="AD27" s="28"/>
      <c r="AE27" s="30"/>
    </row>
    <row r="28" spans="2:31" x14ac:dyDescent="0.3">
      <c r="B28" s="8">
        <v>13</v>
      </c>
      <c r="C28" s="5">
        <v>14</v>
      </c>
      <c r="D28" s="40" t="s">
        <v>1695</v>
      </c>
      <c r="E28" s="55" t="s">
        <v>1696</v>
      </c>
      <c r="F28" s="17" t="s">
        <v>1698</v>
      </c>
      <c r="G28" s="18" t="s">
        <v>1699</v>
      </c>
      <c r="H28" s="66" t="s">
        <v>1722</v>
      </c>
      <c r="I28" s="55" t="s">
        <v>1612</v>
      </c>
      <c r="J28" s="17" t="s">
        <v>1720</v>
      </c>
      <c r="K28" s="18" t="s">
        <v>1721</v>
      </c>
      <c r="L28" s="40" t="s">
        <v>1744</v>
      </c>
      <c r="M28" s="55" t="s">
        <v>1737</v>
      </c>
      <c r="N28" s="17" t="s">
        <v>1474</v>
      </c>
      <c r="O28" s="18" t="s">
        <v>1739</v>
      </c>
      <c r="P28" s="66" t="s">
        <v>1762</v>
      </c>
      <c r="Q28" s="55" t="s">
        <v>1765</v>
      </c>
      <c r="R28" s="17" t="s">
        <v>1766</v>
      </c>
      <c r="S28" s="18" t="s">
        <v>1767</v>
      </c>
      <c r="T28" s="26"/>
      <c r="U28" s="55" t="s">
        <v>1787</v>
      </c>
      <c r="V28" s="17" t="s">
        <v>1787</v>
      </c>
      <c r="W28" s="18" t="s">
        <v>1780</v>
      </c>
      <c r="X28" s="26"/>
      <c r="Y28" s="46"/>
      <c r="Z28" s="17" t="s">
        <v>1812</v>
      </c>
      <c r="AA28" s="18" t="s">
        <v>1812</v>
      </c>
      <c r="AB28" s="26" t="s">
        <v>1827</v>
      </c>
      <c r="AC28" s="55" t="s">
        <v>1820</v>
      </c>
      <c r="AD28" s="17" t="s">
        <v>1862</v>
      </c>
      <c r="AE28" s="18" t="s">
        <v>1864</v>
      </c>
    </row>
    <row r="29" spans="2:31" x14ac:dyDescent="0.3">
      <c r="B29" s="8">
        <v>14</v>
      </c>
      <c r="C29" s="5">
        <v>15</v>
      </c>
      <c r="D29" s="40" t="s">
        <v>1697</v>
      </c>
      <c r="E29" s="37" t="s">
        <v>1700</v>
      </c>
      <c r="F29" s="47"/>
      <c r="G29" s="48"/>
      <c r="H29" s="35"/>
      <c r="I29" s="37" t="s">
        <v>1450</v>
      </c>
      <c r="J29" s="17" t="s">
        <v>1720</v>
      </c>
      <c r="K29" s="18" t="s">
        <v>1720</v>
      </c>
      <c r="L29" s="26"/>
      <c r="M29" s="37" t="s">
        <v>1474</v>
      </c>
      <c r="N29" s="17" t="s">
        <v>1474</v>
      </c>
      <c r="O29" s="18" t="s">
        <v>1739</v>
      </c>
      <c r="P29" s="26"/>
      <c r="Q29" s="37" t="s">
        <v>1766</v>
      </c>
      <c r="R29" s="17" t="s">
        <v>1766</v>
      </c>
      <c r="S29" s="18" t="s">
        <v>1766</v>
      </c>
      <c r="T29" s="66" t="s">
        <v>1789</v>
      </c>
      <c r="U29" s="46"/>
      <c r="V29" s="17" t="s">
        <v>1788</v>
      </c>
      <c r="W29" s="48"/>
      <c r="X29" s="40" t="s">
        <v>1815</v>
      </c>
      <c r="Y29" s="37" t="s">
        <v>1813</v>
      </c>
      <c r="Z29" s="17" t="s">
        <v>1813</v>
      </c>
      <c r="AA29" s="18" t="s">
        <v>1814</v>
      </c>
      <c r="AB29" s="26"/>
      <c r="AC29" s="37" t="s">
        <v>1863</v>
      </c>
      <c r="AD29" s="17" t="s">
        <v>1863</v>
      </c>
      <c r="AE29" s="18" t="s">
        <v>1863</v>
      </c>
    </row>
    <row r="30" spans="2:31" x14ac:dyDescent="0.3">
      <c r="B30" s="8">
        <v>15</v>
      </c>
      <c r="C30" s="5">
        <v>16</v>
      </c>
      <c r="D30" s="26"/>
      <c r="E30" s="38"/>
      <c r="F30" s="54" t="s">
        <v>1701</v>
      </c>
      <c r="G30" s="18" t="s">
        <v>1701</v>
      </c>
      <c r="H30" s="26"/>
      <c r="I30" s="38"/>
      <c r="J30" s="54" t="s">
        <v>1720</v>
      </c>
      <c r="K30" s="18" t="s">
        <v>1724</v>
      </c>
      <c r="L30" s="40" t="s">
        <v>1743</v>
      </c>
      <c r="M30" s="38"/>
      <c r="N30" s="47"/>
      <c r="O30" s="18" t="s">
        <v>1742</v>
      </c>
      <c r="P30" s="26"/>
      <c r="Q30" s="38"/>
      <c r="R30" s="54" t="s">
        <v>1769</v>
      </c>
      <c r="S30" s="18" t="s">
        <v>1769</v>
      </c>
      <c r="T30" s="26"/>
      <c r="U30" s="38"/>
      <c r="V30" s="54" t="s">
        <v>1790</v>
      </c>
      <c r="W30" s="18" t="s">
        <v>1791</v>
      </c>
      <c r="X30" s="78"/>
      <c r="Y30" s="38" t="s">
        <v>1813</v>
      </c>
      <c r="Z30" s="54" t="s">
        <v>1813</v>
      </c>
      <c r="AA30" s="18" t="s">
        <v>1813</v>
      </c>
      <c r="AB30" s="26" t="s">
        <v>1828</v>
      </c>
      <c r="AC30" s="38"/>
      <c r="AD30" s="54" t="s">
        <v>1864</v>
      </c>
      <c r="AE30" s="18" t="s">
        <v>1864</v>
      </c>
    </row>
    <row r="31" spans="2:31" x14ac:dyDescent="0.3">
      <c r="B31" s="8">
        <v>16</v>
      </c>
      <c r="C31" s="5">
        <v>17</v>
      </c>
      <c r="D31" s="40" t="s">
        <v>1703</v>
      </c>
      <c r="E31" s="46"/>
      <c r="F31" s="17" t="s">
        <v>1702</v>
      </c>
      <c r="G31" s="18" t="s">
        <v>1702</v>
      </c>
      <c r="H31" s="26"/>
      <c r="I31" s="37" t="s">
        <v>1720</v>
      </c>
      <c r="J31" s="17" t="s">
        <v>1720</v>
      </c>
      <c r="K31" s="18" t="s">
        <v>1726</v>
      </c>
      <c r="L31" s="26"/>
      <c r="M31" s="37" t="s">
        <v>1745</v>
      </c>
      <c r="N31" s="17" t="s">
        <v>1745</v>
      </c>
      <c r="O31" s="18" t="s">
        <v>1745</v>
      </c>
      <c r="P31" s="26"/>
      <c r="Q31" s="37" t="s">
        <v>1769</v>
      </c>
      <c r="R31" s="17" t="s">
        <v>1769</v>
      </c>
      <c r="S31" s="48"/>
      <c r="T31" s="26"/>
      <c r="U31" s="37" t="s">
        <v>1787</v>
      </c>
      <c r="V31" s="17" t="s">
        <v>1787</v>
      </c>
      <c r="W31" s="18" t="s">
        <v>1790</v>
      </c>
      <c r="X31" s="26"/>
      <c r="Y31" s="37" t="s">
        <v>1813</v>
      </c>
      <c r="Z31" s="17" t="s">
        <v>1811</v>
      </c>
      <c r="AA31" s="18" t="s">
        <v>1816</v>
      </c>
      <c r="AB31" s="26"/>
      <c r="AC31" s="37" t="s">
        <v>1864</v>
      </c>
      <c r="AD31" s="17" t="s">
        <v>1864</v>
      </c>
      <c r="AE31" s="18" t="s">
        <v>1864</v>
      </c>
    </row>
    <row r="32" spans="2:31" x14ac:dyDescent="0.3">
      <c r="B32" s="8">
        <v>17</v>
      </c>
      <c r="C32" s="5">
        <v>18</v>
      </c>
      <c r="D32" s="40" t="s">
        <v>605</v>
      </c>
      <c r="E32" s="38"/>
      <c r="F32" s="28">
        <v>2</v>
      </c>
      <c r="G32" s="18">
        <v>2</v>
      </c>
      <c r="H32" s="40" t="s">
        <v>1714</v>
      </c>
      <c r="I32" s="38"/>
      <c r="J32" s="28">
        <v>2</v>
      </c>
      <c r="K32" s="18">
        <v>2</v>
      </c>
      <c r="L32" s="40" t="s">
        <v>605</v>
      </c>
      <c r="M32" s="38"/>
      <c r="N32" s="28">
        <v>2</v>
      </c>
      <c r="O32" s="18">
        <v>2</v>
      </c>
      <c r="P32" s="40" t="s">
        <v>605</v>
      </c>
      <c r="Q32" s="38"/>
      <c r="R32" s="28"/>
      <c r="S32" s="18">
        <v>2</v>
      </c>
      <c r="T32" s="66" t="s">
        <v>605</v>
      </c>
      <c r="U32" s="38"/>
      <c r="V32" s="28">
        <v>2</v>
      </c>
      <c r="W32" s="18">
        <v>2</v>
      </c>
      <c r="X32" s="26"/>
      <c r="Y32" s="38"/>
      <c r="Z32" s="28" t="s">
        <v>1811</v>
      </c>
      <c r="AA32" s="18" t="s">
        <v>1817</v>
      </c>
      <c r="AB32" s="26"/>
      <c r="AC32" s="38" t="s">
        <v>1865</v>
      </c>
      <c r="AD32" s="28" t="s">
        <v>1866</v>
      </c>
      <c r="AE32" s="18" t="s">
        <v>1864</v>
      </c>
    </row>
    <row r="33" spans="2:31" x14ac:dyDescent="0.3">
      <c r="B33" s="9">
        <v>18</v>
      </c>
      <c r="C33" s="2">
        <v>19</v>
      </c>
      <c r="D33" s="40" t="s">
        <v>1092</v>
      </c>
      <c r="E33" s="55" t="s">
        <v>1704</v>
      </c>
      <c r="F33" s="54" t="s">
        <v>1705</v>
      </c>
      <c r="G33" s="18" t="s">
        <v>1707</v>
      </c>
      <c r="H33" s="66" t="s">
        <v>1728</v>
      </c>
      <c r="I33" s="55">
        <v>2</v>
      </c>
      <c r="J33" s="47"/>
      <c r="K33" s="18" t="s">
        <v>1727</v>
      </c>
      <c r="L33" s="26"/>
      <c r="M33" s="55" t="s">
        <v>1749</v>
      </c>
      <c r="N33" s="47"/>
      <c r="O33" s="18"/>
      <c r="P33" s="40" t="s">
        <v>1792</v>
      </c>
      <c r="Q33" s="55">
        <v>2</v>
      </c>
      <c r="R33" s="47"/>
      <c r="S33" s="18" t="s">
        <v>1773</v>
      </c>
      <c r="T33" s="40" t="s">
        <v>1794</v>
      </c>
      <c r="U33" s="46"/>
      <c r="V33" s="54" t="s">
        <v>1793</v>
      </c>
      <c r="W33" s="18" t="s">
        <v>1796</v>
      </c>
      <c r="X33" s="40" t="s">
        <v>1831</v>
      </c>
      <c r="Y33" s="55" t="s">
        <v>1811</v>
      </c>
      <c r="Z33" s="54" t="s">
        <v>1812</v>
      </c>
      <c r="AA33" s="18"/>
      <c r="AB33" s="26"/>
      <c r="AC33" s="55" t="s">
        <v>1864</v>
      </c>
      <c r="AD33" s="54" t="s">
        <v>1864</v>
      </c>
      <c r="AE33" s="18" t="s">
        <v>1864</v>
      </c>
    </row>
    <row r="34" spans="2:31" x14ac:dyDescent="0.3">
      <c r="B34" s="9">
        <v>19</v>
      </c>
      <c r="C34" s="2">
        <v>20</v>
      </c>
      <c r="D34" s="26"/>
      <c r="E34" s="37" t="s">
        <v>1707</v>
      </c>
      <c r="F34" s="17" t="s">
        <v>1707</v>
      </c>
      <c r="G34" s="34"/>
      <c r="H34" s="40" t="s">
        <v>1733</v>
      </c>
      <c r="I34" s="46"/>
      <c r="J34" s="17" t="s">
        <v>1727</v>
      </c>
      <c r="K34" s="34"/>
      <c r="L34" s="40" t="s">
        <v>624</v>
      </c>
      <c r="M34" s="37">
        <v>3</v>
      </c>
      <c r="N34" s="17">
        <v>3</v>
      </c>
      <c r="O34" s="34"/>
      <c r="P34" s="26"/>
      <c r="Q34" s="46"/>
      <c r="R34" s="17" t="s">
        <v>1774</v>
      </c>
      <c r="S34" s="34"/>
      <c r="T34" s="26" t="s">
        <v>624</v>
      </c>
      <c r="U34" s="37" t="s">
        <v>1797</v>
      </c>
      <c r="V34" s="17" t="s">
        <v>1780</v>
      </c>
      <c r="W34" s="34" t="s">
        <v>1798</v>
      </c>
      <c r="X34" s="40" t="s">
        <v>1818</v>
      </c>
      <c r="Y34" s="37">
        <v>3</v>
      </c>
      <c r="Z34" s="17">
        <v>3</v>
      </c>
      <c r="AA34" s="34"/>
      <c r="AB34" s="26"/>
      <c r="AC34" s="37" t="s">
        <v>1864</v>
      </c>
      <c r="AD34" s="17" t="s">
        <v>1865</v>
      </c>
      <c r="AE34" s="34" t="s">
        <v>1864</v>
      </c>
    </row>
    <row r="35" spans="2:31" x14ac:dyDescent="0.3">
      <c r="B35" s="9">
        <v>20</v>
      </c>
      <c r="C35" s="2">
        <v>21</v>
      </c>
      <c r="D35" s="40" t="s">
        <v>624</v>
      </c>
      <c r="E35" s="37">
        <v>3</v>
      </c>
      <c r="F35" s="17">
        <v>3</v>
      </c>
      <c r="G35" s="18"/>
      <c r="H35" s="40" t="s">
        <v>624</v>
      </c>
      <c r="I35" s="37">
        <v>3</v>
      </c>
      <c r="J35" s="17">
        <v>3</v>
      </c>
      <c r="K35" s="18"/>
      <c r="L35" s="51" t="s">
        <v>1757</v>
      </c>
      <c r="M35" s="37"/>
      <c r="N35" s="17"/>
      <c r="O35" s="18"/>
      <c r="P35" s="40" t="s">
        <v>624</v>
      </c>
      <c r="Q35" s="37">
        <v>3</v>
      </c>
      <c r="R35" s="17">
        <v>3</v>
      </c>
      <c r="S35" s="18" t="s">
        <v>1775</v>
      </c>
      <c r="T35" s="26"/>
      <c r="U35" s="37" t="s">
        <v>1780</v>
      </c>
      <c r="V35" s="17" t="s">
        <v>1780</v>
      </c>
      <c r="W35" s="18" t="s">
        <v>1780</v>
      </c>
      <c r="X35" s="26"/>
      <c r="Y35" s="37"/>
      <c r="Z35" s="17"/>
      <c r="AA35" s="18"/>
      <c r="AB35" s="26" t="s">
        <v>1823</v>
      </c>
      <c r="AC35" s="37"/>
      <c r="AD35" s="17" t="s">
        <v>1867</v>
      </c>
      <c r="AE35" s="18"/>
    </row>
    <row r="36" spans="2:31" x14ac:dyDescent="0.3">
      <c r="B36" s="9">
        <v>21</v>
      </c>
      <c r="C36" s="2">
        <v>22</v>
      </c>
      <c r="D36" s="40" t="s">
        <v>1709</v>
      </c>
      <c r="E36" s="37"/>
      <c r="F36" s="17">
        <v>5</v>
      </c>
      <c r="G36" s="18">
        <v>5</v>
      </c>
      <c r="H36" s="40" t="s">
        <v>1730</v>
      </c>
      <c r="I36" s="37" t="s">
        <v>1732</v>
      </c>
      <c r="J36" s="17"/>
      <c r="K36" s="18">
        <v>5</v>
      </c>
      <c r="L36" s="26"/>
      <c r="M36" s="37"/>
      <c r="N36" s="17" t="s">
        <v>1752</v>
      </c>
      <c r="O36" s="18"/>
      <c r="P36" s="40" t="s">
        <v>1709</v>
      </c>
      <c r="Q36" s="37">
        <v>5</v>
      </c>
      <c r="R36" s="17">
        <v>5</v>
      </c>
      <c r="S36" s="18">
        <v>5</v>
      </c>
      <c r="T36" s="26"/>
      <c r="U36" s="37">
        <v>3</v>
      </c>
      <c r="V36" s="17">
        <v>3</v>
      </c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22</v>
      </c>
      <c r="C37" s="2">
        <v>23</v>
      </c>
      <c r="D37" s="40" t="s">
        <v>1710</v>
      </c>
      <c r="E37" s="37">
        <v>5</v>
      </c>
      <c r="F37" s="17"/>
      <c r="G37" s="18"/>
      <c r="H37" s="40" t="s">
        <v>1731</v>
      </c>
      <c r="I37" s="37">
        <v>5</v>
      </c>
      <c r="J37" s="17">
        <v>5</v>
      </c>
      <c r="K37" s="18">
        <v>5</v>
      </c>
      <c r="L37" s="66" t="s">
        <v>1753</v>
      </c>
      <c r="M37" s="37" t="s">
        <v>1751</v>
      </c>
      <c r="N37" s="17"/>
      <c r="O37" s="18"/>
      <c r="P37" s="66" t="s">
        <v>1753</v>
      </c>
      <c r="Q37" s="37">
        <v>5</v>
      </c>
      <c r="R37" s="17"/>
      <c r="S37" s="18"/>
      <c r="T37" s="29" t="s">
        <v>1803</v>
      </c>
      <c r="U37" s="37"/>
      <c r="V37" s="17"/>
      <c r="W37" s="18"/>
      <c r="X37" s="26"/>
      <c r="Y37" s="37"/>
      <c r="Z37" s="17">
        <v>2</v>
      </c>
      <c r="AA37" s="18">
        <v>2</v>
      </c>
      <c r="AB37" s="26"/>
      <c r="AC37" s="37"/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 t="s">
        <v>1708</v>
      </c>
      <c r="F38" s="20" t="s">
        <v>1708</v>
      </c>
      <c r="G38" s="21"/>
      <c r="H38" s="27"/>
      <c r="I38" s="39"/>
      <c r="J38" s="20" t="s">
        <v>1729</v>
      </c>
      <c r="K38" s="21"/>
      <c r="L38" s="27"/>
      <c r="M38" s="39"/>
      <c r="N38" s="20"/>
      <c r="O38" s="21"/>
      <c r="P38" s="27"/>
      <c r="Q38" s="39"/>
      <c r="R38" s="20" t="s">
        <v>1776</v>
      </c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02" t="s">
        <v>5</v>
      </c>
      <c r="C39" s="103"/>
      <c r="D39" s="72" t="s">
        <v>1238</v>
      </c>
      <c r="E39" s="145">
        <v>11</v>
      </c>
      <c r="F39" s="146"/>
      <c r="G39" s="147"/>
      <c r="H39" s="72" t="s">
        <v>1238</v>
      </c>
      <c r="I39" s="145">
        <v>10</v>
      </c>
      <c r="J39" s="146"/>
      <c r="K39" s="147"/>
      <c r="L39" s="72" t="s">
        <v>1238</v>
      </c>
      <c r="M39" s="145">
        <v>8</v>
      </c>
      <c r="N39" s="146"/>
      <c r="O39" s="147"/>
      <c r="P39" s="72" t="s">
        <v>1238</v>
      </c>
      <c r="Q39" s="145">
        <v>7</v>
      </c>
      <c r="R39" s="146"/>
      <c r="S39" s="147"/>
      <c r="T39" s="72" t="s">
        <v>1238</v>
      </c>
      <c r="U39" s="145">
        <v>3</v>
      </c>
      <c r="V39" s="146"/>
      <c r="W39" s="147"/>
      <c r="X39" s="72" t="s">
        <v>1238</v>
      </c>
      <c r="Y39" s="145">
        <v>6</v>
      </c>
      <c r="Z39" s="146"/>
      <c r="AA39" s="147"/>
      <c r="AB39" s="72" t="s">
        <v>1238</v>
      </c>
      <c r="AC39" s="145"/>
      <c r="AD39" s="146"/>
      <c r="AE39" s="147"/>
    </row>
    <row r="40" spans="2:31" x14ac:dyDescent="0.3">
      <c r="B40" s="104"/>
      <c r="C40" s="105"/>
      <c r="D40" s="73" t="s">
        <v>1239</v>
      </c>
      <c r="E40" s="148">
        <v>4</v>
      </c>
      <c r="F40" s="149"/>
      <c r="G40" s="150"/>
      <c r="H40" s="73" t="s">
        <v>1239</v>
      </c>
      <c r="I40" s="148">
        <v>4</v>
      </c>
      <c r="J40" s="149"/>
      <c r="K40" s="150"/>
      <c r="L40" s="73" t="s">
        <v>1239</v>
      </c>
      <c r="M40" s="148">
        <v>2</v>
      </c>
      <c r="N40" s="149"/>
      <c r="O40" s="150"/>
      <c r="P40" s="73" t="s">
        <v>1239</v>
      </c>
      <c r="Q40" s="148">
        <v>7</v>
      </c>
      <c r="R40" s="149"/>
      <c r="S40" s="150"/>
      <c r="T40" s="73" t="s">
        <v>1239</v>
      </c>
      <c r="U40" s="148">
        <v>5</v>
      </c>
      <c r="V40" s="149"/>
      <c r="W40" s="150"/>
      <c r="X40" s="73" t="s">
        <v>1239</v>
      </c>
      <c r="Y40" s="148">
        <v>2</v>
      </c>
      <c r="Z40" s="149"/>
      <c r="AA40" s="150"/>
      <c r="AB40" s="73" t="s">
        <v>1239</v>
      </c>
      <c r="AC40" s="148"/>
      <c r="AD40" s="149"/>
      <c r="AE40" s="150"/>
    </row>
    <row r="41" spans="2:31" ht="17.25" thickBot="1" x14ac:dyDescent="0.35">
      <c r="B41" s="104"/>
      <c r="C41" s="105"/>
      <c r="D41" s="74" t="s">
        <v>1240</v>
      </c>
      <c r="E41" s="151">
        <v>1</v>
      </c>
      <c r="F41" s="152"/>
      <c r="G41" s="153"/>
      <c r="H41" s="74" t="s">
        <v>1240</v>
      </c>
      <c r="I41" s="151">
        <v>0</v>
      </c>
      <c r="J41" s="152"/>
      <c r="K41" s="153"/>
      <c r="L41" s="74" t="s">
        <v>1240</v>
      </c>
      <c r="M41" s="151">
        <v>2</v>
      </c>
      <c r="N41" s="152"/>
      <c r="O41" s="153"/>
      <c r="P41" s="74" t="s">
        <v>1240</v>
      </c>
      <c r="Q41" s="151">
        <v>0</v>
      </c>
      <c r="R41" s="152"/>
      <c r="S41" s="153"/>
      <c r="T41" s="74" t="s">
        <v>1240</v>
      </c>
      <c r="U41" s="151">
        <v>3</v>
      </c>
      <c r="V41" s="152"/>
      <c r="W41" s="153"/>
      <c r="X41" s="74" t="s">
        <v>1240</v>
      </c>
      <c r="Y41" s="151">
        <v>2</v>
      </c>
      <c r="Z41" s="152"/>
      <c r="AA41" s="153"/>
      <c r="AB41" s="74" t="s">
        <v>1240</v>
      </c>
      <c r="AC41" s="151"/>
      <c r="AD41" s="152"/>
      <c r="AE41" s="153"/>
    </row>
    <row r="42" spans="2:31" x14ac:dyDescent="0.3">
      <c r="B42" s="104"/>
      <c r="C42" s="105"/>
      <c r="D42" s="178" t="s">
        <v>1688</v>
      </c>
      <c r="E42" s="179"/>
      <c r="F42" s="179"/>
      <c r="G42" s="180"/>
      <c r="H42" s="154" t="s">
        <v>1715</v>
      </c>
      <c r="I42" s="155"/>
      <c r="J42" s="155"/>
      <c r="K42" s="156"/>
      <c r="L42" s="154" t="s">
        <v>1736</v>
      </c>
      <c r="M42" s="155"/>
      <c r="N42" s="155"/>
      <c r="O42" s="156"/>
      <c r="P42" s="178" t="s">
        <v>1761</v>
      </c>
      <c r="Q42" s="179"/>
      <c r="R42" s="179"/>
      <c r="S42" s="180"/>
      <c r="T42" s="181" t="s">
        <v>1779</v>
      </c>
      <c r="U42" s="182"/>
      <c r="V42" s="182"/>
      <c r="W42" s="183"/>
      <c r="X42" s="181" t="s">
        <v>1804</v>
      </c>
      <c r="Y42" s="182"/>
      <c r="Z42" s="182"/>
      <c r="AA42" s="183"/>
      <c r="AB42" s="181" t="s">
        <v>1830</v>
      </c>
      <c r="AC42" s="182"/>
      <c r="AD42" s="182"/>
      <c r="AE42" s="183"/>
    </row>
    <row r="43" spans="2:31" x14ac:dyDescent="0.3">
      <c r="B43" s="106"/>
      <c r="C43" s="107"/>
      <c r="D43" s="160"/>
      <c r="E43" s="161"/>
      <c r="F43" s="161"/>
      <c r="G43" s="162"/>
      <c r="H43" s="160"/>
      <c r="I43" s="161"/>
      <c r="J43" s="161"/>
      <c r="K43" s="162"/>
      <c r="L43" s="163" t="s">
        <v>1748</v>
      </c>
      <c r="M43" s="164"/>
      <c r="N43" s="164"/>
      <c r="O43" s="165"/>
      <c r="P43" s="190" t="s">
        <v>1770</v>
      </c>
      <c r="Q43" s="161"/>
      <c r="R43" s="161"/>
      <c r="S43" s="162"/>
      <c r="T43" s="160"/>
      <c r="U43" s="161"/>
      <c r="V43" s="161"/>
      <c r="W43" s="162"/>
      <c r="X43" s="160"/>
      <c r="Y43" s="161"/>
      <c r="Z43" s="161"/>
      <c r="AA43" s="162"/>
      <c r="AB43" s="160"/>
      <c r="AC43" s="161"/>
      <c r="AD43" s="161"/>
      <c r="AE43" s="162"/>
    </row>
    <row r="44" spans="2:31" x14ac:dyDescent="0.3">
      <c r="B44" s="106"/>
      <c r="C44" s="107"/>
      <c r="D44" s="160"/>
      <c r="E44" s="161"/>
      <c r="F44" s="161"/>
      <c r="G44" s="162"/>
      <c r="H44" s="160"/>
      <c r="I44" s="161"/>
      <c r="J44" s="161"/>
      <c r="K44" s="162"/>
      <c r="L44" s="160"/>
      <c r="M44" s="161"/>
      <c r="N44" s="161"/>
      <c r="O44" s="162"/>
      <c r="P44" s="160"/>
      <c r="Q44" s="161"/>
      <c r="R44" s="161"/>
      <c r="S44" s="162"/>
      <c r="T44" s="160"/>
      <c r="U44" s="161"/>
      <c r="V44" s="161"/>
      <c r="W44" s="162"/>
      <c r="X44" s="160"/>
      <c r="Y44" s="161"/>
      <c r="Z44" s="161"/>
      <c r="AA44" s="162"/>
      <c r="AB44" s="160"/>
      <c r="AC44" s="161"/>
      <c r="AD44" s="161"/>
      <c r="AE44" s="162"/>
    </row>
    <row r="45" spans="2:31" x14ac:dyDescent="0.3">
      <c r="B45" s="106"/>
      <c r="C45" s="107"/>
      <c r="D45" s="160"/>
      <c r="E45" s="161"/>
      <c r="F45" s="161"/>
      <c r="G45" s="162"/>
      <c r="H45" s="160"/>
      <c r="I45" s="161"/>
      <c r="J45" s="161"/>
      <c r="K45" s="162"/>
      <c r="L45" s="160"/>
      <c r="M45" s="161"/>
      <c r="N45" s="161"/>
      <c r="O45" s="162"/>
      <c r="P45" s="160"/>
      <c r="Q45" s="161"/>
      <c r="R45" s="161"/>
      <c r="S45" s="162"/>
      <c r="T45" s="160"/>
      <c r="U45" s="161"/>
      <c r="V45" s="161"/>
      <c r="W45" s="162"/>
      <c r="X45" s="160"/>
      <c r="Y45" s="161"/>
      <c r="Z45" s="161"/>
      <c r="AA45" s="162"/>
      <c r="AB45" s="160"/>
      <c r="AC45" s="161"/>
      <c r="AD45" s="161"/>
      <c r="AE45" s="162"/>
    </row>
    <row r="46" spans="2:31" ht="17.25" thickBot="1" x14ac:dyDescent="0.35">
      <c r="B46" s="108"/>
      <c r="C46" s="109"/>
      <c r="D46" s="166"/>
      <c r="E46" s="167"/>
      <c r="F46" s="167"/>
      <c r="G46" s="168"/>
      <c r="H46" s="166"/>
      <c r="I46" s="167"/>
      <c r="J46" s="167"/>
      <c r="K46" s="168"/>
      <c r="L46" s="166"/>
      <c r="M46" s="167"/>
      <c r="N46" s="167"/>
      <c r="O46" s="168"/>
      <c r="P46" s="166"/>
      <c r="Q46" s="167"/>
      <c r="R46" s="167"/>
      <c r="S46" s="168"/>
      <c r="T46" s="166"/>
      <c r="U46" s="167"/>
      <c r="V46" s="167"/>
      <c r="W46" s="168"/>
      <c r="X46" s="166"/>
      <c r="Y46" s="167"/>
      <c r="Z46" s="167"/>
      <c r="AA46" s="168"/>
      <c r="AB46" s="166"/>
      <c r="AC46" s="167"/>
      <c r="AD46" s="167"/>
      <c r="AE46" s="168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73</v>
      </c>
      <c r="C49" s="71">
        <f t="shared" ref="C49:C55" si="1">B49*20/60</f>
        <v>24.333333333333332</v>
      </c>
      <c r="D49" s="1" t="s">
        <v>1272</v>
      </c>
      <c r="E49" s="1">
        <f>COUNTIF($E$15:$G$38, "C"&amp;"*")</f>
        <v>18</v>
      </c>
      <c r="F49" s="1"/>
      <c r="G49" s="1"/>
      <c r="H49" s="1"/>
      <c r="I49" s="1">
        <f>COUNTIF($I$15:$K$38, "C"&amp;"*")</f>
        <v>11</v>
      </c>
      <c r="J49" s="1"/>
      <c r="K49" s="1"/>
      <c r="L49" s="1"/>
      <c r="M49" s="1">
        <f>COUNTIF($M$15:$O$38, "C"&amp;"*")</f>
        <v>5</v>
      </c>
      <c r="N49" s="1"/>
      <c r="O49" s="1"/>
      <c r="P49" s="1"/>
      <c r="Q49" s="1">
        <f>COUNTIF($Q$15:$S$38, "C"&amp;"*")</f>
        <v>5</v>
      </c>
      <c r="R49" s="1"/>
      <c r="S49" s="1"/>
      <c r="T49" s="1"/>
      <c r="U49" s="1">
        <f>COUNTIF($U$15:$W$38, "C"&amp;"*")</f>
        <v>21</v>
      </c>
      <c r="V49" s="1"/>
      <c r="W49" s="1"/>
      <c r="X49" s="1"/>
      <c r="Y49" s="1">
        <f>COUNTIF($Y$15:$AA$38, "C"&amp;"*")</f>
        <v>13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x14ac:dyDescent="0.3">
      <c r="B50" s="1">
        <f t="shared" si="0"/>
        <v>46</v>
      </c>
      <c r="C50" s="71">
        <f t="shared" si="1"/>
        <v>15.333333333333334</v>
      </c>
      <c r="D50" s="1" t="s">
        <v>1832</v>
      </c>
      <c r="E50" s="1">
        <f>COUNTIF($E$15:$G$38, "AC"&amp;"*")</f>
        <v>4</v>
      </c>
      <c r="F50" s="1"/>
      <c r="G50" s="1"/>
      <c r="H50" s="1"/>
      <c r="I50" s="1">
        <f>COUNTIF($I$15:$K$38, "AC"&amp;"*")</f>
        <v>10</v>
      </c>
      <c r="J50" s="1"/>
      <c r="K50" s="1"/>
      <c r="L50" s="1"/>
      <c r="M50" s="1">
        <f>COUNTIF($M$15:$O$38, "AC"&amp;"*")</f>
        <v>17</v>
      </c>
      <c r="N50" s="1"/>
      <c r="O50" s="1"/>
      <c r="P50" s="1"/>
      <c r="Q50" s="1">
        <f>COUNTIF($Q$15:$S$38, "AC"&amp;"*")</f>
        <v>13</v>
      </c>
      <c r="R50" s="1"/>
      <c r="S50" s="1"/>
      <c r="T50" s="1"/>
      <c r="U50" s="1">
        <f>COUNTIF($U$15:$W$38, "AC"&amp;"*")</f>
        <v>2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23</v>
      </c>
      <c r="C51" s="71">
        <f t="shared" si="1"/>
        <v>7.666666666666667</v>
      </c>
      <c r="D51" s="1" t="s">
        <v>1273</v>
      </c>
      <c r="E51" s="1">
        <f>COUNTIF($E$15:$G$38, "P"&amp;"*")-COUNTIF($E$15:$G$38, "P1"&amp;"*")</f>
        <v>2</v>
      </c>
      <c r="F51" s="1"/>
      <c r="G51" s="1"/>
      <c r="H51" s="1"/>
      <c r="I51" s="1">
        <f>COUNTIF($I$15:$K$38, "P"&amp;"*")-COUNTIF($I$15:$K$38, "P1"&amp;"*")</f>
        <v>3</v>
      </c>
      <c r="J51" s="1"/>
      <c r="K51" s="1"/>
      <c r="L51" s="1"/>
      <c r="M51" s="1">
        <f>COUNTIF($M$15:$O$38, "P"&amp;"*")-COUNTIF($M$15:$O$38, "P1"&amp;"*")</f>
        <v>2</v>
      </c>
      <c r="N51" s="1"/>
      <c r="O51" s="1"/>
      <c r="P51" s="1"/>
      <c r="Q51" s="1">
        <f>COUNTIF($Q$15:$S$38, "P"&amp;"*")-COUNTIF($Q$15:$S$38, "P1"&amp;"*")</f>
        <v>4</v>
      </c>
      <c r="R51" s="1"/>
      <c r="S51" s="1"/>
      <c r="T51" s="1"/>
      <c r="U51" s="1">
        <f>COUNTIF($U$15:$W$38, "P"&amp;"*")-COUNTIF($U$15:$W$38, "P1"&amp;"*")</f>
        <v>5</v>
      </c>
      <c r="V51" s="1"/>
      <c r="W51" s="1"/>
      <c r="X51" s="1"/>
      <c r="Y51" s="1">
        <f>COUNTIF($Y$15:$AA$38, "P"&amp;"*")-COUNTIF($Y$15:$AA$38, "P1"&amp;"*")</f>
        <v>3</v>
      </c>
      <c r="Z51" s="1"/>
      <c r="AA51" s="1"/>
      <c r="AB51" s="1"/>
      <c r="AC51" s="1">
        <f>COUNTIF($AC$15:$AE$38, "P"&amp;"*")-COUNTIF($AC$15:$AE$38, "P1"&amp;"*")</f>
        <v>4</v>
      </c>
      <c r="AD51" s="1"/>
      <c r="AE51" s="1"/>
    </row>
    <row r="52" spans="2:31" x14ac:dyDescent="0.3">
      <c r="B52" s="1">
        <f t="shared" si="0"/>
        <v>35</v>
      </c>
      <c r="C52" s="71">
        <f t="shared" si="1"/>
        <v>11.666666666666666</v>
      </c>
      <c r="D52" s="1" t="s">
        <v>1877</v>
      </c>
      <c r="E52" s="1">
        <f>COUNTIF($E$15:$G$38, "AP"&amp;"*")</f>
        <v>1</v>
      </c>
      <c r="F52" s="1"/>
      <c r="G52" s="1"/>
      <c r="H52" s="1"/>
      <c r="I52" s="1">
        <f>COUNTIF($I$15:$K$38, "AP"&amp;"*")</f>
        <v>1</v>
      </c>
      <c r="J52" s="1"/>
      <c r="K52" s="1"/>
      <c r="L52" s="1"/>
      <c r="M52" s="1">
        <f>COUNTIF($M$15:$O$38, "AP"&amp;"*")</f>
        <v>1</v>
      </c>
      <c r="N52" s="1"/>
      <c r="O52" s="1"/>
      <c r="P52" s="1"/>
      <c r="Q52" s="1">
        <f>COUNTIF($Q$15:$S$38, "AP"&amp;"*")</f>
        <v>1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7</v>
      </c>
      <c r="Z52" s="1"/>
      <c r="AA52" s="1"/>
      <c r="AB52" s="1"/>
      <c r="AC52" s="1">
        <f>COUNTIF($AC$15:$AE$38, "AP"&amp;"*")</f>
        <v>24</v>
      </c>
      <c r="AD52" s="1"/>
      <c r="AE52" s="1"/>
    </row>
    <row r="53" spans="2:31" x14ac:dyDescent="0.3">
      <c r="B53" s="1">
        <f t="shared" si="0"/>
        <v>39</v>
      </c>
      <c r="C53" s="71">
        <f t="shared" si="1"/>
        <v>13</v>
      </c>
      <c r="D53" s="1" t="s">
        <v>1859</v>
      </c>
      <c r="E53" s="1">
        <f>COUNTIF($E$15:$G$38, 3) + COUNTIF($E$15:$G$38, "P1")</f>
        <v>6</v>
      </c>
      <c r="F53" s="1"/>
      <c r="G53" s="1"/>
      <c r="H53" s="1"/>
      <c r="I53" s="1">
        <f>COUNTIF($I$15:$K$38, 3) + COUNTIF($I$15:$K$38, "P1")</f>
        <v>5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5</v>
      </c>
      <c r="V53" s="1"/>
      <c r="W53" s="1"/>
      <c r="X53" s="1"/>
      <c r="Y53" s="1">
        <f>COUNTIF($Y$15:$AA$38, 3)+COUNTIF($Y$15:$AA$38, "P1")</f>
        <v>9</v>
      </c>
      <c r="Z53" s="1"/>
      <c r="AA53" s="1"/>
      <c r="AB53" s="1"/>
      <c r="AC53" s="1">
        <f>COUNTIF($AC$15:$AE$38, 3)+COUNTIF($AC$15:$AE$38, "P1")</f>
        <v>4</v>
      </c>
      <c r="AD53" s="1"/>
      <c r="AE53" s="1"/>
    </row>
    <row r="54" spans="2:31" x14ac:dyDescent="0.3">
      <c r="B54" s="1">
        <f t="shared" si="0"/>
        <v>18</v>
      </c>
      <c r="C54" s="71">
        <f t="shared" si="1"/>
        <v>6</v>
      </c>
      <c r="D54" s="1" t="s">
        <v>1860</v>
      </c>
      <c r="E54" s="1">
        <f>COUNTIF($E$15:$G$38, 2)</f>
        <v>3</v>
      </c>
      <c r="F54" s="1"/>
      <c r="G54" s="1"/>
      <c r="H54" s="1"/>
      <c r="I54" s="1">
        <f>COUNTIF($I$15:$K$38, 2)</f>
        <v>4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3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2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20</v>
      </c>
      <c r="C55" s="71">
        <f t="shared" si="1"/>
        <v>6.666666666666667</v>
      </c>
      <c r="D55" s="1" t="s">
        <v>1878</v>
      </c>
      <c r="E55" s="1">
        <f>COUNTIF($E$15:$G$38, 1) + COUNTIF($E$15:$G$38, 4)+ COUNTIF($E$15:$G$38, 5)</f>
        <v>5</v>
      </c>
      <c r="F55" s="1"/>
      <c r="G55" s="1"/>
      <c r="H55" s="1"/>
      <c r="I55" s="1">
        <f>COUNTIF($I$15:$K$38, 1) +COUNTIF($I$15:$K$38, 4) + COUNTIF($I$15:$K$38, 5)</f>
        <v>6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6</v>
      </c>
      <c r="R55" s="1"/>
      <c r="S55" s="1"/>
      <c r="T55" s="1"/>
      <c r="U55" s="1">
        <f>COUNTIF($U$15:$W$38, 1)+COUNTIF($U$15:$W$38, 4)+COUNTIF($U$15:$W$38, 5)</f>
        <v>1</v>
      </c>
      <c r="V55" s="1"/>
      <c r="W55" s="1"/>
      <c r="X55" s="1"/>
      <c r="Y55" s="1">
        <f>COUNTIF($Y$15:$AA$38, 1)+COUNTIF($Y$15:$AA$38, 4)+COUNTIF($Y$15:$AA$38, 5)</f>
        <v>0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39:C46"/>
    <mergeCell ref="E39:G39"/>
    <mergeCell ref="I39:K39"/>
    <mergeCell ref="M39:O39"/>
    <mergeCell ref="Q39:S39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</mergeCells>
  <phoneticPr fontId="1" type="noConversion"/>
  <conditionalFormatting sqref="B15:B38">
    <cfRule type="cellIs" dxfId="260" priority="38" operator="equal">
      <formula>$B$13+0</formula>
    </cfRule>
    <cfRule type="cellIs" dxfId="259" priority="39" operator="equal">
      <formula>$B$13</formula>
    </cfRule>
  </conditionalFormatting>
  <conditionalFormatting sqref="C15:C38">
    <cfRule type="cellIs" dxfId="258" priority="37" operator="equal">
      <formula>$B$13+1</formula>
    </cfRule>
  </conditionalFormatting>
  <conditionalFormatting sqref="D11:AE11">
    <cfRule type="timePeriod" dxfId="257" priority="36" timePeriod="today">
      <formula>FLOOR(D11,1)=TODAY()</formula>
    </cfRule>
  </conditionalFormatting>
  <conditionalFormatting sqref="E15:G38">
    <cfRule type="notContainsBlanks" dxfId="256" priority="34">
      <formula>LEN(TRIM(E15))&gt;0</formula>
    </cfRule>
    <cfRule type="containsText" dxfId="255" priority="35" operator="containsText" text="1234567789">
      <formula>NOT(ISERROR(SEARCH("1234567789",E15)))</formula>
    </cfRule>
  </conditionalFormatting>
  <conditionalFormatting sqref="E15:G38">
    <cfRule type="containsText" dxfId="254" priority="31" operator="containsText" text="A">
      <formula>NOT(ISERROR(SEARCH("A",E15)))</formula>
    </cfRule>
    <cfRule type="containsText" dxfId="253" priority="32" operator="containsText" text="P">
      <formula>NOT(ISERROR(SEARCH("P",E15)))</formula>
    </cfRule>
    <cfRule type="containsText" dxfId="252" priority="33" operator="containsText" text="C">
      <formula>NOT(ISERROR(SEARCH("C",E15)))</formula>
    </cfRule>
  </conditionalFormatting>
  <conditionalFormatting sqref="I15:K38">
    <cfRule type="notContainsBlanks" dxfId="251" priority="29">
      <formula>LEN(TRIM(I15))&gt;0</formula>
    </cfRule>
    <cfRule type="containsText" dxfId="250" priority="30" operator="containsText" text="1234567789">
      <formula>NOT(ISERROR(SEARCH("1234567789",I15)))</formula>
    </cfRule>
  </conditionalFormatting>
  <conditionalFormatting sqref="I15:K38">
    <cfRule type="containsText" dxfId="249" priority="26" operator="containsText" text="A">
      <formula>NOT(ISERROR(SEARCH("A",I15)))</formula>
    </cfRule>
    <cfRule type="containsText" dxfId="248" priority="27" operator="containsText" text="P">
      <formula>NOT(ISERROR(SEARCH("P",I15)))</formula>
    </cfRule>
    <cfRule type="containsText" dxfId="247" priority="28" operator="containsText" text="C">
      <formula>NOT(ISERROR(SEARCH("C",I15)))</formula>
    </cfRule>
  </conditionalFormatting>
  <conditionalFormatting sqref="M15:O38">
    <cfRule type="notContainsBlanks" dxfId="246" priority="24">
      <formula>LEN(TRIM(M15))&gt;0</formula>
    </cfRule>
    <cfRule type="containsText" dxfId="245" priority="25" operator="containsText" text="1234567789">
      <formula>NOT(ISERROR(SEARCH("1234567789",M15)))</formula>
    </cfRule>
  </conditionalFormatting>
  <conditionalFormatting sqref="M15:O38">
    <cfRule type="containsText" dxfId="244" priority="21" operator="containsText" text="A">
      <formula>NOT(ISERROR(SEARCH("A",M15)))</formula>
    </cfRule>
    <cfRule type="containsText" dxfId="243" priority="22" operator="containsText" text="P">
      <formula>NOT(ISERROR(SEARCH("P",M15)))</formula>
    </cfRule>
    <cfRule type="containsText" dxfId="242" priority="23" operator="containsText" text="C">
      <formula>NOT(ISERROR(SEARCH("C",M15)))</formula>
    </cfRule>
  </conditionalFormatting>
  <conditionalFormatting sqref="Q15:S38">
    <cfRule type="notContainsBlanks" dxfId="241" priority="19">
      <formula>LEN(TRIM(Q15))&gt;0</formula>
    </cfRule>
    <cfRule type="containsText" dxfId="240" priority="20" operator="containsText" text="1234567789">
      <formula>NOT(ISERROR(SEARCH("1234567789",Q15)))</formula>
    </cfRule>
  </conditionalFormatting>
  <conditionalFormatting sqref="Q15:S38">
    <cfRule type="containsText" dxfId="239" priority="16" operator="containsText" text="A">
      <formula>NOT(ISERROR(SEARCH("A",Q15)))</formula>
    </cfRule>
    <cfRule type="containsText" dxfId="238" priority="17" operator="containsText" text="P">
      <formula>NOT(ISERROR(SEARCH("P",Q15)))</formula>
    </cfRule>
    <cfRule type="containsText" dxfId="237" priority="18" operator="containsText" text="C">
      <formula>NOT(ISERROR(SEARCH("C",Q15)))</formula>
    </cfRule>
  </conditionalFormatting>
  <conditionalFormatting sqref="U15:W38">
    <cfRule type="notContainsBlanks" dxfId="236" priority="14">
      <formula>LEN(TRIM(U15))&gt;0</formula>
    </cfRule>
    <cfRule type="containsText" dxfId="235" priority="15" operator="containsText" text="1234567789">
      <formula>NOT(ISERROR(SEARCH("1234567789",U15)))</formula>
    </cfRule>
  </conditionalFormatting>
  <conditionalFormatting sqref="U15:W38">
    <cfRule type="containsText" dxfId="234" priority="11" operator="containsText" text="A">
      <formula>NOT(ISERROR(SEARCH("A",U15)))</formula>
    </cfRule>
    <cfRule type="containsText" dxfId="233" priority="12" operator="containsText" text="P">
      <formula>NOT(ISERROR(SEARCH("P",U15)))</formula>
    </cfRule>
    <cfRule type="containsText" dxfId="232" priority="13" operator="containsText" text="C">
      <formula>NOT(ISERROR(SEARCH("C",U15)))</formula>
    </cfRule>
  </conditionalFormatting>
  <conditionalFormatting sqref="Y15:AA38">
    <cfRule type="notContainsBlanks" dxfId="231" priority="9">
      <formula>LEN(TRIM(Y15))&gt;0</formula>
    </cfRule>
    <cfRule type="containsText" dxfId="230" priority="10" operator="containsText" text="1234567789">
      <formula>NOT(ISERROR(SEARCH("1234567789",Y15)))</formula>
    </cfRule>
  </conditionalFormatting>
  <conditionalFormatting sqref="Y15:AA38">
    <cfRule type="containsText" dxfId="229" priority="6" operator="containsText" text="A">
      <formula>NOT(ISERROR(SEARCH("A",Y15)))</formula>
    </cfRule>
    <cfRule type="containsText" dxfId="228" priority="7" operator="containsText" text="P">
      <formula>NOT(ISERROR(SEARCH("P",Y15)))</formula>
    </cfRule>
    <cfRule type="containsText" dxfId="227" priority="8" operator="containsText" text="C">
      <formula>NOT(ISERROR(SEARCH("C",Y15)))</formula>
    </cfRule>
  </conditionalFormatting>
  <conditionalFormatting sqref="AC15:AE38">
    <cfRule type="notContainsBlanks" dxfId="226" priority="4">
      <formula>LEN(TRIM(AC15))&gt;0</formula>
    </cfRule>
    <cfRule type="containsText" dxfId="225" priority="5" operator="containsText" text="1234567789">
      <formula>NOT(ISERROR(SEARCH("1234567789",AC15)))</formula>
    </cfRule>
  </conditionalFormatting>
  <conditionalFormatting sqref="AC15:AE38">
    <cfRule type="containsText" dxfId="224" priority="1" operator="containsText" text="A">
      <formula>NOT(ISERROR(SEARCH("A",AC15)))</formula>
    </cfRule>
    <cfRule type="containsText" dxfId="223" priority="2" operator="containsText" text="P">
      <formula>NOT(ISERROR(SEARCH("P",AC15)))</formula>
    </cfRule>
    <cfRule type="containsText" dxfId="222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B1:AE55"/>
  <sheetViews>
    <sheetView showGridLines="0" topLeftCell="A11" zoomScale="90" zoomScaleNormal="90" workbookViewId="0">
      <pane xSplit="3" topLeftCell="I1" activePane="topRight" state="frozen"/>
      <selection pane="topRight" activeCell="C53" sqref="C53"/>
    </sheetView>
  </sheetViews>
  <sheetFormatPr defaultRowHeight="16.5" x14ac:dyDescent="0.3"/>
  <cols>
    <col min="1" max="1" width="9" style="65"/>
    <col min="2" max="2" width="5.25" style="65" bestFit="1" customWidth="1"/>
    <col min="3" max="3" width="5.625" style="65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4.375" style="65" bestFit="1" customWidth="1"/>
    <col min="13" max="15" width="4.25" style="65" bestFit="1" customWidth="1"/>
    <col min="16" max="16" width="23.875" style="65" bestFit="1" customWidth="1"/>
    <col min="17" max="19" width="4.25" style="65" bestFit="1" customWidth="1"/>
    <col min="20" max="20" width="35.875" style="65" bestFit="1" customWidth="1"/>
    <col min="21" max="23" width="4.25" style="65" bestFit="1" customWidth="1"/>
    <col min="24" max="24" width="23.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2" t="s">
        <v>11</v>
      </c>
      <c r="C2" s="103"/>
      <c r="D2" s="110" t="s">
        <v>1442</v>
      </c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0" t="s">
        <v>1564</v>
      </c>
      <c r="U2" s="111"/>
      <c r="V2" s="111"/>
      <c r="W2" s="111"/>
      <c r="X2" s="111"/>
      <c r="Y2" s="111"/>
      <c r="Z2" s="111"/>
      <c r="AA2" s="111"/>
      <c r="AB2" s="111"/>
      <c r="AC2" s="111"/>
      <c r="AD2" s="111"/>
      <c r="AE2" s="114"/>
    </row>
    <row r="3" spans="2:31" x14ac:dyDescent="0.3">
      <c r="B3" s="104"/>
      <c r="C3" s="105"/>
      <c r="D3" s="112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2"/>
      <c r="U3" s="113"/>
      <c r="V3" s="113"/>
      <c r="W3" s="113"/>
      <c r="X3" s="113"/>
      <c r="Y3" s="113"/>
      <c r="Z3" s="113"/>
      <c r="AA3" s="113"/>
      <c r="AB3" s="113"/>
      <c r="AC3" s="113"/>
      <c r="AD3" s="113"/>
      <c r="AE3" s="115"/>
    </row>
    <row r="4" spans="2:31" x14ac:dyDescent="0.3">
      <c r="B4" s="104"/>
      <c r="C4" s="105"/>
      <c r="D4" s="112"/>
      <c r="E4" s="113"/>
      <c r="F4" s="113"/>
      <c r="G4" s="113"/>
      <c r="H4" s="113"/>
      <c r="I4" s="113"/>
      <c r="J4" s="113"/>
      <c r="K4" s="113"/>
      <c r="L4" s="113"/>
      <c r="M4" s="113"/>
      <c r="N4" s="113"/>
      <c r="O4" s="113"/>
      <c r="P4" s="113"/>
      <c r="Q4" s="113"/>
      <c r="R4" s="113"/>
      <c r="S4" s="113"/>
      <c r="T4" s="112"/>
      <c r="U4" s="113"/>
      <c r="V4" s="113"/>
      <c r="W4" s="113"/>
      <c r="X4" s="113"/>
      <c r="Y4" s="113"/>
      <c r="Z4" s="113"/>
      <c r="AA4" s="113"/>
      <c r="AB4" s="113"/>
      <c r="AC4" s="113"/>
      <c r="AD4" s="113"/>
      <c r="AE4" s="115"/>
    </row>
    <row r="5" spans="2:31" x14ac:dyDescent="0.3">
      <c r="B5" s="104"/>
      <c r="C5" s="105"/>
      <c r="D5" s="112"/>
      <c r="E5" s="113"/>
      <c r="F5" s="113"/>
      <c r="G5" s="113"/>
      <c r="H5" s="113"/>
      <c r="I5" s="113"/>
      <c r="J5" s="113"/>
      <c r="K5" s="113"/>
      <c r="L5" s="113"/>
      <c r="M5" s="113"/>
      <c r="N5" s="113"/>
      <c r="O5" s="113"/>
      <c r="P5" s="113"/>
      <c r="Q5" s="113"/>
      <c r="R5" s="113"/>
      <c r="S5" s="113"/>
      <c r="T5" s="112"/>
      <c r="U5" s="113"/>
      <c r="V5" s="113"/>
      <c r="W5" s="113"/>
      <c r="X5" s="113"/>
      <c r="Y5" s="113"/>
      <c r="Z5" s="113"/>
      <c r="AA5" s="113"/>
      <c r="AB5" s="113"/>
      <c r="AC5" s="113"/>
      <c r="AD5" s="113"/>
      <c r="AE5" s="115"/>
    </row>
    <row r="6" spans="2:31" x14ac:dyDescent="0.3">
      <c r="B6" s="106"/>
      <c r="C6" s="107"/>
      <c r="D6" s="112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113"/>
      <c r="P6" s="113"/>
      <c r="Q6" s="113"/>
      <c r="R6" s="113"/>
      <c r="S6" s="113"/>
      <c r="T6" s="112"/>
      <c r="U6" s="113"/>
      <c r="V6" s="113"/>
      <c r="W6" s="113"/>
      <c r="X6" s="113"/>
      <c r="Y6" s="113"/>
      <c r="Z6" s="113"/>
      <c r="AA6" s="113"/>
      <c r="AB6" s="113"/>
      <c r="AC6" s="113"/>
      <c r="AD6" s="113"/>
      <c r="AE6" s="115"/>
    </row>
    <row r="7" spans="2:31" x14ac:dyDescent="0.3">
      <c r="B7" s="106"/>
      <c r="C7" s="107"/>
      <c r="D7" s="112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3"/>
      <c r="P7" s="113"/>
      <c r="Q7" s="113"/>
      <c r="R7" s="113"/>
      <c r="S7" s="113"/>
      <c r="T7" s="112"/>
      <c r="U7" s="113"/>
      <c r="V7" s="113"/>
      <c r="W7" s="113"/>
      <c r="X7" s="113"/>
      <c r="Y7" s="113"/>
      <c r="Z7" s="113"/>
      <c r="AA7" s="113"/>
      <c r="AB7" s="113"/>
      <c r="AC7" s="113"/>
      <c r="AD7" s="113"/>
      <c r="AE7" s="115"/>
    </row>
    <row r="8" spans="2:31" x14ac:dyDescent="0.3">
      <c r="B8" s="106"/>
      <c r="C8" s="107"/>
      <c r="D8" s="112"/>
      <c r="E8" s="113"/>
      <c r="F8" s="113"/>
      <c r="G8" s="113"/>
      <c r="H8" s="113"/>
      <c r="I8" s="113"/>
      <c r="J8" s="113"/>
      <c r="K8" s="113"/>
      <c r="L8" s="113"/>
      <c r="M8" s="113"/>
      <c r="N8" s="113"/>
      <c r="O8" s="113"/>
      <c r="P8" s="113"/>
      <c r="Q8" s="113"/>
      <c r="R8" s="113"/>
      <c r="S8" s="113"/>
      <c r="T8" s="112"/>
      <c r="U8" s="113"/>
      <c r="V8" s="113"/>
      <c r="W8" s="113"/>
      <c r="X8" s="113"/>
      <c r="Y8" s="113"/>
      <c r="Z8" s="113"/>
      <c r="AA8" s="113"/>
      <c r="AB8" s="113"/>
      <c r="AC8" s="113"/>
      <c r="AD8" s="113"/>
      <c r="AE8" s="115"/>
    </row>
    <row r="9" spans="2:31" x14ac:dyDescent="0.3">
      <c r="B9" s="106"/>
      <c r="C9" s="107"/>
      <c r="D9" s="112"/>
      <c r="E9" s="113"/>
      <c r="F9" s="113"/>
      <c r="G9" s="113"/>
      <c r="H9" s="113"/>
      <c r="I9" s="113"/>
      <c r="J9" s="113"/>
      <c r="K9" s="113"/>
      <c r="L9" s="113"/>
      <c r="M9" s="113"/>
      <c r="N9" s="113"/>
      <c r="O9" s="113"/>
      <c r="P9" s="113"/>
      <c r="Q9" s="113"/>
      <c r="R9" s="113"/>
      <c r="S9" s="113"/>
      <c r="T9" s="112"/>
      <c r="U9" s="113"/>
      <c r="V9" s="113"/>
      <c r="W9" s="113"/>
      <c r="X9" s="113"/>
      <c r="Y9" s="113"/>
      <c r="Z9" s="113"/>
      <c r="AA9" s="113"/>
      <c r="AB9" s="113"/>
      <c r="AC9" s="113"/>
      <c r="AD9" s="113"/>
      <c r="AE9" s="115"/>
    </row>
    <row r="10" spans="2:31" ht="17.25" thickBot="1" x14ac:dyDescent="0.35">
      <c r="B10" s="108"/>
      <c r="C10" s="109"/>
      <c r="D10" s="112"/>
      <c r="E10" s="113"/>
      <c r="F10" s="113"/>
      <c r="G10" s="113"/>
      <c r="H10" s="113"/>
      <c r="I10" s="113"/>
      <c r="J10" s="113"/>
      <c r="K10" s="113"/>
      <c r="L10" s="113"/>
      <c r="M10" s="113"/>
      <c r="N10" s="113"/>
      <c r="O10" s="113"/>
      <c r="P10" s="113"/>
      <c r="Q10" s="113"/>
      <c r="R10" s="113"/>
      <c r="S10" s="113"/>
      <c r="T10" s="112"/>
      <c r="U10" s="113"/>
      <c r="V10" s="113"/>
      <c r="W10" s="113"/>
      <c r="X10" s="113"/>
      <c r="Y10" s="113"/>
      <c r="Z10" s="113"/>
      <c r="AA10" s="113"/>
      <c r="AB10" s="113"/>
      <c r="AC10" s="113"/>
      <c r="AD10" s="113"/>
      <c r="AE10" s="115"/>
    </row>
    <row r="11" spans="2:31" ht="18" thickBot="1" x14ac:dyDescent="0.35">
      <c r="B11" s="116"/>
      <c r="C11" s="117"/>
      <c r="D11" s="120">
        <v>44949</v>
      </c>
      <c r="E11" s="121"/>
      <c r="F11" s="121"/>
      <c r="G11" s="122"/>
      <c r="H11" s="120">
        <f>D11+1</f>
        <v>44950</v>
      </c>
      <c r="I11" s="121"/>
      <c r="J11" s="121"/>
      <c r="K11" s="122"/>
      <c r="L11" s="120">
        <f>H11+1</f>
        <v>44951</v>
      </c>
      <c r="M11" s="121"/>
      <c r="N11" s="121"/>
      <c r="O11" s="122"/>
      <c r="P11" s="120">
        <f>L11+1</f>
        <v>44952</v>
      </c>
      <c r="Q11" s="121"/>
      <c r="R11" s="121"/>
      <c r="S11" s="122"/>
      <c r="T11" s="120">
        <f>P11+1</f>
        <v>44953</v>
      </c>
      <c r="U11" s="121"/>
      <c r="V11" s="121"/>
      <c r="W11" s="122"/>
      <c r="X11" s="123">
        <f>T11+1</f>
        <v>44954</v>
      </c>
      <c r="Y11" s="124"/>
      <c r="Z11" s="124"/>
      <c r="AA11" s="125"/>
      <c r="AB11" s="126">
        <f>X11+1</f>
        <v>44955</v>
      </c>
      <c r="AC11" s="127"/>
      <c r="AD11" s="127"/>
      <c r="AE11" s="128"/>
    </row>
    <row r="12" spans="2:31" ht="18" thickBot="1" x14ac:dyDescent="0.35">
      <c r="B12" s="118"/>
      <c r="C12" s="119"/>
      <c r="D12" s="129" t="s">
        <v>48</v>
      </c>
      <c r="E12" s="130"/>
      <c r="F12" s="130"/>
      <c r="G12" s="131"/>
      <c r="H12" s="129" t="s">
        <v>49</v>
      </c>
      <c r="I12" s="130"/>
      <c r="J12" s="130"/>
      <c r="K12" s="131"/>
      <c r="L12" s="129" t="s">
        <v>32</v>
      </c>
      <c r="M12" s="130"/>
      <c r="N12" s="130"/>
      <c r="O12" s="131"/>
      <c r="P12" s="129" t="s">
        <v>52</v>
      </c>
      <c r="Q12" s="130"/>
      <c r="R12" s="130"/>
      <c r="S12" s="131"/>
      <c r="T12" s="129" t="s">
        <v>53</v>
      </c>
      <c r="U12" s="130"/>
      <c r="V12" s="130"/>
      <c r="W12" s="131"/>
      <c r="X12" s="132" t="s">
        <v>54</v>
      </c>
      <c r="Y12" s="133"/>
      <c r="Z12" s="133"/>
      <c r="AA12" s="134"/>
      <c r="AB12" s="135" t="s">
        <v>55</v>
      </c>
      <c r="AC12" s="136"/>
      <c r="AD12" s="136"/>
      <c r="AE12" s="137"/>
    </row>
    <row r="13" spans="2:31" ht="17.25" thickBot="1" x14ac:dyDescent="0.35">
      <c r="B13" s="143" t="str">
        <f ca="1">TEXT(NOW(),"h")</f>
        <v>20</v>
      </c>
      <c r="C13" s="144"/>
      <c r="D13" s="12" t="s">
        <v>3</v>
      </c>
      <c r="E13" s="138" t="s">
        <v>4</v>
      </c>
      <c r="F13" s="139"/>
      <c r="G13" s="140"/>
      <c r="H13" s="12" t="s">
        <v>3</v>
      </c>
      <c r="I13" s="138" t="s">
        <v>4</v>
      </c>
      <c r="J13" s="139"/>
      <c r="K13" s="140"/>
      <c r="L13" s="12" t="s">
        <v>3</v>
      </c>
      <c r="M13" s="138" t="s">
        <v>4</v>
      </c>
      <c r="N13" s="139"/>
      <c r="O13" s="140"/>
      <c r="P13" s="12" t="s">
        <v>3</v>
      </c>
      <c r="Q13" s="138" t="s">
        <v>4</v>
      </c>
      <c r="R13" s="139"/>
      <c r="S13" s="140"/>
      <c r="T13" s="12" t="s">
        <v>3</v>
      </c>
      <c r="U13" s="138" t="s">
        <v>4</v>
      </c>
      <c r="V13" s="139"/>
      <c r="W13" s="140"/>
      <c r="X13" s="12" t="s">
        <v>3</v>
      </c>
      <c r="Y13" s="138" t="s">
        <v>4</v>
      </c>
      <c r="Z13" s="139"/>
      <c r="AA13" s="140"/>
      <c r="AB13" s="12" t="s">
        <v>3</v>
      </c>
      <c r="AC13" s="138" t="s">
        <v>4</v>
      </c>
      <c r="AD13" s="139"/>
      <c r="AE13" s="140"/>
    </row>
    <row r="14" spans="2:31" ht="20.25" x14ac:dyDescent="0.3">
      <c r="B14" s="141" t="s">
        <v>0</v>
      </c>
      <c r="C14" s="142"/>
      <c r="D14" s="25"/>
      <c r="E14" s="36" t="s">
        <v>8</v>
      </c>
      <c r="F14" s="14" t="s">
        <v>9</v>
      </c>
      <c r="G14" s="15" t="s">
        <v>10</v>
      </c>
      <c r="H14" s="25"/>
      <c r="I14" s="36" t="s">
        <v>8</v>
      </c>
      <c r="J14" s="14" t="s">
        <v>9</v>
      </c>
      <c r="K14" s="15" t="s">
        <v>10</v>
      </c>
      <c r="L14" s="25" t="s">
        <v>1581</v>
      </c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/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 t="s">
        <v>1625</v>
      </c>
      <c r="U15" s="37"/>
      <c r="V15" s="17"/>
      <c r="W15" s="18"/>
      <c r="X15" s="26" t="s">
        <v>1656</v>
      </c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51" t="s">
        <v>1445</v>
      </c>
      <c r="E16" s="37"/>
      <c r="F16" s="17"/>
      <c r="G16" s="18"/>
      <c r="H16" s="51" t="s">
        <v>1445</v>
      </c>
      <c r="I16" s="37"/>
      <c r="J16" s="17"/>
      <c r="K16" s="18"/>
      <c r="L16" s="26"/>
      <c r="M16" s="37"/>
      <c r="N16" s="17"/>
      <c r="O16" s="18"/>
      <c r="P16" s="26" t="s">
        <v>1605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2</v>
      </c>
      <c r="C17" s="3">
        <v>3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42" t="s">
        <v>245</v>
      </c>
      <c r="E20" s="37"/>
      <c r="F20" s="17"/>
      <c r="G20" s="18"/>
      <c r="H20" s="42" t="s">
        <v>245</v>
      </c>
      <c r="I20" s="37"/>
      <c r="J20" s="17"/>
      <c r="K20" s="18"/>
      <c r="L20" s="66" t="s">
        <v>245</v>
      </c>
      <c r="M20" s="37"/>
      <c r="N20" s="17"/>
      <c r="O20" s="18">
        <v>1</v>
      </c>
      <c r="P20" s="66" t="s">
        <v>245</v>
      </c>
      <c r="Q20" s="37"/>
      <c r="R20" s="17"/>
      <c r="S20" s="18">
        <v>1</v>
      </c>
      <c r="T20" s="29" t="s">
        <v>245</v>
      </c>
      <c r="U20" s="37"/>
      <c r="V20" s="17"/>
      <c r="W20" s="18"/>
      <c r="X20" s="66" t="s">
        <v>245</v>
      </c>
      <c r="Y20" s="37"/>
      <c r="Z20" s="17"/>
      <c r="AA20" s="18"/>
      <c r="AB20" s="26" t="s">
        <v>663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32" t="s">
        <v>7</v>
      </c>
      <c r="E21" s="37"/>
      <c r="F21" s="28"/>
      <c r="G21" s="34"/>
      <c r="H21" s="32" t="s">
        <v>7</v>
      </c>
      <c r="I21" s="37"/>
      <c r="J21" s="28"/>
      <c r="K21" s="34"/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66" t="s">
        <v>7</v>
      </c>
      <c r="U21" s="37">
        <v>2</v>
      </c>
      <c r="V21" s="28"/>
      <c r="W21" s="34">
        <v>3</v>
      </c>
      <c r="X21" s="66" t="s">
        <v>7</v>
      </c>
      <c r="Y21" s="37"/>
      <c r="Z21" s="28">
        <v>1</v>
      </c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32" t="s">
        <v>604</v>
      </c>
      <c r="E22" s="37"/>
      <c r="F22" s="17"/>
      <c r="G22" s="18"/>
      <c r="H22" s="32" t="s">
        <v>604</v>
      </c>
      <c r="I22" s="37"/>
      <c r="J22" s="17"/>
      <c r="K22" s="18"/>
      <c r="L22" s="40" t="s">
        <v>604</v>
      </c>
      <c r="M22" s="37">
        <v>3</v>
      </c>
      <c r="N22" s="17" t="s">
        <v>1566</v>
      </c>
      <c r="O22" s="18" t="s">
        <v>1567</v>
      </c>
      <c r="P22" s="40" t="s">
        <v>604</v>
      </c>
      <c r="Q22" s="37">
        <v>3</v>
      </c>
      <c r="R22" s="17" t="s">
        <v>1601</v>
      </c>
      <c r="S22" s="18" t="s">
        <v>1602</v>
      </c>
      <c r="T22" s="40" t="s">
        <v>604</v>
      </c>
      <c r="U22" s="37">
        <v>3</v>
      </c>
      <c r="V22" s="17" t="s">
        <v>1626</v>
      </c>
      <c r="W22" s="18" t="s">
        <v>1627</v>
      </c>
      <c r="X22" s="40" t="s">
        <v>604</v>
      </c>
      <c r="Y22" s="37"/>
      <c r="Z22" s="17"/>
      <c r="AA22" s="18">
        <v>3</v>
      </c>
      <c r="AB22" s="26"/>
      <c r="AC22" s="37"/>
      <c r="AD22" s="17"/>
      <c r="AE22" s="18"/>
    </row>
    <row r="23" spans="2:31" x14ac:dyDescent="0.3">
      <c r="B23" s="7">
        <v>8</v>
      </c>
      <c r="C23" s="4">
        <v>9</v>
      </c>
      <c r="D23" s="32" t="s">
        <v>1673</v>
      </c>
      <c r="E23" s="37"/>
      <c r="F23" s="17"/>
      <c r="G23" s="18"/>
      <c r="H23" s="32" t="s">
        <v>1569</v>
      </c>
      <c r="I23" s="37"/>
      <c r="J23" s="17"/>
      <c r="K23" s="18"/>
      <c r="L23" s="66" t="s">
        <v>1570</v>
      </c>
      <c r="M23" s="37" t="s">
        <v>1573</v>
      </c>
      <c r="N23" s="17" t="s">
        <v>1575</v>
      </c>
      <c r="O23" s="18" t="s">
        <v>1576</v>
      </c>
      <c r="P23" s="66" t="s">
        <v>1571</v>
      </c>
      <c r="Q23" s="37" t="s">
        <v>1603</v>
      </c>
      <c r="R23" s="47"/>
      <c r="S23" s="18" t="s">
        <v>1604</v>
      </c>
      <c r="T23" s="29" t="s">
        <v>1572</v>
      </c>
      <c r="U23" s="37" t="s">
        <v>1628</v>
      </c>
      <c r="V23" s="17" t="s">
        <v>1629</v>
      </c>
      <c r="W23" s="48"/>
      <c r="X23" s="40" t="s">
        <v>1654</v>
      </c>
      <c r="Y23" s="37">
        <v>3</v>
      </c>
      <c r="Z23" s="17" t="s">
        <v>1657</v>
      </c>
      <c r="AA23" s="18" t="s">
        <v>1658</v>
      </c>
      <c r="AB23" s="26"/>
      <c r="AC23" s="37"/>
      <c r="AD23" s="17"/>
      <c r="AE23" s="18"/>
    </row>
    <row r="24" spans="2:31" x14ac:dyDescent="0.3">
      <c r="B24" s="7">
        <v>9</v>
      </c>
      <c r="C24" s="4">
        <v>10</v>
      </c>
      <c r="D24" s="26"/>
      <c r="E24" s="37"/>
      <c r="F24" s="17"/>
      <c r="G24" s="18"/>
      <c r="H24" s="26"/>
      <c r="I24" s="37"/>
      <c r="J24" s="17"/>
      <c r="K24" s="18"/>
      <c r="L24" s="40" t="s">
        <v>1582</v>
      </c>
      <c r="M24" s="37" t="s">
        <v>1577</v>
      </c>
      <c r="N24" s="17" t="s">
        <v>1578</v>
      </c>
      <c r="O24" s="48"/>
      <c r="P24" s="66" t="s">
        <v>1609</v>
      </c>
      <c r="Q24" s="37" t="s">
        <v>1593</v>
      </c>
      <c r="R24" s="17" t="s">
        <v>1606</v>
      </c>
      <c r="S24" s="18" t="s">
        <v>1607</v>
      </c>
      <c r="T24" s="40" t="s">
        <v>1636</v>
      </c>
      <c r="U24" s="37" t="s">
        <v>1629</v>
      </c>
      <c r="V24" s="17" t="s">
        <v>1630</v>
      </c>
      <c r="W24" s="18" t="s">
        <v>1629</v>
      </c>
      <c r="X24" s="40" t="s">
        <v>1655</v>
      </c>
      <c r="Y24" s="46"/>
      <c r="Z24" s="17">
        <v>2</v>
      </c>
      <c r="AA24" s="18" t="s">
        <v>1660</v>
      </c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/>
      <c r="G25" s="18"/>
      <c r="H25" s="26"/>
      <c r="I25" s="38"/>
      <c r="J25" s="54"/>
      <c r="K25" s="18"/>
      <c r="L25" s="26"/>
      <c r="M25" s="38"/>
      <c r="N25" s="54" t="s">
        <v>1579</v>
      </c>
      <c r="O25" s="18" t="s">
        <v>1580</v>
      </c>
      <c r="P25" s="66" t="s">
        <v>1617</v>
      </c>
      <c r="Q25" s="38"/>
      <c r="R25" s="54" t="s">
        <v>1608</v>
      </c>
      <c r="S25" s="18" t="s">
        <v>1608</v>
      </c>
      <c r="T25" s="29" t="s">
        <v>1650</v>
      </c>
      <c r="U25" s="38"/>
      <c r="V25" s="54" t="s">
        <v>1629</v>
      </c>
      <c r="W25" s="18" t="s">
        <v>1633</v>
      </c>
      <c r="X25" s="40" t="s">
        <v>1664</v>
      </c>
      <c r="Y25" s="38" t="s">
        <v>1662</v>
      </c>
      <c r="Z25" s="54" t="s">
        <v>1665</v>
      </c>
      <c r="AA25" s="18" t="s">
        <v>1658</v>
      </c>
      <c r="AB25" s="26"/>
      <c r="AC25" s="38"/>
      <c r="AD25" s="54"/>
      <c r="AE25" s="18"/>
    </row>
    <row r="26" spans="2:31" x14ac:dyDescent="0.3">
      <c r="B26" s="7">
        <v>11</v>
      </c>
      <c r="C26" s="4">
        <v>12</v>
      </c>
      <c r="D26" s="26"/>
      <c r="E26" s="37"/>
      <c r="F26" s="17"/>
      <c r="G26" s="18"/>
      <c r="H26" s="26"/>
      <c r="I26" s="37"/>
      <c r="J26" s="17"/>
      <c r="K26" s="18"/>
      <c r="L26" s="26"/>
      <c r="M26" s="46"/>
      <c r="N26" s="47"/>
      <c r="O26" s="48"/>
      <c r="P26" s="26"/>
      <c r="Q26" s="46"/>
      <c r="R26" s="17" t="s">
        <v>1608</v>
      </c>
      <c r="S26" s="18" t="s">
        <v>1608</v>
      </c>
      <c r="T26" s="40" t="s">
        <v>1631</v>
      </c>
      <c r="U26" s="37" t="s">
        <v>1633</v>
      </c>
      <c r="V26" s="17" t="s">
        <v>1635</v>
      </c>
      <c r="W26" s="18" t="s">
        <v>1633</v>
      </c>
      <c r="X26" s="66" t="s">
        <v>1666</v>
      </c>
      <c r="Y26" s="37" t="s">
        <v>1658</v>
      </c>
      <c r="Z26" s="17" t="s">
        <v>1667</v>
      </c>
      <c r="AA26" s="18" t="s">
        <v>1668</v>
      </c>
      <c r="AB26" s="26" t="s">
        <v>1684</v>
      </c>
      <c r="AC26" s="37" t="s">
        <v>1854</v>
      </c>
      <c r="AD26" s="17" t="s">
        <v>1854</v>
      </c>
      <c r="AE26" s="18" t="s">
        <v>1854</v>
      </c>
    </row>
    <row r="27" spans="2:31" x14ac:dyDescent="0.3">
      <c r="B27" s="8">
        <v>12</v>
      </c>
      <c r="C27" s="5">
        <v>13</v>
      </c>
      <c r="D27" s="26" t="s">
        <v>1201</v>
      </c>
      <c r="E27" s="38"/>
      <c r="F27" s="54"/>
      <c r="G27" s="30"/>
      <c r="H27" s="26" t="s">
        <v>1201</v>
      </c>
      <c r="I27" s="38"/>
      <c r="J27" s="54"/>
      <c r="K27" s="30" t="s">
        <v>1562</v>
      </c>
      <c r="L27" s="66" t="s">
        <v>1201</v>
      </c>
      <c r="M27" s="38"/>
      <c r="N27" s="54">
        <v>4</v>
      </c>
      <c r="O27" s="30"/>
      <c r="P27" s="66" t="s">
        <v>1201</v>
      </c>
      <c r="Q27" s="38"/>
      <c r="R27" s="54">
        <v>4</v>
      </c>
      <c r="S27" s="30"/>
      <c r="T27" s="40" t="s">
        <v>1201</v>
      </c>
      <c r="U27" s="38"/>
      <c r="V27" s="54">
        <v>4</v>
      </c>
      <c r="W27" s="30" t="s">
        <v>1638</v>
      </c>
      <c r="X27" s="26"/>
      <c r="Y27" s="38" t="s">
        <v>1669</v>
      </c>
      <c r="Z27" s="28" t="s">
        <v>1669</v>
      </c>
      <c r="AA27" s="30" t="s">
        <v>1669</v>
      </c>
      <c r="AB27" s="26"/>
      <c r="AC27" s="38" t="s">
        <v>1855</v>
      </c>
      <c r="AD27" s="28" t="s">
        <v>1854</v>
      </c>
      <c r="AE27" s="30" t="s">
        <v>1854</v>
      </c>
    </row>
    <row r="28" spans="2:31" x14ac:dyDescent="0.3">
      <c r="B28" s="8">
        <v>13</v>
      </c>
      <c r="C28" s="5">
        <v>14</v>
      </c>
      <c r="D28" s="26"/>
      <c r="E28" s="55"/>
      <c r="F28" s="17"/>
      <c r="G28" s="18"/>
      <c r="H28" s="26"/>
      <c r="I28" s="55">
        <v>2</v>
      </c>
      <c r="J28" s="17"/>
      <c r="K28" s="18"/>
      <c r="L28" s="66" t="s">
        <v>1597</v>
      </c>
      <c r="M28" s="55" t="s">
        <v>1583</v>
      </c>
      <c r="N28" s="17" t="s">
        <v>1583</v>
      </c>
      <c r="O28" s="48"/>
      <c r="P28" s="29" t="s">
        <v>1621</v>
      </c>
      <c r="Q28" s="55" t="s">
        <v>1611</v>
      </c>
      <c r="R28" s="17" t="s">
        <v>1613</v>
      </c>
      <c r="S28" s="18" t="s">
        <v>1614</v>
      </c>
      <c r="T28" s="40" t="s">
        <v>1637</v>
      </c>
      <c r="U28" s="55" t="s">
        <v>1633</v>
      </c>
      <c r="V28" s="17" t="s">
        <v>1638</v>
      </c>
      <c r="W28" s="18" t="s">
        <v>1645</v>
      </c>
      <c r="X28" s="66" t="s">
        <v>1686</v>
      </c>
      <c r="Y28" s="55" t="s">
        <v>1670</v>
      </c>
      <c r="Z28" s="17" t="s">
        <v>1670</v>
      </c>
      <c r="AA28" s="18" t="s">
        <v>1670</v>
      </c>
      <c r="AB28" s="26"/>
      <c r="AC28" s="55" t="s">
        <v>1854</v>
      </c>
      <c r="AD28" s="17" t="s">
        <v>1854</v>
      </c>
      <c r="AE28" s="18" t="s">
        <v>1854</v>
      </c>
    </row>
    <row r="29" spans="2:31" x14ac:dyDescent="0.3">
      <c r="B29" s="8">
        <v>14</v>
      </c>
      <c r="C29" s="5">
        <v>15</v>
      </c>
      <c r="D29" s="26"/>
      <c r="E29" s="37"/>
      <c r="F29" s="17"/>
      <c r="G29" s="18"/>
      <c r="H29" s="26"/>
      <c r="I29" s="37"/>
      <c r="J29" s="17" t="s">
        <v>1563</v>
      </c>
      <c r="K29" s="18"/>
      <c r="L29" s="40" t="s">
        <v>1585</v>
      </c>
      <c r="M29" s="37" t="s">
        <v>1583</v>
      </c>
      <c r="N29" s="17" t="s">
        <v>1586</v>
      </c>
      <c r="O29" s="18" t="s">
        <v>1587</v>
      </c>
      <c r="P29" s="26"/>
      <c r="Q29" s="37" t="s">
        <v>1615</v>
      </c>
      <c r="R29" s="17" t="s">
        <v>1615</v>
      </c>
      <c r="S29" s="48"/>
      <c r="T29" s="66" t="s">
        <v>1641</v>
      </c>
      <c r="U29" s="37" t="s">
        <v>1642</v>
      </c>
      <c r="V29" s="17" t="s">
        <v>1642</v>
      </c>
      <c r="W29" s="18" t="s">
        <v>1642</v>
      </c>
      <c r="X29" s="26"/>
      <c r="Y29" s="37" t="s">
        <v>1671</v>
      </c>
      <c r="Z29" s="17" t="s">
        <v>1672</v>
      </c>
      <c r="AA29" s="18" t="s">
        <v>1670</v>
      </c>
      <c r="AB29" s="26"/>
      <c r="AC29" s="37"/>
      <c r="AD29" s="17"/>
      <c r="AE29" s="18"/>
    </row>
    <row r="30" spans="2:31" x14ac:dyDescent="0.3">
      <c r="B30" s="8">
        <v>15</v>
      </c>
      <c r="C30" s="5">
        <v>16</v>
      </c>
      <c r="D30" s="26"/>
      <c r="E30" s="38"/>
      <c r="F30" s="54"/>
      <c r="G30" s="18"/>
      <c r="H30" s="26"/>
      <c r="I30" s="38"/>
      <c r="J30" s="54"/>
      <c r="K30" s="18"/>
      <c r="L30" s="66" t="s">
        <v>1591</v>
      </c>
      <c r="M30" s="38"/>
      <c r="N30" s="54" t="s">
        <v>1187</v>
      </c>
      <c r="O30" s="18" t="s">
        <v>1590</v>
      </c>
      <c r="P30" s="26"/>
      <c r="Q30" s="38"/>
      <c r="R30" s="54" t="s">
        <v>1618</v>
      </c>
      <c r="S30" s="18" t="s">
        <v>1619</v>
      </c>
      <c r="T30" s="29" t="s">
        <v>1588</v>
      </c>
      <c r="U30" s="38" t="s">
        <v>1642</v>
      </c>
      <c r="V30" s="54" t="s">
        <v>1643</v>
      </c>
      <c r="W30" s="18" t="s">
        <v>1644</v>
      </c>
      <c r="X30" s="26"/>
      <c r="Y30" s="38"/>
      <c r="Z30" s="54" t="s">
        <v>1670</v>
      </c>
      <c r="AA30" s="18" t="s">
        <v>1670</v>
      </c>
      <c r="AB30" s="26"/>
      <c r="AC30" s="38"/>
      <c r="AD30" s="54"/>
      <c r="AE30" s="18"/>
    </row>
    <row r="31" spans="2:31" x14ac:dyDescent="0.3">
      <c r="B31" s="8">
        <v>16</v>
      </c>
      <c r="C31" s="5">
        <v>17</v>
      </c>
      <c r="D31" s="26"/>
      <c r="E31" s="37"/>
      <c r="F31" s="17"/>
      <c r="G31" s="18"/>
      <c r="H31" s="26"/>
      <c r="I31" s="37"/>
      <c r="J31" s="17"/>
      <c r="K31" s="18"/>
      <c r="L31" s="26"/>
      <c r="M31" s="37" t="s">
        <v>1590</v>
      </c>
      <c r="N31" s="47" t="s">
        <v>1592</v>
      </c>
      <c r="O31" s="48"/>
      <c r="P31" s="26"/>
      <c r="Q31" s="37" t="s">
        <v>1620</v>
      </c>
      <c r="R31" s="17" t="s">
        <v>1619</v>
      </c>
      <c r="S31" s="18" t="s">
        <v>1619</v>
      </c>
      <c r="T31" s="66" t="s">
        <v>1648</v>
      </c>
      <c r="U31" s="37" t="s">
        <v>1646</v>
      </c>
      <c r="V31" s="17" t="s">
        <v>1647</v>
      </c>
      <c r="W31" s="18" t="s">
        <v>1649</v>
      </c>
      <c r="X31" s="26"/>
      <c r="Y31" s="37" t="s">
        <v>1677</v>
      </c>
      <c r="Z31" s="17" t="s">
        <v>1678</v>
      </c>
      <c r="AA31" s="18" t="s">
        <v>1670</v>
      </c>
      <c r="AB31" s="26"/>
      <c r="AC31" s="37"/>
      <c r="AD31" s="17"/>
      <c r="AE31" s="18" t="s">
        <v>1682</v>
      </c>
    </row>
    <row r="32" spans="2:31" x14ac:dyDescent="0.3">
      <c r="B32" s="8">
        <v>17</v>
      </c>
      <c r="C32" s="5">
        <v>18</v>
      </c>
      <c r="D32" s="26" t="s">
        <v>605</v>
      </c>
      <c r="E32" s="38"/>
      <c r="F32" s="28"/>
      <c r="G32" s="18"/>
      <c r="H32" s="26" t="s">
        <v>605</v>
      </c>
      <c r="I32" s="38"/>
      <c r="J32" s="28"/>
      <c r="K32" s="18"/>
      <c r="L32" s="40" t="s">
        <v>605</v>
      </c>
      <c r="M32" s="38"/>
      <c r="N32" s="28">
        <v>2</v>
      </c>
      <c r="O32" s="18" t="s">
        <v>1590</v>
      </c>
      <c r="P32" s="66" t="s">
        <v>605</v>
      </c>
      <c r="Q32" s="38"/>
      <c r="R32" s="28" t="s">
        <v>1618</v>
      </c>
      <c r="S32" s="18" t="s">
        <v>1619</v>
      </c>
      <c r="T32" s="40" t="s">
        <v>605</v>
      </c>
      <c r="U32" s="38"/>
      <c r="V32" s="28">
        <v>2</v>
      </c>
      <c r="W32" s="18">
        <v>2</v>
      </c>
      <c r="X32" s="40" t="s">
        <v>1679</v>
      </c>
      <c r="Y32" s="38" t="s">
        <v>1680</v>
      </c>
      <c r="Z32" s="28"/>
      <c r="AA32" s="18">
        <v>3</v>
      </c>
      <c r="AB32" s="26"/>
      <c r="AC32" s="38" t="s">
        <v>1682</v>
      </c>
      <c r="AD32" s="28" t="s">
        <v>1682</v>
      </c>
      <c r="AE32" s="18" t="s">
        <v>1683</v>
      </c>
    </row>
    <row r="33" spans="2:31" x14ac:dyDescent="0.3">
      <c r="B33" s="9">
        <v>18</v>
      </c>
      <c r="C33" s="2">
        <v>19</v>
      </c>
      <c r="D33" s="26" t="s">
        <v>1047</v>
      </c>
      <c r="E33" s="55"/>
      <c r="F33" s="54"/>
      <c r="G33" s="18"/>
      <c r="H33" s="26" t="s">
        <v>1047</v>
      </c>
      <c r="I33" s="55"/>
      <c r="J33" s="54"/>
      <c r="K33" s="18"/>
      <c r="L33" s="66" t="s">
        <v>1595</v>
      </c>
      <c r="M33" s="55" t="s">
        <v>1594</v>
      </c>
      <c r="N33" s="54" t="s">
        <v>1596</v>
      </c>
      <c r="O33" s="18"/>
      <c r="P33" s="29" t="s">
        <v>1639</v>
      </c>
      <c r="Q33" s="55">
        <v>2</v>
      </c>
      <c r="R33" s="54" t="s">
        <v>1622</v>
      </c>
      <c r="S33" s="18"/>
      <c r="T33" s="40" t="s">
        <v>1640</v>
      </c>
      <c r="U33" s="55" t="s">
        <v>1651</v>
      </c>
      <c r="V33" s="54"/>
      <c r="W33" s="18"/>
      <c r="X33" s="26"/>
      <c r="Y33" s="55">
        <v>3</v>
      </c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/>
      <c r="F34" s="17"/>
      <c r="G34" s="34"/>
      <c r="H34" s="26"/>
      <c r="I34" s="37"/>
      <c r="J34" s="17"/>
      <c r="K34" s="34"/>
      <c r="L34" s="40" t="s">
        <v>1574</v>
      </c>
      <c r="M34" s="37">
        <v>3</v>
      </c>
      <c r="N34" s="17">
        <v>3</v>
      </c>
      <c r="O34" s="34"/>
      <c r="P34" s="26"/>
      <c r="Q34" s="37">
        <v>3</v>
      </c>
      <c r="R34" s="17">
        <v>3</v>
      </c>
      <c r="S34" s="34"/>
      <c r="T34" s="40" t="s">
        <v>624</v>
      </c>
      <c r="U34" s="37">
        <v>3</v>
      </c>
      <c r="V34" s="17">
        <v>3</v>
      </c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26" t="s">
        <v>624</v>
      </c>
      <c r="E35" s="37"/>
      <c r="F35" s="17"/>
      <c r="G35" s="18"/>
      <c r="H35" s="26" t="s">
        <v>624</v>
      </c>
      <c r="I35" s="37"/>
      <c r="J35" s="17"/>
      <c r="K35" s="18"/>
      <c r="L35" s="26"/>
      <c r="M35" s="37"/>
      <c r="N35" s="17"/>
      <c r="O35" s="18"/>
      <c r="P35" s="40" t="s">
        <v>624</v>
      </c>
      <c r="Q35" s="37"/>
      <c r="R35" s="17"/>
      <c r="S35" s="18"/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29" t="s">
        <v>21</v>
      </c>
      <c r="E36" s="37"/>
      <c r="F36" s="17"/>
      <c r="G36" s="18"/>
      <c r="H36" s="29" t="s">
        <v>21</v>
      </c>
      <c r="I36" s="37"/>
      <c r="J36" s="17"/>
      <c r="K36" s="18"/>
      <c r="L36" s="29" t="s">
        <v>1599</v>
      </c>
      <c r="M36" s="37"/>
      <c r="N36" s="17"/>
      <c r="O36" s="18"/>
      <c r="P36" s="29" t="s">
        <v>21</v>
      </c>
      <c r="Q36" s="37"/>
      <c r="R36" s="17"/>
      <c r="S36" s="18" t="s">
        <v>1623</v>
      </c>
      <c r="T36" s="26"/>
      <c r="U36" s="37"/>
      <c r="V36" s="17"/>
      <c r="W36" s="18"/>
      <c r="X36" s="26"/>
      <c r="Y36" s="37"/>
      <c r="Z36" s="17"/>
      <c r="AA36" s="18"/>
      <c r="AB36" s="26"/>
      <c r="AC36" s="37" t="s">
        <v>1682</v>
      </c>
      <c r="AD36" s="17" t="s">
        <v>1682</v>
      </c>
      <c r="AE36" s="18"/>
    </row>
    <row r="37" spans="2:31" x14ac:dyDescent="0.3">
      <c r="B37" s="9">
        <v>22</v>
      </c>
      <c r="C37" s="2">
        <v>23</v>
      </c>
      <c r="D37" s="26" t="s">
        <v>1416</v>
      </c>
      <c r="E37" s="37"/>
      <c r="F37" s="17"/>
      <c r="G37" s="18"/>
      <c r="H37" s="26" t="s">
        <v>1565</v>
      </c>
      <c r="I37" s="37"/>
      <c r="J37" s="17"/>
      <c r="K37" s="18"/>
      <c r="L37" s="66" t="s">
        <v>1306</v>
      </c>
      <c r="M37" s="37"/>
      <c r="N37" s="17"/>
      <c r="O37" s="18"/>
      <c r="P37" s="66" t="s">
        <v>1306</v>
      </c>
      <c r="Q37" s="37" t="s">
        <v>1624</v>
      </c>
      <c r="R37" s="17"/>
      <c r="S37" s="18"/>
      <c r="T37" s="66" t="s">
        <v>1306</v>
      </c>
      <c r="U37" s="37"/>
      <c r="V37" s="17"/>
      <c r="W37" s="18"/>
      <c r="X37" s="40" t="s">
        <v>1410</v>
      </c>
      <c r="Y37" s="37"/>
      <c r="Z37" s="17" t="s">
        <v>1681</v>
      </c>
      <c r="AA37" s="18"/>
      <c r="AB37" s="26"/>
      <c r="AC37" s="37"/>
      <c r="AD37" s="17" t="s">
        <v>1694</v>
      </c>
      <c r="AE37" s="18"/>
    </row>
    <row r="38" spans="2:31" ht="17.25" thickBot="1" x14ac:dyDescent="0.35">
      <c r="B38" s="10">
        <v>23</v>
      </c>
      <c r="C38" s="11">
        <v>24</v>
      </c>
      <c r="D38" s="27"/>
      <c r="E38" s="39"/>
      <c r="F38" s="20"/>
      <c r="G38" s="21"/>
      <c r="H38" s="27"/>
      <c r="I38" s="39"/>
      <c r="J38" s="20"/>
      <c r="K38" s="21"/>
      <c r="L38" s="27"/>
      <c r="M38" s="39" t="s">
        <v>1598</v>
      </c>
      <c r="N38" s="20">
        <v>2</v>
      </c>
      <c r="O38" s="21"/>
      <c r="P38" s="27"/>
      <c r="Q38" s="39"/>
      <c r="R38" s="20"/>
      <c r="S38" s="21"/>
      <c r="T38" s="27"/>
      <c r="U38" s="39" t="s">
        <v>1653</v>
      </c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02" t="s">
        <v>5</v>
      </c>
      <c r="C39" s="103"/>
      <c r="D39" s="72" t="s">
        <v>1238</v>
      </c>
      <c r="E39" s="145"/>
      <c r="F39" s="146"/>
      <c r="G39" s="147"/>
      <c r="H39" s="72" t="s">
        <v>1238</v>
      </c>
      <c r="I39" s="145"/>
      <c r="J39" s="146"/>
      <c r="K39" s="147"/>
      <c r="L39" s="72" t="s">
        <v>1238</v>
      </c>
      <c r="M39" s="145">
        <v>6</v>
      </c>
      <c r="N39" s="146"/>
      <c r="O39" s="147"/>
      <c r="P39" s="72" t="s">
        <v>1238</v>
      </c>
      <c r="Q39" s="145">
        <v>3</v>
      </c>
      <c r="R39" s="146"/>
      <c r="S39" s="147"/>
      <c r="T39" s="72" t="s">
        <v>1238</v>
      </c>
      <c r="U39" s="145">
        <v>8</v>
      </c>
      <c r="V39" s="146"/>
      <c r="W39" s="147"/>
      <c r="X39" s="72" t="s">
        <v>1238</v>
      </c>
      <c r="Y39" s="145">
        <v>6</v>
      </c>
      <c r="Z39" s="146"/>
      <c r="AA39" s="147"/>
      <c r="AB39" s="72" t="s">
        <v>1238</v>
      </c>
      <c r="AC39" s="145"/>
      <c r="AD39" s="146"/>
      <c r="AE39" s="147"/>
    </row>
    <row r="40" spans="2:31" x14ac:dyDescent="0.3">
      <c r="B40" s="104"/>
      <c r="C40" s="105"/>
      <c r="D40" s="73" t="s">
        <v>1239</v>
      </c>
      <c r="E40" s="148"/>
      <c r="F40" s="149"/>
      <c r="G40" s="150"/>
      <c r="H40" s="73" t="s">
        <v>1239</v>
      </c>
      <c r="I40" s="148"/>
      <c r="J40" s="149"/>
      <c r="K40" s="150"/>
      <c r="L40" s="73" t="s">
        <v>1239</v>
      </c>
      <c r="M40" s="148">
        <v>7</v>
      </c>
      <c r="N40" s="149"/>
      <c r="O40" s="150"/>
      <c r="P40" s="73" t="s">
        <v>1239</v>
      </c>
      <c r="Q40" s="148">
        <v>7</v>
      </c>
      <c r="R40" s="149"/>
      <c r="S40" s="150"/>
      <c r="T40" s="73" t="s">
        <v>1239</v>
      </c>
      <c r="U40" s="148">
        <v>4</v>
      </c>
      <c r="V40" s="149"/>
      <c r="W40" s="150"/>
      <c r="X40" s="73" t="s">
        <v>1239</v>
      </c>
      <c r="Y40" s="148">
        <v>4</v>
      </c>
      <c r="Z40" s="149"/>
      <c r="AA40" s="150"/>
      <c r="AB40" s="73" t="s">
        <v>1239</v>
      </c>
      <c r="AC40" s="148"/>
      <c r="AD40" s="149"/>
      <c r="AE40" s="150"/>
    </row>
    <row r="41" spans="2:31" ht="17.25" thickBot="1" x14ac:dyDescent="0.35">
      <c r="B41" s="104"/>
      <c r="C41" s="105"/>
      <c r="D41" s="74" t="s">
        <v>1240</v>
      </c>
      <c r="E41" s="151"/>
      <c r="F41" s="152"/>
      <c r="G41" s="153"/>
      <c r="H41" s="74" t="s">
        <v>1240</v>
      </c>
      <c r="I41" s="151"/>
      <c r="J41" s="152"/>
      <c r="K41" s="153"/>
      <c r="L41" s="74" t="s">
        <v>1240</v>
      </c>
      <c r="M41" s="151">
        <v>1</v>
      </c>
      <c r="N41" s="152"/>
      <c r="O41" s="153"/>
      <c r="P41" s="74" t="s">
        <v>1240</v>
      </c>
      <c r="Q41" s="151">
        <v>3</v>
      </c>
      <c r="R41" s="152"/>
      <c r="S41" s="153"/>
      <c r="T41" s="74" t="s">
        <v>1240</v>
      </c>
      <c r="U41" s="151">
        <v>4</v>
      </c>
      <c r="V41" s="152"/>
      <c r="W41" s="153"/>
      <c r="X41" s="74" t="s">
        <v>1240</v>
      </c>
      <c r="Y41" s="151">
        <v>0</v>
      </c>
      <c r="Z41" s="152"/>
      <c r="AA41" s="153"/>
      <c r="AB41" s="74" t="s">
        <v>1240</v>
      </c>
      <c r="AC41" s="151"/>
      <c r="AD41" s="152"/>
      <c r="AE41" s="153"/>
    </row>
    <row r="42" spans="2:31" x14ac:dyDescent="0.3">
      <c r="B42" s="104"/>
      <c r="C42" s="105"/>
      <c r="D42" s="157"/>
      <c r="E42" s="158"/>
      <c r="F42" s="158"/>
      <c r="G42" s="159"/>
      <c r="H42" s="157"/>
      <c r="I42" s="158"/>
      <c r="J42" s="158"/>
      <c r="K42" s="159"/>
      <c r="L42" s="178" t="s">
        <v>1584</v>
      </c>
      <c r="M42" s="179"/>
      <c r="N42" s="179"/>
      <c r="O42" s="180"/>
      <c r="P42" s="181" t="s">
        <v>1610</v>
      </c>
      <c r="Q42" s="182"/>
      <c r="R42" s="182"/>
      <c r="S42" s="183"/>
      <c r="T42" s="154" t="s">
        <v>1632</v>
      </c>
      <c r="U42" s="155"/>
      <c r="V42" s="155"/>
      <c r="W42" s="156"/>
      <c r="X42" s="154" t="s">
        <v>1661</v>
      </c>
      <c r="Y42" s="155"/>
      <c r="Z42" s="155"/>
      <c r="AA42" s="156"/>
      <c r="AB42" s="157"/>
      <c r="AC42" s="158"/>
      <c r="AD42" s="158"/>
      <c r="AE42" s="159"/>
    </row>
    <row r="43" spans="2:31" x14ac:dyDescent="0.3">
      <c r="B43" s="106"/>
      <c r="C43" s="107"/>
      <c r="D43" s="160"/>
      <c r="E43" s="161"/>
      <c r="F43" s="161"/>
      <c r="G43" s="162"/>
      <c r="H43" s="160"/>
      <c r="I43" s="161"/>
      <c r="J43" s="161"/>
      <c r="K43" s="162"/>
      <c r="L43" s="163" t="s">
        <v>1600</v>
      </c>
      <c r="M43" s="164"/>
      <c r="N43" s="164"/>
      <c r="O43" s="165"/>
      <c r="P43" s="169" t="s">
        <v>1616</v>
      </c>
      <c r="Q43" s="170"/>
      <c r="R43" s="170"/>
      <c r="S43" s="171"/>
      <c r="T43" s="163" t="s">
        <v>1634</v>
      </c>
      <c r="U43" s="164"/>
      <c r="V43" s="164"/>
      <c r="W43" s="165"/>
      <c r="X43" s="160"/>
      <c r="Y43" s="161"/>
      <c r="Z43" s="161"/>
      <c r="AA43" s="162"/>
      <c r="AB43" s="160"/>
      <c r="AC43" s="161"/>
      <c r="AD43" s="161"/>
      <c r="AE43" s="162"/>
    </row>
    <row r="44" spans="2:31" x14ac:dyDescent="0.3">
      <c r="B44" s="106"/>
      <c r="C44" s="107"/>
      <c r="D44" s="160"/>
      <c r="E44" s="161"/>
      <c r="F44" s="161"/>
      <c r="G44" s="162"/>
      <c r="H44" s="160"/>
      <c r="I44" s="161"/>
      <c r="J44" s="161"/>
      <c r="K44" s="162"/>
      <c r="L44" s="160"/>
      <c r="M44" s="161"/>
      <c r="N44" s="161"/>
      <c r="O44" s="162"/>
      <c r="P44" s="160"/>
      <c r="Q44" s="161"/>
      <c r="R44" s="161"/>
      <c r="S44" s="162"/>
      <c r="T44" s="184" t="s">
        <v>1663</v>
      </c>
      <c r="U44" s="185"/>
      <c r="V44" s="185"/>
      <c r="W44" s="186"/>
      <c r="X44" s="160"/>
      <c r="Y44" s="161"/>
      <c r="Z44" s="161"/>
      <c r="AA44" s="162"/>
      <c r="AB44" s="160"/>
      <c r="AC44" s="161"/>
      <c r="AD44" s="161"/>
      <c r="AE44" s="162"/>
    </row>
    <row r="45" spans="2:31" x14ac:dyDescent="0.3">
      <c r="B45" s="106"/>
      <c r="C45" s="107"/>
      <c r="D45" s="160"/>
      <c r="E45" s="161"/>
      <c r="F45" s="161"/>
      <c r="G45" s="162"/>
      <c r="H45" s="160"/>
      <c r="I45" s="161"/>
      <c r="J45" s="161"/>
      <c r="K45" s="162"/>
      <c r="L45" s="160"/>
      <c r="M45" s="161"/>
      <c r="N45" s="161"/>
      <c r="O45" s="162"/>
      <c r="P45" s="160"/>
      <c r="Q45" s="161"/>
      <c r="R45" s="161"/>
      <c r="S45" s="162"/>
      <c r="T45" s="160"/>
      <c r="U45" s="161"/>
      <c r="V45" s="161"/>
      <c r="W45" s="162"/>
      <c r="X45" s="160"/>
      <c r="Y45" s="161"/>
      <c r="Z45" s="161"/>
      <c r="AA45" s="162"/>
      <c r="AB45" s="160"/>
      <c r="AC45" s="161"/>
      <c r="AD45" s="161"/>
      <c r="AE45" s="162"/>
    </row>
    <row r="46" spans="2:31" ht="17.25" thickBot="1" x14ac:dyDescent="0.35">
      <c r="B46" s="108"/>
      <c r="C46" s="109"/>
      <c r="D46" s="166"/>
      <c r="E46" s="167"/>
      <c r="F46" s="167"/>
      <c r="G46" s="168"/>
      <c r="H46" s="166"/>
      <c r="I46" s="167"/>
      <c r="J46" s="167"/>
      <c r="K46" s="168"/>
      <c r="L46" s="166"/>
      <c r="M46" s="167"/>
      <c r="N46" s="167"/>
      <c r="O46" s="168"/>
      <c r="P46" s="166"/>
      <c r="Q46" s="167"/>
      <c r="R46" s="167"/>
      <c r="S46" s="168"/>
      <c r="T46" s="166"/>
      <c r="U46" s="167"/>
      <c r="V46" s="167"/>
      <c r="W46" s="168"/>
      <c r="X46" s="166"/>
      <c r="Y46" s="167"/>
      <c r="Z46" s="167"/>
      <c r="AA46" s="168"/>
      <c r="AB46" s="166"/>
      <c r="AC46" s="167"/>
      <c r="AD46" s="167"/>
      <c r="AE46" s="168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50</v>
      </c>
      <c r="C49" s="71">
        <f t="shared" ref="C49:C55" si="1">B49*20/60</f>
        <v>16.666666666666668</v>
      </c>
      <c r="D49" s="1" t="s">
        <v>1272</v>
      </c>
      <c r="E49" s="1">
        <f>COUNTIF($E$15:$G$38, "C"&amp;"*")</f>
        <v>0</v>
      </c>
      <c r="F49" s="1"/>
      <c r="G49" s="1"/>
      <c r="H49" s="1"/>
      <c r="I49" s="1">
        <f>COUNTIF($I$15:$K$38, "C"&amp;"*")</f>
        <v>0</v>
      </c>
      <c r="J49" s="1"/>
      <c r="K49" s="1"/>
      <c r="L49" s="1"/>
      <c r="M49" s="1">
        <f>COUNTIF($M$15:$O$38, "C"&amp;"*")</f>
        <v>12</v>
      </c>
      <c r="N49" s="1"/>
      <c r="O49" s="1"/>
      <c r="P49" s="1"/>
      <c r="Q49" s="1">
        <f>COUNTIF($Q$15:$S$38, "C"&amp;"*")</f>
        <v>14</v>
      </c>
      <c r="R49" s="1"/>
      <c r="S49" s="1"/>
      <c r="T49" s="1"/>
      <c r="U49" s="1">
        <f>COUNTIF($U$15:$W$38, "C"&amp;"*")</f>
        <v>1</v>
      </c>
      <c r="V49" s="1"/>
      <c r="W49" s="1"/>
      <c r="X49" s="1"/>
      <c r="Y49" s="1">
        <f>COUNTIF($Y$15:$AA$38, "C"&amp;"*")</f>
        <v>17</v>
      </c>
      <c r="Z49" s="1"/>
      <c r="AA49" s="1"/>
      <c r="AB49" s="1"/>
      <c r="AC49" s="1">
        <f>COUNTIF($AC$15:$AE$38, "C"&amp;"*")</f>
        <v>6</v>
      </c>
      <c r="AD49" s="1"/>
      <c r="AE49" s="1"/>
    </row>
    <row r="50" spans="2:31" x14ac:dyDescent="0.3">
      <c r="B50" s="1">
        <f t="shared" si="0"/>
        <v>37</v>
      </c>
      <c r="C50" s="71">
        <f t="shared" si="1"/>
        <v>12.333333333333334</v>
      </c>
      <c r="D50" s="1" t="s">
        <v>1832</v>
      </c>
      <c r="E50" s="1">
        <f>COUNTIF($E$15:$G$38, "AC"&amp;"*")</f>
        <v>0</v>
      </c>
      <c r="F50" s="1"/>
      <c r="G50" s="1"/>
      <c r="H50" s="1"/>
      <c r="I50" s="1">
        <f>COUNTIF($I$15:$K$38, "AC"&amp;"*")</f>
        <v>0</v>
      </c>
      <c r="J50" s="1"/>
      <c r="K50" s="1"/>
      <c r="L50" s="1"/>
      <c r="M50" s="1">
        <f>COUNTIF($M$15:$O$38, "AC"&amp;"*")</f>
        <v>6</v>
      </c>
      <c r="N50" s="1"/>
      <c r="O50" s="1"/>
      <c r="P50" s="1"/>
      <c r="Q50" s="1">
        <f>COUNTIF($Q$15:$S$38, "AC"&amp;"*")</f>
        <v>8</v>
      </c>
      <c r="R50" s="1"/>
      <c r="S50" s="1"/>
      <c r="T50" s="1"/>
      <c r="U50" s="1">
        <f>COUNTIF($U$15:$W$38, "AC"&amp;"*")</f>
        <v>23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16</v>
      </c>
      <c r="C51" s="71">
        <f t="shared" si="1"/>
        <v>5.333333333333333</v>
      </c>
      <c r="D51" s="1" t="s">
        <v>1273</v>
      </c>
      <c r="E51" s="1">
        <f>COUNTIF($E$15:$G$38, "P"&amp;"*")-COUNTIF($E$15:$G$38, "P1"&amp;"*")</f>
        <v>0</v>
      </c>
      <c r="F51" s="1"/>
      <c r="G51" s="1"/>
      <c r="H51" s="1"/>
      <c r="I51" s="1">
        <f>COUNTIF($I$15:$K$38, "P"&amp;"*")-COUNTIF($I$15:$K$38, "P1"&amp;"*")</f>
        <v>2</v>
      </c>
      <c r="J51" s="1"/>
      <c r="K51" s="1"/>
      <c r="L51" s="1"/>
      <c r="M51" s="1">
        <f>COUNTIF($M$15:$O$38, "P"&amp;"*")-COUNTIF($M$15:$O$38, "P1"&amp;"*")</f>
        <v>3</v>
      </c>
      <c r="N51" s="1"/>
      <c r="O51" s="1"/>
      <c r="P51" s="1"/>
      <c r="Q51" s="1">
        <f>COUNTIF($Q$15:$S$38, "P"&amp;"*")-COUNTIF($Q$15:$S$38, "P1"&amp;"*")</f>
        <v>3</v>
      </c>
      <c r="R51" s="1"/>
      <c r="S51" s="1"/>
      <c r="T51" s="1"/>
      <c r="U51" s="1">
        <f>COUNTIF($U$15:$W$38, "P"&amp;"*")-COUNTIF($U$15:$W$38, "P1"&amp;"*")</f>
        <v>2</v>
      </c>
      <c r="V51" s="1"/>
      <c r="W51" s="1"/>
      <c r="X51" s="1"/>
      <c r="Y51" s="1">
        <f>COUNTIF($Y$15:$AA$38, "P"&amp;"*")-COUNTIF($Y$15:$AA$38, "P1"&amp;"*")</f>
        <v>6</v>
      </c>
      <c r="Z51" s="1"/>
      <c r="AA51" s="1"/>
      <c r="AB51" s="1"/>
      <c r="AC51" s="1">
        <f>COUNTIF($AC$15:$AE$38, "P"&amp;"*")-COUNTIF($AC$15:$AE$38, "P1"&amp;"*")</f>
        <v>0</v>
      </c>
      <c r="AD51" s="1"/>
      <c r="AE51" s="1"/>
    </row>
    <row r="52" spans="2:31" x14ac:dyDescent="0.3">
      <c r="B52" s="1">
        <f t="shared" si="0"/>
        <v>9</v>
      </c>
      <c r="C52" s="71">
        <f t="shared" si="1"/>
        <v>3</v>
      </c>
      <c r="D52" s="1" t="s">
        <v>1877</v>
      </c>
      <c r="E52" s="1">
        <f>COUNTIF($E$15:$G$38, "AP"&amp;"*")</f>
        <v>0</v>
      </c>
      <c r="F52" s="1"/>
      <c r="G52" s="1"/>
      <c r="H52" s="1"/>
      <c r="I52" s="1">
        <f>COUNTIF($I$15:$K$38, "AP"&amp;"*")</f>
        <v>0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0</v>
      </c>
      <c r="Z52" s="1"/>
      <c r="AA52" s="1"/>
      <c r="AB52" s="1"/>
      <c r="AC52" s="1">
        <f>COUNTIF($AC$15:$AE$38, "AP"&amp;"*")</f>
        <v>9</v>
      </c>
      <c r="AD52" s="1"/>
      <c r="AE52" s="1"/>
    </row>
    <row r="53" spans="2:31" x14ac:dyDescent="0.3">
      <c r="B53" s="1">
        <f t="shared" si="0"/>
        <v>22</v>
      </c>
      <c r="C53" s="71">
        <f t="shared" si="1"/>
        <v>7.333333333333333</v>
      </c>
      <c r="D53" s="1" t="s">
        <v>1859</v>
      </c>
      <c r="E53" s="1">
        <f>COUNTIF($E$15:$G$38, 3) + COUNTIF($E$15:$G$38, "P1")</f>
        <v>0</v>
      </c>
      <c r="F53" s="1"/>
      <c r="G53" s="1"/>
      <c r="H53" s="1"/>
      <c r="I53" s="1">
        <f>COUNTIF($I$15:$K$38, 3) + COUNTIF($I$15:$K$38, "P1")</f>
        <v>0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5</v>
      </c>
      <c r="V53" s="1"/>
      <c r="W53" s="1"/>
      <c r="X53" s="1"/>
      <c r="Y53" s="1">
        <f>COUNTIF($Y$15:$AA$38, 3)+COUNTIF($Y$15:$AA$38, "P1")</f>
        <v>6</v>
      </c>
      <c r="Z53" s="1"/>
      <c r="AA53" s="1"/>
      <c r="AB53" s="1"/>
      <c r="AC53" s="1">
        <f>COUNTIF($AC$15:$AE$38, 3)+COUNTIF($AC$15:$AE$38, "P1")</f>
        <v>1</v>
      </c>
      <c r="AD53" s="1"/>
      <c r="AE53" s="1"/>
    </row>
    <row r="54" spans="2:31" x14ac:dyDescent="0.3">
      <c r="B54" s="1">
        <f t="shared" si="0"/>
        <v>10</v>
      </c>
      <c r="C54" s="71">
        <f t="shared" si="1"/>
        <v>3.3333333333333335</v>
      </c>
      <c r="D54" s="1" t="s">
        <v>1860</v>
      </c>
      <c r="E54" s="1">
        <f>COUNTIF($E$15:$G$38, 2)</f>
        <v>0</v>
      </c>
      <c r="F54" s="1"/>
      <c r="G54" s="1"/>
      <c r="H54" s="1"/>
      <c r="I54" s="1">
        <f>COUNTIF($I$15:$K$38, 2)</f>
        <v>1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2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1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6</v>
      </c>
      <c r="C55" s="71">
        <f t="shared" si="1"/>
        <v>2</v>
      </c>
      <c r="D55" s="1" t="s">
        <v>1878</v>
      </c>
      <c r="E55" s="1">
        <f>COUNTIF($E$15:$G$38, 1) + COUNTIF($E$15:$G$38, 4)+ COUNTIF($E$15:$G$38, 5)</f>
        <v>0</v>
      </c>
      <c r="F55" s="1"/>
      <c r="G55" s="1"/>
      <c r="H55" s="1"/>
      <c r="I55" s="1">
        <f>COUNTIF($I$15:$K$38, 1) +COUNTIF($I$15:$K$38, 4) + COUNTIF($I$15:$K$38, 5)</f>
        <v>0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2</v>
      </c>
      <c r="R55" s="1"/>
      <c r="S55" s="1"/>
      <c r="T55" s="1"/>
      <c r="U55" s="1">
        <f>COUNTIF($U$15:$W$38, 1)+COUNTIF($U$15:$W$38, 4)+COUNTIF($U$15:$W$38, 5)</f>
        <v>1</v>
      </c>
      <c r="V55" s="1"/>
      <c r="W55" s="1"/>
      <c r="X55" s="1"/>
      <c r="Y55" s="1">
        <f>COUNTIF($Y$15:$AA$38, 1)+COUNTIF($Y$15:$AA$38, 4)+COUNTIF($Y$15:$AA$38, 5)</f>
        <v>1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39:C46"/>
    <mergeCell ref="E39:G39"/>
    <mergeCell ref="I39:K39"/>
    <mergeCell ref="M39:O39"/>
    <mergeCell ref="Q39:S39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</mergeCells>
  <phoneticPr fontId="1" type="noConversion"/>
  <conditionalFormatting sqref="B15:B38">
    <cfRule type="cellIs" dxfId="221" priority="38" operator="equal">
      <formula>$B$13+0</formula>
    </cfRule>
    <cfRule type="cellIs" dxfId="220" priority="39" operator="equal">
      <formula>$B$13</formula>
    </cfRule>
  </conditionalFormatting>
  <conditionalFormatting sqref="C15:C38">
    <cfRule type="cellIs" dxfId="219" priority="37" operator="equal">
      <formula>$B$13+1</formula>
    </cfRule>
  </conditionalFormatting>
  <conditionalFormatting sqref="D11:AE11">
    <cfRule type="timePeriod" dxfId="218" priority="36" timePeriod="today">
      <formula>FLOOR(D11,1)=TODAY()</formula>
    </cfRule>
  </conditionalFormatting>
  <conditionalFormatting sqref="E15:G38">
    <cfRule type="notContainsBlanks" dxfId="217" priority="34">
      <formula>LEN(TRIM(E15))&gt;0</formula>
    </cfRule>
    <cfRule type="containsText" dxfId="216" priority="35" operator="containsText" text="1234567789">
      <formula>NOT(ISERROR(SEARCH("1234567789",E15)))</formula>
    </cfRule>
  </conditionalFormatting>
  <conditionalFormatting sqref="E15:G38">
    <cfRule type="containsText" dxfId="215" priority="31" operator="containsText" text="A">
      <formula>NOT(ISERROR(SEARCH("A",E15)))</formula>
    </cfRule>
    <cfRule type="containsText" dxfId="214" priority="32" operator="containsText" text="P">
      <formula>NOT(ISERROR(SEARCH("P",E15)))</formula>
    </cfRule>
    <cfRule type="containsText" dxfId="213" priority="33" operator="containsText" text="C">
      <formula>NOT(ISERROR(SEARCH("C",E15)))</formula>
    </cfRule>
  </conditionalFormatting>
  <conditionalFormatting sqref="I15:K38">
    <cfRule type="notContainsBlanks" dxfId="212" priority="29">
      <formula>LEN(TRIM(I15))&gt;0</formula>
    </cfRule>
    <cfRule type="containsText" dxfId="211" priority="30" operator="containsText" text="1234567789">
      <formula>NOT(ISERROR(SEARCH("1234567789",I15)))</formula>
    </cfRule>
  </conditionalFormatting>
  <conditionalFormatting sqref="I15:K38">
    <cfRule type="containsText" dxfId="210" priority="26" operator="containsText" text="A">
      <formula>NOT(ISERROR(SEARCH("A",I15)))</formula>
    </cfRule>
    <cfRule type="containsText" dxfId="209" priority="27" operator="containsText" text="P">
      <formula>NOT(ISERROR(SEARCH("P",I15)))</formula>
    </cfRule>
    <cfRule type="containsText" dxfId="208" priority="28" operator="containsText" text="C">
      <formula>NOT(ISERROR(SEARCH("C",I15)))</formula>
    </cfRule>
  </conditionalFormatting>
  <conditionalFormatting sqref="M15:O38">
    <cfRule type="notContainsBlanks" dxfId="207" priority="24">
      <formula>LEN(TRIM(M15))&gt;0</formula>
    </cfRule>
    <cfRule type="containsText" dxfId="206" priority="25" operator="containsText" text="1234567789">
      <formula>NOT(ISERROR(SEARCH("1234567789",M15)))</formula>
    </cfRule>
  </conditionalFormatting>
  <conditionalFormatting sqref="M15:O38">
    <cfRule type="containsText" dxfId="205" priority="21" operator="containsText" text="A">
      <formula>NOT(ISERROR(SEARCH("A",M15)))</formula>
    </cfRule>
    <cfRule type="containsText" dxfId="204" priority="22" operator="containsText" text="P">
      <formula>NOT(ISERROR(SEARCH("P",M15)))</formula>
    </cfRule>
    <cfRule type="containsText" dxfId="203" priority="23" operator="containsText" text="C">
      <formula>NOT(ISERROR(SEARCH("C",M15)))</formula>
    </cfRule>
  </conditionalFormatting>
  <conditionalFormatting sqref="Q15:S38">
    <cfRule type="notContainsBlanks" dxfId="202" priority="19">
      <formula>LEN(TRIM(Q15))&gt;0</formula>
    </cfRule>
    <cfRule type="containsText" dxfId="201" priority="20" operator="containsText" text="1234567789">
      <formula>NOT(ISERROR(SEARCH("1234567789",Q15)))</formula>
    </cfRule>
  </conditionalFormatting>
  <conditionalFormatting sqref="Q15:S38">
    <cfRule type="containsText" dxfId="200" priority="16" operator="containsText" text="A">
      <formula>NOT(ISERROR(SEARCH("A",Q15)))</formula>
    </cfRule>
    <cfRule type="containsText" dxfId="199" priority="17" operator="containsText" text="P">
      <formula>NOT(ISERROR(SEARCH("P",Q15)))</formula>
    </cfRule>
    <cfRule type="containsText" dxfId="198" priority="18" operator="containsText" text="C">
      <formula>NOT(ISERROR(SEARCH("C",Q15)))</formula>
    </cfRule>
  </conditionalFormatting>
  <conditionalFormatting sqref="U15:W38">
    <cfRule type="notContainsBlanks" dxfId="197" priority="14">
      <formula>LEN(TRIM(U15))&gt;0</formula>
    </cfRule>
    <cfRule type="containsText" dxfId="196" priority="15" operator="containsText" text="1234567789">
      <formula>NOT(ISERROR(SEARCH("1234567789",U15)))</formula>
    </cfRule>
  </conditionalFormatting>
  <conditionalFormatting sqref="U15:W38">
    <cfRule type="containsText" dxfId="195" priority="11" operator="containsText" text="A">
      <formula>NOT(ISERROR(SEARCH("A",U15)))</formula>
    </cfRule>
    <cfRule type="containsText" dxfId="194" priority="12" operator="containsText" text="P">
      <formula>NOT(ISERROR(SEARCH("P",U15)))</formula>
    </cfRule>
    <cfRule type="containsText" dxfId="193" priority="13" operator="containsText" text="C">
      <formula>NOT(ISERROR(SEARCH("C",U15)))</formula>
    </cfRule>
  </conditionalFormatting>
  <conditionalFormatting sqref="Y15:AA38">
    <cfRule type="notContainsBlanks" dxfId="192" priority="9">
      <formula>LEN(TRIM(Y15))&gt;0</formula>
    </cfRule>
    <cfRule type="containsText" dxfId="191" priority="10" operator="containsText" text="1234567789">
      <formula>NOT(ISERROR(SEARCH("1234567789",Y15)))</formula>
    </cfRule>
  </conditionalFormatting>
  <conditionalFormatting sqref="Y15:AA38">
    <cfRule type="containsText" dxfId="190" priority="6" operator="containsText" text="A">
      <formula>NOT(ISERROR(SEARCH("A",Y15)))</formula>
    </cfRule>
    <cfRule type="containsText" dxfId="189" priority="7" operator="containsText" text="P">
      <formula>NOT(ISERROR(SEARCH("P",Y15)))</formula>
    </cfRule>
    <cfRule type="containsText" dxfId="188" priority="8" operator="containsText" text="C">
      <formula>NOT(ISERROR(SEARCH("C",Y15)))</formula>
    </cfRule>
  </conditionalFormatting>
  <conditionalFormatting sqref="AC15:AE38">
    <cfRule type="notContainsBlanks" dxfId="187" priority="4">
      <formula>LEN(TRIM(AC15))&gt;0</formula>
    </cfRule>
    <cfRule type="containsText" dxfId="186" priority="5" operator="containsText" text="1234567789">
      <formula>NOT(ISERROR(SEARCH("1234567789",AC15)))</formula>
    </cfRule>
  </conditionalFormatting>
  <conditionalFormatting sqref="AC15:AE38">
    <cfRule type="containsText" dxfId="185" priority="1" operator="containsText" text="A">
      <formula>NOT(ISERROR(SEARCH("A",AC15)))</formula>
    </cfRule>
    <cfRule type="containsText" dxfId="184" priority="2" operator="containsText" text="P">
      <formula>NOT(ISERROR(SEARCH("P",AC15)))</formula>
    </cfRule>
    <cfRule type="containsText" dxfId="183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B1:AE55"/>
  <sheetViews>
    <sheetView showGridLines="0" topLeftCell="A11" zoomScale="90" zoomScaleNormal="90" workbookViewId="0">
      <selection activeCell="C49" sqref="C49:C55"/>
    </sheetView>
  </sheetViews>
  <sheetFormatPr defaultRowHeight="16.5" x14ac:dyDescent="0.3"/>
  <cols>
    <col min="2" max="2" width="5.25" bestFit="1" customWidth="1"/>
    <col min="3" max="3" width="5.625" bestFit="1" customWidth="1"/>
    <col min="4" max="4" width="24.125" bestFit="1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02" t="s">
        <v>11</v>
      </c>
      <c r="C2" s="103"/>
      <c r="D2" s="110" t="s">
        <v>1442</v>
      </c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0" t="s">
        <v>1560</v>
      </c>
      <c r="U2" s="111"/>
      <c r="V2" s="111"/>
      <c r="W2" s="111"/>
      <c r="X2" s="111"/>
      <c r="Y2" s="111"/>
      <c r="Z2" s="111"/>
      <c r="AA2" s="111"/>
      <c r="AB2" s="111"/>
      <c r="AC2" s="111"/>
      <c r="AD2" s="111"/>
      <c r="AE2" s="114"/>
    </row>
    <row r="3" spans="2:31" x14ac:dyDescent="0.3">
      <c r="B3" s="104"/>
      <c r="C3" s="105"/>
      <c r="D3" s="112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2"/>
      <c r="U3" s="113"/>
      <c r="V3" s="113"/>
      <c r="W3" s="113"/>
      <c r="X3" s="113"/>
      <c r="Y3" s="113"/>
      <c r="Z3" s="113"/>
      <c r="AA3" s="113"/>
      <c r="AB3" s="113"/>
      <c r="AC3" s="113"/>
      <c r="AD3" s="113"/>
      <c r="AE3" s="115"/>
    </row>
    <row r="4" spans="2:31" x14ac:dyDescent="0.3">
      <c r="B4" s="104"/>
      <c r="C4" s="105"/>
      <c r="D4" s="112"/>
      <c r="E4" s="113"/>
      <c r="F4" s="113"/>
      <c r="G4" s="113"/>
      <c r="H4" s="113"/>
      <c r="I4" s="113"/>
      <c r="J4" s="113"/>
      <c r="K4" s="113"/>
      <c r="L4" s="113"/>
      <c r="M4" s="113"/>
      <c r="N4" s="113"/>
      <c r="O4" s="113"/>
      <c r="P4" s="113"/>
      <c r="Q4" s="113"/>
      <c r="R4" s="113"/>
      <c r="S4" s="113"/>
      <c r="T4" s="112"/>
      <c r="U4" s="113"/>
      <c r="V4" s="113"/>
      <c r="W4" s="113"/>
      <c r="X4" s="113"/>
      <c r="Y4" s="113"/>
      <c r="Z4" s="113"/>
      <c r="AA4" s="113"/>
      <c r="AB4" s="113"/>
      <c r="AC4" s="113"/>
      <c r="AD4" s="113"/>
      <c r="AE4" s="115"/>
    </row>
    <row r="5" spans="2:31" x14ac:dyDescent="0.3">
      <c r="B5" s="104"/>
      <c r="C5" s="105"/>
      <c r="D5" s="112"/>
      <c r="E5" s="113"/>
      <c r="F5" s="113"/>
      <c r="G5" s="113"/>
      <c r="H5" s="113"/>
      <c r="I5" s="113"/>
      <c r="J5" s="113"/>
      <c r="K5" s="113"/>
      <c r="L5" s="113"/>
      <c r="M5" s="113"/>
      <c r="N5" s="113"/>
      <c r="O5" s="113"/>
      <c r="P5" s="113"/>
      <c r="Q5" s="113"/>
      <c r="R5" s="113"/>
      <c r="S5" s="113"/>
      <c r="T5" s="112"/>
      <c r="U5" s="113"/>
      <c r="V5" s="113"/>
      <c r="W5" s="113"/>
      <c r="X5" s="113"/>
      <c r="Y5" s="113"/>
      <c r="Z5" s="113"/>
      <c r="AA5" s="113"/>
      <c r="AB5" s="113"/>
      <c r="AC5" s="113"/>
      <c r="AD5" s="113"/>
      <c r="AE5" s="115"/>
    </row>
    <row r="6" spans="2:31" s="65" customFormat="1" x14ac:dyDescent="0.3">
      <c r="B6" s="106"/>
      <c r="C6" s="107"/>
      <c r="D6" s="112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113"/>
      <c r="P6" s="113"/>
      <c r="Q6" s="113"/>
      <c r="R6" s="113"/>
      <c r="S6" s="113"/>
      <c r="T6" s="112"/>
      <c r="U6" s="113"/>
      <c r="V6" s="113"/>
      <c r="W6" s="113"/>
      <c r="X6" s="113"/>
      <c r="Y6" s="113"/>
      <c r="Z6" s="113"/>
      <c r="AA6" s="113"/>
      <c r="AB6" s="113"/>
      <c r="AC6" s="113"/>
      <c r="AD6" s="113"/>
      <c r="AE6" s="115"/>
    </row>
    <row r="7" spans="2:31" x14ac:dyDescent="0.3">
      <c r="B7" s="106"/>
      <c r="C7" s="107"/>
      <c r="D7" s="112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3"/>
      <c r="P7" s="113"/>
      <c r="Q7" s="113"/>
      <c r="R7" s="113"/>
      <c r="S7" s="113"/>
      <c r="T7" s="112"/>
      <c r="U7" s="113"/>
      <c r="V7" s="113"/>
      <c r="W7" s="113"/>
      <c r="X7" s="113"/>
      <c r="Y7" s="113"/>
      <c r="Z7" s="113"/>
      <c r="AA7" s="113"/>
      <c r="AB7" s="113"/>
      <c r="AC7" s="113"/>
      <c r="AD7" s="113"/>
      <c r="AE7" s="115"/>
    </row>
    <row r="8" spans="2:31" s="65" customFormat="1" x14ac:dyDescent="0.3">
      <c r="B8" s="106"/>
      <c r="C8" s="107"/>
      <c r="D8" s="112"/>
      <c r="E8" s="113"/>
      <c r="F8" s="113"/>
      <c r="G8" s="113"/>
      <c r="H8" s="113"/>
      <c r="I8" s="113"/>
      <c r="J8" s="113"/>
      <c r="K8" s="113"/>
      <c r="L8" s="113"/>
      <c r="M8" s="113"/>
      <c r="N8" s="113"/>
      <c r="O8" s="113"/>
      <c r="P8" s="113"/>
      <c r="Q8" s="113"/>
      <c r="R8" s="113"/>
      <c r="S8" s="113"/>
      <c r="T8" s="112"/>
      <c r="U8" s="113"/>
      <c r="V8" s="113"/>
      <c r="W8" s="113"/>
      <c r="X8" s="113"/>
      <c r="Y8" s="113"/>
      <c r="Z8" s="113"/>
      <c r="AA8" s="113"/>
      <c r="AB8" s="113"/>
      <c r="AC8" s="113"/>
      <c r="AD8" s="113"/>
      <c r="AE8" s="115"/>
    </row>
    <row r="9" spans="2:31" s="65" customFormat="1" x14ac:dyDescent="0.3">
      <c r="B9" s="106"/>
      <c r="C9" s="107"/>
      <c r="D9" s="112"/>
      <c r="E9" s="113"/>
      <c r="F9" s="113"/>
      <c r="G9" s="113"/>
      <c r="H9" s="113"/>
      <c r="I9" s="113"/>
      <c r="J9" s="113"/>
      <c r="K9" s="113"/>
      <c r="L9" s="113"/>
      <c r="M9" s="113"/>
      <c r="N9" s="113"/>
      <c r="O9" s="113"/>
      <c r="P9" s="113"/>
      <c r="Q9" s="113"/>
      <c r="R9" s="113"/>
      <c r="S9" s="113"/>
      <c r="T9" s="112"/>
      <c r="U9" s="113"/>
      <c r="V9" s="113"/>
      <c r="W9" s="113"/>
      <c r="X9" s="113"/>
      <c r="Y9" s="113"/>
      <c r="Z9" s="113"/>
      <c r="AA9" s="113"/>
      <c r="AB9" s="113"/>
      <c r="AC9" s="113"/>
      <c r="AD9" s="113"/>
      <c r="AE9" s="115"/>
    </row>
    <row r="10" spans="2:31" ht="17.25" thickBot="1" x14ac:dyDescent="0.35">
      <c r="B10" s="108"/>
      <c r="C10" s="109"/>
      <c r="D10" s="112"/>
      <c r="E10" s="113"/>
      <c r="F10" s="113"/>
      <c r="G10" s="113"/>
      <c r="H10" s="113"/>
      <c r="I10" s="113"/>
      <c r="J10" s="113"/>
      <c r="K10" s="113"/>
      <c r="L10" s="113"/>
      <c r="M10" s="113"/>
      <c r="N10" s="113"/>
      <c r="O10" s="113"/>
      <c r="P10" s="113"/>
      <c r="Q10" s="113"/>
      <c r="R10" s="113"/>
      <c r="S10" s="113"/>
      <c r="T10" s="112"/>
      <c r="U10" s="113"/>
      <c r="V10" s="113"/>
      <c r="W10" s="113"/>
      <c r="X10" s="113"/>
      <c r="Y10" s="113"/>
      <c r="Z10" s="113"/>
      <c r="AA10" s="113"/>
      <c r="AB10" s="113"/>
      <c r="AC10" s="113"/>
      <c r="AD10" s="113"/>
      <c r="AE10" s="115"/>
    </row>
    <row r="11" spans="2:31" ht="18" thickBot="1" x14ac:dyDescent="0.35">
      <c r="B11" s="116"/>
      <c r="C11" s="117"/>
      <c r="D11" s="120">
        <v>44942</v>
      </c>
      <c r="E11" s="121"/>
      <c r="F11" s="121"/>
      <c r="G11" s="122"/>
      <c r="H11" s="120">
        <f>D11+1</f>
        <v>44943</v>
      </c>
      <c r="I11" s="121"/>
      <c r="J11" s="121"/>
      <c r="K11" s="122"/>
      <c r="L11" s="120">
        <f>H11+1</f>
        <v>44944</v>
      </c>
      <c r="M11" s="121"/>
      <c r="N11" s="121"/>
      <c r="O11" s="122"/>
      <c r="P11" s="120">
        <f>L11+1</f>
        <v>44945</v>
      </c>
      <c r="Q11" s="121"/>
      <c r="R11" s="121"/>
      <c r="S11" s="122"/>
      <c r="T11" s="120">
        <f>P11+1</f>
        <v>44946</v>
      </c>
      <c r="U11" s="121"/>
      <c r="V11" s="121"/>
      <c r="W11" s="122"/>
      <c r="X11" s="123">
        <f>T11+1</f>
        <v>44947</v>
      </c>
      <c r="Y11" s="124"/>
      <c r="Z11" s="124"/>
      <c r="AA11" s="125"/>
      <c r="AB11" s="126">
        <f>X11+1</f>
        <v>44948</v>
      </c>
      <c r="AC11" s="127"/>
      <c r="AD11" s="127"/>
      <c r="AE11" s="128"/>
    </row>
    <row r="12" spans="2:31" ht="18" thickBot="1" x14ac:dyDescent="0.35">
      <c r="B12" s="118"/>
      <c r="C12" s="119"/>
      <c r="D12" s="129" t="s">
        <v>48</v>
      </c>
      <c r="E12" s="130"/>
      <c r="F12" s="130"/>
      <c r="G12" s="131"/>
      <c r="H12" s="129" t="s">
        <v>49</v>
      </c>
      <c r="I12" s="130"/>
      <c r="J12" s="130"/>
      <c r="K12" s="131"/>
      <c r="L12" s="129" t="s">
        <v>32</v>
      </c>
      <c r="M12" s="130"/>
      <c r="N12" s="130"/>
      <c r="O12" s="131"/>
      <c r="P12" s="129" t="s">
        <v>52</v>
      </c>
      <c r="Q12" s="130"/>
      <c r="R12" s="130"/>
      <c r="S12" s="131"/>
      <c r="T12" s="129" t="s">
        <v>53</v>
      </c>
      <c r="U12" s="130"/>
      <c r="V12" s="130"/>
      <c r="W12" s="131"/>
      <c r="X12" s="132" t="s">
        <v>54</v>
      </c>
      <c r="Y12" s="133"/>
      <c r="Z12" s="133"/>
      <c r="AA12" s="134"/>
      <c r="AB12" s="135" t="s">
        <v>55</v>
      </c>
      <c r="AC12" s="136"/>
      <c r="AD12" s="136"/>
      <c r="AE12" s="137"/>
    </row>
    <row r="13" spans="2:31" ht="17.25" thickBot="1" x14ac:dyDescent="0.35">
      <c r="B13" s="143" t="str">
        <f ca="1">TEXT(NOW(),"h")</f>
        <v>20</v>
      </c>
      <c r="C13" s="144"/>
      <c r="D13" s="12" t="s">
        <v>3</v>
      </c>
      <c r="E13" s="138" t="s">
        <v>4</v>
      </c>
      <c r="F13" s="139"/>
      <c r="G13" s="140"/>
      <c r="H13" s="12" t="s">
        <v>3</v>
      </c>
      <c r="I13" s="138" t="s">
        <v>4</v>
      </c>
      <c r="J13" s="139"/>
      <c r="K13" s="140"/>
      <c r="L13" s="12" t="s">
        <v>3</v>
      </c>
      <c r="M13" s="138" t="s">
        <v>4</v>
      </c>
      <c r="N13" s="139"/>
      <c r="O13" s="140"/>
      <c r="P13" s="12" t="s">
        <v>3</v>
      </c>
      <c r="Q13" s="138" t="s">
        <v>4</v>
      </c>
      <c r="R13" s="139"/>
      <c r="S13" s="140"/>
      <c r="T13" s="12" t="s">
        <v>3</v>
      </c>
      <c r="U13" s="138" t="s">
        <v>4</v>
      </c>
      <c r="V13" s="139"/>
      <c r="W13" s="140"/>
      <c r="X13" s="12" t="s">
        <v>3</v>
      </c>
      <c r="Y13" s="138" t="s">
        <v>4</v>
      </c>
      <c r="Z13" s="139"/>
      <c r="AA13" s="140"/>
      <c r="AB13" s="12" t="s">
        <v>3</v>
      </c>
      <c r="AC13" s="138" t="s">
        <v>4</v>
      </c>
      <c r="AD13" s="139"/>
      <c r="AE13" s="140"/>
    </row>
    <row r="14" spans="2:31" ht="20.25" x14ac:dyDescent="0.3">
      <c r="B14" s="141" t="s">
        <v>0</v>
      </c>
      <c r="C14" s="142"/>
      <c r="D14" s="25" t="s">
        <v>1096</v>
      </c>
      <c r="E14" s="36" t="s">
        <v>8</v>
      </c>
      <c r="F14" s="14" t="s">
        <v>9</v>
      </c>
      <c r="G14" s="15" t="s">
        <v>10</v>
      </c>
      <c r="H14" s="25"/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/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 t="s">
        <v>1466</v>
      </c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26"/>
      <c r="E16" s="37"/>
      <c r="F16" s="17"/>
      <c r="G16" s="18"/>
      <c r="H16" s="26"/>
      <c r="I16" s="37"/>
      <c r="J16" s="17"/>
      <c r="K16" s="18"/>
      <c r="L16" s="26" t="s">
        <v>1520</v>
      </c>
      <c r="M16" s="37"/>
      <c r="N16" s="17"/>
      <c r="O16" s="18"/>
      <c r="P16" s="26" t="s">
        <v>1554</v>
      </c>
      <c r="Q16" s="37"/>
      <c r="R16" s="17"/>
      <c r="S16" s="18"/>
      <c r="T16" s="26" t="s">
        <v>1555</v>
      </c>
      <c r="U16" s="37"/>
      <c r="V16" s="17"/>
      <c r="W16" s="18"/>
      <c r="X16" s="51" t="s">
        <v>1443</v>
      </c>
      <c r="Y16" s="37"/>
      <c r="Z16" s="17"/>
      <c r="AA16" s="18"/>
      <c r="AB16" s="51" t="s">
        <v>1444</v>
      </c>
      <c r="AC16" s="37"/>
      <c r="AD16" s="17"/>
      <c r="AE16" s="18"/>
    </row>
    <row r="17" spans="2:31" x14ac:dyDescent="0.3">
      <c r="B17" s="6">
        <v>2</v>
      </c>
      <c r="C17" s="3">
        <v>3</v>
      </c>
      <c r="D17" s="26"/>
      <c r="E17" s="37"/>
      <c r="F17" s="17"/>
      <c r="G17" s="18"/>
      <c r="H17" s="26"/>
      <c r="I17" s="37"/>
      <c r="J17" s="17"/>
      <c r="K17" s="18"/>
      <c r="L17" s="51" t="s">
        <v>1342</v>
      </c>
      <c r="M17" s="37"/>
      <c r="N17" s="17"/>
      <c r="O17" s="18"/>
      <c r="P17" s="26"/>
      <c r="Q17" s="37"/>
      <c r="R17" s="17"/>
      <c r="S17" s="18"/>
      <c r="T17" s="35" t="s">
        <v>1534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51" t="s">
        <v>1553</v>
      </c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40" t="s">
        <v>245</v>
      </c>
      <c r="E20" s="37"/>
      <c r="F20" s="17"/>
      <c r="G20" s="18">
        <v>1</v>
      </c>
      <c r="H20" s="66" t="s">
        <v>245</v>
      </c>
      <c r="I20" s="37"/>
      <c r="J20" s="17"/>
      <c r="K20" s="18">
        <v>1</v>
      </c>
      <c r="L20" s="66" t="s">
        <v>1493</v>
      </c>
      <c r="M20" s="37"/>
      <c r="N20" s="17"/>
      <c r="O20" s="18">
        <v>1</v>
      </c>
      <c r="P20" s="40" t="s">
        <v>1522</v>
      </c>
      <c r="Q20" s="37"/>
      <c r="R20" s="17"/>
      <c r="S20" s="18">
        <v>1</v>
      </c>
      <c r="T20" s="66" t="s">
        <v>1546</v>
      </c>
      <c r="U20" s="37"/>
      <c r="V20" s="17"/>
      <c r="W20" s="18">
        <v>1</v>
      </c>
      <c r="X20" s="42" t="s">
        <v>1490</v>
      </c>
      <c r="Y20" s="37"/>
      <c r="Z20" s="17"/>
      <c r="AA20" s="18"/>
      <c r="AB20" s="26" t="s">
        <v>663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40" t="s">
        <v>647</v>
      </c>
      <c r="E21" s="37">
        <v>2</v>
      </c>
      <c r="F21" s="28"/>
      <c r="G21" s="34">
        <v>3</v>
      </c>
      <c r="H21" s="40" t="s">
        <v>647</v>
      </c>
      <c r="I21" s="37">
        <v>2</v>
      </c>
      <c r="J21" s="28"/>
      <c r="K21" s="34">
        <v>3</v>
      </c>
      <c r="L21" s="40" t="s">
        <v>647</v>
      </c>
      <c r="M21" s="37">
        <v>2</v>
      </c>
      <c r="N21" s="28"/>
      <c r="O21" s="34">
        <v>3</v>
      </c>
      <c r="P21" s="40" t="s">
        <v>647</v>
      </c>
      <c r="Q21" s="37">
        <v>2</v>
      </c>
      <c r="R21" s="28"/>
      <c r="S21" s="34">
        <v>3</v>
      </c>
      <c r="T21" s="40" t="s">
        <v>647</v>
      </c>
      <c r="U21" s="37">
        <v>2</v>
      </c>
      <c r="V21" s="28"/>
      <c r="W21" s="34">
        <v>3</v>
      </c>
      <c r="X21" s="32" t="s">
        <v>647</v>
      </c>
      <c r="Y21" s="37"/>
      <c r="Z21" s="28"/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40" t="s">
        <v>604</v>
      </c>
      <c r="E22" s="37">
        <v>3</v>
      </c>
      <c r="F22" s="17" t="s">
        <v>1435</v>
      </c>
      <c r="G22" s="18" t="s">
        <v>1436</v>
      </c>
      <c r="H22" s="40" t="s">
        <v>604</v>
      </c>
      <c r="I22" s="37">
        <v>3</v>
      </c>
      <c r="J22" s="17" t="s">
        <v>1464</v>
      </c>
      <c r="K22" s="18" t="s">
        <v>1465</v>
      </c>
      <c r="L22" s="40" t="s">
        <v>604</v>
      </c>
      <c r="M22" s="37">
        <v>3</v>
      </c>
      <c r="N22" s="17" t="s">
        <v>1495</v>
      </c>
      <c r="O22" s="18" t="s">
        <v>1494</v>
      </c>
      <c r="P22" s="40" t="s">
        <v>604</v>
      </c>
      <c r="Q22" s="37">
        <v>3</v>
      </c>
      <c r="R22" s="17" t="s">
        <v>1521</v>
      </c>
      <c r="S22" s="18" t="s">
        <v>1523</v>
      </c>
      <c r="T22" s="40" t="s">
        <v>604</v>
      </c>
      <c r="U22" s="37">
        <v>3</v>
      </c>
      <c r="V22" s="17" t="s">
        <v>1544</v>
      </c>
      <c r="W22" s="18" t="s">
        <v>1545</v>
      </c>
      <c r="X22" s="32" t="s">
        <v>604</v>
      </c>
      <c r="Y22" s="37"/>
      <c r="Z22" s="17"/>
      <c r="AA22" s="18"/>
      <c r="AB22" s="26"/>
      <c r="AC22" s="37"/>
      <c r="AD22" s="17"/>
      <c r="AE22" s="18"/>
    </row>
    <row r="23" spans="2:31" x14ac:dyDescent="0.3">
      <c r="B23" s="7">
        <v>8</v>
      </c>
      <c r="C23" s="4">
        <v>9</v>
      </c>
      <c r="D23" s="29" t="s">
        <v>1568</v>
      </c>
      <c r="E23" s="37" t="s">
        <v>1437</v>
      </c>
      <c r="F23" s="17" t="s">
        <v>1437</v>
      </c>
      <c r="G23" s="18" t="s">
        <v>1437</v>
      </c>
      <c r="H23" s="66" t="s">
        <v>1439</v>
      </c>
      <c r="I23" s="37" t="s">
        <v>1467</v>
      </c>
      <c r="J23" s="47"/>
      <c r="K23" s="18" t="s">
        <v>1468</v>
      </c>
      <c r="L23" s="66" t="s">
        <v>1440</v>
      </c>
      <c r="M23" s="37" t="s">
        <v>1496</v>
      </c>
      <c r="N23" s="17" t="s">
        <v>1496</v>
      </c>
      <c r="O23" s="18" t="s">
        <v>1497</v>
      </c>
      <c r="P23" s="66" t="s">
        <v>1441</v>
      </c>
      <c r="Q23" s="37" t="s">
        <v>1523</v>
      </c>
      <c r="R23" s="17" t="s">
        <v>1523</v>
      </c>
      <c r="S23" s="18" t="s">
        <v>1524</v>
      </c>
      <c r="T23" s="66" t="s">
        <v>1549</v>
      </c>
      <c r="U23" s="37" t="s">
        <v>1547</v>
      </c>
      <c r="V23" s="17" t="s">
        <v>1545</v>
      </c>
      <c r="W23" s="18" t="s">
        <v>1545</v>
      </c>
      <c r="X23" s="26"/>
      <c r="Y23" s="37"/>
      <c r="Z23" s="17"/>
      <c r="AA23" s="18"/>
      <c r="AB23" s="26"/>
      <c r="AC23" s="37"/>
      <c r="AD23" s="17"/>
      <c r="AE23" s="18"/>
    </row>
    <row r="24" spans="2:31" x14ac:dyDescent="0.3">
      <c r="B24" s="7">
        <v>9</v>
      </c>
      <c r="C24" s="4">
        <v>10</v>
      </c>
      <c r="D24" s="66" t="s">
        <v>1408</v>
      </c>
      <c r="E24" s="46"/>
      <c r="F24" s="47"/>
      <c r="G24" s="18" t="s">
        <v>1437</v>
      </c>
      <c r="H24" s="29" t="s">
        <v>1484</v>
      </c>
      <c r="I24" s="37" t="s">
        <v>1469</v>
      </c>
      <c r="J24" s="47"/>
      <c r="K24" s="18" t="s">
        <v>1467</v>
      </c>
      <c r="L24" s="40" t="s">
        <v>1517</v>
      </c>
      <c r="M24" s="37" t="s">
        <v>1496</v>
      </c>
      <c r="N24" s="47"/>
      <c r="O24" s="18" t="s">
        <v>1499</v>
      </c>
      <c r="P24" s="66" t="s">
        <v>1543</v>
      </c>
      <c r="Q24" s="37" t="s">
        <v>1525</v>
      </c>
      <c r="R24" s="17" t="s">
        <v>1526</v>
      </c>
      <c r="S24" s="18" t="s">
        <v>1525</v>
      </c>
      <c r="T24" s="66" t="s">
        <v>1408</v>
      </c>
      <c r="U24" s="37" t="s">
        <v>1548</v>
      </c>
      <c r="V24" s="17" t="s">
        <v>1548</v>
      </c>
      <c r="W24" s="48"/>
      <c r="X24" s="26"/>
      <c r="Y24" s="37"/>
      <c r="Z24" s="17"/>
      <c r="AA24" s="18"/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 t="s">
        <v>1446</v>
      </c>
      <c r="G25" s="18" t="s">
        <v>1437</v>
      </c>
      <c r="H25" s="26"/>
      <c r="I25" s="38"/>
      <c r="J25" s="47"/>
      <c r="K25" s="18" t="s">
        <v>1467</v>
      </c>
      <c r="L25" s="26"/>
      <c r="M25" s="38"/>
      <c r="N25" s="54" t="s">
        <v>1495</v>
      </c>
      <c r="O25" s="48"/>
      <c r="P25" s="26"/>
      <c r="Q25" s="38"/>
      <c r="R25" s="54" t="s">
        <v>1527</v>
      </c>
      <c r="S25" s="18" t="s">
        <v>1525</v>
      </c>
      <c r="T25" s="76" t="s">
        <v>1533</v>
      </c>
      <c r="U25" s="38"/>
      <c r="V25" s="54" t="s">
        <v>1548</v>
      </c>
      <c r="W25" s="18" t="s">
        <v>1548</v>
      </c>
      <c r="X25" s="26"/>
      <c r="Y25" s="38"/>
      <c r="Z25" s="54"/>
      <c r="AA25" s="18"/>
      <c r="AB25" s="26"/>
      <c r="AC25" s="38"/>
      <c r="AD25" s="54"/>
      <c r="AE25" s="18"/>
    </row>
    <row r="26" spans="2:31" x14ac:dyDescent="0.3">
      <c r="B26" s="7">
        <v>11</v>
      </c>
      <c r="C26" s="4">
        <v>12</v>
      </c>
      <c r="D26" s="40" t="s">
        <v>1451</v>
      </c>
      <c r="E26" s="46"/>
      <c r="F26" s="17" t="s">
        <v>1452</v>
      </c>
      <c r="G26" s="18" t="s">
        <v>1453</v>
      </c>
      <c r="H26" s="26"/>
      <c r="I26" s="37" t="s">
        <v>1470</v>
      </c>
      <c r="J26" s="17" t="s">
        <v>1471</v>
      </c>
      <c r="K26" s="18" t="s">
        <v>1472</v>
      </c>
      <c r="L26" s="26"/>
      <c r="M26" s="46"/>
      <c r="N26" s="17" t="s">
        <v>1502</v>
      </c>
      <c r="O26" s="18" t="s">
        <v>1507</v>
      </c>
      <c r="P26" s="26"/>
      <c r="Q26" s="37" t="s">
        <v>1528</v>
      </c>
      <c r="R26" s="17" t="s">
        <v>1525</v>
      </c>
      <c r="S26" s="18" t="s">
        <v>1525</v>
      </c>
      <c r="T26" s="40" t="s">
        <v>1550</v>
      </c>
      <c r="U26" s="46"/>
      <c r="V26" s="17" t="s">
        <v>1551</v>
      </c>
      <c r="W26" s="18" t="s">
        <v>1552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12</v>
      </c>
      <c r="C27" s="5">
        <v>13</v>
      </c>
      <c r="D27" s="40" t="s">
        <v>1203</v>
      </c>
      <c r="E27" s="38"/>
      <c r="F27" s="54">
        <v>4</v>
      </c>
      <c r="G27" s="30"/>
      <c r="H27" s="40" t="s">
        <v>1203</v>
      </c>
      <c r="I27" s="38"/>
      <c r="J27" s="54">
        <v>4</v>
      </c>
      <c r="K27" s="30"/>
      <c r="L27" s="40" t="s">
        <v>1204</v>
      </c>
      <c r="M27" s="38"/>
      <c r="N27" s="54">
        <v>4</v>
      </c>
      <c r="O27" s="30"/>
      <c r="P27" s="40" t="s">
        <v>1205</v>
      </c>
      <c r="Q27" s="38"/>
      <c r="R27" s="54">
        <v>4</v>
      </c>
      <c r="S27" s="30"/>
      <c r="T27" s="66" t="s">
        <v>1203</v>
      </c>
      <c r="U27" s="38"/>
      <c r="V27" s="54">
        <v>4</v>
      </c>
      <c r="W27" s="30">
        <v>2</v>
      </c>
      <c r="X27" s="26"/>
      <c r="Y27" s="38"/>
      <c r="Z27" s="28"/>
      <c r="AA27" s="30"/>
      <c r="AB27" s="26"/>
      <c r="AC27" s="38"/>
      <c r="AD27" s="28"/>
      <c r="AE27" s="30"/>
    </row>
    <row r="28" spans="2:31" x14ac:dyDescent="0.3">
      <c r="B28" s="8">
        <v>13</v>
      </c>
      <c r="C28" s="5">
        <v>14</v>
      </c>
      <c r="D28" s="26"/>
      <c r="E28" s="55" t="s">
        <v>1447</v>
      </c>
      <c r="F28" s="17" t="s">
        <v>1437</v>
      </c>
      <c r="G28" s="18" t="s">
        <v>1437</v>
      </c>
      <c r="H28" s="66" t="s">
        <v>1449</v>
      </c>
      <c r="I28" s="55" t="s">
        <v>1476</v>
      </c>
      <c r="J28" s="17" t="s">
        <v>1475</v>
      </c>
      <c r="K28" s="18" t="s">
        <v>1477</v>
      </c>
      <c r="L28" s="66" t="s">
        <v>1500</v>
      </c>
      <c r="M28" s="55" t="s">
        <v>1501</v>
      </c>
      <c r="N28" s="17" t="s">
        <v>1503</v>
      </c>
      <c r="O28" s="18" t="s">
        <v>1504</v>
      </c>
      <c r="P28" s="66" t="s">
        <v>1531</v>
      </c>
      <c r="Q28" s="55" t="s">
        <v>1525</v>
      </c>
      <c r="R28" s="47"/>
      <c r="S28" s="18" t="s">
        <v>1529</v>
      </c>
      <c r="T28" s="40" t="s">
        <v>1557</v>
      </c>
      <c r="U28" s="55">
        <v>2</v>
      </c>
      <c r="V28" s="47"/>
      <c r="W28" s="18" t="s">
        <v>1559</v>
      </c>
      <c r="X28" s="26"/>
      <c r="Y28" s="55"/>
      <c r="Z28" s="17"/>
      <c r="AA28" s="18"/>
      <c r="AB28" s="26"/>
      <c r="AC28" s="55"/>
      <c r="AD28" s="17"/>
      <c r="AE28" s="18"/>
    </row>
    <row r="29" spans="2:31" x14ac:dyDescent="0.3">
      <c r="B29" s="8">
        <v>14</v>
      </c>
      <c r="C29" s="5">
        <v>15</v>
      </c>
      <c r="D29" s="26"/>
      <c r="E29" s="46"/>
      <c r="F29" s="17" t="s">
        <v>1448</v>
      </c>
      <c r="G29" s="48"/>
      <c r="H29" s="67" t="s">
        <v>1473</v>
      </c>
      <c r="I29" s="46"/>
      <c r="J29" s="17" t="s">
        <v>1478</v>
      </c>
      <c r="K29" s="48"/>
      <c r="L29" s="26"/>
      <c r="M29" s="37" t="s">
        <v>1505</v>
      </c>
      <c r="N29" s="17" t="s">
        <v>1505</v>
      </c>
      <c r="O29" s="18" t="s">
        <v>1506</v>
      </c>
      <c r="P29" s="26"/>
      <c r="Q29" s="37" t="s">
        <v>1529</v>
      </c>
      <c r="R29" s="17" t="s">
        <v>1532</v>
      </c>
      <c r="S29" s="18" t="s">
        <v>1529</v>
      </c>
      <c r="T29" s="26"/>
      <c r="U29" s="37" t="s">
        <v>1558</v>
      </c>
      <c r="V29" s="17" t="s">
        <v>1561</v>
      </c>
      <c r="W29" s="18"/>
      <c r="X29" s="26"/>
      <c r="Y29" s="37"/>
      <c r="Z29" s="17"/>
      <c r="AA29" s="18"/>
      <c r="AB29" s="26"/>
      <c r="AC29" s="37"/>
      <c r="AD29" s="17"/>
      <c r="AE29" s="18"/>
    </row>
    <row r="30" spans="2:31" x14ac:dyDescent="0.3">
      <c r="B30" s="8">
        <v>15</v>
      </c>
      <c r="C30" s="5">
        <v>16</v>
      </c>
      <c r="D30" s="26"/>
      <c r="E30" s="38"/>
      <c r="F30" s="54" t="s">
        <v>1454</v>
      </c>
      <c r="G30" s="18" t="s">
        <v>1450</v>
      </c>
      <c r="H30" s="66" t="s">
        <v>1479</v>
      </c>
      <c r="I30" s="38"/>
      <c r="J30" s="54" t="s">
        <v>1474</v>
      </c>
      <c r="K30" s="18" t="s">
        <v>1480</v>
      </c>
      <c r="L30" s="26"/>
      <c r="M30" s="38"/>
      <c r="N30" s="75"/>
      <c r="O30" s="18" t="s">
        <v>1508</v>
      </c>
      <c r="P30" s="26"/>
      <c r="Q30" s="38"/>
      <c r="R30" s="54" t="s">
        <v>1529</v>
      </c>
      <c r="S30" s="18" t="s">
        <v>1529</v>
      </c>
      <c r="T30" s="26"/>
      <c r="U30" s="38">
        <v>3</v>
      </c>
      <c r="V30" s="54">
        <v>3</v>
      </c>
      <c r="W30" s="18"/>
      <c r="X30" s="26"/>
      <c r="Y30" s="38"/>
      <c r="Z30" s="54"/>
      <c r="AA30" s="18"/>
      <c r="AB30" s="26"/>
      <c r="AC30" s="38"/>
      <c r="AD30" s="54"/>
      <c r="AE30" s="18"/>
    </row>
    <row r="31" spans="2:31" x14ac:dyDescent="0.3">
      <c r="B31" s="8">
        <v>16</v>
      </c>
      <c r="C31" s="5">
        <v>17</v>
      </c>
      <c r="D31" s="26"/>
      <c r="E31" s="37" t="s">
        <v>19</v>
      </c>
      <c r="F31" s="17" t="s">
        <v>19</v>
      </c>
      <c r="G31" s="48"/>
      <c r="H31" s="26"/>
      <c r="I31" s="37" t="s">
        <v>1481</v>
      </c>
      <c r="J31" s="17" t="s">
        <v>1482</v>
      </c>
      <c r="K31" s="48"/>
      <c r="L31" s="26"/>
      <c r="M31" s="37" t="s">
        <v>1509</v>
      </c>
      <c r="N31" s="17" t="s">
        <v>1509</v>
      </c>
      <c r="O31" s="18" t="s">
        <v>1509</v>
      </c>
      <c r="P31" s="26"/>
      <c r="Q31" s="37" t="s">
        <v>1530</v>
      </c>
      <c r="R31" s="47"/>
      <c r="S31" s="4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8">
        <v>17</v>
      </c>
      <c r="C32" s="5">
        <v>18</v>
      </c>
      <c r="D32" s="40" t="s">
        <v>605</v>
      </c>
      <c r="E32" s="38"/>
      <c r="F32" s="28">
        <v>2</v>
      </c>
      <c r="G32" s="18">
        <v>2</v>
      </c>
      <c r="H32" s="40" t="s">
        <v>653</v>
      </c>
      <c r="I32" s="38"/>
      <c r="J32" s="28">
        <v>2</v>
      </c>
      <c r="K32" s="18">
        <v>2</v>
      </c>
      <c r="L32" s="40" t="s">
        <v>653</v>
      </c>
      <c r="M32" s="38"/>
      <c r="N32" s="28"/>
      <c r="O32" s="18">
        <v>2</v>
      </c>
      <c r="P32" s="66" t="s">
        <v>653</v>
      </c>
      <c r="Q32" s="38"/>
      <c r="R32" s="28" t="s">
        <v>1529</v>
      </c>
      <c r="S32" s="18">
        <v>2</v>
      </c>
      <c r="T32" s="40" t="s">
        <v>653</v>
      </c>
      <c r="U32" s="38"/>
      <c r="V32" s="28"/>
      <c r="W32" s="18"/>
      <c r="X32" s="26"/>
      <c r="Y32" s="38"/>
      <c r="Z32" s="28"/>
      <c r="AA32" s="18"/>
      <c r="AB32" s="26"/>
      <c r="AC32" s="38"/>
      <c r="AD32" s="28"/>
      <c r="AE32" s="18"/>
    </row>
    <row r="33" spans="2:31" x14ac:dyDescent="0.3">
      <c r="B33" s="9">
        <v>18</v>
      </c>
      <c r="C33" s="2">
        <v>19</v>
      </c>
      <c r="D33" s="40" t="s">
        <v>1092</v>
      </c>
      <c r="E33" s="55" t="s">
        <v>1455</v>
      </c>
      <c r="F33" s="54" t="s">
        <v>1456</v>
      </c>
      <c r="G33" s="18" t="s">
        <v>1457</v>
      </c>
      <c r="H33" s="40" t="s">
        <v>1514</v>
      </c>
      <c r="I33" s="46"/>
      <c r="J33" s="54" t="s">
        <v>1483</v>
      </c>
      <c r="K33" s="18" t="s">
        <v>1485</v>
      </c>
      <c r="L33" s="26"/>
      <c r="M33" s="55">
        <v>2</v>
      </c>
      <c r="N33" s="54" t="s">
        <v>1511</v>
      </c>
      <c r="O33" s="18" t="s">
        <v>1509</v>
      </c>
      <c r="P33" s="40" t="s">
        <v>1556</v>
      </c>
      <c r="Q33" s="46"/>
      <c r="R33" s="54" t="s">
        <v>1535</v>
      </c>
      <c r="S33" s="18" t="s">
        <v>1536</v>
      </c>
      <c r="T33" s="26"/>
      <c r="U33" s="55"/>
      <c r="V33" s="54"/>
      <c r="W33" s="18"/>
      <c r="X33" s="26"/>
      <c r="Y33" s="55"/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 t="s">
        <v>1456</v>
      </c>
      <c r="F34" s="17" t="s">
        <v>1458</v>
      </c>
      <c r="G34" s="34" t="s">
        <v>1455</v>
      </c>
      <c r="H34" s="26"/>
      <c r="I34" s="37" t="s">
        <v>1486</v>
      </c>
      <c r="J34" s="17" t="s">
        <v>1489</v>
      </c>
      <c r="K34" s="34"/>
      <c r="L34" s="40" t="s">
        <v>624</v>
      </c>
      <c r="M34" s="37" t="s">
        <v>1512</v>
      </c>
      <c r="N34" s="17" t="s">
        <v>1512</v>
      </c>
      <c r="O34" s="34" t="s">
        <v>1512</v>
      </c>
      <c r="P34" s="26"/>
      <c r="Q34" s="37" t="s">
        <v>1536</v>
      </c>
      <c r="R34" s="17" t="s">
        <v>1537</v>
      </c>
      <c r="S34" s="48"/>
      <c r="T34" s="40" t="s">
        <v>624</v>
      </c>
      <c r="U34" s="37"/>
      <c r="V34" s="17"/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40" t="s">
        <v>649</v>
      </c>
      <c r="E35" s="37" t="s">
        <v>1459</v>
      </c>
      <c r="F35" s="17" t="s">
        <v>1460</v>
      </c>
      <c r="G35" s="18"/>
      <c r="H35" s="40" t="s">
        <v>649</v>
      </c>
      <c r="I35" s="37">
        <v>3</v>
      </c>
      <c r="J35" s="17">
        <v>3</v>
      </c>
      <c r="K35" s="18"/>
      <c r="L35" s="40" t="s">
        <v>1518</v>
      </c>
      <c r="M35" s="37"/>
      <c r="N35" s="17" t="s">
        <v>1515</v>
      </c>
      <c r="O35" s="18">
        <v>3</v>
      </c>
      <c r="P35" s="40" t="s">
        <v>649</v>
      </c>
      <c r="Q35" s="46"/>
      <c r="R35" s="17" t="s">
        <v>1538</v>
      </c>
      <c r="S35" s="18" t="s">
        <v>1539</v>
      </c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66" t="s">
        <v>21</v>
      </c>
      <c r="E36" s="37">
        <v>3</v>
      </c>
      <c r="F36" s="17">
        <v>3</v>
      </c>
      <c r="G36" s="18"/>
      <c r="H36" s="40" t="s">
        <v>21</v>
      </c>
      <c r="I36" s="37"/>
      <c r="J36" s="17">
        <v>5</v>
      </c>
      <c r="K36" s="18">
        <v>5</v>
      </c>
      <c r="L36" s="26"/>
      <c r="M36" s="37">
        <v>3</v>
      </c>
      <c r="N36" s="17"/>
      <c r="O36" s="18"/>
      <c r="P36" s="66" t="s">
        <v>1542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22</v>
      </c>
      <c r="C37" s="2">
        <v>23</v>
      </c>
      <c r="D37" s="66" t="s">
        <v>1463</v>
      </c>
      <c r="E37" s="37"/>
      <c r="F37" s="17">
        <v>5</v>
      </c>
      <c r="G37" s="18">
        <v>5</v>
      </c>
      <c r="H37" s="40" t="s">
        <v>1410</v>
      </c>
      <c r="I37" s="37">
        <v>5</v>
      </c>
      <c r="J37" s="17"/>
      <c r="K37" s="18"/>
      <c r="L37" s="66" t="s">
        <v>1306</v>
      </c>
      <c r="M37" s="37"/>
      <c r="N37" s="17"/>
      <c r="O37" s="18"/>
      <c r="P37" s="66" t="s">
        <v>1306</v>
      </c>
      <c r="Q37" s="37"/>
      <c r="R37" s="17">
        <v>5</v>
      </c>
      <c r="S37" s="18"/>
      <c r="T37" s="29" t="s">
        <v>1385</v>
      </c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 t="s">
        <v>1462</v>
      </c>
      <c r="F38" s="20"/>
      <c r="G38" s="21"/>
      <c r="H38" s="27"/>
      <c r="I38" s="39" t="s">
        <v>1491</v>
      </c>
      <c r="J38" s="20"/>
      <c r="K38" s="21"/>
      <c r="L38" s="27"/>
      <c r="M38" s="39"/>
      <c r="N38" s="20"/>
      <c r="O38" s="21" t="s">
        <v>1519</v>
      </c>
      <c r="P38" s="27"/>
      <c r="Q38" s="39" t="s">
        <v>1541</v>
      </c>
      <c r="R38" s="20"/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02" t="s">
        <v>5</v>
      </c>
      <c r="C39" s="103"/>
      <c r="D39" s="72" t="s">
        <v>1238</v>
      </c>
      <c r="E39" s="145">
        <v>8</v>
      </c>
      <c r="F39" s="146"/>
      <c r="G39" s="147"/>
      <c r="H39" s="72" t="s">
        <v>1238</v>
      </c>
      <c r="I39" s="145">
        <v>8</v>
      </c>
      <c r="J39" s="146"/>
      <c r="K39" s="147"/>
      <c r="L39" s="72" t="s">
        <v>1238</v>
      </c>
      <c r="M39" s="145">
        <v>7</v>
      </c>
      <c r="N39" s="146"/>
      <c r="O39" s="147"/>
      <c r="P39" s="72" t="s">
        <v>1238</v>
      </c>
      <c r="Q39" s="145">
        <v>6</v>
      </c>
      <c r="R39" s="146"/>
      <c r="S39" s="147"/>
      <c r="T39" s="72" t="s">
        <v>1238</v>
      </c>
      <c r="U39" s="145">
        <v>5</v>
      </c>
      <c r="V39" s="146"/>
      <c r="W39" s="147"/>
      <c r="X39" s="72" t="s">
        <v>1238</v>
      </c>
      <c r="Y39" s="145"/>
      <c r="Z39" s="146"/>
      <c r="AA39" s="147"/>
      <c r="AB39" s="72" t="s">
        <v>1238</v>
      </c>
      <c r="AC39" s="145"/>
      <c r="AD39" s="146"/>
      <c r="AE39" s="147"/>
    </row>
    <row r="40" spans="2:31" x14ac:dyDescent="0.3">
      <c r="B40" s="104"/>
      <c r="C40" s="105"/>
      <c r="D40" s="73" t="s">
        <v>1239</v>
      </c>
      <c r="E40" s="148">
        <v>3</v>
      </c>
      <c r="F40" s="149"/>
      <c r="G40" s="150"/>
      <c r="H40" s="73" t="s">
        <v>1239</v>
      </c>
      <c r="I40" s="148">
        <v>4</v>
      </c>
      <c r="J40" s="149"/>
      <c r="K40" s="150"/>
      <c r="L40" s="73" t="s">
        <v>1239</v>
      </c>
      <c r="M40" s="148">
        <v>4</v>
      </c>
      <c r="N40" s="149"/>
      <c r="O40" s="150"/>
      <c r="P40" s="73" t="s">
        <v>1239</v>
      </c>
      <c r="Q40" s="148">
        <v>6</v>
      </c>
      <c r="R40" s="149"/>
      <c r="S40" s="150"/>
      <c r="T40" s="73" t="s">
        <v>1239</v>
      </c>
      <c r="U40" s="148">
        <v>4</v>
      </c>
      <c r="V40" s="149"/>
      <c r="W40" s="150"/>
      <c r="X40" s="73" t="s">
        <v>1239</v>
      </c>
      <c r="Y40" s="148"/>
      <c r="Z40" s="149"/>
      <c r="AA40" s="150"/>
      <c r="AB40" s="73" t="s">
        <v>1239</v>
      </c>
      <c r="AC40" s="148"/>
      <c r="AD40" s="149"/>
      <c r="AE40" s="150"/>
    </row>
    <row r="41" spans="2:31" ht="17.25" thickBot="1" x14ac:dyDescent="0.35">
      <c r="B41" s="104"/>
      <c r="C41" s="105"/>
      <c r="D41" s="74" t="s">
        <v>1240</v>
      </c>
      <c r="E41" s="151">
        <v>1</v>
      </c>
      <c r="F41" s="152"/>
      <c r="G41" s="153"/>
      <c r="H41" s="74" t="s">
        <v>1240</v>
      </c>
      <c r="I41" s="151">
        <v>1</v>
      </c>
      <c r="J41" s="152"/>
      <c r="K41" s="153"/>
      <c r="L41" s="74" t="s">
        <v>1240</v>
      </c>
      <c r="M41" s="151">
        <v>0</v>
      </c>
      <c r="N41" s="152"/>
      <c r="O41" s="153"/>
      <c r="P41" s="74" t="s">
        <v>1240</v>
      </c>
      <c r="Q41" s="151">
        <v>0</v>
      </c>
      <c r="R41" s="152"/>
      <c r="S41" s="153"/>
      <c r="T41" s="74" t="s">
        <v>1240</v>
      </c>
      <c r="U41" s="151">
        <v>1</v>
      </c>
      <c r="V41" s="152"/>
      <c r="W41" s="153"/>
      <c r="X41" s="74" t="s">
        <v>1240</v>
      </c>
      <c r="Y41" s="151"/>
      <c r="Z41" s="152"/>
      <c r="AA41" s="153"/>
      <c r="AB41" s="74" t="s">
        <v>1240</v>
      </c>
      <c r="AC41" s="151"/>
      <c r="AD41" s="152"/>
      <c r="AE41" s="153"/>
    </row>
    <row r="42" spans="2:31" x14ac:dyDescent="0.3">
      <c r="B42" s="104"/>
      <c r="C42" s="105"/>
      <c r="D42" s="154" t="s">
        <v>1461</v>
      </c>
      <c r="E42" s="155"/>
      <c r="F42" s="155"/>
      <c r="G42" s="156"/>
      <c r="H42" s="191" t="s">
        <v>1487</v>
      </c>
      <c r="I42" s="192"/>
      <c r="J42" s="192"/>
      <c r="K42" s="193"/>
      <c r="L42" s="181" t="s">
        <v>1498</v>
      </c>
      <c r="M42" s="182"/>
      <c r="N42" s="182"/>
      <c r="O42" s="183"/>
      <c r="P42" s="157"/>
      <c r="Q42" s="158"/>
      <c r="R42" s="158"/>
      <c r="S42" s="159"/>
      <c r="T42" s="154" t="s">
        <v>1589</v>
      </c>
      <c r="U42" s="155"/>
      <c r="V42" s="155"/>
      <c r="W42" s="156"/>
      <c r="X42" s="157"/>
      <c r="Y42" s="158"/>
      <c r="Z42" s="158"/>
      <c r="AA42" s="159"/>
      <c r="AB42" s="157"/>
      <c r="AC42" s="158"/>
      <c r="AD42" s="158"/>
      <c r="AE42" s="159"/>
    </row>
    <row r="43" spans="2:31" s="65" customFormat="1" x14ac:dyDescent="0.3">
      <c r="B43" s="106"/>
      <c r="C43" s="107"/>
      <c r="D43" s="160"/>
      <c r="E43" s="161"/>
      <c r="F43" s="161"/>
      <c r="G43" s="162"/>
      <c r="H43" s="163" t="s">
        <v>1488</v>
      </c>
      <c r="I43" s="164"/>
      <c r="J43" s="164"/>
      <c r="K43" s="165"/>
      <c r="L43" s="160" t="s">
        <v>1540</v>
      </c>
      <c r="M43" s="161"/>
      <c r="N43" s="161"/>
      <c r="O43" s="162"/>
      <c r="P43" s="160"/>
      <c r="Q43" s="161"/>
      <c r="R43" s="161"/>
      <c r="S43" s="162"/>
      <c r="T43" s="160"/>
      <c r="U43" s="161"/>
      <c r="V43" s="161"/>
      <c r="W43" s="162"/>
      <c r="X43" s="160"/>
      <c r="Y43" s="161"/>
      <c r="Z43" s="161"/>
      <c r="AA43" s="162"/>
      <c r="AB43" s="160"/>
      <c r="AC43" s="161"/>
      <c r="AD43" s="161"/>
      <c r="AE43" s="162"/>
    </row>
    <row r="44" spans="2:31" s="65" customFormat="1" x14ac:dyDescent="0.3">
      <c r="B44" s="106"/>
      <c r="C44" s="107"/>
      <c r="D44" s="160"/>
      <c r="E44" s="161"/>
      <c r="F44" s="161"/>
      <c r="G44" s="162"/>
      <c r="H44" s="163" t="s">
        <v>1492</v>
      </c>
      <c r="I44" s="164"/>
      <c r="J44" s="164"/>
      <c r="K44" s="165"/>
      <c r="L44" s="184" t="s">
        <v>1510</v>
      </c>
      <c r="M44" s="185"/>
      <c r="N44" s="185"/>
      <c r="O44" s="186"/>
      <c r="P44" s="160"/>
      <c r="Q44" s="161"/>
      <c r="R44" s="161"/>
      <c r="S44" s="162"/>
      <c r="T44" s="160"/>
      <c r="U44" s="161"/>
      <c r="V44" s="161"/>
      <c r="W44" s="162"/>
      <c r="X44" s="160"/>
      <c r="Y44" s="161"/>
      <c r="Z44" s="161"/>
      <c r="AA44" s="162"/>
      <c r="AB44" s="160"/>
      <c r="AC44" s="161"/>
      <c r="AD44" s="161"/>
      <c r="AE44" s="162"/>
    </row>
    <row r="45" spans="2:31" x14ac:dyDescent="0.3">
      <c r="B45" s="106"/>
      <c r="C45" s="107"/>
      <c r="D45" s="160"/>
      <c r="E45" s="161"/>
      <c r="F45" s="161"/>
      <c r="G45" s="162"/>
      <c r="H45" s="160"/>
      <c r="I45" s="161"/>
      <c r="J45" s="161"/>
      <c r="K45" s="162"/>
      <c r="L45" s="163" t="s">
        <v>1513</v>
      </c>
      <c r="M45" s="164"/>
      <c r="N45" s="164"/>
      <c r="O45" s="165"/>
      <c r="P45" s="160"/>
      <c r="Q45" s="161"/>
      <c r="R45" s="161"/>
      <c r="S45" s="162"/>
      <c r="T45" s="160"/>
      <c r="U45" s="161"/>
      <c r="V45" s="161"/>
      <c r="W45" s="162"/>
      <c r="X45" s="160"/>
      <c r="Y45" s="161"/>
      <c r="Z45" s="161"/>
      <c r="AA45" s="162"/>
      <c r="AB45" s="160"/>
      <c r="AC45" s="161"/>
      <c r="AD45" s="161"/>
      <c r="AE45" s="162"/>
    </row>
    <row r="46" spans="2:31" ht="17.25" thickBot="1" x14ac:dyDescent="0.35">
      <c r="B46" s="108"/>
      <c r="C46" s="109"/>
      <c r="D46" s="166"/>
      <c r="E46" s="167"/>
      <c r="F46" s="167"/>
      <c r="G46" s="168"/>
      <c r="H46" s="194"/>
      <c r="I46" s="195"/>
      <c r="J46" s="195"/>
      <c r="K46" s="196"/>
      <c r="L46" s="197" t="s">
        <v>1516</v>
      </c>
      <c r="M46" s="198"/>
      <c r="N46" s="198"/>
      <c r="O46" s="199"/>
      <c r="P46" s="166"/>
      <c r="Q46" s="167"/>
      <c r="R46" s="167"/>
      <c r="S46" s="168"/>
      <c r="T46" s="166"/>
      <c r="U46" s="167"/>
      <c r="V46" s="167"/>
      <c r="W46" s="168"/>
      <c r="X46" s="166"/>
      <c r="Y46" s="167"/>
      <c r="Z46" s="167"/>
      <c r="AA46" s="168"/>
      <c r="AB46" s="166"/>
      <c r="AC46" s="167"/>
      <c r="AD46" s="167"/>
      <c r="AE46" s="168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69</v>
      </c>
      <c r="C49" s="71">
        <f t="shared" ref="C49:C55" si="1">B49*20/60</f>
        <v>23</v>
      </c>
      <c r="D49" s="1" t="s">
        <v>1272</v>
      </c>
      <c r="E49" s="1">
        <f>COUNTIF($E$15:$G$38, "C"&amp;"*")</f>
        <v>20</v>
      </c>
      <c r="F49" s="1"/>
      <c r="G49" s="1"/>
      <c r="H49" s="1"/>
      <c r="I49" s="1">
        <f>COUNTIF($I$15:$K$38, "C"&amp;"*")</f>
        <v>10</v>
      </c>
      <c r="J49" s="1"/>
      <c r="K49" s="1"/>
      <c r="L49" s="1"/>
      <c r="M49" s="1">
        <f>COUNTIF($M$15:$O$38, "C"&amp;"*")</f>
        <v>14</v>
      </c>
      <c r="N49" s="1"/>
      <c r="O49" s="1"/>
      <c r="P49" s="1"/>
      <c r="Q49" s="1">
        <f>COUNTIF($Q$15:$S$38, "C"&amp;"*")</f>
        <v>17</v>
      </c>
      <c r="R49" s="1"/>
      <c r="S49" s="1"/>
      <c r="T49" s="1"/>
      <c r="U49" s="1">
        <f>COUNTIF($U$15:$W$38, "C"&amp;"*")</f>
        <v>8</v>
      </c>
      <c r="V49" s="1"/>
      <c r="W49" s="1"/>
      <c r="X49" s="1"/>
      <c r="Y49" s="1">
        <f>COUNTIF($Y$15:$AA$38, "C"&amp;"*")</f>
        <v>0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s="65" customFormat="1" x14ac:dyDescent="0.3">
      <c r="B50" s="1">
        <f t="shared" si="0"/>
        <v>24</v>
      </c>
      <c r="C50" s="71">
        <f t="shared" si="1"/>
        <v>8</v>
      </c>
      <c r="D50" s="1" t="s">
        <v>1832</v>
      </c>
      <c r="E50" s="1">
        <f>COUNTIF($E$15:$G$38, "AC"&amp;"*")</f>
        <v>3</v>
      </c>
      <c r="F50" s="1"/>
      <c r="G50" s="1"/>
      <c r="H50" s="1"/>
      <c r="I50" s="1">
        <f>COUNTIF($I$15:$K$38, "AC"&amp;"*")</f>
        <v>6</v>
      </c>
      <c r="J50" s="1"/>
      <c r="K50" s="1"/>
      <c r="L50" s="1"/>
      <c r="M50" s="1">
        <f>COUNTIF($M$15:$O$38, "AC"&amp;"*")</f>
        <v>5</v>
      </c>
      <c r="N50" s="1"/>
      <c r="O50" s="1"/>
      <c r="P50" s="1"/>
      <c r="Q50" s="1">
        <f>COUNTIF($Q$15:$S$38, "AC"&amp;"*")</f>
        <v>8</v>
      </c>
      <c r="R50" s="1"/>
      <c r="S50" s="1"/>
      <c r="T50" s="1"/>
      <c r="U50" s="1">
        <f>COUNTIF($U$15:$W$38, "AC"&amp;"*")</f>
        <v>2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21</v>
      </c>
      <c r="C51" s="71">
        <f t="shared" si="1"/>
        <v>7</v>
      </c>
      <c r="D51" s="1" t="s">
        <v>1273</v>
      </c>
      <c r="E51" s="1">
        <f>COUNTIF($E$15:$G$38, "P"&amp;"*")-COUNTIF($E$15:$G$38, "P1"&amp;"*")</f>
        <v>3</v>
      </c>
      <c r="F51" s="1"/>
      <c r="G51" s="1"/>
      <c r="H51" s="1"/>
      <c r="I51" s="1">
        <f>COUNTIF($I$15:$K$38, "P"&amp;"*")-COUNTIF($I$15:$K$38, "P1"&amp;"*")</f>
        <v>4</v>
      </c>
      <c r="J51" s="1"/>
      <c r="K51" s="1"/>
      <c r="L51" s="1"/>
      <c r="M51" s="1">
        <f>COUNTIF($M$15:$O$38, "P"&amp;"*")-COUNTIF($M$15:$O$38, "P1"&amp;"*")</f>
        <v>7</v>
      </c>
      <c r="N51" s="1"/>
      <c r="O51" s="1"/>
      <c r="P51" s="1"/>
      <c r="Q51" s="1">
        <f>COUNTIF($Q$15:$S$38, "P"&amp;"*")-COUNTIF($Q$15:$S$38, "P1"&amp;"*")</f>
        <v>3</v>
      </c>
      <c r="R51" s="1"/>
      <c r="S51" s="1"/>
      <c r="T51" s="1"/>
      <c r="U51" s="1">
        <f>COUNTIF($U$15:$W$38, "P"&amp;"*")-COUNTIF($U$15:$W$38, "P1"&amp;"*")</f>
        <v>4</v>
      </c>
      <c r="V51" s="1"/>
      <c r="W51" s="1"/>
      <c r="X51" s="1"/>
      <c r="Y51" s="1">
        <f>COUNTIF($Y$15:$AA$38, "P"&amp;"*")-COUNTIF($Y$15:$AA$38, "P1"&amp;"*")</f>
        <v>0</v>
      </c>
      <c r="Z51" s="1"/>
      <c r="AA51" s="1"/>
      <c r="AB51" s="1"/>
      <c r="AC51" s="1">
        <f>COUNTIF($AC$15:$AE$38, "P"&amp;"*")-COUNTIF($AC$15:$AE$38, "P1"&amp;"*")</f>
        <v>0</v>
      </c>
      <c r="AD51" s="1"/>
      <c r="AE51" s="1"/>
    </row>
    <row r="52" spans="2:31" x14ac:dyDescent="0.3">
      <c r="B52" s="1">
        <f t="shared" si="0"/>
        <v>0</v>
      </c>
      <c r="C52" s="71">
        <f t="shared" si="1"/>
        <v>0</v>
      </c>
      <c r="D52" s="1" t="s">
        <v>1877</v>
      </c>
      <c r="E52" s="1">
        <f>COUNTIF($E$15:$G$38, "AP"&amp;"*")</f>
        <v>0</v>
      </c>
      <c r="F52" s="1"/>
      <c r="G52" s="1"/>
      <c r="H52" s="1"/>
      <c r="I52" s="1">
        <f>COUNTIF($I$15:$K$38, "AP"&amp;"*")</f>
        <v>0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0</v>
      </c>
      <c r="Z52" s="1"/>
      <c r="AA52" s="1"/>
      <c r="AB52" s="1"/>
      <c r="AC52" s="1">
        <f>COUNTIF($AC$15:$AE$38, "AP"&amp;"*")</f>
        <v>0</v>
      </c>
      <c r="AD52" s="1"/>
      <c r="AE52" s="1"/>
    </row>
    <row r="53" spans="2:31" s="65" customFormat="1" x14ac:dyDescent="0.3">
      <c r="B53" s="1">
        <f t="shared" si="0"/>
        <v>26</v>
      </c>
      <c r="C53" s="71">
        <f t="shared" si="1"/>
        <v>8.6666666666666661</v>
      </c>
      <c r="D53" s="1" t="s">
        <v>1859</v>
      </c>
      <c r="E53" s="1">
        <f>COUNTIF($E$15:$G$38, 3) + COUNTIF($E$15:$G$38, "P1")</f>
        <v>5</v>
      </c>
      <c r="F53" s="1"/>
      <c r="G53" s="1"/>
      <c r="H53" s="1"/>
      <c r="I53" s="1">
        <f>COUNTIF($I$15:$K$38, 3) + COUNTIF($I$15:$K$38, "P1")</f>
        <v>7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4</v>
      </c>
      <c r="V53" s="1"/>
      <c r="W53" s="1"/>
      <c r="X53" s="1"/>
      <c r="Y53" s="1">
        <f>COUNTIF($Y$15:$AA$38, 3)+COUNTIF($Y$15:$AA$38, "P1")</f>
        <v>0</v>
      </c>
      <c r="Z53" s="1"/>
      <c r="AA53" s="1"/>
      <c r="AB53" s="1"/>
      <c r="AC53" s="1">
        <f>COUNTIF($AC$15:$AE$38, 3)+COUNTIF($AC$15:$AE$38, "P1")</f>
        <v>0</v>
      </c>
      <c r="AD53" s="1"/>
      <c r="AE53" s="1"/>
    </row>
    <row r="54" spans="2:31" s="65" customFormat="1" x14ac:dyDescent="0.3">
      <c r="B54" s="1">
        <f t="shared" si="0"/>
        <v>14</v>
      </c>
      <c r="C54" s="71">
        <f t="shared" si="1"/>
        <v>4.666666666666667</v>
      </c>
      <c r="D54" s="1" t="s">
        <v>1860</v>
      </c>
      <c r="E54" s="1">
        <f>COUNTIF($E$15:$G$38, 2)</f>
        <v>3</v>
      </c>
      <c r="F54" s="1"/>
      <c r="G54" s="1"/>
      <c r="H54" s="1"/>
      <c r="I54" s="1">
        <f>COUNTIF($I$15:$K$38, 2)</f>
        <v>3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2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0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16</v>
      </c>
      <c r="C55" s="71">
        <f t="shared" si="1"/>
        <v>5.333333333333333</v>
      </c>
      <c r="D55" s="1" t="s">
        <v>1878</v>
      </c>
      <c r="E55" s="1">
        <f>COUNTIF($E$15:$G$38, 1) + COUNTIF($E$15:$G$38, 4)+ COUNTIF($E$15:$G$38, 5)</f>
        <v>4</v>
      </c>
      <c r="F55" s="1"/>
      <c r="G55" s="1"/>
      <c r="H55" s="1"/>
      <c r="I55" s="1">
        <f>COUNTIF($I$15:$K$38, 1) +COUNTIF($I$15:$K$38, 4) + COUNTIF($I$15:$K$38, 5)</f>
        <v>5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3</v>
      </c>
      <c r="R55" s="1"/>
      <c r="S55" s="1"/>
      <c r="T55" s="1"/>
      <c r="U55" s="1">
        <f>COUNTIF($U$15:$W$38, 1)+COUNTIF($U$15:$W$38, 4)+COUNTIF($U$15:$W$38, 5)</f>
        <v>2</v>
      </c>
      <c r="V55" s="1"/>
      <c r="W55" s="1"/>
      <c r="X55" s="1"/>
      <c r="Y55" s="1">
        <f>COUNTIF($Y$15:$AA$38, 1)+COUNTIF($Y$15:$AA$38, 4)+COUNTIF($Y$15:$AA$38, 5)</f>
        <v>0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H44:K44"/>
    <mergeCell ref="H43:K43"/>
    <mergeCell ref="I41:K41"/>
    <mergeCell ref="I40:K40"/>
    <mergeCell ref="I39:K39"/>
    <mergeCell ref="Q41:S41"/>
    <mergeCell ref="U41:W41"/>
    <mergeCell ref="X43:AA43"/>
    <mergeCell ref="X44:AA44"/>
    <mergeCell ref="AB43:AE43"/>
    <mergeCell ref="AB44:AE44"/>
    <mergeCell ref="AB42:AE42"/>
    <mergeCell ref="L43:O43"/>
    <mergeCell ref="L44:O44"/>
    <mergeCell ref="P43:S43"/>
    <mergeCell ref="P44:S44"/>
    <mergeCell ref="T43:W43"/>
    <mergeCell ref="T44:W44"/>
    <mergeCell ref="X46:AA46"/>
    <mergeCell ref="AB46:AE46"/>
    <mergeCell ref="D45:G45"/>
    <mergeCell ref="H45:K45"/>
    <mergeCell ref="L45:O45"/>
    <mergeCell ref="P45:S45"/>
    <mergeCell ref="T45:W45"/>
    <mergeCell ref="D46:G46"/>
    <mergeCell ref="H46:K46"/>
    <mergeCell ref="L46:O46"/>
    <mergeCell ref="P46:S46"/>
    <mergeCell ref="T46:W46"/>
    <mergeCell ref="X45:AA45"/>
    <mergeCell ref="AB45:AE45"/>
    <mergeCell ref="U39:W39"/>
    <mergeCell ref="U40:W40"/>
    <mergeCell ref="Y39:AA39"/>
    <mergeCell ref="Y40:AA40"/>
    <mergeCell ref="D42:G42"/>
    <mergeCell ref="H42:K42"/>
    <mergeCell ref="L42:O42"/>
    <mergeCell ref="P42:S42"/>
    <mergeCell ref="T42:W42"/>
    <mergeCell ref="X42:AA42"/>
    <mergeCell ref="M39:O39"/>
    <mergeCell ref="M40:O40"/>
    <mergeCell ref="M41:O41"/>
    <mergeCell ref="Q39:S39"/>
    <mergeCell ref="Q40:S40"/>
    <mergeCell ref="Y41:AA41"/>
    <mergeCell ref="B39:C46"/>
    <mergeCell ref="E39:G39"/>
    <mergeCell ref="E40:G40"/>
    <mergeCell ref="E41:G41"/>
    <mergeCell ref="D43:G43"/>
    <mergeCell ref="D44:G44"/>
    <mergeCell ref="H12:K12"/>
    <mergeCell ref="L12:O12"/>
    <mergeCell ref="P12:S12"/>
    <mergeCell ref="T12:W12"/>
    <mergeCell ref="X12:AA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AC39:AE39"/>
    <mergeCell ref="AC40:AE40"/>
    <mergeCell ref="AC41:AE41"/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AB12:AE12"/>
  </mergeCells>
  <phoneticPr fontId="1" type="noConversion"/>
  <conditionalFormatting sqref="B15:B38">
    <cfRule type="cellIs" dxfId="182" priority="45" operator="equal">
      <formula>$B$13+0</formula>
    </cfRule>
    <cfRule type="cellIs" dxfId="181" priority="46" operator="equal">
      <formula>$B$13</formula>
    </cfRule>
  </conditionalFormatting>
  <conditionalFormatting sqref="C15:C38">
    <cfRule type="cellIs" dxfId="180" priority="44" operator="equal">
      <formula>$B$13+1</formula>
    </cfRule>
  </conditionalFormatting>
  <conditionalFormatting sqref="D11:AE11">
    <cfRule type="timePeriod" dxfId="179" priority="41" timePeriod="today">
      <formula>FLOOR(D11,1)=TODAY()</formula>
    </cfRule>
  </conditionalFormatting>
  <conditionalFormatting sqref="E15:G38">
    <cfRule type="notContainsBlanks" dxfId="178" priority="34">
      <formula>LEN(TRIM(E15))&gt;0</formula>
    </cfRule>
    <cfRule type="containsText" dxfId="177" priority="35" operator="containsText" text="1234567789">
      <formula>NOT(ISERROR(SEARCH("1234567789",E15)))</formula>
    </cfRule>
  </conditionalFormatting>
  <conditionalFormatting sqref="E15:G38">
    <cfRule type="containsText" dxfId="176" priority="31" operator="containsText" text="A">
      <formula>NOT(ISERROR(SEARCH("A",E15)))</formula>
    </cfRule>
    <cfRule type="containsText" dxfId="175" priority="32" operator="containsText" text="P">
      <formula>NOT(ISERROR(SEARCH("P",E15)))</formula>
    </cfRule>
    <cfRule type="containsText" dxfId="174" priority="33" operator="containsText" text="C">
      <formula>NOT(ISERROR(SEARCH("C",E15)))</formula>
    </cfRule>
  </conditionalFormatting>
  <conditionalFormatting sqref="I15:K38">
    <cfRule type="notContainsBlanks" dxfId="173" priority="29">
      <formula>LEN(TRIM(I15))&gt;0</formula>
    </cfRule>
    <cfRule type="containsText" dxfId="172" priority="30" operator="containsText" text="1234567789">
      <formula>NOT(ISERROR(SEARCH("1234567789",I15)))</formula>
    </cfRule>
  </conditionalFormatting>
  <conditionalFormatting sqref="I15:K38">
    <cfRule type="containsText" dxfId="171" priority="26" operator="containsText" text="A">
      <formula>NOT(ISERROR(SEARCH("A",I15)))</formula>
    </cfRule>
    <cfRule type="containsText" dxfId="170" priority="27" operator="containsText" text="P">
      <formula>NOT(ISERROR(SEARCH("P",I15)))</formula>
    </cfRule>
    <cfRule type="containsText" dxfId="169" priority="28" operator="containsText" text="C">
      <formula>NOT(ISERROR(SEARCH("C",I15)))</formula>
    </cfRule>
  </conditionalFormatting>
  <conditionalFormatting sqref="M15:O38">
    <cfRule type="notContainsBlanks" dxfId="168" priority="24">
      <formula>LEN(TRIM(M15))&gt;0</formula>
    </cfRule>
    <cfRule type="containsText" dxfId="167" priority="25" operator="containsText" text="1234567789">
      <formula>NOT(ISERROR(SEARCH("1234567789",M15)))</formula>
    </cfRule>
  </conditionalFormatting>
  <conditionalFormatting sqref="M15:O38">
    <cfRule type="containsText" dxfId="166" priority="21" operator="containsText" text="A">
      <formula>NOT(ISERROR(SEARCH("A",M15)))</formula>
    </cfRule>
    <cfRule type="containsText" dxfId="165" priority="22" operator="containsText" text="P">
      <formula>NOT(ISERROR(SEARCH("P",M15)))</formula>
    </cfRule>
    <cfRule type="containsText" dxfId="164" priority="23" operator="containsText" text="C">
      <formula>NOT(ISERROR(SEARCH("C",M15)))</formula>
    </cfRule>
  </conditionalFormatting>
  <conditionalFormatting sqref="Q15:S38">
    <cfRule type="notContainsBlanks" dxfId="163" priority="19">
      <formula>LEN(TRIM(Q15))&gt;0</formula>
    </cfRule>
    <cfRule type="containsText" dxfId="162" priority="20" operator="containsText" text="1234567789">
      <formula>NOT(ISERROR(SEARCH("1234567789",Q15)))</formula>
    </cfRule>
  </conditionalFormatting>
  <conditionalFormatting sqref="Q15:S38">
    <cfRule type="containsText" dxfId="161" priority="16" operator="containsText" text="A">
      <formula>NOT(ISERROR(SEARCH("A",Q15)))</formula>
    </cfRule>
    <cfRule type="containsText" dxfId="160" priority="17" operator="containsText" text="P">
      <formula>NOT(ISERROR(SEARCH("P",Q15)))</formula>
    </cfRule>
    <cfRule type="containsText" dxfId="159" priority="18" operator="containsText" text="C">
      <formula>NOT(ISERROR(SEARCH("C",Q15)))</formula>
    </cfRule>
  </conditionalFormatting>
  <conditionalFormatting sqref="U15:W38">
    <cfRule type="notContainsBlanks" dxfId="158" priority="14">
      <formula>LEN(TRIM(U15))&gt;0</formula>
    </cfRule>
    <cfRule type="containsText" dxfId="157" priority="15" operator="containsText" text="1234567789">
      <formula>NOT(ISERROR(SEARCH("1234567789",U15)))</formula>
    </cfRule>
  </conditionalFormatting>
  <conditionalFormatting sqref="U15:W38">
    <cfRule type="containsText" dxfId="156" priority="11" operator="containsText" text="A">
      <formula>NOT(ISERROR(SEARCH("A",U15)))</formula>
    </cfRule>
    <cfRule type="containsText" dxfId="155" priority="12" operator="containsText" text="P">
      <formula>NOT(ISERROR(SEARCH("P",U15)))</formula>
    </cfRule>
    <cfRule type="containsText" dxfId="154" priority="13" operator="containsText" text="C">
      <formula>NOT(ISERROR(SEARCH("C",U15)))</formula>
    </cfRule>
  </conditionalFormatting>
  <conditionalFormatting sqref="Y15:AA38">
    <cfRule type="notContainsBlanks" dxfId="153" priority="9">
      <formula>LEN(TRIM(Y15))&gt;0</formula>
    </cfRule>
    <cfRule type="containsText" dxfId="152" priority="10" operator="containsText" text="1234567789">
      <formula>NOT(ISERROR(SEARCH("1234567789",Y15)))</formula>
    </cfRule>
  </conditionalFormatting>
  <conditionalFormatting sqref="Y15:AA38">
    <cfRule type="containsText" dxfId="151" priority="6" operator="containsText" text="A">
      <formula>NOT(ISERROR(SEARCH("A",Y15)))</formula>
    </cfRule>
    <cfRule type="containsText" dxfId="150" priority="7" operator="containsText" text="P">
      <formula>NOT(ISERROR(SEARCH("P",Y15)))</formula>
    </cfRule>
    <cfRule type="containsText" dxfId="149" priority="8" operator="containsText" text="C">
      <formula>NOT(ISERROR(SEARCH("C",Y15)))</formula>
    </cfRule>
  </conditionalFormatting>
  <conditionalFormatting sqref="AC15:AE38">
    <cfRule type="notContainsBlanks" dxfId="148" priority="4">
      <formula>LEN(TRIM(AC15))&gt;0</formula>
    </cfRule>
    <cfRule type="containsText" dxfId="147" priority="5" operator="containsText" text="1234567789">
      <formula>NOT(ISERROR(SEARCH("1234567789",AC15)))</formula>
    </cfRule>
  </conditionalFormatting>
  <conditionalFormatting sqref="AC15:AE38">
    <cfRule type="containsText" dxfId="146" priority="1" operator="containsText" text="A">
      <formula>NOT(ISERROR(SEARCH("A",AC15)))</formula>
    </cfRule>
    <cfRule type="containsText" dxfId="145" priority="2" operator="containsText" text="P">
      <formula>NOT(ISERROR(SEARCH("P",AC15)))</formula>
    </cfRule>
    <cfRule type="containsText" dxfId="144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B1:AE56"/>
  <sheetViews>
    <sheetView showGridLines="0" zoomScale="90" zoomScaleNormal="90" workbookViewId="0">
      <selection activeCell="X25" sqref="X25"/>
    </sheetView>
  </sheetViews>
  <sheetFormatPr defaultRowHeight="16.5" x14ac:dyDescent="0.3"/>
  <cols>
    <col min="1" max="1" width="9" style="65"/>
    <col min="2" max="2" width="5.25" style="65" bestFit="1" customWidth="1"/>
    <col min="3" max="3" width="5.625" style="65" customWidth="1"/>
    <col min="4" max="4" width="24.125" style="65" bestFit="1" customWidth="1"/>
    <col min="5" max="7" width="4.25" style="65" bestFit="1" customWidth="1"/>
    <col min="8" max="8" width="21.375" style="65" bestFit="1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7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2" t="s">
        <v>11</v>
      </c>
      <c r="C2" s="103"/>
      <c r="D2" s="110" t="s">
        <v>1442</v>
      </c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0" t="s">
        <v>1299</v>
      </c>
      <c r="U2" s="111"/>
      <c r="V2" s="111"/>
      <c r="W2" s="111"/>
      <c r="X2" s="111"/>
      <c r="Y2" s="111"/>
      <c r="Z2" s="111"/>
      <c r="AA2" s="111"/>
      <c r="AB2" s="111"/>
      <c r="AC2" s="111"/>
      <c r="AD2" s="111"/>
      <c r="AE2" s="114"/>
    </row>
    <row r="3" spans="2:31" x14ac:dyDescent="0.3">
      <c r="B3" s="104"/>
      <c r="C3" s="105"/>
      <c r="D3" s="112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2"/>
      <c r="U3" s="113"/>
      <c r="V3" s="113"/>
      <c r="W3" s="113"/>
      <c r="X3" s="113"/>
      <c r="Y3" s="113"/>
      <c r="Z3" s="113"/>
      <c r="AA3" s="113"/>
      <c r="AB3" s="113"/>
      <c r="AC3" s="113"/>
      <c r="AD3" s="113"/>
      <c r="AE3" s="115"/>
    </row>
    <row r="4" spans="2:31" x14ac:dyDescent="0.3">
      <c r="B4" s="104"/>
      <c r="C4" s="105"/>
      <c r="D4" s="112"/>
      <c r="E4" s="113"/>
      <c r="F4" s="113"/>
      <c r="G4" s="113"/>
      <c r="H4" s="113"/>
      <c r="I4" s="113"/>
      <c r="J4" s="113"/>
      <c r="K4" s="113"/>
      <c r="L4" s="113"/>
      <c r="M4" s="113"/>
      <c r="N4" s="113"/>
      <c r="O4" s="113"/>
      <c r="P4" s="113"/>
      <c r="Q4" s="113"/>
      <c r="R4" s="113"/>
      <c r="S4" s="113"/>
      <c r="T4" s="112"/>
      <c r="U4" s="113"/>
      <c r="V4" s="113"/>
      <c r="W4" s="113"/>
      <c r="X4" s="113"/>
      <c r="Y4" s="113"/>
      <c r="Z4" s="113"/>
      <c r="AA4" s="113"/>
      <c r="AB4" s="113"/>
      <c r="AC4" s="113"/>
      <c r="AD4" s="113"/>
      <c r="AE4" s="115"/>
    </row>
    <row r="5" spans="2:31" x14ac:dyDescent="0.3">
      <c r="B5" s="104"/>
      <c r="C5" s="105"/>
      <c r="D5" s="112"/>
      <c r="E5" s="113"/>
      <c r="F5" s="113"/>
      <c r="G5" s="113"/>
      <c r="H5" s="113"/>
      <c r="I5" s="113"/>
      <c r="J5" s="113"/>
      <c r="K5" s="113"/>
      <c r="L5" s="113"/>
      <c r="M5" s="113"/>
      <c r="N5" s="113"/>
      <c r="O5" s="113"/>
      <c r="P5" s="113"/>
      <c r="Q5" s="113"/>
      <c r="R5" s="113"/>
      <c r="S5" s="113"/>
      <c r="T5" s="112"/>
      <c r="U5" s="113"/>
      <c r="V5" s="113"/>
      <c r="W5" s="113"/>
      <c r="X5" s="113"/>
      <c r="Y5" s="113"/>
      <c r="Z5" s="113"/>
      <c r="AA5" s="113"/>
      <c r="AB5" s="113"/>
      <c r="AC5" s="113"/>
      <c r="AD5" s="113"/>
      <c r="AE5" s="115"/>
    </row>
    <row r="6" spans="2:31" x14ac:dyDescent="0.3">
      <c r="B6" s="106"/>
      <c r="C6" s="107"/>
      <c r="D6" s="112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113"/>
      <c r="P6" s="113"/>
      <c r="Q6" s="113"/>
      <c r="R6" s="113"/>
      <c r="S6" s="113"/>
      <c r="T6" s="112"/>
      <c r="U6" s="113"/>
      <c r="V6" s="113"/>
      <c r="W6" s="113"/>
      <c r="X6" s="113"/>
      <c r="Y6" s="113"/>
      <c r="Z6" s="113"/>
      <c r="AA6" s="113"/>
      <c r="AB6" s="113"/>
      <c r="AC6" s="113"/>
      <c r="AD6" s="113"/>
      <c r="AE6" s="115"/>
    </row>
    <row r="7" spans="2:31" x14ac:dyDescent="0.3">
      <c r="B7" s="106"/>
      <c r="C7" s="107"/>
      <c r="D7" s="112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3"/>
      <c r="P7" s="113"/>
      <c r="Q7" s="113"/>
      <c r="R7" s="113"/>
      <c r="S7" s="113"/>
      <c r="T7" s="112"/>
      <c r="U7" s="113"/>
      <c r="V7" s="113"/>
      <c r="W7" s="113"/>
      <c r="X7" s="113"/>
      <c r="Y7" s="113"/>
      <c r="Z7" s="113"/>
      <c r="AA7" s="113"/>
      <c r="AB7" s="113"/>
      <c r="AC7" s="113"/>
      <c r="AD7" s="113"/>
      <c r="AE7" s="115"/>
    </row>
    <row r="8" spans="2:31" x14ac:dyDescent="0.3">
      <c r="B8" s="106"/>
      <c r="C8" s="107"/>
      <c r="D8" s="112"/>
      <c r="E8" s="113"/>
      <c r="F8" s="113"/>
      <c r="G8" s="113"/>
      <c r="H8" s="113"/>
      <c r="I8" s="113"/>
      <c r="J8" s="113"/>
      <c r="K8" s="113"/>
      <c r="L8" s="113"/>
      <c r="M8" s="113"/>
      <c r="N8" s="113"/>
      <c r="O8" s="113"/>
      <c r="P8" s="113"/>
      <c r="Q8" s="113"/>
      <c r="R8" s="113"/>
      <c r="S8" s="113"/>
      <c r="T8" s="112"/>
      <c r="U8" s="113"/>
      <c r="V8" s="113"/>
      <c r="W8" s="113"/>
      <c r="X8" s="113"/>
      <c r="Y8" s="113"/>
      <c r="Z8" s="113"/>
      <c r="AA8" s="113"/>
      <c r="AB8" s="113"/>
      <c r="AC8" s="113"/>
      <c r="AD8" s="113"/>
      <c r="AE8" s="115"/>
    </row>
    <row r="9" spans="2:31" ht="17.25" thickBot="1" x14ac:dyDescent="0.35">
      <c r="B9" s="106"/>
      <c r="C9" s="107"/>
      <c r="D9" s="112"/>
      <c r="E9" s="113"/>
      <c r="F9" s="113"/>
      <c r="G9" s="113"/>
      <c r="H9" s="113"/>
      <c r="I9" s="113"/>
      <c r="J9" s="113"/>
      <c r="K9" s="113"/>
      <c r="L9" s="113"/>
      <c r="M9" s="113"/>
      <c r="N9" s="113"/>
      <c r="O9" s="113"/>
      <c r="P9" s="113"/>
      <c r="Q9" s="113"/>
      <c r="R9" s="113"/>
      <c r="S9" s="113"/>
      <c r="T9" s="112"/>
      <c r="U9" s="113"/>
      <c r="V9" s="113"/>
      <c r="W9" s="113"/>
      <c r="X9" s="113"/>
      <c r="Y9" s="113"/>
      <c r="Z9" s="113"/>
      <c r="AA9" s="113"/>
      <c r="AB9" s="113"/>
      <c r="AC9" s="113"/>
      <c r="AD9" s="113"/>
      <c r="AE9" s="115"/>
    </row>
    <row r="10" spans="2:31" ht="18" thickBot="1" x14ac:dyDescent="0.35">
      <c r="B10" s="116"/>
      <c r="C10" s="117"/>
      <c r="D10" s="120">
        <v>44935</v>
      </c>
      <c r="E10" s="121"/>
      <c r="F10" s="121"/>
      <c r="G10" s="122"/>
      <c r="H10" s="120">
        <f>D10+1</f>
        <v>44936</v>
      </c>
      <c r="I10" s="121"/>
      <c r="J10" s="121"/>
      <c r="K10" s="122"/>
      <c r="L10" s="120">
        <f>H10+1</f>
        <v>44937</v>
      </c>
      <c r="M10" s="121"/>
      <c r="N10" s="121"/>
      <c r="O10" s="122"/>
      <c r="P10" s="120">
        <f>L10+1</f>
        <v>44938</v>
      </c>
      <c r="Q10" s="121"/>
      <c r="R10" s="121"/>
      <c r="S10" s="122"/>
      <c r="T10" s="120">
        <f>P10+1</f>
        <v>44939</v>
      </c>
      <c r="U10" s="121"/>
      <c r="V10" s="121"/>
      <c r="W10" s="122"/>
      <c r="X10" s="123">
        <f>T10+1</f>
        <v>44940</v>
      </c>
      <c r="Y10" s="124"/>
      <c r="Z10" s="124"/>
      <c r="AA10" s="125"/>
      <c r="AB10" s="126">
        <f>X10+1</f>
        <v>44941</v>
      </c>
      <c r="AC10" s="127"/>
      <c r="AD10" s="127"/>
      <c r="AE10" s="128"/>
    </row>
    <row r="11" spans="2:31" ht="18" thickBot="1" x14ac:dyDescent="0.35">
      <c r="B11" s="118"/>
      <c r="C11" s="119"/>
      <c r="D11" s="129" t="s">
        <v>48</v>
      </c>
      <c r="E11" s="130"/>
      <c r="F11" s="130"/>
      <c r="G11" s="131"/>
      <c r="H11" s="129" t="s">
        <v>49</v>
      </c>
      <c r="I11" s="130"/>
      <c r="J11" s="130"/>
      <c r="K11" s="131"/>
      <c r="L11" s="129" t="s">
        <v>32</v>
      </c>
      <c r="M11" s="130"/>
      <c r="N11" s="130"/>
      <c r="O11" s="131"/>
      <c r="P11" s="129" t="s">
        <v>52</v>
      </c>
      <c r="Q11" s="130"/>
      <c r="R11" s="130"/>
      <c r="S11" s="131"/>
      <c r="T11" s="129" t="s">
        <v>53</v>
      </c>
      <c r="U11" s="130"/>
      <c r="V11" s="130"/>
      <c r="W11" s="131"/>
      <c r="X11" s="132" t="s">
        <v>54</v>
      </c>
      <c r="Y11" s="133"/>
      <c r="Z11" s="133"/>
      <c r="AA11" s="134"/>
      <c r="AB11" s="135" t="s">
        <v>55</v>
      </c>
      <c r="AC11" s="136"/>
      <c r="AD11" s="136"/>
      <c r="AE11" s="137"/>
    </row>
    <row r="12" spans="2:31" ht="17.25" thickBot="1" x14ac:dyDescent="0.35">
      <c r="B12" s="143" t="str">
        <f ca="1">TEXT(NOW(),"h")</f>
        <v>20</v>
      </c>
      <c r="C12" s="144"/>
      <c r="D12" s="12" t="s">
        <v>3</v>
      </c>
      <c r="E12" s="138" t="s">
        <v>4</v>
      </c>
      <c r="F12" s="139"/>
      <c r="G12" s="140"/>
      <c r="H12" s="12" t="s">
        <v>3</v>
      </c>
      <c r="I12" s="138" t="s">
        <v>4</v>
      </c>
      <c r="J12" s="139"/>
      <c r="K12" s="140"/>
      <c r="L12" s="12" t="s">
        <v>3</v>
      </c>
      <c r="M12" s="138" t="s">
        <v>4</v>
      </c>
      <c r="N12" s="139"/>
      <c r="O12" s="140"/>
      <c r="P12" s="12" t="s">
        <v>3</v>
      </c>
      <c r="Q12" s="138" t="s">
        <v>4</v>
      </c>
      <c r="R12" s="139"/>
      <c r="S12" s="140"/>
      <c r="T12" s="12" t="s">
        <v>3</v>
      </c>
      <c r="U12" s="138" t="s">
        <v>4</v>
      </c>
      <c r="V12" s="139"/>
      <c r="W12" s="140"/>
      <c r="X12" s="12" t="s">
        <v>3</v>
      </c>
      <c r="Y12" s="138" t="s">
        <v>4</v>
      </c>
      <c r="Z12" s="139"/>
      <c r="AA12" s="140"/>
      <c r="AB12" s="12" t="s">
        <v>3</v>
      </c>
      <c r="AC12" s="138" t="s">
        <v>4</v>
      </c>
      <c r="AD12" s="139"/>
      <c r="AE12" s="140"/>
    </row>
    <row r="13" spans="2:31" ht="20.25" x14ac:dyDescent="0.3">
      <c r="B13" s="141" t="s">
        <v>0</v>
      </c>
      <c r="C13" s="142"/>
      <c r="D13" s="25" t="s">
        <v>1289</v>
      </c>
      <c r="E13" s="36" t="s">
        <v>8</v>
      </c>
      <c r="F13" s="14" t="s">
        <v>9</v>
      </c>
      <c r="G13" s="15" t="s">
        <v>10</v>
      </c>
      <c r="H13" s="25"/>
      <c r="I13" s="36" t="s">
        <v>8</v>
      </c>
      <c r="J13" s="14" t="s">
        <v>9</v>
      </c>
      <c r="K13" s="15" t="s">
        <v>10</v>
      </c>
      <c r="L13" s="25"/>
      <c r="M13" s="36" t="s">
        <v>8</v>
      </c>
      <c r="N13" s="14" t="s">
        <v>9</v>
      </c>
      <c r="O13" s="15" t="s">
        <v>10</v>
      </c>
      <c r="P13" s="25" t="s">
        <v>1367</v>
      </c>
      <c r="Q13" s="36" t="s">
        <v>8</v>
      </c>
      <c r="R13" s="14" t="s">
        <v>9</v>
      </c>
      <c r="S13" s="15" t="s">
        <v>10</v>
      </c>
      <c r="T13" s="25"/>
      <c r="U13" s="36" t="s">
        <v>8</v>
      </c>
      <c r="V13" s="14" t="s">
        <v>9</v>
      </c>
      <c r="W13" s="15" t="s">
        <v>10</v>
      </c>
      <c r="X13" s="25"/>
      <c r="Y13" s="36" t="s">
        <v>8</v>
      </c>
      <c r="Z13" s="14" t="s">
        <v>9</v>
      </c>
      <c r="AA13" s="15" t="s">
        <v>10</v>
      </c>
      <c r="AB13" s="25"/>
      <c r="AC13" s="36" t="s">
        <v>8</v>
      </c>
      <c r="AD13" s="14" t="s">
        <v>9</v>
      </c>
      <c r="AE13" s="15" t="s">
        <v>10</v>
      </c>
    </row>
    <row r="14" spans="2:31" x14ac:dyDescent="0.3">
      <c r="B14" s="6">
        <v>0</v>
      </c>
      <c r="C14" s="3">
        <v>1</v>
      </c>
      <c r="D14" s="26"/>
      <c r="E14" s="37"/>
      <c r="F14" s="17"/>
      <c r="G14" s="18"/>
      <c r="H14" s="26"/>
      <c r="I14" s="37"/>
      <c r="J14" s="17"/>
      <c r="K14" s="18"/>
      <c r="L14" s="26" t="s">
        <v>1333</v>
      </c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 t="s">
        <v>1418</v>
      </c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1</v>
      </c>
      <c r="C15" s="3">
        <v>2</v>
      </c>
      <c r="D15" s="26"/>
      <c r="E15" s="37"/>
      <c r="F15" s="17"/>
      <c r="G15" s="18"/>
      <c r="H15" s="26" t="s">
        <v>109</v>
      </c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 t="s">
        <v>1391</v>
      </c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2</v>
      </c>
      <c r="C16" s="3">
        <v>3</v>
      </c>
      <c r="D16" s="26"/>
      <c r="E16" s="37"/>
      <c r="F16" s="17"/>
      <c r="G16" s="18"/>
      <c r="H16" s="26"/>
      <c r="I16" s="37"/>
      <c r="J16" s="17"/>
      <c r="K16" s="18"/>
      <c r="L16" s="51" t="s">
        <v>1342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3</v>
      </c>
      <c r="C17" s="3">
        <v>4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4</v>
      </c>
      <c r="C18" s="3">
        <v>5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5</v>
      </c>
      <c r="C19" s="4">
        <v>6</v>
      </c>
      <c r="D19" s="40" t="s">
        <v>245</v>
      </c>
      <c r="E19" s="37"/>
      <c r="F19" s="17"/>
      <c r="G19" s="18">
        <v>1</v>
      </c>
      <c r="H19" s="40" t="s">
        <v>245</v>
      </c>
      <c r="I19" s="37"/>
      <c r="J19" s="17"/>
      <c r="K19" s="18">
        <v>1</v>
      </c>
      <c r="L19" s="40" t="s">
        <v>245</v>
      </c>
      <c r="M19" s="37"/>
      <c r="N19" s="17"/>
      <c r="O19" s="18">
        <v>1</v>
      </c>
      <c r="P19" s="40" t="s">
        <v>245</v>
      </c>
      <c r="Q19" s="37"/>
      <c r="R19" s="17"/>
      <c r="S19" s="18">
        <v>1</v>
      </c>
      <c r="T19" s="66" t="s">
        <v>245</v>
      </c>
      <c r="U19" s="37"/>
      <c r="V19" s="17"/>
      <c r="W19" s="18"/>
      <c r="X19" s="66" t="s">
        <v>245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6</v>
      </c>
      <c r="C20" s="4">
        <v>7</v>
      </c>
      <c r="D20" s="40" t="s">
        <v>7</v>
      </c>
      <c r="E20" s="37">
        <v>2</v>
      </c>
      <c r="F20" s="28"/>
      <c r="G20" s="34">
        <v>3</v>
      </c>
      <c r="H20" s="40" t="s">
        <v>7</v>
      </c>
      <c r="I20" s="37">
        <v>2</v>
      </c>
      <c r="J20" s="28"/>
      <c r="K20" s="34">
        <v>3</v>
      </c>
      <c r="L20" s="40" t="s">
        <v>7</v>
      </c>
      <c r="M20" s="37">
        <v>2</v>
      </c>
      <c r="N20" s="28"/>
      <c r="O20" s="34">
        <v>3</v>
      </c>
      <c r="P20" s="40" t="s">
        <v>7</v>
      </c>
      <c r="Q20" s="37">
        <v>2</v>
      </c>
      <c r="R20" s="28"/>
      <c r="S20" s="34">
        <v>3</v>
      </c>
      <c r="T20" s="29" t="s">
        <v>7</v>
      </c>
      <c r="U20" s="37">
        <v>1</v>
      </c>
      <c r="V20" s="28"/>
      <c r="W20" s="34">
        <v>3</v>
      </c>
      <c r="X20" s="66" t="s">
        <v>7</v>
      </c>
      <c r="Y20" s="37">
        <v>1</v>
      </c>
      <c r="Z20" s="28"/>
      <c r="AA20" s="34">
        <v>2</v>
      </c>
      <c r="AB20" s="26" t="s">
        <v>1419</v>
      </c>
      <c r="AC20" s="37"/>
      <c r="AD20" s="28"/>
      <c r="AE20" s="34"/>
    </row>
    <row r="21" spans="2:31" x14ac:dyDescent="0.3">
      <c r="B21" s="7">
        <v>7</v>
      </c>
      <c r="C21" s="4">
        <v>8</v>
      </c>
      <c r="D21" s="40" t="s">
        <v>604</v>
      </c>
      <c r="E21" s="37">
        <v>3</v>
      </c>
      <c r="F21" s="17" t="s">
        <v>1285</v>
      </c>
      <c r="G21" s="18" t="s">
        <v>1286</v>
      </c>
      <c r="H21" s="40" t="s">
        <v>604</v>
      </c>
      <c r="I21" s="37">
        <v>3</v>
      </c>
      <c r="J21" s="17" t="s">
        <v>1307</v>
      </c>
      <c r="K21" s="18" t="s">
        <v>1308</v>
      </c>
      <c r="L21" s="40" t="s">
        <v>604</v>
      </c>
      <c r="M21" s="37">
        <v>3</v>
      </c>
      <c r="N21" s="17" t="s">
        <v>1331</v>
      </c>
      <c r="O21" s="18" t="s">
        <v>1332</v>
      </c>
      <c r="P21" s="40" t="s">
        <v>604</v>
      </c>
      <c r="Q21" s="37">
        <v>3</v>
      </c>
      <c r="R21" s="17" t="s">
        <v>1363</v>
      </c>
      <c r="S21" s="18" t="s">
        <v>1364</v>
      </c>
      <c r="T21" s="40" t="s">
        <v>604</v>
      </c>
      <c r="U21" s="37">
        <v>3</v>
      </c>
      <c r="V21" s="17" t="s">
        <v>1384</v>
      </c>
      <c r="W21" s="18" t="s">
        <v>1387</v>
      </c>
      <c r="X21" s="40" t="s">
        <v>604</v>
      </c>
      <c r="Y21" s="37"/>
      <c r="Z21" s="17">
        <v>3</v>
      </c>
      <c r="AA21" s="18">
        <v>3</v>
      </c>
      <c r="AB21" s="26"/>
      <c r="AC21" s="37"/>
      <c r="AD21" s="17"/>
      <c r="AE21" s="18"/>
    </row>
    <row r="22" spans="2:31" x14ac:dyDescent="0.3">
      <c r="B22" s="7">
        <v>8</v>
      </c>
      <c r="C22" s="4">
        <v>9</v>
      </c>
      <c r="D22" s="66" t="s">
        <v>1438</v>
      </c>
      <c r="E22" s="37" t="s">
        <v>1291</v>
      </c>
      <c r="F22" s="17" t="s">
        <v>1292</v>
      </c>
      <c r="G22" s="18" t="s">
        <v>1292</v>
      </c>
      <c r="H22" s="66" t="s">
        <v>1232</v>
      </c>
      <c r="I22" s="37" t="s">
        <v>1309</v>
      </c>
      <c r="J22" s="47"/>
      <c r="K22" s="18" t="s">
        <v>1309</v>
      </c>
      <c r="L22" s="66" t="s">
        <v>1233</v>
      </c>
      <c r="M22" s="46"/>
      <c r="N22" s="17" t="s">
        <v>1336</v>
      </c>
      <c r="O22" s="18" t="s">
        <v>1335</v>
      </c>
      <c r="P22" s="66" t="s">
        <v>1371</v>
      </c>
      <c r="Q22" s="37" t="s">
        <v>1365</v>
      </c>
      <c r="R22" s="17" t="s">
        <v>1365</v>
      </c>
      <c r="S22" s="18" t="s">
        <v>1365</v>
      </c>
      <c r="T22" s="29" t="s">
        <v>1232</v>
      </c>
      <c r="U22" s="37" t="s">
        <v>1384</v>
      </c>
      <c r="V22" s="47"/>
      <c r="W22" s="18" t="s">
        <v>1392</v>
      </c>
      <c r="X22" s="66" t="s">
        <v>1408</v>
      </c>
      <c r="Y22" s="37" t="s">
        <v>1411</v>
      </c>
      <c r="Z22" s="17" t="s">
        <v>1412</v>
      </c>
      <c r="AA22" s="18" t="s">
        <v>1415</v>
      </c>
      <c r="AB22" s="26"/>
      <c r="AC22" s="37"/>
      <c r="AD22" s="17"/>
      <c r="AE22" s="18"/>
    </row>
    <row r="23" spans="2:31" x14ac:dyDescent="0.3">
      <c r="B23" s="7">
        <v>9</v>
      </c>
      <c r="C23" s="4">
        <v>10</v>
      </c>
      <c r="D23" s="29" t="s">
        <v>1302</v>
      </c>
      <c r="E23" s="37" t="s">
        <v>1292</v>
      </c>
      <c r="F23" s="47"/>
      <c r="G23" s="48"/>
      <c r="H23" s="66" t="s">
        <v>1323</v>
      </c>
      <c r="I23" s="37" t="s">
        <v>1309</v>
      </c>
      <c r="J23" s="47"/>
      <c r="K23" s="18" t="s">
        <v>1310</v>
      </c>
      <c r="L23" s="29" t="s">
        <v>1337</v>
      </c>
      <c r="M23" s="37" t="s">
        <v>1335</v>
      </c>
      <c r="N23" s="17" t="s">
        <v>1335</v>
      </c>
      <c r="O23" s="18" t="s">
        <v>1335</v>
      </c>
      <c r="P23" s="66" t="s">
        <v>1380</v>
      </c>
      <c r="Q23" s="37" t="s">
        <v>1365</v>
      </c>
      <c r="R23" s="17" t="s">
        <v>1365</v>
      </c>
      <c r="S23" s="18" t="s">
        <v>1365</v>
      </c>
      <c r="T23" s="66" t="s">
        <v>1408</v>
      </c>
      <c r="U23" s="37" t="s">
        <v>1390</v>
      </c>
      <c r="V23" s="17" t="s">
        <v>1393</v>
      </c>
      <c r="W23" s="18" t="s">
        <v>1393</v>
      </c>
      <c r="X23" s="66" t="s">
        <v>1413</v>
      </c>
      <c r="Y23" s="46"/>
      <c r="Z23" s="47"/>
      <c r="AA23" s="48"/>
      <c r="AB23" s="26"/>
      <c r="AC23" s="37"/>
      <c r="AD23" s="17"/>
      <c r="AE23" s="18"/>
    </row>
    <row r="24" spans="2:31" x14ac:dyDescent="0.3">
      <c r="B24" s="7">
        <v>10</v>
      </c>
      <c r="C24" s="4">
        <v>11</v>
      </c>
      <c r="D24" s="26"/>
      <c r="E24" s="38"/>
      <c r="F24" s="54" t="s">
        <v>1293</v>
      </c>
      <c r="G24" s="18" t="s">
        <v>1293</v>
      </c>
      <c r="H24" s="26"/>
      <c r="I24" s="38"/>
      <c r="J24" s="54" t="s">
        <v>1309</v>
      </c>
      <c r="K24" s="18" t="s">
        <v>1311</v>
      </c>
      <c r="L24" s="26"/>
      <c r="M24" s="38"/>
      <c r="N24" s="54" t="s">
        <v>1338</v>
      </c>
      <c r="O24" s="18" t="s">
        <v>1336</v>
      </c>
      <c r="P24" s="26"/>
      <c r="Q24" s="38"/>
      <c r="R24" s="54" t="s">
        <v>1368</v>
      </c>
      <c r="S24" s="18" t="s">
        <v>1368</v>
      </c>
      <c r="T24" s="26"/>
      <c r="U24" s="38"/>
      <c r="V24" s="54" t="s">
        <v>1394</v>
      </c>
      <c r="W24" s="18" t="s">
        <v>1393</v>
      </c>
      <c r="X24" s="66" t="s">
        <v>1414</v>
      </c>
      <c r="Y24" s="38"/>
      <c r="Z24" s="47"/>
      <c r="AA24" s="18" t="s">
        <v>1421</v>
      </c>
      <c r="AB24" s="26"/>
      <c r="AC24" s="38"/>
      <c r="AD24" s="54"/>
      <c r="AE24" s="18"/>
    </row>
    <row r="25" spans="2:31" x14ac:dyDescent="0.3">
      <c r="B25" s="7">
        <v>11</v>
      </c>
      <c r="C25" s="4">
        <v>12</v>
      </c>
      <c r="D25" s="26"/>
      <c r="E25" s="37" t="s">
        <v>1293</v>
      </c>
      <c r="F25" s="47"/>
      <c r="G25" s="18" t="s">
        <v>1293</v>
      </c>
      <c r="H25" s="26"/>
      <c r="I25" s="37" t="s">
        <v>1312</v>
      </c>
      <c r="J25" s="17" t="s">
        <v>1309</v>
      </c>
      <c r="K25" s="18" t="s">
        <v>1314</v>
      </c>
      <c r="L25" s="40" t="s">
        <v>1339</v>
      </c>
      <c r="M25" s="37" t="s">
        <v>1340</v>
      </c>
      <c r="N25" s="17" t="s">
        <v>1341</v>
      </c>
      <c r="O25" s="18" t="s">
        <v>1341</v>
      </c>
      <c r="P25" s="26"/>
      <c r="Q25" s="37" t="s">
        <v>1368</v>
      </c>
      <c r="R25" s="17" t="s">
        <v>19</v>
      </c>
      <c r="S25" s="48"/>
      <c r="T25" s="26"/>
      <c r="U25" s="37" t="s">
        <v>1395</v>
      </c>
      <c r="V25" s="17" t="s">
        <v>1396</v>
      </c>
      <c r="W25" s="18" t="s">
        <v>1397</v>
      </c>
      <c r="X25" s="26"/>
      <c r="Y25" s="37" t="s">
        <v>1423</v>
      </c>
      <c r="Z25" s="17" t="s">
        <v>1424</v>
      </c>
      <c r="AA25" s="18" t="s">
        <v>1425</v>
      </c>
      <c r="AB25" s="26"/>
      <c r="AC25" s="37"/>
      <c r="AD25" s="17"/>
      <c r="AE25" s="18"/>
    </row>
    <row r="26" spans="2:31" x14ac:dyDescent="0.3">
      <c r="B26" s="8">
        <v>12</v>
      </c>
      <c r="C26" s="5">
        <v>13</v>
      </c>
      <c r="D26" s="40" t="s">
        <v>1201</v>
      </c>
      <c r="E26" s="38"/>
      <c r="F26" s="54">
        <v>4</v>
      </c>
      <c r="G26" s="30"/>
      <c r="H26" s="40" t="s">
        <v>1201</v>
      </c>
      <c r="I26" s="38"/>
      <c r="J26" s="54">
        <v>4</v>
      </c>
      <c r="K26" s="30"/>
      <c r="L26" s="40" t="s">
        <v>1201</v>
      </c>
      <c r="M26" s="38"/>
      <c r="N26" s="54">
        <v>4</v>
      </c>
      <c r="O26" s="30"/>
      <c r="P26" s="40" t="s">
        <v>1201</v>
      </c>
      <c r="Q26" s="38"/>
      <c r="R26" s="54">
        <v>4</v>
      </c>
      <c r="S26" s="30"/>
      <c r="T26" s="66" t="s">
        <v>1400</v>
      </c>
      <c r="U26" s="38"/>
      <c r="V26" s="54">
        <v>4</v>
      </c>
      <c r="W26" s="30"/>
      <c r="X26" s="26" t="s">
        <v>1426</v>
      </c>
      <c r="Y26" s="38" t="s">
        <v>1425</v>
      </c>
      <c r="Z26" s="28" t="s">
        <v>1856</v>
      </c>
      <c r="AA26" s="30" t="s">
        <v>1856</v>
      </c>
      <c r="AB26" s="26"/>
      <c r="AC26" s="38"/>
      <c r="AD26" s="28"/>
      <c r="AE26" s="30"/>
    </row>
    <row r="27" spans="2:31" x14ac:dyDescent="0.3">
      <c r="B27" s="8">
        <v>13</v>
      </c>
      <c r="C27" s="5">
        <v>14</v>
      </c>
      <c r="D27" s="26"/>
      <c r="E27" s="55" t="s">
        <v>1294</v>
      </c>
      <c r="F27" s="17" t="s">
        <v>1293</v>
      </c>
      <c r="G27" s="18" t="s">
        <v>1293</v>
      </c>
      <c r="H27" s="66" t="s">
        <v>1318</v>
      </c>
      <c r="I27" s="55" t="s">
        <v>1187</v>
      </c>
      <c r="J27" s="17" t="s">
        <v>1316</v>
      </c>
      <c r="K27" s="18" t="s">
        <v>1317</v>
      </c>
      <c r="L27" s="66" t="s">
        <v>1359</v>
      </c>
      <c r="M27" s="55" t="s">
        <v>1343</v>
      </c>
      <c r="N27" s="47"/>
      <c r="O27" s="48"/>
      <c r="P27" s="40" t="s">
        <v>1370</v>
      </c>
      <c r="Q27" s="55" t="s">
        <v>1369</v>
      </c>
      <c r="R27" s="17" t="s">
        <v>1854</v>
      </c>
      <c r="S27" s="18" t="s">
        <v>1854</v>
      </c>
      <c r="T27" s="26"/>
      <c r="U27" s="55" t="s">
        <v>1393</v>
      </c>
      <c r="V27" s="17" t="s">
        <v>1402</v>
      </c>
      <c r="W27" s="18" t="s">
        <v>1393</v>
      </c>
      <c r="X27" s="26"/>
      <c r="Y27" s="55" t="s">
        <v>1854</v>
      </c>
      <c r="Z27" s="47"/>
      <c r="AA27" s="18" t="s">
        <v>1427</v>
      </c>
      <c r="AB27" s="26"/>
      <c r="AC27" s="55"/>
      <c r="AD27" s="17"/>
      <c r="AE27" s="18"/>
    </row>
    <row r="28" spans="2:31" x14ac:dyDescent="0.3">
      <c r="B28" s="8">
        <v>14</v>
      </c>
      <c r="C28" s="5">
        <v>15</v>
      </c>
      <c r="D28" s="26"/>
      <c r="E28" s="37" t="s">
        <v>1293</v>
      </c>
      <c r="F28" s="47"/>
      <c r="G28" s="18" t="s">
        <v>1293</v>
      </c>
      <c r="H28" s="26"/>
      <c r="I28" s="37" t="s">
        <v>1316</v>
      </c>
      <c r="J28" s="47"/>
      <c r="K28" s="18" t="s">
        <v>1320</v>
      </c>
      <c r="L28" s="26"/>
      <c r="M28" s="37" t="s">
        <v>1344</v>
      </c>
      <c r="N28" s="17" t="s">
        <v>1349</v>
      </c>
      <c r="O28" s="18" t="s">
        <v>1350</v>
      </c>
      <c r="P28" s="51"/>
      <c r="Q28" s="37" t="s">
        <v>1857</v>
      </c>
      <c r="R28" s="17" t="s">
        <v>1854</v>
      </c>
      <c r="S28" s="18" t="s">
        <v>1854</v>
      </c>
      <c r="T28" s="67" t="s">
        <v>1372</v>
      </c>
      <c r="U28" s="37" t="s">
        <v>1403</v>
      </c>
      <c r="V28" s="17" t="s">
        <v>1393</v>
      </c>
      <c r="W28" s="18" t="s">
        <v>1401</v>
      </c>
      <c r="X28" s="26"/>
      <c r="Y28" s="46"/>
      <c r="Z28" s="17" t="s">
        <v>1428</v>
      </c>
      <c r="AA28" s="18" t="s">
        <v>1429</v>
      </c>
      <c r="AB28" s="26"/>
      <c r="AC28" s="37"/>
      <c r="AD28" s="17"/>
      <c r="AE28" s="18"/>
    </row>
    <row r="29" spans="2:31" x14ac:dyDescent="0.3">
      <c r="B29" s="8">
        <v>15</v>
      </c>
      <c r="C29" s="5">
        <v>16</v>
      </c>
      <c r="D29" s="66" t="s">
        <v>1303</v>
      </c>
      <c r="E29" s="38"/>
      <c r="F29" s="54" t="s">
        <v>1293</v>
      </c>
      <c r="G29" s="18" t="s">
        <v>1295</v>
      </c>
      <c r="H29" s="66" t="s">
        <v>1315</v>
      </c>
      <c r="I29" s="38"/>
      <c r="J29" s="54" t="s">
        <v>1319</v>
      </c>
      <c r="K29" s="18" t="s">
        <v>1322</v>
      </c>
      <c r="L29" s="40" t="s">
        <v>1347</v>
      </c>
      <c r="M29" s="38" t="s">
        <v>1351</v>
      </c>
      <c r="N29" s="54" t="s">
        <v>1351</v>
      </c>
      <c r="O29" s="18" t="s">
        <v>1839</v>
      </c>
      <c r="P29" s="26"/>
      <c r="Q29" s="38"/>
      <c r="R29" s="54" t="s">
        <v>1854</v>
      </c>
      <c r="S29" s="18" t="s">
        <v>1854</v>
      </c>
      <c r="T29" s="26"/>
      <c r="U29" s="38"/>
      <c r="V29" s="47"/>
      <c r="W29" s="48"/>
      <c r="X29" s="26"/>
      <c r="Y29" s="38" t="s">
        <v>1429</v>
      </c>
      <c r="Z29" s="54" t="s">
        <v>1430</v>
      </c>
      <c r="AA29" s="18" t="s">
        <v>19</v>
      </c>
      <c r="AB29" s="26"/>
      <c r="AC29" s="38"/>
      <c r="AD29" s="54"/>
      <c r="AE29" s="18"/>
    </row>
    <row r="30" spans="2:31" x14ac:dyDescent="0.3">
      <c r="B30" s="8">
        <v>16</v>
      </c>
      <c r="C30" s="5">
        <v>17</v>
      </c>
      <c r="D30" s="29" t="s">
        <v>1297</v>
      </c>
      <c r="E30" s="37" t="s">
        <v>1293</v>
      </c>
      <c r="F30" s="47"/>
      <c r="G30" s="18" t="s">
        <v>1296</v>
      </c>
      <c r="H30" s="26"/>
      <c r="I30" s="37" t="s">
        <v>1322</v>
      </c>
      <c r="J30" s="17" t="s">
        <v>1322</v>
      </c>
      <c r="K30" s="18" t="s">
        <v>1320</v>
      </c>
      <c r="L30" s="26"/>
      <c r="M30" s="37" t="s">
        <v>1858</v>
      </c>
      <c r="N30" s="17" t="s">
        <v>1346</v>
      </c>
      <c r="O30" s="18" t="s">
        <v>1348</v>
      </c>
      <c r="P30" s="26"/>
      <c r="Q30" s="37" t="s">
        <v>1368</v>
      </c>
      <c r="R30" s="17" t="s">
        <v>19</v>
      </c>
      <c r="S30" s="18" t="s">
        <v>1374</v>
      </c>
      <c r="T30" s="66" t="s">
        <v>1398</v>
      </c>
      <c r="U30" s="37" t="s">
        <v>1399</v>
      </c>
      <c r="V30" s="17" t="s">
        <v>1399</v>
      </c>
      <c r="W30" s="18" t="s">
        <v>1399</v>
      </c>
      <c r="X30" s="26"/>
      <c r="Y30" s="37" t="s">
        <v>19</v>
      </c>
      <c r="Z30" s="47"/>
      <c r="AA30" s="18" t="s">
        <v>1431</v>
      </c>
      <c r="AB30" s="26"/>
      <c r="AC30" s="37"/>
      <c r="AD30" s="17"/>
      <c r="AE30" s="18"/>
    </row>
    <row r="31" spans="2:31" x14ac:dyDescent="0.3">
      <c r="B31" s="8">
        <v>17</v>
      </c>
      <c r="C31" s="5">
        <v>18</v>
      </c>
      <c r="D31" s="40" t="s">
        <v>605</v>
      </c>
      <c r="E31" s="38"/>
      <c r="F31" s="28">
        <v>2</v>
      </c>
      <c r="G31" s="18">
        <v>2</v>
      </c>
      <c r="H31" s="40" t="s">
        <v>605</v>
      </c>
      <c r="I31" s="38"/>
      <c r="J31" s="28">
        <v>2</v>
      </c>
      <c r="K31" s="18">
        <v>2</v>
      </c>
      <c r="L31" s="66" t="s">
        <v>605</v>
      </c>
      <c r="M31" s="38" t="s">
        <v>1345</v>
      </c>
      <c r="N31" s="28" t="s">
        <v>1345</v>
      </c>
      <c r="O31" s="18">
        <v>2</v>
      </c>
      <c r="P31" s="66" t="s">
        <v>605</v>
      </c>
      <c r="Q31" s="38"/>
      <c r="R31" s="28">
        <v>2</v>
      </c>
      <c r="S31" s="18" t="s">
        <v>1376</v>
      </c>
      <c r="T31" s="40" t="s">
        <v>605</v>
      </c>
      <c r="U31" s="38" t="s">
        <v>1404</v>
      </c>
      <c r="V31" s="28" t="s">
        <v>1405</v>
      </c>
      <c r="W31" s="48"/>
      <c r="X31" s="26"/>
      <c r="Y31" s="38" t="s">
        <v>1429</v>
      </c>
      <c r="Z31" s="28" t="s">
        <v>1429</v>
      </c>
      <c r="AA31" s="18" t="s">
        <v>1432</v>
      </c>
      <c r="AB31" s="26"/>
      <c r="AC31" s="38"/>
      <c r="AD31" s="28"/>
      <c r="AE31" s="18"/>
    </row>
    <row r="32" spans="2:31" x14ac:dyDescent="0.3">
      <c r="B32" s="9">
        <v>18</v>
      </c>
      <c r="C32" s="2">
        <v>19</v>
      </c>
      <c r="D32" s="40" t="s">
        <v>1092</v>
      </c>
      <c r="E32" s="46"/>
      <c r="F32" s="54" t="s">
        <v>1298</v>
      </c>
      <c r="G32" s="48"/>
      <c r="H32" s="40" t="s">
        <v>1172</v>
      </c>
      <c r="I32" s="46"/>
      <c r="J32" s="54" t="s">
        <v>1325</v>
      </c>
      <c r="K32" s="48"/>
      <c r="L32" s="26"/>
      <c r="M32" s="55" t="s">
        <v>1353</v>
      </c>
      <c r="N32" s="54" t="s">
        <v>1354</v>
      </c>
      <c r="O32" s="18" t="s">
        <v>1355</v>
      </c>
      <c r="P32" s="66" t="s">
        <v>1381</v>
      </c>
      <c r="Q32" s="55" t="s">
        <v>1378</v>
      </c>
      <c r="R32" s="54" t="s">
        <v>1377</v>
      </c>
      <c r="S32" s="18" t="s">
        <v>1375</v>
      </c>
      <c r="T32" s="26"/>
      <c r="U32" s="55">
        <v>2</v>
      </c>
      <c r="V32" s="54">
        <v>2</v>
      </c>
      <c r="W32" s="48" t="s">
        <v>1384</v>
      </c>
      <c r="X32" s="26" t="s">
        <v>1433</v>
      </c>
      <c r="Y32" s="55">
        <v>3</v>
      </c>
      <c r="Z32" s="54">
        <v>3</v>
      </c>
      <c r="AA32" s="18"/>
      <c r="AB32" s="26"/>
      <c r="AC32" s="55"/>
      <c r="AD32" s="54"/>
      <c r="AE32" s="18"/>
    </row>
    <row r="33" spans="2:31" x14ac:dyDescent="0.3">
      <c r="B33" s="9">
        <v>19</v>
      </c>
      <c r="C33" s="2">
        <v>20</v>
      </c>
      <c r="D33" s="26"/>
      <c r="E33" s="37" t="s">
        <v>1300</v>
      </c>
      <c r="F33" s="17" t="s">
        <v>1300</v>
      </c>
      <c r="G33" s="34" t="s">
        <v>1301</v>
      </c>
      <c r="H33" s="29" t="s">
        <v>1326</v>
      </c>
      <c r="I33" s="37" t="s">
        <v>1327</v>
      </c>
      <c r="J33" s="17" t="s">
        <v>1328</v>
      </c>
      <c r="K33" s="34" t="s">
        <v>1329</v>
      </c>
      <c r="L33" s="40" t="s">
        <v>624</v>
      </c>
      <c r="M33" s="37" t="s">
        <v>1355</v>
      </c>
      <c r="N33" s="17" t="s">
        <v>1356</v>
      </c>
      <c r="O33" s="34" t="s">
        <v>1356</v>
      </c>
      <c r="P33" s="66" t="s">
        <v>1382</v>
      </c>
      <c r="Q33" s="37" t="s">
        <v>1379</v>
      </c>
      <c r="R33" s="47"/>
      <c r="S33" s="48"/>
      <c r="T33" s="40" t="s">
        <v>624</v>
      </c>
      <c r="U33" s="37">
        <v>3</v>
      </c>
      <c r="V33" s="17">
        <v>3</v>
      </c>
      <c r="W33" s="34"/>
      <c r="X33" s="26"/>
      <c r="Y33" s="37"/>
      <c r="Z33" s="17"/>
      <c r="AA33" s="34"/>
      <c r="AB33" s="26"/>
      <c r="AC33" s="37"/>
      <c r="AD33" s="17"/>
      <c r="AE33" s="34"/>
    </row>
    <row r="34" spans="2:31" x14ac:dyDescent="0.3">
      <c r="B34" s="9">
        <v>20</v>
      </c>
      <c r="C34" s="2">
        <v>21</v>
      </c>
      <c r="D34" s="40" t="s">
        <v>624</v>
      </c>
      <c r="E34" s="37">
        <v>3</v>
      </c>
      <c r="F34" s="17">
        <v>3</v>
      </c>
      <c r="G34" s="18"/>
      <c r="H34" s="40" t="s">
        <v>624</v>
      </c>
      <c r="I34" s="37">
        <v>3</v>
      </c>
      <c r="J34" s="17">
        <v>3</v>
      </c>
      <c r="K34" s="18"/>
      <c r="L34" s="26"/>
      <c r="M34" s="37" t="s">
        <v>1355</v>
      </c>
      <c r="N34" s="17" t="s">
        <v>1358</v>
      </c>
      <c r="O34" s="18"/>
      <c r="P34" s="40" t="s">
        <v>624</v>
      </c>
      <c r="Q34" s="37">
        <v>3</v>
      </c>
      <c r="R34" s="17">
        <v>3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x14ac:dyDescent="0.3">
      <c r="B35" s="9">
        <v>21</v>
      </c>
      <c r="C35" s="2">
        <v>22</v>
      </c>
      <c r="D35" s="40" t="s">
        <v>21</v>
      </c>
      <c r="E35" s="37"/>
      <c r="F35" s="17">
        <v>5</v>
      </c>
      <c r="G35" s="18">
        <v>5</v>
      </c>
      <c r="H35" s="40" t="s">
        <v>21</v>
      </c>
      <c r="I35" s="37"/>
      <c r="J35" s="17">
        <v>5</v>
      </c>
      <c r="K35" s="18">
        <v>5</v>
      </c>
      <c r="L35" s="26"/>
      <c r="M35" s="37">
        <v>3</v>
      </c>
      <c r="N35" s="17">
        <v>3</v>
      </c>
      <c r="O35" s="18"/>
      <c r="P35" s="29" t="s">
        <v>21</v>
      </c>
      <c r="Q35" s="37"/>
      <c r="R35" s="17"/>
      <c r="S35" s="18"/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22</v>
      </c>
      <c r="C36" s="2">
        <v>23</v>
      </c>
      <c r="D36" s="66" t="s">
        <v>1306</v>
      </c>
      <c r="E36" s="37">
        <v>5</v>
      </c>
      <c r="F36" s="17"/>
      <c r="G36" s="18" t="s">
        <v>1305</v>
      </c>
      <c r="H36" s="66" t="s">
        <v>1357</v>
      </c>
      <c r="I36" s="37">
        <v>5</v>
      </c>
      <c r="J36" s="17" t="s">
        <v>1330</v>
      </c>
      <c r="K36" s="18"/>
      <c r="L36" s="66" t="s">
        <v>1362</v>
      </c>
      <c r="M36" s="37"/>
      <c r="N36" s="17"/>
      <c r="O36" s="18"/>
      <c r="P36" s="29" t="s">
        <v>1385</v>
      </c>
      <c r="Q36" s="37"/>
      <c r="R36" s="17"/>
      <c r="S36" s="18"/>
      <c r="T36" s="40" t="s">
        <v>1410</v>
      </c>
      <c r="U36" s="37" t="s">
        <v>1409</v>
      </c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ht="17.25" thickBot="1" x14ac:dyDescent="0.35">
      <c r="B37" s="10">
        <v>23</v>
      </c>
      <c r="C37" s="11">
        <v>24</v>
      </c>
      <c r="D37" s="27"/>
      <c r="E37" s="39"/>
      <c r="F37" s="20"/>
      <c r="G37" s="21"/>
      <c r="H37" s="27"/>
      <c r="I37" s="39"/>
      <c r="J37" s="20"/>
      <c r="K37" s="21"/>
      <c r="L37" s="27"/>
      <c r="M37" s="39" t="s">
        <v>1361</v>
      </c>
      <c r="N37" s="20"/>
      <c r="O37" s="21"/>
      <c r="P37" s="27"/>
      <c r="Q37" s="39"/>
      <c r="R37" s="20"/>
      <c r="S37" s="21"/>
      <c r="T37" s="27"/>
      <c r="U37" s="39"/>
      <c r="V37" s="20"/>
      <c r="W37" s="21"/>
      <c r="X37" s="27"/>
      <c r="Y37" s="39"/>
      <c r="Z37" s="20"/>
      <c r="AA37" s="21"/>
      <c r="AB37" s="27"/>
      <c r="AC37" s="39"/>
      <c r="AD37" s="20"/>
      <c r="AE37" s="21"/>
    </row>
    <row r="38" spans="2:31" x14ac:dyDescent="0.3">
      <c r="B38" s="102" t="s">
        <v>5</v>
      </c>
      <c r="C38" s="103"/>
      <c r="D38" s="72" t="s">
        <v>1238</v>
      </c>
      <c r="E38" s="145">
        <v>8</v>
      </c>
      <c r="F38" s="146"/>
      <c r="G38" s="147"/>
      <c r="H38" s="72" t="s">
        <v>1238</v>
      </c>
      <c r="I38" s="145">
        <v>8</v>
      </c>
      <c r="J38" s="146"/>
      <c r="K38" s="147"/>
      <c r="L38" s="72" t="s">
        <v>1238</v>
      </c>
      <c r="M38" s="145">
        <v>7</v>
      </c>
      <c r="N38" s="146"/>
      <c r="O38" s="147"/>
      <c r="P38" s="72" t="s">
        <v>1238</v>
      </c>
      <c r="Q38" s="145">
        <v>5</v>
      </c>
      <c r="R38" s="146"/>
      <c r="S38" s="147"/>
      <c r="T38" s="72" t="s">
        <v>1238</v>
      </c>
      <c r="U38" s="145">
        <v>4</v>
      </c>
      <c r="V38" s="146"/>
      <c r="W38" s="147"/>
      <c r="X38" s="72" t="s">
        <v>1238</v>
      </c>
      <c r="Y38" s="145"/>
      <c r="Z38" s="146"/>
      <c r="AA38" s="147"/>
      <c r="AB38" s="72" t="s">
        <v>1238</v>
      </c>
      <c r="AC38" s="145"/>
      <c r="AD38" s="146"/>
      <c r="AE38" s="147"/>
    </row>
    <row r="39" spans="2:31" x14ac:dyDescent="0.3">
      <c r="B39" s="104"/>
      <c r="C39" s="105"/>
      <c r="D39" s="73" t="s">
        <v>1239</v>
      </c>
      <c r="E39" s="148">
        <v>3</v>
      </c>
      <c r="F39" s="149"/>
      <c r="G39" s="150"/>
      <c r="H39" s="73" t="s">
        <v>1239</v>
      </c>
      <c r="I39" s="148">
        <v>5</v>
      </c>
      <c r="J39" s="149"/>
      <c r="K39" s="150"/>
      <c r="L39" s="73" t="s">
        <v>1239</v>
      </c>
      <c r="M39" s="148">
        <v>4</v>
      </c>
      <c r="N39" s="149"/>
      <c r="O39" s="150"/>
      <c r="P39" s="73" t="s">
        <v>1239</v>
      </c>
      <c r="Q39" s="148">
        <v>5</v>
      </c>
      <c r="R39" s="149"/>
      <c r="S39" s="150"/>
      <c r="T39" s="73" t="s">
        <v>1239</v>
      </c>
      <c r="U39" s="148">
        <v>4</v>
      </c>
      <c r="V39" s="149"/>
      <c r="W39" s="150"/>
      <c r="X39" s="73" t="s">
        <v>1239</v>
      </c>
      <c r="Y39" s="148"/>
      <c r="Z39" s="149"/>
      <c r="AA39" s="150"/>
      <c r="AB39" s="73" t="s">
        <v>1239</v>
      </c>
      <c r="AC39" s="148"/>
      <c r="AD39" s="149"/>
      <c r="AE39" s="150"/>
    </row>
    <row r="40" spans="2:31" ht="17.25" thickBot="1" x14ac:dyDescent="0.35">
      <c r="B40" s="104"/>
      <c r="C40" s="105"/>
      <c r="D40" s="74" t="s">
        <v>1240</v>
      </c>
      <c r="E40" s="151">
        <v>2</v>
      </c>
      <c r="F40" s="152"/>
      <c r="G40" s="153"/>
      <c r="H40" s="74" t="s">
        <v>1240</v>
      </c>
      <c r="I40" s="151">
        <v>1</v>
      </c>
      <c r="J40" s="152"/>
      <c r="K40" s="153"/>
      <c r="L40" s="74" t="s">
        <v>1240</v>
      </c>
      <c r="M40" s="151">
        <v>1</v>
      </c>
      <c r="N40" s="152"/>
      <c r="O40" s="153"/>
      <c r="P40" s="74" t="s">
        <v>1240</v>
      </c>
      <c r="Q40" s="151">
        <v>2</v>
      </c>
      <c r="R40" s="152"/>
      <c r="S40" s="153"/>
      <c r="T40" s="74" t="s">
        <v>1240</v>
      </c>
      <c r="U40" s="151">
        <v>1</v>
      </c>
      <c r="V40" s="152"/>
      <c r="W40" s="153"/>
      <c r="X40" s="74" t="s">
        <v>1240</v>
      </c>
      <c r="Y40" s="151"/>
      <c r="Z40" s="152"/>
      <c r="AA40" s="153"/>
      <c r="AB40" s="74" t="s">
        <v>1240</v>
      </c>
      <c r="AC40" s="151"/>
      <c r="AD40" s="152"/>
      <c r="AE40" s="153"/>
    </row>
    <row r="41" spans="2:31" x14ac:dyDescent="0.3">
      <c r="B41" s="104"/>
      <c r="C41" s="105"/>
      <c r="D41" s="200" t="s">
        <v>1290</v>
      </c>
      <c r="E41" s="201"/>
      <c r="F41" s="201"/>
      <c r="G41" s="202"/>
      <c r="H41" s="181" t="s">
        <v>1313</v>
      </c>
      <c r="I41" s="182"/>
      <c r="J41" s="182"/>
      <c r="K41" s="183"/>
      <c r="L41" s="181" t="s">
        <v>1334</v>
      </c>
      <c r="M41" s="182"/>
      <c r="N41" s="182"/>
      <c r="O41" s="183"/>
      <c r="P41" s="157" t="s">
        <v>1373</v>
      </c>
      <c r="Q41" s="158"/>
      <c r="R41" s="158"/>
      <c r="S41" s="159"/>
      <c r="T41" s="181" t="s">
        <v>1388</v>
      </c>
      <c r="U41" s="182"/>
      <c r="V41" s="182"/>
      <c r="W41" s="183"/>
      <c r="X41" s="181" t="s">
        <v>1422</v>
      </c>
      <c r="Y41" s="182"/>
      <c r="Z41" s="182"/>
      <c r="AA41" s="183"/>
      <c r="AB41" s="157" t="s">
        <v>1434</v>
      </c>
      <c r="AC41" s="158"/>
      <c r="AD41" s="158"/>
      <c r="AE41" s="159"/>
    </row>
    <row r="42" spans="2:31" x14ac:dyDescent="0.3">
      <c r="B42" s="106"/>
      <c r="C42" s="107"/>
      <c r="D42" s="163" t="s">
        <v>1304</v>
      </c>
      <c r="E42" s="164"/>
      <c r="F42" s="164"/>
      <c r="G42" s="165"/>
      <c r="H42" s="184" t="s">
        <v>1321</v>
      </c>
      <c r="I42" s="185"/>
      <c r="J42" s="185"/>
      <c r="K42" s="186"/>
      <c r="L42" s="163" t="s">
        <v>1352</v>
      </c>
      <c r="M42" s="164"/>
      <c r="N42" s="164"/>
      <c r="O42" s="165"/>
      <c r="P42" s="160" t="s">
        <v>1420</v>
      </c>
      <c r="Q42" s="161"/>
      <c r="R42" s="161"/>
      <c r="S42" s="162"/>
      <c r="T42" s="169" t="s">
        <v>1389</v>
      </c>
      <c r="U42" s="170"/>
      <c r="V42" s="170"/>
      <c r="W42" s="171"/>
      <c r="X42" s="160"/>
      <c r="Y42" s="161"/>
      <c r="Z42" s="161"/>
      <c r="AA42" s="162"/>
      <c r="AB42" s="160"/>
      <c r="AC42" s="161"/>
      <c r="AD42" s="161"/>
      <c r="AE42" s="162"/>
    </row>
    <row r="43" spans="2:31" x14ac:dyDescent="0.3">
      <c r="B43" s="106"/>
      <c r="C43" s="107"/>
      <c r="D43" s="160"/>
      <c r="E43" s="161"/>
      <c r="F43" s="161"/>
      <c r="G43" s="162"/>
      <c r="H43" s="184" t="s">
        <v>1324</v>
      </c>
      <c r="I43" s="185"/>
      <c r="J43" s="185"/>
      <c r="K43" s="186"/>
      <c r="L43" s="184" t="s">
        <v>1360</v>
      </c>
      <c r="M43" s="185"/>
      <c r="N43" s="185"/>
      <c r="O43" s="186"/>
      <c r="P43" s="163" t="s">
        <v>1383</v>
      </c>
      <c r="Q43" s="164"/>
      <c r="R43" s="164"/>
      <c r="S43" s="165"/>
      <c r="T43" s="163" t="s">
        <v>1406</v>
      </c>
      <c r="U43" s="164"/>
      <c r="V43" s="164"/>
      <c r="W43" s="165"/>
      <c r="X43" s="160"/>
      <c r="Y43" s="161"/>
      <c r="Z43" s="161"/>
      <c r="AA43" s="162"/>
      <c r="AB43" s="160"/>
      <c r="AC43" s="161"/>
      <c r="AD43" s="161"/>
      <c r="AE43" s="162"/>
    </row>
    <row r="44" spans="2:31" x14ac:dyDescent="0.3">
      <c r="B44" s="106"/>
      <c r="C44" s="107"/>
      <c r="D44" s="160"/>
      <c r="E44" s="161"/>
      <c r="F44" s="161"/>
      <c r="G44" s="162"/>
      <c r="H44" s="160"/>
      <c r="I44" s="161"/>
      <c r="J44" s="161"/>
      <c r="K44" s="162"/>
      <c r="L44" s="184" t="s">
        <v>1366</v>
      </c>
      <c r="M44" s="185"/>
      <c r="N44" s="185"/>
      <c r="O44" s="186"/>
      <c r="P44" s="163" t="s">
        <v>1386</v>
      </c>
      <c r="Q44" s="164"/>
      <c r="R44" s="164"/>
      <c r="S44" s="165"/>
      <c r="T44" s="184" t="s">
        <v>1407</v>
      </c>
      <c r="U44" s="185"/>
      <c r="V44" s="185"/>
      <c r="W44" s="186"/>
      <c r="X44" s="160"/>
      <c r="Y44" s="161"/>
      <c r="Z44" s="161"/>
      <c r="AA44" s="162"/>
      <c r="AB44" s="160"/>
      <c r="AC44" s="161"/>
      <c r="AD44" s="161"/>
      <c r="AE44" s="162"/>
    </row>
    <row r="45" spans="2:31" ht="17.25" thickBot="1" x14ac:dyDescent="0.35">
      <c r="B45" s="108"/>
      <c r="C45" s="109"/>
      <c r="D45" s="166"/>
      <c r="E45" s="167"/>
      <c r="F45" s="167"/>
      <c r="G45" s="168"/>
      <c r="H45" s="166"/>
      <c r="I45" s="167"/>
      <c r="J45" s="167"/>
      <c r="K45" s="168"/>
      <c r="L45" s="166"/>
      <c r="M45" s="167"/>
      <c r="N45" s="167"/>
      <c r="O45" s="168"/>
      <c r="P45" s="166"/>
      <c r="Q45" s="167"/>
      <c r="R45" s="167"/>
      <c r="S45" s="168"/>
      <c r="T45" s="166"/>
      <c r="U45" s="167"/>
      <c r="V45" s="167"/>
      <c r="W45" s="168"/>
      <c r="X45" s="166"/>
      <c r="Y45" s="167"/>
      <c r="Z45" s="167"/>
      <c r="AA45" s="168"/>
      <c r="AB45" s="166"/>
      <c r="AC45" s="167"/>
      <c r="AD45" s="167"/>
      <c r="AE45" s="168"/>
    </row>
    <row r="46" spans="2:31" x14ac:dyDescent="0.3">
      <c r="B46" s="69"/>
      <c r="C46" s="69"/>
      <c r="D46" s="70"/>
      <c r="E46" s="70"/>
      <c r="F46" s="70"/>
      <c r="G46" s="70"/>
      <c r="H46" s="70"/>
      <c r="I46" s="70"/>
      <c r="J46" s="70"/>
      <c r="K46" s="70"/>
      <c r="L46" s="70"/>
      <c r="M46" s="70"/>
      <c r="N46" s="70"/>
      <c r="O46" s="70"/>
      <c r="P46" s="70"/>
      <c r="Q46" s="70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70"/>
      <c r="AC46" s="70"/>
      <c r="AD46" s="70"/>
      <c r="AE46" s="70"/>
    </row>
    <row r="47" spans="2:31" x14ac:dyDescent="0.3">
      <c r="B47" s="69"/>
      <c r="C47" s="69"/>
      <c r="D47" s="70"/>
      <c r="E47" s="70"/>
      <c r="F47" s="70"/>
      <c r="G47" s="70"/>
      <c r="H47" s="70"/>
      <c r="I47" s="70"/>
      <c r="J47" s="70"/>
      <c r="K47" s="70"/>
      <c r="L47" s="70"/>
      <c r="M47" s="70"/>
      <c r="N47" s="70"/>
      <c r="O47" s="70"/>
      <c r="P47" s="70"/>
      <c r="Q47" s="70"/>
      <c r="R47" s="70"/>
      <c r="S47" s="70"/>
      <c r="T47" s="70"/>
      <c r="U47" s="70"/>
      <c r="V47" s="70"/>
      <c r="W47" s="70"/>
      <c r="X47" s="70"/>
      <c r="Y47" s="70"/>
      <c r="Z47" s="70"/>
      <c r="AA47" s="70"/>
      <c r="AB47" s="70"/>
      <c r="AC47" s="70"/>
      <c r="AD47" s="70"/>
      <c r="AE47" s="70"/>
    </row>
    <row r="49" spans="2:31" x14ac:dyDescent="0.3">
      <c r="B49" s="65" t="s">
        <v>1287</v>
      </c>
      <c r="C49" s="65" t="s">
        <v>1288</v>
      </c>
    </row>
    <row r="50" spans="2:31" x14ac:dyDescent="0.3">
      <c r="B50" s="1">
        <f t="shared" ref="B50:B56" si="0">SUM(E50,I50,M50,Q50,U50,Y50,AC50)</f>
        <v>116</v>
      </c>
      <c r="C50" s="71">
        <f t="shared" ref="C50:C56" si="1">B50*20/60</f>
        <v>38.666666666666664</v>
      </c>
      <c r="D50" s="1" t="s">
        <v>1272</v>
      </c>
      <c r="E50" s="1">
        <f>COUNTIF($E$14:$G$37, "C"&amp;"*")</f>
        <v>19</v>
      </c>
      <c r="F50" s="1">
        <f t="shared" ref="F50:F56" si="2">E50/3</f>
        <v>6.333333333333333</v>
      </c>
      <c r="G50" s="1"/>
      <c r="H50" s="1"/>
      <c r="I50" s="1">
        <f>COUNTIF($I$14:$K$37, "C"&amp;"*")</f>
        <v>19</v>
      </c>
      <c r="J50" s="1">
        <f t="shared" ref="J50:J56" si="3">I50/3</f>
        <v>6.333333333333333</v>
      </c>
      <c r="K50" s="1"/>
      <c r="L50" s="1"/>
      <c r="M50" s="1">
        <f>COUNTIF($M$14:$O$37, "C"&amp;"*")</f>
        <v>27</v>
      </c>
      <c r="N50" s="1">
        <f t="shared" ref="N50:N56" si="4">M50/3</f>
        <v>9</v>
      </c>
      <c r="O50" s="1"/>
      <c r="P50" s="1"/>
      <c r="Q50" s="1">
        <f>COUNTIF($Q$14:$S$37, "C"&amp;"*")</f>
        <v>15</v>
      </c>
      <c r="R50" s="1">
        <f t="shared" ref="R50:R56" si="5">Q50/3</f>
        <v>5</v>
      </c>
      <c r="S50" s="1"/>
      <c r="T50" s="1"/>
      <c r="U50" s="1">
        <f>COUNTIF($U$14:$W$37, "C"&amp;"*")</f>
        <v>21</v>
      </c>
      <c r="V50" s="1">
        <f t="shared" ref="V50:V56" si="6">U50/3</f>
        <v>7</v>
      </c>
      <c r="W50" s="1"/>
      <c r="X50" s="1"/>
      <c r="Y50" s="1">
        <f>COUNTIF($Y$14:$AA$37, "C"&amp;"*")</f>
        <v>15</v>
      </c>
      <c r="Z50" s="1">
        <f t="shared" ref="Z50:Z56" si="7">Y50/3</f>
        <v>5</v>
      </c>
      <c r="AA50" s="1"/>
      <c r="AB50" s="1"/>
      <c r="AC50" s="1">
        <f>COUNTIF($AC$14:$AE$37, "C"&amp;"*")</f>
        <v>0</v>
      </c>
      <c r="AD50" s="1">
        <f t="shared" ref="AD50:AD56" si="8">AC50/3</f>
        <v>0</v>
      </c>
      <c r="AE50" s="1"/>
    </row>
    <row r="51" spans="2:31" x14ac:dyDescent="0.3">
      <c r="B51" s="1">
        <f t="shared" si="0"/>
        <v>2</v>
      </c>
      <c r="C51" s="71">
        <f t="shared" si="1"/>
        <v>0.66666666666666663</v>
      </c>
      <c r="D51" s="1" t="s">
        <v>1873</v>
      </c>
      <c r="E51" s="1">
        <f>COUNTIF($E$14:$G$37, "AC"&amp;"*")</f>
        <v>0</v>
      </c>
      <c r="F51" s="1">
        <f t="shared" si="2"/>
        <v>0</v>
      </c>
      <c r="G51" s="1"/>
      <c r="H51" s="1"/>
      <c r="I51" s="1">
        <f>COUNTIF($I$14:$K$37, "AC"&amp;"*")</f>
        <v>0</v>
      </c>
      <c r="J51" s="1">
        <f t="shared" si="3"/>
        <v>0</v>
      </c>
      <c r="K51" s="1"/>
      <c r="L51" s="1"/>
      <c r="M51" s="1">
        <f>COUNTIF($M$14:$O$37, "AC"&amp;"*")</f>
        <v>2</v>
      </c>
      <c r="N51" s="1">
        <f t="shared" si="4"/>
        <v>0.66666666666666663</v>
      </c>
      <c r="O51" s="1"/>
      <c r="P51" s="1"/>
      <c r="Q51" s="1">
        <f>COUNTIF($Q$14:$S$37, "AC"&amp;"*")</f>
        <v>0</v>
      </c>
      <c r="R51" s="1">
        <f t="shared" si="5"/>
        <v>0</v>
      </c>
      <c r="S51" s="1"/>
      <c r="T51" s="1"/>
      <c r="U51" s="1">
        <f>COUNTIF($U$14:$W$37, "AC"&amp;"*")</f>
        <v>0</v>
      </c>
      <c r="V51" s="1">
        <f t="shared" si="6"/>
        <v>0</v>
      </c>
      <c r="W51" s="1"/>
      <c r="X51" s="1"/>
      <c r="Y51" s="1">
        <f>COUNTIF($Y$14:$AA$37, "AC"&amp;"*")</f>
        <v>0</v>
      </c>
      <c r="Z51" s="1">
        <f t="shared" si="7"/>
        <v>0</v>
      </c>
      <c r="AA51" s="1"/>
      <c r="AB51" s="1"/>
      <c r="AC51" s="1">
        <f>COUNTIF($AC$14:$AE$37, "AC"&amp;"*")</f>
        <v>0</v>
      </c>
      <c r="AD51" s="1">
        <f t="shared" si="8"/>
        <v>0</v>
      </c>
      <c r="AE51" s="1"/>
    </row>
    <row r="52" spans="2:31" x14ac:dyDescent="0.3">
      <c r="B52" s="1">
        <f t="shared" si="0"/>
        <v>25</v>
      </c>
      <c r="C52" s="71">
        <f t="shared" si="1"/>
        <v>8.3333333333333339</v>
      </c>
      <c r="D52" s="1" t="s">
        <v>1273</v>
      </c>
      <c r="E52" s="1">
        <f>COUNTIF($E$14:$G$37, "P"&amp;"*")-COUNTIF($E$14:$G$37, "P1")</f>
        <v>4</v>
      </c>
      <c r="F52" s="1">
        <f t="shared" si="2"/>
        <v>1.3333333333333333</v>
      </c>
      <c r="G52" s="1"/>
      <c r="H52" s="1"/>
      <c r="I52" s="1">
        <f>COUNTIF($I$14:$K$37, "P"&amp;"*")-COUNTIF($I$14:$K$37, "P1")</f>
        <v>6</v>
      </c>
      <c r="J52" s="1">
        <f t="shared" si="3"/>
        <v>2</v>
      </c>
      <c r="K52" s="1"/>
      <c r="L52" s="1"/>
      <c r="M52" s="1">
        <f>COUNTIF($M$14:$O$37, "P"&amp;"*")-COUNTIF($M$14:$O$37, "P1")</f>
        <v>3</v>
      </c>
      <c r="N52" s="1">
        <f t="shared" si="4"/>
        <v>1</v>
      </c>
      <c r="O52" s="1"/>
      <c r="P52" s="1"/>
      <c r="Q52" s="1">
        <f>COUNTIF($Q$14:$S$37, "P"&amp;"*")-COUNTIF($Q$14:$S$37, "P1"&amp;"*")</f>
        <v>6</v>
      </c>
      <c r="R52" s="1">
        <f t="shared" si="5"/>
        <v>2</v>
      </c>
      <c r="S52" s="1"/>
      <c r="T52" s="1"/>
      <c r="U52" s="1">
        <f>COUNTIF($U$14:$W$37, "P"&amp;"*")-COUNTIF($U$14:$W$37, "P1"&amp;"*")</f>
        <v>3</v>
      </c>
      <c r="V52" s="1">
        <f t="shared" si="6"/>
        <v>1</v>
      </c>
      <c r="W52" s="1"/>
      <c r="X52" s="1"/>
      <c r="Y52" s="1">
        <f>COUNTIF($Y$14:$AA$37, "P"&amp;"*")-COUNTIF($Y$14:$AA$37, "P1"&amp;"*")</f>
        <v>3</v>
      </c>
      <c r="Z52" s="1">
        <f t="shared" si="7"/>
        <v>1</v>
      </c>
      <c r="AA52" s="1"/>
      <c r="AB52" s="1"/>
      <c r="AC52" s="1">
        <f>COUNTIF($AC$14:$AE$37, "P"&amp;"*")-COUNTIF($AC$14:$AE$37, "P1"&amp;"*")</f>
        <v>0</v>
      </c>
      <c r="AD52" s="1">
        <f t="shared" si="8"/>
        <v>0</v>
      </c>
      <c r="AE52" s="1"/>
    </row>
    <row r="53" spans="2:31" x14ac:dyDescent="0.3">
      <c r="B53" s="1">
        <f t="shared" si="0"/>
        <v>10</v>
      </c>
      <c r="C53" s="71">
        <f t="shared" si="1"/>
        <v>3.3333333333333335</v>
      </c>
      <c r="D53" s="1" t="s">
        <v>1841</v>
      </c>
      <c r="E53" s="1">
        <f>COUNTIF($E$14:$G$37, "AP"&amp;"*")</f>
        <v>0</v>
      </c>
      <c r="F53" s="1">
        <f t="shared" si="2"/>
        <v>0</v>
      </c>
      <c r="G53" s="1"/>
      <c r="H53" s="1"/>
      <c r="I53" s="1">
        <f>COUNTIF($I$14:$K$37, "AP"&amp;"*")</f>
        <v>0</v>
      </c>
      <c r="J53" s="1">
        <f t="shared" si="3"/>
        <v>0</v>
      </c>
      <c r="K53" s="1"/>
      <c r="L53" s="1"/>
      <c r="M53" s="1">
        <f>COUNTIF($M$14:$O$37, "AP"&amp;"*")</f>
        <v>0</v>
      </c>
      <c r="N53" s="1">
        <f t="shared" si="4"/>
        <v>0</v>
      </c>
      <c r="O53" s="1"/>
      <c r="P53" s="1"/>
      <c r="Q53" s="1">
        <f>COUNTIF($Q$14:$S$37, "AP"&amp;"*")</f>
        <v>7</v>
      </c>
      <c r="R53" s="1">
        <f t="shared" si="5"/>
        <v>2.3333333333333335</v>
      </c>
      <c r="S53" s="1"/>
      <c r="T53" s="1"/>
      <c r="U53" s="1">
        <f>COUNTIF($U$14:$W$37, "AP"&amp;"*")</f>
        <v>0</v>
      </c>
      <c r="V53" s="1">
        <f t="shared" si="6"/>
        <v>0</v>
      </c>
      <c r="W53" s="1"/>
      <c r="X53" s="1"/>
      <c r="Y53" s="1">
        <f>COUNTIF($Y$14:$AA$37, "AP"&amp;"*")</f>
        <v>3</v>
      </c>
      <c r="Z53" s="1">
        <f t="shared" si="7"/>
        <v>1</v>
      </c>
      <c r="AA53" s="1"/>
      <c r="AB53" s="1"/>
      <c r="AC53" s="1">
        <f>COUNTIF($AC$14:$AE$37, "AP"&amp;"*")</f>
        <v>0</v>
      </c>
      <c r="AD53" s="1">
        <f t="shared" si="8"/>
        <v>0</v>
      </c>
      <c r="AE53" s="1"/>
    </row>
    <row r="54" spans="2:31" x14ac:dyDescent="0.3">
      <c r="B54" s="1">
        <f t="shared" si="0"/>
        <v>29</v>
      </c>
      <c r="C54" s="71">
        <f t="shared" si="1"/>
        <v>9.6666666666666661</v>
      </c>
      <c r="D54" s="1" t="s">
        <v>1874</v>
      </c>
      <c r="E54" s="1">
        <f>COUNTIF($E$14:$G$37, 3) + COUNTIF($E$14:$G$37, "P1")</f>
        <v>5</v>
      </c>
      <c r="F54" s="1">
        <f t="shared" si="2"/>
        <v>1.6666666666666667</v>
      </c>
      <c r="G54" s="1"/>
      <c r="H54" s="1"/>
      <c r="I54" s="1">
        <f>COUNTIF($I$14:$K$37, 3) + COUNTIF($I$14:$K$37, "P1")</f>
        <v>5</v>
      </c>
      <c r="J54" s="1">
        <f t="shared" si="3"/>
        <v>1.6666666666666667</v>
      </c>
      <c r="K54" s="1"/>
      <c r="L54" s="1"/>
      <c r="M54" s="1">
        <f>COUNTIF($M$14:$O$37, 3) + COUNTIF($M$14:$O$37, "P1")</f>
        <v>5</v>
      </c>
      <c r="N54" s="1">
        <f t="shared" si="4"/>
        <v>1.6666666666666667</v>
      </c>
      <c r="O54" s="1"/>
      <c r="P54" s="1"/>
      <c r="Q54" s="1">
        <f>COUNTIF($Q$14:$S$37, 3) +COUNTIF($Q$14:$S$37, "P1")</f>
        <v>4</v>
      </c>
      <c r="R54" s="1">
        <f t="shared" si="5"/>
        <v>1.3333333333333333</v>
      </c>
      <c r="S54" s="1"/>
      <c r="T54" s="1"/>
      <c r="U54" s="1">
        <f>COUNTIF($U$14:$W$37, 3)+COUNTIF($U$14:$W$37, "P1")</f>
        <v>5</v>
      </c>
      <c r="V54" s="1">
        <f t="shared" si="6"/>
        <v>1.6666666666666667</v>
      </c>
      <c r="W54" s="1"/>
      <c r="X54" s="1"/>
      <c r="Y54" s="1">
        <f>COUNTIF($Y$14:$AA$37, 3)+COUNTIF($Y$14:$AA$37, "P1")</f>
        <v>5</v>
      </c>
      <c r="Z54" s="1">
        <f t="shared" si="7"/>
        <v>1.6666666666666667</v>
      </c>
      <c r="AA54" s="1"/>
      <c r="AB54" s="1"/>
      <c r="AC54" s="1">
        <f>COUNTIF($AC$14:$AE$37, 3)+COUNTIF($AC$14:$AE$37, "P1")</f>
        <v>0</v>
      </c>
      <c r="AD54" s="1">
        <f t="shared" si="8"/>
        <v>0</v>
      </c>
      <c r="AE54" s="1"/>
    </row>
    <row r="55" spans="2:31" x14ac:dyDescent="0.3">
      <c r="B55" s="1">
        <f t="shared" si="0"/>
        <v>13</v>
      </c>
      <c r="C55" s="71">
        <f t="shared" si="1"/>
        <v>4.333333333333333</v>
      </c>
      <c r="D55" s="1" t="s">
        <v>1875</v>
      </c>
      <c r="E55" s="1">
        <f>COUNTIF($E$14:$G$37, 2)</f>
        <v>3</v>
      </c>
      <c r="F55" s="1">
        <f t="shared" si="2"/>
        <v>1</v>
      </c>
      <c r="G55" s="1"/>
      <c r="H55" s="1"/>
      <c r="I55" s="1">
        <f>COUNTIF($I$14:$K$37, 2)</f>
        <v>3</v>
      </c>
      <c r="J55" s="1">
        <f t="shared" si="3"/>
        <v>1</v>
      </c>
      <c r="K55" s="1"/>
      <c r="L55" s="1"/>
      <c r="M55" s="1">
        <f>COUNTIF($M$14:$O$37, 2)</f>
        <v>2</v>
      </c>
      <c r="N55" s="1">
        <f t="shared" si="4"/>
        <v>0.66666666666666663</v>
      </c>
      <c r="O55" s="1"/>
      <c r="P55" s="1"/>
      <c r="Q55" s="1">
        <f>COUNTIF($Q$14:$S$37, 2)</f>
        <v>2</v>
      </c>
      <c r="R55" s="1">
        <f t="shared" si="5"/>
        <v>0.66666666666666663</v>
      </c>
      <c r="S55" s="1"/>
      <c r="T55" s="1"/>
      <c r="U55" s="1">
        <f>COUNTIF($U$14:$W$37, 2)</f>
        <v>2</v>
      </c>
      <c r="V55" s="1">
        <f t="shared" si="6"/>
        <v>0.66666666666666663</v>
      </c>
      <c r="W55" s="1"/>
      <c r="X55" s="1"/>
      <c r="Y55" s="1">
        <f>COUNTIF($Y$14:$AA$37, 2)</f>
        <v>1</v>
      </c>
      <c r="Z55" s="1">
        <f t="shared" si="7"/>
        <v>0.33333333333333331</v>
      </c>
      <c r="AA55" s="1"/>
      <c r="AB55" s="1"/>
      <c r="AC55" s="1">
        <f>COUNTIF($AC$14:$AE$37, 2)</f>
        <v>0</v>
      </c>
      <c r="AD55" s="1">
        <f t="shared" si="8"/>
        <v>0</v>
      </c>
      <c r="AE55" s="1"/>
    </row>
    <row r="56" spans="2:31" x14ac:dyDescent="0.3">
      <c r="B56" s="1">
        <f t="shared" si="0"/>
        <v>17</v>
      </c>
      <c r="C56" s="71">
        <f t="shared" si="1"/>
        <v>5.666666666666667</v>
      </c>
      <c r="D56" s="1" t="s">
        <v>1876</v>
      </c>
      <c r="E56" s="1">
        <f>COUNTIF($E$14:$G$37, 1) + COUNTIF($E$14:$G$37, 4) + COUNTIF($E$14:$G$37, 5)</f>
        <v>5</v>
      </c>
      <c r="F56" s="1">
        <f t="shared" si="2"/>
        <v>1.6666666666666667</v>
      </c>
      <c r="G56" s="1"/>
      <c r="H56" s="1"/>
      <c r="I56" s="1">
        <f>COUNTIF($I$14:$K$37, 1) + COUNTIF($I$14:$K$37, 4) + COUNTIF($I$14:$K$37, 5)</f>
        <v>5</v>
      </c>
      <c r="J56" s="1">
        <f t="shared" si="3"/>
        <v>1.6666666666666667</v>
      </c>
      <c r="K56" s="1"/>
      <c r="L56" s="1"/>
      <c r="M56" s="1">
        <f>COUNTIF($M$14:$O$37, 1) + COUNTIF($M$14:$O$37, 4)+ COUNTIF($M$14:$O$37, 5)</f>
        <v>2</v>
      </c>
      <c r="N56" s="1">
        <f t="shared" si="4"/>
        <v>0.66666666666666663</v>
      </c>
      <c r="O56" s="1"/>
      <c r="P56" s="1"/>
      <c r="Q56" s="1">
        <f>COUNTIF($Q$14:$S$37, 1) +COUNTIF($Q$14:$S$37, 4) +COUNTIF($Q$14:$S$37, 5)</f>
        <v>2</v>
      </c>
      <c r="R56" s="1">
        <f t="shared" si="5"/>
        <v>0.66666666666666663</v>
      </c>
      <c r="S56" s="1"/>
      <c r="T56" s="1"/>
      <c r="U56" s="1">
        <f>COUNTIF($U$14:$W$37, 1)+COUNTIF($U$14:$W$37, 4)+COUNTIF($U$14:$W$37, 5)</f>
        <v>2</v>
      </c>
      <c r="V56" s="1">
        <f t="shared" si="6"/>
        <v>0.66666666666666663</v>
      </c>
      <c r="W56" s="1"/>
      <c r="X56" s="1"/>
      <c r="Y56" s="1">
        <f>COUNTIF($Y$14:$AA$37, 1)+COUNTIF($Y$14:$AA$37, 4)+COUNTIF($Y$14:$AA$37, 5)</f>
        <v>1</v>
      </c>
      <c r="Z56" s="1">
        <f t="shared" si="7"/>
        <v>0.33333333333333331</v>
      </c>
      <c r="AA56" s="1"/>
      <c r="AB56" s="1"/>
      <c r="AC56" s="1">
        <f>COUNTIF($AC$14:$AE$37, 1)+COUNTIF($AC$14:$AE$37, 4)+COUNTIF($AC$14:$AE$37, 5)</f>
        <v>0</v>
      </c>
      <c r="AD56" s="1">
        <f t="shared" si="8"/>
        <v>0</v>
      </c>
      <c r="AE56" s="1"/>
    </row>
  </sheetData>
  <mergeCells count="84">
    <mergeCell ref="AB42:AE42"/>
    <mergeCell ref="AB43:AE43"/>
    <mergeCell ref="P42:S42"/>
    <mergeCell ref="P43:S43"/>
    <mergeCell ref="T42:W42"/>
    <mergeCell ref="T43:W43"/>
    <mergeCell ref="X42:AA42"/>
    <mergeCell ref="X43:AA43"/>
    <mergeCell ref="B2:C9"/>
    <mergeCell ref="D2:S9"/>
    <mergeCell ref="T2:AE9"/>
    <mergeCell ref="B10:C11"/>
    <mergeCell ref="D10:G10"/>
    <mergeCell ref="H10:K10"/>
    <mergeCell ref="L10:O10"/>
    <mergeCell ref="P10:S10"/>
    <mergeCell ref="T10:W10"/>
    <mergeCell ref="X10:AA10"/>
    <mergeCell ref="AB10:AE10"/>
    <mergeCell ref="D11:G11"/>
    <mergeCell ref="H11:K11"/>
    <mergeCell ref="L11:O11"/>
    <mergeCell ref="P11:S11"/>
    <mergeCell ref="T11:W11"/>
    <mergeCell ref="X11:AA11"/>
    <mergeCell ref="AB11:AE11"/>
    <mergeCell ref="Y12:AA12"/>
    <mergeCell ref="AC12:AE12"/>
    <mergeCell ref="B13:C13"/>
    <mergeCell ref="U12:W12"/>
    <mergeCell ref="B12:C12"/>
    <mergeCell ref="E12:G12"/>
    <mergeCell ref="I12:K12"/>
    <mergeCell ref="M12:O12"/>
    <mergeCell ref="Q12:S12"/>
    <mergeCell ref="B38:C45"/>
    <mergeCell ref="M40:O40"/>
    <mergeCell ref="Q38:S38"/>
    <mergeCell ref="Q39:S39"/>
    <mergeCell ref="Q40:S40"/>
    <mergeCell ref="E38:G38"/>
    <mergeCell ref="I38:K38"/>
    <mergeCell ref="I39:K39"/>
    <mergeCell ref="M38:O38"/>
    <mergeCell ref="M39:O39"/>
    <mergeCell ref="D43:G43"/>
    <mergeCell ref="D42:G42"/>
    <mergeCell ref="H42:K42"/>
    <mergeCell ref="H43:K43"/>
    <mergeCell ref="L42:O42"/>
    <mergeCell ref="L43:O43"/>
    <mergeCell ref="X41:AA41"/>
    <mergeCell ref="AB41:AE41"/>
    <mergeCell ref="E40:G40"/>
    <mergeCell ref="I40:K40"/>
    <mergeCell ref="E39:G39"/>
    <mergeCell ref="D41:G41"/>
    <mergeCell ref="H41:K41"/>
    <mergeCell ref="L41:O41"/>
    <mergeCell ref="P41:S41"/>
    <mergeCell ref="T41:W41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38:AE38"/>
    <mergeCell ref="AC39:AE39"/>
    <mergeCell ref="AC40:AE40"/>
    <mergeCell ref="U38:W38"/>
    <mergeCell ref="U39:W39"/>
    <mergeCell ref="U40:W40"/>
    <mergeCell ref="Y38:AA38"/>
    <mergeCell ref="Y39:AA39"/>
    <mergeCell ref="Y40:AA40"/>
  </mergeCells>
  <phoneticPr fontId="1" type="noConversion"/>
  <conditionalFormatting sqref="B14:B37">
    <cfRule type="cellIs" dxfId="143" priority="38" operator="equal">
      <formula>$B$12+0</formula>
    </cfRule>
    <cfRule type="cellIs" dxfId="142" priority="39" operator="equal">
      <formula>$B$12</formula>
    </cfRule>
  </conditionalFormatting>
  <conditionalFormatting sqref="C14:C37">
    <cfRule type="cellIs" dxfId="141" priority="37" operator="equal">
      <formula>$B$12+1</formula>
    </cfRule>
  </conditionalFormatting>
  <conditionalFormatting sqref="D10:AE10">
    <cfRule type="timePeriod" dxfId="140" priority="36" timePeriod="today">
      <formula>FLOOR(D10,1)=TODAY()</formula>
    </cfRule>
  </conditionalFormatting>
  <conditionalFormatting sqref="E14:G37">
    <cfRule type="notContainsBlanks" dxfId="139" priority="34">
      <formula>LEN(TRIM(E14))&gt;0</formula>
    </cfRule>
    <cfRule type="containsText" dxfId="138" priority="35" operator="containsText" text="1234567789">
      <formula>NOT(ISERROR(SEARCH("1234567789",E14)))</formula>
    </cfRule>
  </conditionalFormatting>
  <conditionalFormatting sqref="E14:G37">
    <cfRule type="containsText" dxfId="137" priority="31" operator="containsText" text="A">
      <formula>NOT(ISERROR(SEARCH("A",E14)))</formula>
    </cfRule>
    <cfRule type="containsText" dxfId="136" priority="32" operator="containsText" text="P">
      <formula>NOT(ISERROR(SEARCH("P",E14)))</formula>
    </cfRule>
    <cfRule type="containsText" dxfId="135" priority="33" operator="containsText" text="C">
      <formula>NOT(ISERROR(SEARCH("C",E14)))</formula>
    </cfRule>
  </conditionalFormatting>
  <conditionalFormatting sqref="I14:K37">
    <cfRule type="notContainsBlanks" dxfId="134" priority="29">
      <formula>LEN(TRIM(I14))&gt;0</formula>
    </cfRule>
    <cfRule type="containsText" dxfId="133" priority="30" operator="containsText" text="1234567789">
      <formula>NOT(ISERROR(SEARCH("1234567789",I14)))</formula>
    </cfRule>
  </conditionalFormatting>
  <conditionalFormatting sqref="I14:K37">
    <cfRule type="containsText" dxfId="132" priority="26" operator="containsText" text="A">
      <formula>NOT(ISERROR(SEARCH("A",I14)))</formula>
    </cfRule>
    <cfRule type="containsText" dxfId="131" priority="27" operator="containsText" text="P">
      <formula>NOT(ISERROR(SEARCH("P",I14)))</formula>
    </cfRule>
    <cfRule type="containsText" dxfId="130" priority="28" operator="containsText" text="C">
      <formula>NOT(ISERROR(SEARCH("C",I14)))</formula>
    </cfRule>
  </conditionalFormatting>
  <conditionalFormatting sqref="M14:O37">
    <cfRule type="notContainsBlanks" dxfId="129" priority="24">
      <formula>LEN(TRIM(M14))&gt;0</formula>
    </cfRule>
    <cfRule type="containsText" dxfId="128" priority="25" operator="containsText" text="1234567789">
      <formula>NOT(ISERROR(SEARCH("1234567789",M14)))</formula>
    </cfRule>
  </conditionalFormatting>
  <conditionalFormatting sqref="M14:O37">
    <cfRule type="containsText" dxfId="127" priority="21" operator="containsText" text="A">
      <formula>NOT(ISERROR(SEARCH("A",M14)))</formula>
    </cfRule>
    <cfRule type="containsText" dxfId="126" priority="22" operator="containsText" text="P">
      <formula>NOT(ISERROR(SEARCH("P",M14)))</formula>
    </cfRule>
    <cfRule type="containsText" dxfId="125" priority="23" operator="containsText" text="C">
      <formula>NOT(ISERROR(SEARCH("C",M14)))</formula>
    </cfRule>
  </conditionalFormatting>
  <conditionalFormatting sqref="Q14:S37">
    <cfRule type="notContainsBlanks" dxfId="124" priority="19">
      <formula>LEN(TRIM(Q14))&gt;0</formula>
    </cfRule>
    <cfRule type="containsText" dxfId="123" priority="20" operator="containsText" text="1234567789">
      <formula>NOT(ISERROR(SEARCH("1234567789",Q14)))</formula>
    </cfRule>
  </conditionalFormatting>
  <conditionalFormatting sqref="Q14:S37">
    <cfRule type="containsText" dxfId="122" priority="16" operator="containsText" text="A">
      <formula>NOT(ISERROR(SEARCH("A",Q14)))</formula>
    </cfRule>
    <cfRule type="containsText" dxfId="121" priority="17" operator="containsText" text="P">
      <formula>NOT(ISERROR(SEARCH("P",Q14)))</formula>
    </cfRule>
    <cfRule type="containsText" dxfId="120" priority="18" operator="containsText" text="C">
      <formula>NOT(ISERROR(SEARCH("C",Q14)))</formula>
    </cfRule>
  </conditionalFormatting>
  <conditionalFormatting sqref="U14:W37">
    <cfRule type="notContainsBlanks" dxfId="119" priority="14">
      <formula>LEN(TRIM(U14))&gt;0</formula>
    </cfRule>
    <cfRule type="containsText" dxfId="118" priority="15" operator="containsText" text="1234567789">
      <formula>NOT(ISERROR(SEARCH("1234567789",U14)))</formula>
    </cfRule>
  </conditionalFormatting>
  <conditionalFormatting sqref="U14:W37">
    <cfRule type="containsText" dxfId="117" priority="11" operator="containsText" text="A">
      <formula>NOT(ISERROR(SEARCH("A",U14)))</formula>
    </cfRule>
    <cfRule type="containsText" dxfId="116" priority="12" operator="containsText" text="P">
      <formula>NOT(ISERROR(SEARCH("P",U14)))</formula>
    </cfRule>
    <cfRule type="containsText" dxfId="115" priority="13" operator="containsText" text="C">
      <formula>NOT(ISERROR(SEARCH("C",U14)))</formula>
    </cfRule>
  </conditionalFormatting>
  <conditionalFormatting sqref="Y14:AA37">
    <cfRule type="notContainsBlanks" dxfId="114" priority="9">
      <formula>LEN(TRIM(Y14))&gt;0</formula>
    </cfRule>
    <cfRule type="containsText" dxfId="113" priority="10" operator="containsText" text="1234567789">
      <formula>NOT(ISERROR(SEARCH("1234567789",Y14)))</formula>
    </cfRule>
  </conditionalFormatting>
  <conditionalFormatting sqref="Y14:AA37">
    <cfRule type="containsText" dxfId="112" priority="6" operator="containsText" text="A">
      <formula>NOT(ISERROR(SEARCH("A",Y14)))</formula>
    </cfRule>
    <cfRule type="containsText" dxfId="111" priority="7" operator="containsText" text="P">
      <formula>NOT(ISERROR(SEARCH("P",Y14)))</formula>
    </cfRule>
    <cfRule type="containsText" dxfId="110" priority="8" operator="containsText" text="C">
      <formula>NOT(ISERROR(SEARCH("C",Y14)))</formula>
    </cfRule>
  </conditionalFormatting>
  <conditionalFormatting sqref="AC14:AE37">
    <cfRule type="notContainsBlanks" dxfId="109" priority="4">
      <formula>LEN(TRIM(AC14))&gt;0</formula>
    </cfRule>
    <cfRule type="containsText" dxfId="108" priority="5" operator="containsText" text="1234567789">
      <formula>NOT(ISERROR(SEARCH("1234567789",AC14)))</formula>
    </cfRule>
  </conditionalFormatting>
  <conditionalFormatting sqref="AC14:AE37">
    <cfRule type="containsText" dxfId="107" priority="1" operator="containsText" text="A">
      <formula>NOT(ISERROR(SEARCH("A",AC14)))</formula>
    </cfRule>
    <cfRule type="containsText" dxfId="106" priority="2" operator="containsText" text="P">
      <formula>NOT(ISERROR(SEARCH("P",AC14)))</formula>
    </cfRule>
    <cfRule type="containsText" dxfId="105" priority="3" operator="containsText" text="C">
      <formula>NOT(ISERROR(SEARCH("C",AC14)))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>
    <pageSetUpPr fitToPage="1"/>
  </sheetPr>
  <dimension ref="B1:AE52"/>
  <sheetViews>
    <sheetView showGridLines="0" zoomScale="90" zoomScaleNormal="90" workbookViewId="0">
      <selection activeCell="T39" sqref="T39:W39"/>
    </sheetView>
  </sheetViews>
  <sheetFormatPr defaultRowHeight="16.5" x14ac:dyDescent="0.3"/>
  <cols>
    <col min="2" max="3" width="4.875" customWidth="1"/>
    <col min="4" max="4" width="26" bestFit="1" customWidth="1"/>
    <col min="5" max="7" width="4.25" bestFit="1" customWidth="1"/>
    <col min="8" max="8" width="26" bestFit="1" customWidth="1"/>
    <col min="9" max="11" width="4.25" bestFit="1" customWidth="1"/>
    <col min="12" max="12" width="27.75" bestFit="1" customWidth="1"/>
    <col min="13" max="15" width="4.25" bestFit="1" customWidth="1"/>
    <col min="16" max="16" width="19.125" bestFit="1" customWidth="1"/>
    <col min="17" max="19" width="4.25" bestFit="1" customWidth="1"/>
    <col min="20" max="20" width="21.25" bestFit="1" customWidth="1"/>
    <col min="21" max="23" width="4.25" bestFit="1" customWidth="1"/>
    <col min="24" max="24" width="29" bestFit="1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02" t="s">
        <v>11</v>
      </c>
      <c r="C2" s="103"/>
      <c r="D2" s="110" t="s">
        <v>1207</v>
      </c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0" t="s">
        <v>1226</v>
      </c>
      <c r="U2" s="111"/>
      <c r="V2" s="111"/>
      <c r="W2" s="111"/>
      <c r="X2" s="111"/>
      <c r="Y2" s="111"/>
      <c r="Z2" s="111"/>
      <c r="AA2" s="111"/>
      <c r="AB2" s="111"/>
      <c r="AC2" s="111"/>
      <c r="AD2" s="111"/>
      <c r="AE2" s="114"/>
    </row>
    <row r="3" spans="2:31" x14ac:dyDescent="0.3">
      <c r="B3" s="104"/>
      <c r="C3" s="105"/>
      <c r="D3" s="112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2"/>
      <c r="U3" s="113"/>
      <c r="V3" s="113"/>
      <c r="W3" s="113"/>
      <c r="X3" s="113"/>
      <c r="Y3" s="113"/>
      <c r="Z3" s="113"/>
      <c r="AA3" s="113"/>
      <c r="AB3" s="113"/>
      <c r="AC3" s="113"/>
      <c r="AD3" s="113"/>
      <c r="AE3" s="115"/>
    </row>
    <row r="4" spans="2:31" x14ac:dyDescent="0.3">
      <c r="B4" s="104"/>
      <c r="C4" s="105"/>
      <c r="D4" s="112"/>
      <c r="E4" s="113"/>
      <c r="F4" s="113"/>
      <c r="G4" s="113"/>
      <c r="H4" s="113"/>
      <c r="I4" s="113"/>
      <c r="J4" s="113"/>
      <c r="K4" s="113"/>
      <c r="L4" s="113"/>
      <c r="M4" s="113"/>
      <c r="N4" s="113"/>
      <c r="O4" s="113"/>
      <c r="P4" s="113"/>
      <c r="Q4" s="113"/>
      <c r="R4" s="113"/>
      <c r="S4" s="113"/>
      <c r="T4" s="112"/>
      <c r="U4" s="113"/>
      <c r="V4" s="113"/>
      <c r="W4" s="113"/>
      <c r="X4" s="113"/>
      <c r="Y4" s="113"/>
      <c r="Z4" s="113"/>
      <c r="AA4" s="113"/>
      <c r="AB4" s="113"/>
      <c r="AC4" s="113"/>
      <c r="AD4" s="113"/>
      <c r="AE4" s="115"/>
    </row>
    <row r="5" spans="2:31" x14ac:dyDescent="0.3">
      <c r="B5" s="104"/>
      <c r="C5" s="105"/>
      <c r="D5" s="112"/>
      <c r="E5" s="113"/>
      <c r="F5" s="113"/>
      <c r="G5" s="113"/>
      <c r="H5" s="113"/>
      <c r="I5" s="113"/>
      <c r="J5" s="113"/>
      <c r="K5" s="113"/>
      <c r="L5" s="113"/>
      <c r="M5" s="113"/>
      <c r="N5" s="113"/>
      <c r="O5" s="113"/>
      <c r="P5" s="113"/>
      <c r="Q5" s="113"/>
      <c r="R5" s="113"/>
      <c r="S5" s="113"/>
      <c r="T5" s="112"/>
      <c r="U5" s="113"/>
      <c r="V5" s="113"/>
      <c r="W5" s="113"/>
      <c r="X5" s="113"/>
      <c r="Y5" s="113"/>
      <c r="Z5" s="113"/>
      <c r="AA5" s="113"/>
      <c r="AB5" s="113"/>
      <c r="AC5" s="113"/>
      <c r="AD5" s="113"/>
      <c r="AE5" s="115"/>
    </row>
    <row r="6" spans="2:31" x14ac:dyDescent="0.3">
      <c r="B6" s="106"/>
      <c r="C6" s="107"/>
      <c r="D6" s="112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113"/>
      <c r="P6" s="113"/>
      <c r="Q6" s="113"/>
      <c r="R6" s="113"/>
      <c r="S6" s="113"/>
      <c r="T6" s="112"/>
      <c r="U6" s="113"/>
      <c r="V6" s="113"/>
      <c r="W6" s="113"/>
      <c r="X6" s="113"/>
      <c r="Y6" s="113"/>
      <c r="Z6" s="113"/>
      <c r="AA6" s="113"/>
      <c r="AB6" s="113"/>
      <c r="AC6" s="113"/>
      <c r="AD6" s="113"/>
      <c r="AE6" s="115"/>
    </row>
    <row r="7" spans="2:31" s="65" customFormat="1" x14ac:dyDescent="0.3">
      <c r="B7" s="106"/>
      <c r="C7" s="107"/>
      <c r="D7" s="112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3"/>
      <c r="P7" s="113"/>
      <c r="Q7" s="113"/>
      <c r="R7" s="113"/>
      <c r="S7" s="113"/>
      <c r="T7" s="112"/>
      <c r="U7" s="113"/>
      <c r="V7" s="113"/>
      <c r="W7" s="113"/>
      <c r="X7" s="113"/>
      <c r="Y7" s="113"/>
      <c r="Z7" s="113"/>
      <c r="AA7" s="113"/>
      <c r="AB7" s="113"/>
      <c r="AC7" s="113"/>
      <c r="AD7" s="113"/>
      <c r="AE7" s="115"/>
    </row>
    <row r="8" spans="2:31" ht="17.25" thickBot="1" x14ac:dyDescent="0.35">
      <c r="B8" s="108"/>
      <c r="C8" s="109"/>
      <c r="D8" s="175"/>
      <c r="E8" s="176"/>
      <c r="F8" s="176"/>
      <c r="G8" s="176"/>
      <c r="H8" s="176"/>
      <c r="I8" s="176"/>
      <c r="J8" s="176"/>
      <c r="K8" s="176"/>
      <c r="L8" s="176"/>
      <c r="M8" s="176"/>
      <c r="N8" s="176"/>
      <c r="O8" s="176"/>
      <c r="P8" s="176"/>
      <c r="Q8" s="176"/>
      <c r="R8" s="176"/>
      <c r="S8" s="176"/>
      <c r="T8" s="175"/>
      <c r="U8" s="176"/>
      <c r="V8" s="176"/>
      <c r="W8" s="176"/>
      <c r="X8" s="176"/>
      <c r="Y8" s="176"/>
      <c r="Z8" s="176"/>
      <c r="AA8" s="176"/>
      <c r="AB8" s="176"/>
      <c r="AC8" s="176"/>
      <c r="AD8" s="176"/>
      <c r="AE8" s="177"/>
    </row>
    <row r="9" spans="2:31" ht="18" thickBot="1" x14ac:dyDescent="0.35">
      <c r="B9" s="116"/>
      <c r="C9" s="117"/>
      <c r="D9" s="120">
        <v>44928</v>
      </c>
      <c r="E9" s="121"/>
      <c r="F9" s="121"/>
      <c r="G9" s="122"/>
      <c r="H9" s="120">
        <f>D9+1</f>
        <v>44929</v>
      </c>
      <c r="I9" s="121"/>
      <c r="J9" s="121"/>
      <c r="K9" s="122"/>
      <c r="L9" s="120">
        <f>H9+1</f>
        <v>44930</v>
      </c>
      <c r="M9" s="121"/>
      <c r="N9" s="121"/>
      <c r="O9" s="122"/>
      <c r="P9" s="120">
        <f>L9+1</f>
        <v>44931</v>
      </c>
      <c r="Q9" s="121"/>
      <c r="R9" s="121"/>
      <c r="S9" s="122"/>
      <c r="T9" s="120">
        <f>P9+1</f>
        <v>44932</v>
      </c>
      <c r="U9" s="121"/>
      <c r="V9" s="121"/>
      <c r="W9" s="122"/>
      <c r="X9" s="123">
        <f>T9+1</f>
        <v>44933</v>
      </c>
      <c r="Y9" s="124"/>
      <c r="Z9" s="124"/>
      <c r="AA9" s="125"/>
      <c r="AB9" s="126">
        <f>X9+1</f>
        <v>44934</v>
      </c>
      <c r="AC9" s="127"/>
      <c r="AD9" s="127"/>
      <c r="AE9" s="128"/>
    </row>
    <row r="10" spans="2:31" ht="18" thickBot="1" x14ac:dyDescent="0.35">
      <c r="B10" s="118"/>
      <c r="C10" s="119"/>
      <c r="D10" s="129" t="s">
        <v>48</v>
      </c>
      <c r="E10" s="130"/>
      <c r="F10" s="130"/>
      <c r="G10" s="131"/>
      <c r="H10" s="129" t="s">
        <v>49</v>
      </c>
      <c r="I10" s="130"/>
      <c r="J10" s="130"/>
      <c r="K10" s="131"/>
      <c r="L10" s="129" t="s">
        <v>32</v>
      </c>
      <c r="M10" s="130"/>
      <c r="N10" s="130"/>
      <c r="O10" s="131"/>
      <c r="P10" s="129" t="s">
        <v>52</v>
      </c>
      <c r="Q10" s="130"/>
      <c r="R10" s="130"/>
      <c r="S10" s="131"/>
      <c r="T10" s="129" t="s">
        <v>53</v>
      </c>
      <c r="U10" s="130"/>
      <c r="V10" s="130"/>
      <c r="W10" s="131"/>
      <c r="X10" s="132" t="s">
        <v>54</v>
      </c>
      <c r="Y10" s="133"/>
      <c r="Z10" s="133"/>
      <c r="AA10" s="134"/>
      <c r="AB10" s="135" t="s">
        <v>55</v>
      </c>
      <c r="AC10" s="136"/>
      <c r="AD10" s="136"/>
      <c r="AE10" s="137"/>
    </row>
    <row r="11" spans="2:31" ht="17.25" thickBot="1" x14ac:dyDescent="0.35">
      <c r="B11" s="143" t="str">
        <f ca="1">TEXT(NOW(),"h")</f>
        <v>20</v>
      </c>
      <c r="C11" s="144"/>
      <c r="D11" s="12" t="s">
        <v>3</v>
      </c>
      <c r="E11" s="138" t="s">
        <v>4</v>
      </c>
      <c r="F11" s="139"/>
      <c r="G11" s="140"/>
      <c r="H11" s="12" t="s">
        <v>3</v>
      </c>
      <c r="I11" s="138" t="s">
        <v>4</v>
      </c>
      <c r="J11" s="139"/>
      <c r="K11" s="140"/>
      <c r="L11" s="12" t="s">
        <v>3</v>
      </c>
      <c r="M11" s="138" t="s">
        <v>4</v>
      </c>
      <c r="N11" s="139"/>
      <c r="O11" s="140"/>
      <c r="P11" s="12" t="s">
        <v>3</v>
      </c>
      <c r="Q11" s="138" t="s">
        <v>4</v>
      </c>
      <c r="R11" s="139"/>
      <c r="S11" s="140"/>
      <c r="T11" s="12" t="s">
        <v>3</v>
      </c>
      <c r="U11" s="138" t="s">
        <v>4</v>
      </c>
      <c r="V11" s="139"/>
      <c r="W11" s="140"/>
      <c r="X11" s="12" t="s">
        <v>3</v>
      </c>
      <c r="Y11" s="138" t="s">
        <v>4</v>
      </c>
      <c r="Z11" s="139"/>
      <c r="AA11" s="140"/>
      <c r="AB11" s="12" t="s">
        <v>3</v>
      </c>
      <c r="AC11" s="138" t="s">
        <v>4</v>
      </c>
      <c r="AD11" s="139"/>
      <c r="AE11" s="140"/>
    </row>
    <row r="12" spans="2:31" ht="20.25" x14ac:dyDescent="0.3">
      <c r="B12" s="141" t="s">
        <v>0</v>
      </c>
      <c r="C12" s="142"/>
      <c r="D12" s="25" t="s">
        <v>939</v>
      </c>
      <c r="E12" s="36" t="s">
        <v>8</v>
      </c>
      <c r="F12" s="14" t="s">
        <v>9</v>
      </c>
      <c r="G12" s="15" t="s">
        <v>10</v>
      </c>
      <c r="H12" s="25"/>
      <c r="I12" s="36" t="s">
        <v>8</v>
      </c>
      <c r="J12" s="14" t="s">
        <v>9</v>
      </c>
      <c r="K12" s="15" t="s">
        <v>10</v>
      </c>
      <c r="L12" s="25"/>
      <c r="M12" s="36" t="s">
        <v>8</v>
      </c>
      <c r="N12" s="14" t="s">
        <v>9</v>
      </c>
      <c r="O12" s="15" t="s">
        <v>10</v>
      </c>
      <c r="P12" s="25"/>
      <c r="Q12" s="36" t="s">
        <v>8</v>
      </c>
      <c r="R12" s="14" t="s">
        <v>9</v>
      </c>
      <c r="S12" s="15" t="s">
        <v>10</v>
      </c>
      <c r="T12" s="25"/>
      <c r="U12" s="36" t="s">
        <v>8</v>
      </c>
      <c r="V12" s="14" t="s">
        <v>9</v>
      </c>
      <c r="W12" s="15" t="s">
        <v>10</v>
      </c>
      <c r="X12" s="25" t="s">
        <v>939</v>
      </c>
      <c r="Y12" s="36" t="s">
        <v>8</v>
      </c>
      <c r="Z12" s="14" t="s">
        <v>9</v>
      </c>
      <c r="AA12" s="15" t="s">
        <v>10</v>
      </c>
      <c r="AB12" s="25"/>
      <c r="AC12" s="36" t="s">
        <v>8</v>
      </c>
      <c r="AD12" s="14" t="s">
        <v>9</v>
      </c>
      <c r="AE12" s="15" t="s">
        <v>10</v>
      </c>
    </row>
    <row r="13" spans="2:31" x14ac:dyDescent="0.3">
      <c r="B13" s="6">
        <v>0</v>
      </c>
      <c r="C13" s="3">
        <v>1</v>
      </c>
      <c r="D13" s="26"/>
      <c r="E13" s="37"/>
      <c r="F13" s="17"/>
      <c r="G13" s="18"/>
      <c r="H13" s="26" t="s">
        <v>277</v>
      </c>
      <c r="I13" s="37"/>
      <c r="J13" s="17"/>
      <c r="K13" s="18"/>
      <c r="L13" s="26" t="s">
        <v>1194</v>
      </c>
      <c r="M13" s="37"/>
      <c r="N13" s="17"/>
      <c r="O13" s="18"/>
      <c r="P13" s="26" t="s">
        <v>1195</v>
      </c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1</v>
      </c>
      <c r="C14" s="3">
        <v>2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 t="s">
        <v>1214</v>
      </c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2</v>
      </c>
      <c r="C15" s="3">
        <v>3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3</v>
      </c>
      <c r="C16" s="3">
        <v>4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4</v>
      </c>
      <c r="C17" s="3">
        <v>5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5</v>
      </c>
      <c r="C18" s="4">
        <v>6</v>
      </c>
      <c r="D18" s="40" t="s">
        <v>245</v>
      </c>
      <c r="E18" s="37"/>
      <c r="F18" s="17"/>
      <c r="G18" s="18">
        <v>1</v>
      </c>
      <c r="H18" s="40" t="s">
        <v>245</v>
      </c>
      <c r="I18" s="37"/>
      <c r="J18" s="17"/>
      <c r="K18" s="18">
        <v>1</v>
      </c>
      <c r="L18" s="40" t="s">
        <v>245</v>
      </c>
      <c r="M18" s="37"/>
      <c r="N18" s="17"/>
      <c r="O18" s="18">
        <v>1</v>
      </c>
      <c r="P18" s="40" t="s">
        <v>245</v>
      </c>
      <c r="Q18" s="37"/>
      <c r="R18" s="17"/>
      <c r="S18" s="18">
        <v>1</v>
      </c>
      <c r="T18" s="40" t="s">
        <v>245</v>
      </c>
      <c r="U18" s="37"/>
      <c r="V18" s="17"/>
      <c r="W18" s="18">
        <v>1</v>
      </c>
      <c r="X18" s="66" t="s">
        <v>245</v>
      </c>
      <c r="Y18" s="37"/>
      <c r="Z18" s="17"/>
      <c r="AA18" s="18"/>
      <c r="AB18" s="26"/>
      <c r="AC18" s="37"/>
      <c r="AD18" s="17"/>
      <c r="AE18" s="18"/>
    </row>
    <row r="19" spans="2:31" x14ac:dyDescent="0.3">
      <c r="B19" s="7">
        <v>6</v>
      </c>
      <c r="C19" s="4">
        <v>7</v>
      </c>
      <c r="D19" s="40" t="s">
        <v>7</v>
      </c>
      <c r="E19" s="37">
        <v>2</v>
      </c>
      <c r="F19" s="28"/>
      <c r="G19" s="34">
        <v>3</v>
      </c>
      <c r="H19" s="40" t="s">
        <v>7</v>
      </c>
      <c r="I19" s="37">
        <v>2</v>
      </c>
      <c r="J19" s="28"/>
      <c r="K19" s="34">
        <v>3</v>
      </c>
      <c r="L19" s="40" t="s">
        <v>7</v>
      </c>
      <c r="M19" s="37">
        <v>2</v>
      </c>
      <c r="N19" s="28"/>
      <c r="O19" s="34">
        <v>3</v>
      </c>
      <c r="P19" s="40" t="s">
        <v>7</v>
      </c>
      <c r="Q19" s="37">
        <v>2</v>
      </c>
      <c r="R19" s="28"/>
      <c r="S19" s="34">
        <v>3</v>
      </c>
      <c r="T19" s="40" t="s">
        <v>7</v>
      </c>
      <c r="U19" s="37">
        <v>2</v>
      </c>
      <c r="V19" s="28"/>
      <c r="W19" s="34">
        <v>3</v>
      </c>
      <c r="X19" s="29" t="s">
        <v>1229</v>
      </c>
      <c r="Y19" s="37">
        <v>1</v>
      </c>
      <c r="Z19" s="28"/>
      <c r="AA19" s="34" t="s">
        <v>28</v>
      </c>
      <c r="AB19" s="26"/>
      <c r="AC19" s="37"/>
      <c r="AD19" s="28"/>
      <c r="AE19" s="34"/>
    </row>
    <row r="20" spans="2:31" x14ac:dyDescent="0.3">
      <c r="B20" s="7">
        <v>7</v>
      </c>
      <c r="C20" s="4">
        <v>8</v>
      </c>
      <c r="D20" s="40" t="s">
        <v>604</v>
      </c>
      <c r="E20" s="37">
        <v>3</v>
      </c>
      <c r="F20" s="17">
        <v>3</v>
      </c>
      <c r="G20" s="18" t="s">
        <v>1216</v>
      </c>
      <c r="H20" s="40" t="s">
        <v>604</v>
      </c>
      <c r="I20" s="37">
        <v>3</v>
      </c>
      <c r="J20" s="17">
        <v>3</v>
      </c>
      <c r="K20" s="18" t="s">
        <v>93</v>
      </c>
      <c r="L20" s="40" t="s">
        <v>604</v>
      </c>
      <c r="M20" s="37">
        <v>3</v>
      </c>
      <c r="N20" s="17">
        <v>3</v>
      </c>
      <c r="O20" s="18" t="s">
        <v>33</v>
      </c>
      <c r="P20" s="40" t="s">
        <v>604</v>
      </c>
      <c r="Q20" s="37">
        <v>3</v>
      </c>
      <c r="R20" s="17" t="s">
        <v>1196</v>
      </c>
      <c r="S20" s="18" t="s">
        <v>1243</v>
      </c>
      <c r="T20" s="40" t="s">
        <v>604</v>
      </c>
      <c r="U20" s="37">
        <v>3</v>
      </c>
      <c r="V20" s="17" t="s">
        <v>172</v>
      </c>
      <c r="W20" s="18" t="s">
        <v>33</v>
      </c>
      <c r="X20" s="40" t="s">
        <v>604</v>
      </c>
      <c r="Y20" s="37" t="s">
        <v>28</v>
      </c>
      <c r="Z20" s="17">
        <v>3</v>
      </c>
      <c r="AA20" s="18">
        <v>3</v>
      </c>
      <c r="AB20" s="26"/>
      <c r="AC20" s="37"/>
      <c r="AD20" s="17"/>
      <c r="AE20" s="18"/>
    </row>
    <row r="21" spans="2:31" x14ac:dyDescent="0.3">
      <c r="B21" s="7">
        <v>8</v>
      </c>
      <c r="C21" s="4">
        <v>9</v>
      </c>
      <c r="D21" s="29" t="s">
        <v>18</v>
      </c>
      <c r="E21" s="37" t="s">
        <v>172</v>
      </c>
      <c r="F21" s="17" t="s">
        <v>172</v>
      </c>
      <c r="G21" s="18"/>
      <c r="H21" s="29" t="s">
        <v>1180</v>
      </c>
      <c r="I21" s="37" t="s">
        <v>1176</v>
      </c>
      <c r="J21" s="17" t="s">
        <v>1176</v>
      </c>
      <c r="K21" s="18" t="s">
        <v>1218</v>
      </c>
      <c r="L21" s="40" t="s">
        <v>1191</v>
      </c>
      <c r="M21" s="37" t="s">
        <v>33</v>
      </c>
      <c r="N21" s="17" t="s">
        <v>33</v>
      </c>
      <c r="O21" s="18" t="s">
        <v>97</v>
      </c>
      <c r="P21" s="66" t="s">
        <v>1186</v>
      </c>
      <c r="Q21" s="37" t="s">
        <v>1242</v>
      </c>
      <c r="R21" s="17" t="s">
        <v>1241</v>
      </c>
      <c r="S21" s="18" t="s">
        <v>1198</v>
      </c>
      <c r="T21" s="40" t="s">
        <v>1186</v>
      </c>
      <c r="U21" s="37" t="s">
        <v>93</v>
      </c>
      <c r="V21" s="17" t="s">
        <v>93</v>
      </c>
      <c r="W21" s="18" t="s">
        <v>97</v>
      </c>
      <c r="X21" s="66" t="s">
        <v>1256</v>
      </c>
      <c r="Y21" s="37">
        <v>3</v>
      </c>
      <c r="Z21" s="17" t="s">
        <v>1257</v>
      </c>
      <c r="AA21" s="18" t="s">
        <v>1257</v>
      </c>
      <c r="AB21" s="26"/>
      <c r="AC21" s="37"/>
      <c r="AD21" s="17" t="s">
        <v>1283</v>
      </c>
      <c r="AE21" s="18"/>
    </row>
    <row r="22" spans="2:31" x14ac:dyDescent="0.3">
      <c r="B22" s="7">
        <v>9</v>
      </c>
      <c r="C22" s="4">
        <v>10</v>
      </c>
      <c r="D22" s="40" t="s">
        <v>1168</v>
      </c>
      <c r="E22" s="37" t="s">
        <v>1834</v>
      </c>
      <c r="F22" s="17" t="s">
        <v>1835</v>
      </c>
      <c r="G22" s="18" t="s">
        <v>1834</v>
      </c>
      <c r="H22" s="26"/>
      <c r="I22" s="37" t="s">
        <v>1176</v>
      </c>
      <c r="J22" s="17" t="s">
        <v>1176</v>
      </c>
      <c r="K22" s="18" t="s">
        <v>1176</v>
      </c>
      <c r="L22" s="66" t="s">
        <v>1189</v>
      </c>
      <c r="M22" s="37" t="s">
        <v>1241</v>
      </c>
      <c r="N22" s="17" t="s">
        <v>19</v>
      </c>
      <c r="O22" s="18" t="s">
        <v>19</v>
      </c>
      <c r="P22" s="66" t="s">
        <v>1210</v>
      </c>
      <c r="Q22" s="37" t="s">
        <v>1242</v>
      </c>
      <c r="R22" s="17" t="s">
        <v>1242</v>
      </c>
      <c r="S22" s="18" t="s">
        <v>1242</v>
      </c>
      <c r="T22" s="29" t="s">
        <v>1222</v>
      </c>
      <c r="U22" s="37" t="s">
        <v>19</v>
      </c>
      <c r="V22" s="17" t="s">
        <v>19</v>
      </c>
      <c r="W22" s="18" t="s">
        <v>93</v>
      </c>
      <c r="X22" s="40" t="s">
        <v>1235</v>
      </c>
      <c r="Y22" s="37" t="s">
        <v>1258</v>
      </c>
      <c r="Z22" s="47"/>
      <c r="AA22" s="48"/>
      <c r="AB22" s="26"/>
      <c r="AC22" s="37"/>
      <c r="AD22" s="17"/>
      <c r="AE22" s="18"/>
    </row>
    <row r="23" spans="2:31" x14ac:dyDescent="0.3">
      <c r="B23" s="7">
        <v>10</v>
      </c>
      <c r="C23" s="4">
        <v>11</v>
      </c>
      <c r="D23" s="29" t="s">
        <v>1246</v>
      </c>
      <c r="E23" s="38"/>
      <c r="F23" s="54"/>
      <c r="G23" s="18" t="s">
        <v>97</v>
      </c>
      <c r="H23" s="66" t="s">
        <v>1177</v>
      </c>
      <c r="I23" s="38"/>
      <c r="J23" s="54" t="s">
        <v>1216</v>
      </c>
      <c r="K23" s="18" t="s">
        <v>1833</v>
      </c>
      <c r="L23" s="67" t="s">
        <v>1182</v>
      </c>
      <c r="M23" s="38"/>
      <c r="N23" s="54" t="s">
        <v>1217</v>
      </c>
      <c r="O23" s="18" t="s">
        <v>19</v>
      </c>
      <c r="P23" s="67" t="s">
        <v>1200</v>
      </c>
      <c r="Q23" s="38"/>
      <c r="R23" s="54" t="s">
        <v>1198</v>
      </c>
      <c r="S23" s="18" t="s">
        <v>1241</v>
      </c>
      <c r="T23" s="68" t="s">
        <v>1221</v>
      </c>
      <c r="U23" s="38"/>
      <c r="V23" s="54" t="s">
        <v>172</v>
      </c>
      <c r="W23" s="18" t="s">
        <v>1839</v>
      </c>
      <c r="X23" s="26"/>
      <c r="Y23" s="38" t="s">
        <v>1234</v>
      </c>
      <c r="Z23" s="54" t="s">
        <v>1234</v>
      </c>
      <c r="AA23" s="48"/>
      <c r="AB23" s="26" t="s">
        <v>1278</v>
      </c>
      <c r="AC23" s="44" t="s">
        <v>1842</v>
      </c>
      <c r="AD23" s="23" t="s">
        <v>1843</v>
      </c>
      <c r="AE23" s="18"/>
    </row>
    <row r="24" spans="2:31" x14ac:dyDescent="0.3">
      <c r="B24" s="7">
        <v>11</v>
      </c>
      <c r="C24" s="4">
        <v>12</v>
      </c>
      <c r="D24" s="26"/>
      <c r="E24" s="37" t="s">
        <v>1220</v>
      </c>
      <c r="F24" s="17" t="s">
        <v>1217</v>
      </c>
      <c r="G24" s="18" t="s">
        <v>1217</v>
      </c>
      <c r="H24" s="26"/>
      <c r="I24" s="37" t="s">
        <v>1833</v>
      </c>
      <c r="J24" s="17" t="s">
        <v>1176</v>
      </c>
      <c r="K24" s="18" t="s">
        <v>1176</v>
      </c>
      <c r="L24" s="26"/>
      <c r="M24" s="37" t="s">
        <v>1241</v>
      </c>
      <c r="N24" s="17" t="s">
        <v>1241</v>
      </c>
      <c r="O24" s="18" t="s">
        <v>93</v>
      </c>
      <c r="P24" s="26"/>
      <c r="Q24" s="37" t="s">
        <v>1241</v>
      </c>
      <c r="R24" s="17" t="s">
        <v>1241</v>
      </c>
      <c r="S24" s="18" t="s">
        <v>1241</v>
      </c>
      <c r="T24" s="26"/>
      <c r="U24" s="37" t="s">
        <v>1839</v>
      </c>
      <c r="V24" s="17" t="s">
        <v>1839</v>
      </c>
      <c r="W24" s="18" t="s">
        <v>1839</v>
      </c>
      <c r="X24" s="26"/>
      <c r="Y24" s="46"/>
      <c r="Z24" s="17" t="s">
        <v>1247</v>
      </c>
      <c r="AA24" s="18" t="s">
        <v>1248</v>
      </c>
      <c r="AB24" s="26" t="s">
        <v>1279</v>
      </c>
      <c r="AC24" s="44" t="s">
        <v>1844</v>
      </c>
      <c r="AD24" s="17"/>
      <c r="AE24" s="18"/>
    </row>
    <row r="25" spans="2:31" x14ac:dyDescent="0.3">
      <c r="B25" s="8">
        <v>12</v>
      </c>
      <c r="C25" s="5">
        <v>13</v>
      </c>
      <c r="D25" s="26"/>
      <c r="E25" s="38"/>
      <c r="F25" s="28"/>
      <c r="G25" s="30"/>
      <c r="H25" s="40" t="s">
        <v>1201</v>
      </c>
      <c r="I25" s="38"/>
      <c r="J25" s="28">
        <v>4</v>
      </c>
      <c r="K25" s="30"/>
      <c r="L25" s="40" t="s">
        <v>1202</v>
      </c>
      <c r="M25" s="38"/>
      <c r="N25" s="28">
        <v>4</v>
      </c>
      <c r="O25" s="30"/>
      <c r="P25" s="40" t="s">
        <v>1203</v>
      </c>
      <c r="Q25" s="38"/>
      <c r="R25" s="28">
        <v>4</v>
      </c>
      <c r="S25" s="30"/>
      <c r="T25" s="40" t="s">
        <v>1203</v>
      </c>
      <c r="U25" s="38"/>
      <c r="V25" s="28">
        <v>4</v>
      </c>
      <c r="W25" s="30"/>
      <c r="X25" s="26"/>
      <c r="Y25" s="38" t="s">
        <v>1249</v>
      </c>
      <c r="Z25" s="28" t="s">
        <v>1250</v>
      </c>
      <c r="AA25" s="30" t="s">
        <v>1249</v>
      </c>
      <c r="AB25" s="26" t="s">
        <v>1280</v>
      </c>
      <c r="AC25" s="44" t="s">
        <v>1845</v>
      </c>
      <c r="AD25" s="23" t="s">
        <v>1846</v>
      </c>
      <c r="AE25" s="24" t="s">
        <v>1847</v>
      </c>
    </row>
    <row r="26" spans="2:31" x14ac:dyDescent="0.3">
      <c r="B26" s="8">
        <v>13</v>
      </c>
      <c r="C26" s="5">
        <v>14</v>
      </c>
      <c r="D26" s="66" t="s">
        <v>1170</v>
      </c>
      <c r="E26" s="55"/>
      <c r="F26" s="17" t="s">
        <v>1833</v>
      </c>
      <c r="G26" s="18" t="s">
        <v>1833</v>
      </c>
      <c r="H26" s="40" t="s">
        <v>1173</v>
      </c>
      <c r="I26" s="55" t="s">
        <v>1834</v>
      </c>
      <c r="J26" s="17" t="s">
        <v>1837</v>
      </c>
      <c r="K26" s="18" t="s">
        <v>1834</v>
      </c>
      <c r="L26" s="66" t="s">
        <v>1183</v>
      </c>
      <c r="M26" s="55" t="s">
        <v>1216</v>
      </c>
      <c r="N26" s="17" t="s">
        <v>1242</v>
      </c>
      <c r="O26" s="18" t="s">
        <v>1450</v>
      </c>
      <c r="P26" s="29" t="s">
        <v>1208</v>
      </c>
      <c r="Q26" s="55" t="s">
        <v>1837</v>
      </c>
      <c r="R26" s="17" t="s">
        <v>1839</v>
      </c>
      <c r="S26" s="18" t="s">
        <v>1840</v>
      </c>
      <c r="T26" s="26"/>
      <c r="U26" s="55" t="s">
        <v>1839</v>
      </c>
      <c r="V26" s="17" t="s">
        <v>19</v>
      </c>
      <c r="W26" s="18" t="s">
        <v>19</v>
      </c>
      <c r="X26" s="26"/>
      <c r="Y26" s="55" t="s">
        <v>1249</v>
      </c>
      <c r="Z26" s="17" t="s">
        <v>1251</v>
      </c>
      <c r="AA26" s="18" t="s">
        <v>19</v>
      </c>
      <c r="AB26" s="26" t="s">
        <v>1281</v>
      </c>
      <c r="AC26" s="44" t="s">
        <v>1848</v>
      </c>
      <c r="AD26" s="23" t="s">
        <v>1849</v>
      </c>
      <c r="AE26" s="24" t="s">
        <v>1850</v>
      </c>
    </row>
    <row r="27" spans="2:31" x14ac:dyDescent="0.3">
      <c r="B27" s="8">
        <v>14</v>
      </c>
      <c r="C27" s="5">
        <v>15</v>
      </c>
      <c r="D27" s="66" t="s">
        <v>1169</v>
      </c>
      <c r="E27" s="37" t="s">
        <v>1836</v>
      </c>
      <c r="F27" s="17" t="s">
        <v>1836</v>
      </c>
      <c r="G27" s="18" t="s">
        <v>1699</v>
      </c>
      <c r="H27" s="26"/>
      <c r="I27" s="37" t="s">
        <v>1838</v>
      </c>
      <c r="J27" s="17" t="s">
        <v>1835</v>
      </c>
      <c r="K27" s="18" t="s">
        <v>1838</v>
      </c>
      <c r="L27" s="67" t="s">
        <v>1206</v>
      </c>
      <c r="M27" s="37" t="s">
        <v>1871</v>
      </c>
      <c r="N27" s="17" t="s">
        <v>1872</v>
      </c>
      <c r="O27" s="18" t="s">
        <v>1187</v>
      </c>
      <c r="P27" s="26"/>
      <c r="Q27" s="37" t="s">
        <v>1450</v>
      </c>
      <c r="R27" s="17" t="s">
        <v>1839</v>
      </c>
      <c r="S27" s="18" t="s">
        <v>1839</v>
      </c>
      <c r="T27" s="26"/>
      <c r="U27" s="37" t="s">
        <v>19</v>
      </c>
      <c r="V27" s="17"/>
      <c r="W27" s="18"/>
      <c r="X27" s="26"/>
      <c r="Y27" s="37" t="s">
        <v>1252</v>
      </c>
      <c r="Z27" s="17" t="s">
        <v>19</v>
      </c>
      <c r="AA27" s="18" t="s">
        <v>19</v>
      </c>
      <c r="AB27" s="26" t="s">
        <v>1282</v>
      </c>
      <c r="AC27" s="37"/>
      <c r="AD27" s="17"/>
      <c r="AE27" s="24" t="s">
        <v>1851</v>
      </c>
    </row>
    <row r="28" spans="2:31" x14ac:dyDescent="0.3">
      <c r="B28" s="8">
        <v>15</v>
      </c>
      <c r="C28" s="5">
        <v>16</v>
      </c>
      <c r="D28" s="26"/>
      <c r="E28" s="38"/>
      <c r="F28" s="54" t="s">
        <v>1220</v>
      </c>
      <c r="G28" s="18" t="s">
        <v>1217</v>
      </c>
      <c r="H28" s="29" t="s">
        <v>1178</v>
      </c>
      <c r="I28" s="38"/>
      <c r="J28" s="54" t="s">
        <v>1834</v>
      </c>
      <c r="K28" s="18" t="s">
        <v>93</v>
      </c>
      <c r="L28" s="66" t="s">
        <v>1190</v>
      </c>
      <c r="M28" s="38"/>
      <c r="N28" s="54" t="s">
        <v>1187</v>
      </c>
      <c r="O28" s="18" t="s">
        <v>1187</v>
      </c>
      <c r="P28" s="67" t="s">
        <v>1199</v>
      </c>
      <c r="Q28" s="38"/>
      <c r="R28" s="54" t="s">
        <v>1241</v>
      </c>
      <c r="S28" s="18" t="s">
        <v>1241</v>
      </c>
      <c r="T28" s="26"/>
      <c r="U28" s="38"/>
      <c r="V28" s="54" t="s">
        <v>19</v>
      </c>
      <c r="W28" s="18" t="s">
        <v>19</v>
      </c>
      <c r="X28" s="26"/>
      <c r="Y28" s="38" t="s">
        <v>1253</v>
      </c>
      <c r="Z28" s="54" t="s">
        <v>1252</v>
      </c>
      <c r="AA28" s="18" t="s">
        <v>1254</v>
      </c>
      <c r="AB28" s="26"/>
      <c r="AC28" s="44" t="s">
        <v>1852</v>
      </c>
      <c r="AD28" s="23" t="s">
        <v>1853</v>
      </c>
      <c r="AE28" s="24" t="s">
        <v>1853</v>
      </c>
    </row>
    <row r="29" spans="2:31" x14ac:dyDescent="0.3">
      <c r="B29" s="8">
        <v>16</v>
      </c>
      <c r="C29" s="5">
        <v>17</v>
      </c>
      <c r="D29" s="26"/>
      <c r="E29" s="37" t="s">
        <v>97</v>
      </c>
      <c r="F29" s="17" t="s">
        <v>97</v>
      </c>
      <c r="G29" s="18" t="s">
        <v>1220</v>
      </c>
      <c r="H29" s="26"/>
      <c r="I29" s="37" t="s">
        <v>93</v>
      </c>
      <c r="J29" s="17" t="s">
        <v>93</v>
      </c>
      <c r="K29" s="18" t="s">
        <v>1176</v>
      </c>
      <c r="L29" s="26"/>
      <c r="M29" s="37" t="s">
        <v>1187</v>
      </c>
      <c r="N29" s="17" t="s">
        <v>1187</v>
      </c>
      <c r="O29" s="18" t="s">
        <v>1242</v>
      </c>
      <c r="P29" s="26"/>
      <c r="Q29" s="37" t="s">
        <v>1241</v>
      </c>
      <c r="R29" s="17" t="s">
        <v>19</v>
      </c>
      <c r="S29" s="18" t="s">
        <v>1241</v>
      </c>
      <c r="T29" s="26"/>
      <c r="U29" s="37" t="s">
        <v>19</v>
      </c>
      <c r="V29" s="17" t="s">
        <v>19</v>
      </c>
      <c r="W29" s="18" t="s">
        <v>19</v>
      </c>
      <c r="X29" s="40" t="s">
        <v>1261</v>
      </c>
      <c r="Y29" s="37" t="s">
        <v>1255</v>
      </c>
      <c r="Z29" s="17" t="s">
        <v>1262</v>
      </c>
      <c r="AA29" s="18" t="s">
        <v>1264</v>
      </c>
      <c r="AB29" s="26" t="s">
        <v>1284</v>
      </c>
      <c r="AC29" s="44" t="s">
        <v>1853</v>
      </c>
      <c r="AD29" s="17"/>
      <c r="AE29" s="18" t="s">
        <v>1276</v>
      </c>
    </row>
    <row r="30" spans="2:31" x14ac:dyDescent="0.3">
      <c r="B30" s="8">
        <v>17</v>
      </c>
      <c r="C30" s="5">
        <v>18</v>
      </c>
      <c r="D30" s="66" t="s">
        <v>605</v>
      </c>
      <c r="E30" s="38"/>
      <c r="F30" s="28"/>
      <c r="G30" s="18">
        <v>2</v>
      </c>
      <c r="H30" s="40" t="s">
        <v>605</v>
      </c>
      <c r="I30" s="38"/>
      <c r="J30" s="28">
        <v>2</v>
      </c>
      <c r="K30" s="18" t="s">
        <v>1179</v>
      </c>
      <c r="L30" s="40" t="s">
        <v>605</v>
      </c>
      <c r="M30" s="38"/>
      <c r="N30" s="28">
        <v>2</v>
      </c>
      <c r="O30" s="18" t="s">
        <v>1188</v>
      </c>
      <c r="P30" s="40" t="s">
        <v>605</v>
      </c>
      <c r="Q30" s="38"/>
      <c r="R30" s="28">
        <v>2</v>
      </c>
      <c r="S30" s="18">
        <v>2</v>
      </c>
      <c r="T30" s="40" t="s">
        <v>605</v>
      </c>
      <c r="U30" s="38"/>
      <c r="V30" s="28">
        <v>2</v>
      </c>
      <c r="W30" s="18">
        <v>2</v>
      </c>
      <c r="X30" s="40" t="s">
        <v>1260</v>
      </c>
      <c r="Y30" s="38" t="s">
        <v>1263</v>
      </c>
      <c r="Z30" s="28" t="s">
        <v>1265</v>
      </c>
      <c r="AA30" s="18" t="s">
        <v>1269</v>
      </c>
      <c r="AB30" s="26"/>
      <c r="AC30" s="38" t="s">
        <v>1277</v>
      </c>
      <c r="AD30" s="28" t="s">
        <v>1276</v>
      </c>
      <c r="AE30" s="18"/>
    </row>
    <row r="31" spans="2:31" x14ac:dyDescent="0.3">
      <c r="B31" s="9">
        <v>18</v>
      </c>
      <c r="C31" s="2">
        <v>19</v>
      </c>
      <c r="D31" s="40" t="s">
        <v>1172</v>
      </c>
      <c r="E31" s="55" t="s">
        <v>97</v>
      </c>
      <c r="F31" s="54" t="s">
        <v>97</v>
      </c>
      <c r="G31" s="18" t="s">
        <v>97</v>
      </c>
      <c r="H31" s="40" t="s">
        <v>1092</v>
      </c>
      <c r="I31" s="55" t="s">
        <v>28</v>
      </c>
      <c r="J31" s="54" t="s">
        <v>28</v>
      </c>
      <c r="K31" s="18"/>
      <c r="L31" s="26"/>
      <c r="M31" s="55" t="s">
        <v>93</v>
      </c>
      <c r="N31" s="54" t="s">
        <v>93</v>
      </c>
      <c r="O31" s="18" t="s">
        <v>93</v>
      </c>
      <c r="P31" s="40" t="s">
        <v>1092</v>
      </c>
      <c r="Q31" s="55" t="s">
        <v>1244</v>
      </c>
      <c r="R31" s="54" t="s">
        <v>1244</v>
      </c>
      <c r="S31" s="18" t="s">
        <v>1245</v>
      </c>
      <c r="T31" s="40" t="s">
        <v>624</v>
      </c>
      <c r="U31" s="55" t="s">
        <v>93</v>
      </c>
      <c r="V31" s="54" t="s">
        <v>93</v>
      </c>
      <c r="W31" s="18">
        <v>3</v>
      </c>
      <c r="X31" s="40" t="s">
        <v>1266</v>
      </c>
      <c r="Y31" s="55">
        <v>3</v>
      </c>
      <c r="Z31" s="54">
        <v>3</v>
      </c>
      <c r="AA31" s="18">
        <v>3</v>
      </c>
      <c r="AB31" s="26"/>
      <c r="AC31" s="55"/>
      <c r="AD31" s="54"/>
      <c r="AE31" s="18"/>
    </row>
    <row r="32" spans="2:31" x14ac:dyDescent="0.3">
      <c r="B32" s="9">
        <v>19</v>
      </c>
      <c r="C32" s="2">
        <v>20</v>
      </c>
      <c r="D32" s="26"/>
      <c r="E32" s="37" t="s">
        <v>1217</v>
      </c>
      <c r="F32" s="17" t="s">
        <v>1219</v>
      </c>
      <c r="G32" s="48" t="s">
        <v>1171</v>
      </c>
      <c r="H32" s="26"/>
      <c r="I32" s="37" t="s">
        <v>29</v>
      </c>
      <c r="J32" s="47"/>
      <c r="K32" s="48" t="s">
        <v>93</v>
      </c>
      <c r="L32" s="40" t="s">
        <v>624</v>
      </c>
      <c r="M32" s="37">
        <v>3</v>
      </c>
      <c r="N32" s="17">
        <v>3</v>
      </c>
      <c r="O32" s="48"/>
      <c r="P32" s="66" t="s">
        <v>1211</v>
      </c>
      <c r="Q32" s="37" t="s">
        <v>1245</v>
      </c>
      <c r="R32" s="17" t="s">
        <v>1241</v>
      </c>
      <c r="S32" s="48"/>
      <c r="T32" s="26"/>
      <c r="U32" s="37">
        <v>3</v>
      </c>
      <c r="V32" s="17">
        <v>3</v>
      </c>
      <c r="W32" s="48"/>
      <c r="X32" s="26"/>
      <c r="Y32" s="37"/>
      <c r="Z32" s="17"/>
      <c r="AA32" s="34"/>
      <c r="AB32" s="26"/>
      <c r="AC32" s="37"/>
      <c r="AD32" s="17"/>
      <c r="AE32" s="34"/>
    </row>
    <row r="33" spans="2:31" x14ac:dyDescent="0.3">
      <c r="B33" s="9">
        <v>20</v>
      </c>
      <c r="C33" s="2">
        <v>21</v>
      </c>
      <c r="D33" s="40" t="s">
        <v>624</v>
      </c>
      <c r="E33" s="37">
        <v>3</v>
      </c>
      <c r="F33" s="17">
        <v>3</v>
      </c>
      <c r="G33" s="18"/>
      <c r="H33" s="40" t="s">
        <v>624</v>
      </c>
      <c r="I33" s="37">
        <v>3</v>
      </c>
      <c r="J33" s="17">
        <v>3</v>
      </c>
      <c r="K33" s="18"/>
      <c r="L33" s="26"/>
      <c r="M33" s="37"/>
      <c r="N33" s="17"/>
      <c r="O33" s="18"/>
      <c r="P33" s="40" t="s">
        <v>624</v>
      </c>
      <c r="Q33" s="37">
        <v>3</v>
      </c>
      <c r="R33" s="17">
        <v>3</v>
      </c>
      <c r="S33" s="18"/>
      <c r="T33" s="26"/>
      <c r="U33" s="37"/>
      <c r="V33" s="17"/>
      <c r="W33" s="18"/>
      <c r="X33" s="29" t="s">
        <v>1259</v>
      </c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21</v>
      </c>
      <c r="C34" s="2">
        <v>22</v>
      </c>
      <c r="D34" s="40" t="s">
        <v>21</v>
      </c>
      <c r="E34" s="37">
        <v>5</v>
      </c>
      <c r="F34" s="17">
        <v>5</v>
      </c>
      <c r="G34" s="18">
        <v>5</v>
      </c>
      <c r="H34" s="40" t="s">
        <v>21</v>
      </c>
      <c r="I34" s="37">
        <v>5</v>
      </c>
      <c r="J34" s="17">
        <v>5</v>
      </c>
      <c r="K34" s="18">
        <v>5</v>
      </c>
      <c r="L34" s="26"/>
      <c r="M34" s="37"/>
      <c r="N34" s="17"/>
      <c r="O34" s="18"/>
      <c r="P34" s="66" t="s">
        <v>21</v>
      </c>
      <c r="Q34" s="37"/>
      <c r="R34" s="17"/>
      <c r="S34" s="18">
        <v>5</v>
      </c>
      <c r="T34" s="29" t="s">
        <v>1236</v>
      </c>
      <c r="U34" s="37"/>
      <c r="V34" s="17"/>
      <c r="W34" s="18"/>
      <c r="X34" s="26"/>
      <c r="Y34" s="37"/>
      <c r="Z34" s="17"/>
      <c r="AA34" s="18" t="s">
        <v>1274</v>
      </c>
      <c r="AB34" s="26"/>
      <c r="AC34" s="37"/>
      <c r="AD34" s="17"/>
      <c r="AE34" s="18"/>
    </row>
    <row r="35" spans="2:31" x14ac:dyDescent="0.3">
      <c r="B35" s="9">
        <v>22</v>
      </c>
      <c r="C35" s="2">
        <v>23</v>
      </c>
      <c r="D35" s="26"/>
      <c r="E35" s="37"/>
      <c r="F35" s="17"/>
      <c r="G35" s="18"/>
      <c r="H35" s="26"/>
      <c r="I35" s="37"/>
      <c r="J35" s="17"/>
      <c r="K35" s="18"/>
      <c r="L35" s="26"/>
      <c r="M35" s="37"/>
      <c r="N35" s="17"/>
      <c r="O35" s="18"/>
      <c r="P35" s="26"/>
      <c r="Q35" s="37">
        <v>5</v>
      </c>
      <c r="R35" s="17">
        <v>5</v>
      </c>
      <c r="S35" s="18"/>
      <c r="T35" s="26"/>
      <c r="U35" s="37"/>
      <c r="V35" s="17"/>
      <c r="W35" s="18"/>
      <c r="X35" s="40" t="s">
        <v>1230</v>
      </c>
      <c r="Y35" s="37" t="s">
        <v>1275</v>
      </c>
      <c r="Z35" s="17"/>
      <c r="AA35" s="18"/>
      <c r="AB35" s="26"/>
      <c r="AC35" s="37"/>
      <c r="AD35" s="17"/>
      <c r="AE35" s="18"/>
    </row>
    <row r="36" spans="2:31" ht="17.25" thickBot="1" x14ac:dyDescent="0.35">
      <c r="B36" s="61">
        <v>23</v>
      </c>
      <c r="C36" s="62">
        <v>24</v>
      </c>
      <c r="D36" s="27"/>
      <c r="E36" s="39"/>
      <c r="F36" s="20"/>
      <c r="G36" s="21"/>
      <c r="H36" s="27"/>
      <c r="I36" s="39"/>
      <c r="J36" s="20"/>
      <c r="K36" s="21"/>
      <c r="L36" s="27"/>
      <c r="M36" s="39"/>
      <c r="N36" s="20"/>
      <c r="O36" s="21"/>
      <c r="P36" s="27"/>
      <c r="Q36" s="39"/>
      <c r="R36" s="20"/>
      <c r="S36" s="21"/>
      <c r="T36" s="27"/>
      <c r="U36" s="39" t="s">
        <v>1228</v>
      </c>
      <c r="V36" s="20"/>
      <c r="W36" s="21"/>
      <c r="X36" s="27"/>
      <c r="Y36" s="39"/>
      <c r="Z36" s="20"/>
      <c r="AA36" s="21"/>
      <c r="AB36" s="27"/>
      <c r="AC36" s="39"/>
      <c r="AD36" s="20"/>
      <c r="AE36" s="21"/>
    </row>
    <row r="37" spans="2:31" x14ac:dyDescent="0.3">
      <c r="B37" s="102" t="s">
        <v>5</v>
      </c>
      <c r="C37" s="103"/>
      <c r="D37" s="218" t="s">
        <v>1174</v>
      </c>
      <c r="E37" s="219"/>
      <c r="F37" s="219"/>
      <c r="G37" s="220"/>
      <c r="H37" s="215" t="s">
        <v>1181</v>
      </c>
      <c r="I37" s="216"/>
      <c r="J37" s="216"/>
      <c r="K37" s="217"/>
      <c r="L37" s="215" t="s">
        <v>1197</v>
      </c>
      <c r="M37" s="216"/>
      <c r="N37" s="216"/>
      <c r="O37" s="217"/>
      <c r="P37" s="212" t="s">
        <v>1209</v>
      </c>
      <c r="Q37" s="213"/>
      <c r="R37" s="213"/>
      <c r="S37" s="214"/>
      <c r="T37" s="212" t="s">
        <v>1215</v>
      </c>
      <c r="U37" s="213"/>
      <c r="V37" s="213"/>
      <c r="W37" s="214"/>
      <c r="X37" s="215" t="s">
        <v>1231</v>
      </c>
      <c r="Y37" s="216"/>
      <c r="Z37" s="216"/>
      <c r="AA37" s="217"/>
      <c r="AB37" s="212"/>
      <c r="AC37" s="213"/>
      <c r="AD37" s="213"/>
      <c r="AE37" s="214"/>
    </row>
    <row r="38" spans="2:31" x14ac:dyDescent="0.3">
      <c r="B38" s="104"/>
      <c r="C38" s="105"/>
      <c r="D38" s="206" t="s">
        <v>1175</v>
      </c>
      <c r="E38" s="207"/>
      <c r="F38" s="207"/>
      <c r="G38" s="208"/>
      <c r="H38" s="206" t="s">
        <v>1227</v>
      </c>
      <c r="I38" s="207"/>
      <c r="J38" s="207"/>
      <c r="K38" s="208"/>
      <c r="L38" s="203" t="s">
        <v>1192</v>
      </c>
      <c r="M38" s="204"/>
      <c r="N38" s="204"/>
      <c r="O38" s="205"/>
      <c r="P38" s="206" t="s">
        <v>1212</v>
      </c>
      <c r="Q38" s="207"/>
      <c r="R38" s="207"/>
      <c r="S38" s="208"/>
      <c r="T38" s="209" t="s">
        <v>1223</v>
      </c>
      <c r="U38" s="210"/>
      <c r="V38" s="210"/>
      <c r="W38" s="211"/>
      <c r="X38" s="203" t="s">
        <v>1267</v>
      </c>
      <c r="Y38" s="204"/>
      <c r="Z38" s="204"/>
      <c r="AA38" s="205"/>
      <c r="AB38" s="203"/>
      <c r="AC38" s="204"/>
      <c r="AD38" s="204"/>
      <c r="AE38" s="205"/>
    </row>
    <row r="39" spans="2:31" x14ac:dyDescent="0.3">
      <c r="B39" s="104"/>
      <c r="C39" s="105"/>
      <c r="D39" s="203"/>
      <c r="E39" s="204"/>
      <c r="F39" s="204"/>
      <c r="G39" s="205"/>
      <c r="H39" s="203" t="s">
        <v>1184</v>
      </c>
      <c r="I39" s="204"/>
      <c r="J39" s="204"/>
      <c r="K39" s="205"/>
      <c r="L39" s="206" t="s">
        <v>1193</v>
      </c>
      <c r="M39" s="207"/>
      <c r="N39" s="207"/>
      <c r="O39" s="208"/>
      <c r="P39" s="203"/>
      <c r="Q39" s="204"/>
      <c r="R39" s="204"/>
      <c r="S39" s="205"/>
      <c r="T39" s="203" t="s">
        <v>1224</v>
      </c>
      <c r="U39" s="204"/>
      <c r="V39" s="204"/>
      <c r="W39" s="205"/>
      <c r="X39" s="209" t="s">
        <v>1268</v>
      </c>
      <c r="Y39" s="210"/>
      <c r="Z39" s="210"/>
      <c r="AA39" s="211"/>
      <c r="AB39" s="203"/>
      <c r="AC39" s="204"/>
      <c r="AD39" s="204"/>
      <c r="AE39" s="205"/>
    </row>
    <row r="40" spans="2:31" x14ac:dyDescent="0.3">
      <c r="B40" s="104"/>
      <c r="C40" s="105"/>
      <c r="D40" s="203"/>
      <c r="E40" s="204"/>
      <c r="F40" s="204"/>
      <c r="G40" s="205"/>
      <c r="H40" s="203" t="s">
        <v>1185</v>
      </c>
      <c r="I40" s="204"/>
      <c r="J40" s="204"/>
      <c r="K40" s="205"/>
      <c r="L40" s="203"/>
      <c r="M40" s="204"/>
      <c r="N40" s="204"/>
      <c r="O40" s="205"/>
      <c r="P40" s="203"/>
      <c r="Q40" s="204"/>
      <c r="R40" s="204"/>
      <c r="S40" s="205"/>
      <c r="T40" s="206" t="s">
        <v>1225</v>
      </c>
      <c r="U40" s="207"/>
      <c r="V40" s="207"/>
      <c r="W40" s="208"/>
      <c r="X40" s="203"/>
      <c r="Y40" s="204"/>
      <c r="Z40" s="204"/>
      <c r="AA40" s="205"/>
      <c r="AB40" s="203"/>
      <c r="AC40" s="204"/>
      <c r="AD40" s="204"/>
      <c r="AE40" s="205"/>
    </row>
    <row r="41" spans="2:31" x14ac:dyDescent="0.3">
      <c r="B41" s="106"/>
      <c r="C41" s="107"/>
      <c r="D41" s="160"/>
      <c r="E41" s="161"/>
      <c r="F41" s="161"/>
      <c r="G41" s="162"/>
      <c r="H41" s="184" t="s">
        <v>1213</v>
      </c>
      <c r="I41" s="185"/>
      <c r="J41" s="185"/>
      <c r="K41" s="186"/>
      <c r="L41" s="160"/>
      <c r="M41" s="161"/>
      <c r="N41" s="161"/>
      <c r="O41" s="162"/>
      <c r="P41" s="160"/>
      <c r="Q41" s="161"/>
      <c r="R41" s="161"/>
      <c r="S41" s="162"/>
      <c r="T41" s="160"/>
      <c r="U41" s="161"/>
      <c r="V41" s="161"/>
      <c r="W41" s="162"/>
      <c r="X41" s="160"/>
      <c r="Y41" s="161"/>
      <c r="Z41" s="161"/>
      <c r="AA41" s="162"/>
      <c r="AB41" s="160"/>
      <c r="AC41" s="161"/>
      <c r="AD41" s="161"/>
      <c r="AE41" s="162"/>
    </row>
    <row r="42" spans="2:31" ht="17.25" thickBot="1" x14ac:dyDescent="0.35">
      <c r="B42" s="108"/>
      <c r="C42" s="109"/>
      <c r="D42" s="166"/>
      <c r="E42" s="167"/>
      <c r="F42" s="167"/>
      <c r="G42" s="168"/>
      <c r="H42" s="166"/>
      <c r="I42" s="167"/>
      <c r="J42" s="167"/>
      <c r="K42" s="168"/>
      <c r="L42" s="166"/>
      <c r="M42" s="167"/>
      <c r="N42" s="167"/>
      <c r="O42" s="168"/>
      <c r="P42" s="166"/>
      <c r="Q42" s="167"/>
      <c r="R42" s="167"/>
      <c r="S42" s="168"/>
      <c r="T42" s="166"/>
      <c r="U42" s="167"/>
      <c r="V42" s="167"/>
      <c r="W42" s="168"/>
      <c r="X42" s="166"/>
      <c r="Y42" s="167"/>
      <c r="Z42" s="167"/>
      <c r="AA42" s="168"/>
      <c r="AB42" s="166"/>
      <c r="AC42" s="167"/>
      <c r="AD42" s="167"/>
      <c r="AE42" s="168"/>
    </row>
    <row r="43" spans="2:31" s="65" customFormat="1" x14ac:dyDescent="0.3">
      <c r="B43" s="69"/>
      <c r="C43" s="69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</row>
    <row r="44" spans="2:31" s="65" customFormat="1" x14ac:dyDescent="0.3">
      <c r="B44" s="69"/>
      <c r="C44" s="69"/>
      <c r="D44" s="70" t="s">
        <v>1237</v>
      </c>
      <c r="E44" s="70"/>
      <c r="F44" s="70"/>
      <c r="G44" s="70"/>
      <c r="H44" s="70"/>
      <c r="I44" s="70"/>
      <c r="J44" s="70"/>
      <c r="K44" s="70"/>
      <c r="L44" s="70"/>
      <c r="M44" s="70"/>
      <c r="N44" s="70"/>
      <c r="O44" s="70"/>
      <c r="P44" s="70"/>
      <c r="Q44" s="70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70"/>
      <c r="AC44" s="70"/>
      <c r="AD44" s="70"/>
      <c r="AE44" s="70"/>
    </row>
    <row r="45" spans="2:31" x14ac:dyDescent="0.3">
      <c r="B45" t="s">
        <v>1270</v>
      </c>
      <c r="C45" t="s">
        <v>1271</v>
      </c>
    </row>
    <row r="46" spans="2:31" x14ac:dyDescent="0.3">
      <c r="B46" s="1">
        <f t="shared" ref="B46:B52" si="0">SUM(E46,I46,M46,Q46,U46,Y46,AC46)</f>
        <v>81</v>
      </c>
      <c r="C46" s="71">
        <f t="shared" ref="C46:C52" si="1">B46*20/60</f>
        <v>27</v>
      </c>
      <c r="D46" s="1" t="s">
        <v>1272</v>
      </c>
      <c r="E46" s="1">
        <f>COUNTIF($E$13:$G$36, "C"&amp;"*")</f>
        <v>13</v>
      </c>
      <c r="F46" s="1"/>
      <c r="G46" s="1"/>
      <c r="H46" s="1"/>
      <c r="I46" s="1">
        <f>COUNTIF($I$13:$K$36, "C"&amp;"*")</f>
        <v>9</v>
      </c>
      <c r="J46" s="1"/>
      <c r="K46" s="1"/>
      <c r="L46" s="1"/>
      <c r="M46" s="1">
        <f>COUNTIF($M$13:$O$36, "C"&amp;"*")</f>
        <v>16</v>
      </c>
      <c r="N46" s="1"/>
      <c r="O46" s="1"/>
      <c r="P46" s="1"/>
      <c r="Q46" s="1">
        <f>COUNTIF($Q$13:$S$36, "C"&amp;"*")</f>
        <v>14</v>
      </c>
      <c r="R46" s="1"/>
      <c r="S46" s="1"/>
      <c r="T46" s="1"/>
      <c r="U46" s="1">
        <f>COUNTIF($U$13:$W$36, "C"&amp;"*")</f>
        <v>12</v>
      </c>
      <c r="V46" s="1"/>
      <c r="W46" s="1"/>
      <c r="X46" s="1"/>
      <c r="Y46" s="1">
        <f>COUNTIF($Y$13:$AA$36, "C"&amp;"*")</f>
        <v>17</v>
      </c>
      <c r="Z46" s="1"/>
      <c r="AA46" s="1"/>
      <c r="AB46" s="1"/>
      <c r="AC46" s="1">
        <f>COUNTIF($AC$13:$AE$36, "C"&amp;"*")</f>
        <v>0</v>
      </c>
      <c r="AD46" s="1"/>
      <c r="AE46" s="1"/>
    </row>
    <row r="47" spans="2:31" s="65" customFormat="1" x14ac:dyDescent="0.3">
      <c r="B47" s="1">
        <f t="shared" si="0"/>
        <v>31</v>
      </c>
      <c r="C47" s="71">
        <f t="shared" si="1"/>
        <v>10.333333333333334</v>
      </c>
      <c r="D47" s="1" t="s">
        <v>1832</v>
      </c>
      <c r="E47" s="1">
        <f>COUNTIF($E$13:$G$36, "AC"&amp;"*")</f>
        <v>8</v>
      </c>
      <c r="F47" s="1"/>
      <c r="G47" s="1"/>
      <c r="H47" s="1"/>
      <c r="I47" s="1">
        <f>COUNTIF($I$13:$K$36, "AC"&amp;"*")</f>
        <v>9</v>
      </c>
      <c r="J47" s="1"/>
      <c r="K47" s="1"/>
      <c r="L47" s="1"/>
      <c r="M47" s="1">
        <f>COUNTIF($M$13:$O$36, "AC"&amp;"*")</f>
        <v>3</v>
      </c>
      <c r="N47" s="1"/>
      <c r="O47" s="1"/>
      <c r="P47" s="1"/>
      <c r="Q47" s="1">
        <f>COUNTIF($Q$13:$S$36, "AC"&amp;"*")</f>
        <v>6</v>
      </c>
      <c r="R47" s="1"/>
      <c r="S47" s="1"/>
      <c r="T47" s="1"/>
      <c r="U47" s="1">
        <f>COUNTIF($U$13:$W$36, "AC"&amp;"*")</f>
        <v>5</v>
      </c>
      <c r="V47" s="1"/>
      <c r="W47" s="1"/>
      <c r="X47" s="1"/>
      <c r="Y47" s="1">
        <f>COUNTIF($Y$13:$AA$36, "AC"&amp;"*")</f>
        <v>0</v>
      </c>
      <c r="Z47" s="1"/>
      <c r="AA47" s="1"/>
      <c r="AB47" s="1"/>
      <c r="AC47" s="1">
        <f>COUNTIF($AC$13:$AE$36, "AC"&amp;"*")</f>
        <v>0</v>
      </c>
      <c r="AD47" s="1"/>
      <c r="AE47" s="1"/>
    </row>
    <row r="48" spans="2:31" x14ac:dyDescent="0.3">
      <c r="B48" s="1">
        <f t="shared" si="0"/>
        <v>42</v>
      </c>
      <c r="C48" s="71">
        <f t="shared" si="1"/>
        <v>14</v>
      </c>
      <c r="D48" s="1" t="s">
        <v>1273</v>
      </c>
      <c r="E48" s="1">
        <f>COUNTIF($E$13:$G$36, "P"&amp;"*")-COUNTIF($E$13:$G$36, "P1"&amp;"*")</f>
        <v>5</v>
      </c>
      <c r="F48" s="1"/>
      <c r="G48" s="1"/>
      <c r="H48" s="1"/>
      <c r="I48" s="1">
        <f>COUNTIF($I$13:$K$36, "P"&amp;"*")-COUNTIF($I$13:$K$36, "P1"&amp;"*")</f>
        <v>7</v>
      </c>
      <c r="J48" s="1"/>
      <c r="K48" s="1"/>
      <c r="L48" s="1"/>
      <c r="M48" s="1">
        <f>COUNTIF($M$13:$O$36, "P"&amp;"*")-COUNTIF($M$13:$O$36, "P1")</f>
        <v>8</v>
      </c>
      <c r="N48" s="1"/>
      <c r="O48" s="1"/>
      <c r="P48" s="1"/>
      <c r="Q48" s="1">
        <f>COUNTIF($Q$13:$S$36, "P"&amp;"*")-COUNTIF($Q$13:$S$36, "P1"&amp;"*")</f>
        <v>9</v>
      </c>
      <c r="R48" s="1"/>
      <c r="S48" s="1"/>
      <c r="T48" s="1"/>
      <c r="U48" s="1">
        <f>COUNTIF($U$13:$W$36, "P"&amp;"*")-COUNTIF($U$13:$W$36, "P1"&amp;"*")</f>
        <v>7</v>
      </c>
      <c r="V48" s="1"/>
      <c r="W48" s="1"/>
      <c r="X48" s="1"/>
      <c r="Y48" s="1">
        <f>COUNTIF($Y$13:$AA$36, "P"&amp;"*")-COUNTIF($Y$13:$AA$36, "P1"&amp;"*")</f>
        <v>6</v>
      </c>
      <c r="Z48" s="1"/>
      <c r="AA48" s="1"/>
      <c r="AB48" s="1"/>
      <c r="AC48" s="1">
        <f>COUNTIF($AC$13:$AE$36, "P"&amp;"*")-COUNTIF($AC$13:$AE$36, "P1"&amp;"*")</f>
        <v>0</v>
      </c>
      <c r="AD48" s="1"/>
      <c r="AE48" s="1"/>
    </row>
    <row r="49" spans="2:31" x14ac:dyDescent="0.3">
      <c r="B49" s="1">
        <f t="shared" si="0"/>
        <v>14</v>
      </c>
      <c r="C49" s="71">
        <f t="shared" si="1"/>
        <v>4.666666666666667</v>
      </c>
      <c r="D49" s="1" t="s">
        <v>1841</v>
      </c>
      <c r="E49" s="1">
        <f>COUNTIF($E$13:$G$36, "AP"&amp;"*")</f>
        <v>0</v>
      </c>
      <c r="F49" s="1"/>
      <c r="G49" s="1"/>
      <c r="H49" s="1"/>
      <c r="I49" s="1">
        <f>COUNTIF($I$13:$K$36, "AP"&amp;"*")</f>
        <v>0</v>
      </c>
      <c r="J49" s="1"/>
      <c r="K49" s="1"/>
      <c r="L49" s="1"/>
      <c r="M49" s="1">
        <f>COUNTIF($M$13:$O$36, "AP"&amp;"*")</f>
        <v>0</v>
      </c>
      <c r="N49" s="1"/>
      <c r="O49" s="1"/>
      <c r="P49" s="1"/>
      <c r="Q49" s="1">
        <f>COUNTIF($Q$13:$S$36, "AP"&amp;"*")</f>
        <v>0</v>
      </c>
      <c r="R49" s="1"/>
      <c r="S49" s="1"/>
      <c r="T49" s="1"/>
      <c r="U49" s="1">
        <f>COUNTIF($U$13:$W$36, "AP"&amp;"*")</f>
        <v>0</v>
      </c>
      <c r="V49" s="1"/>
      <c r="W49" s="1"/>
      <c r="X49" s="1"/>
      <c r="Y49" s="1">
        <f>COUNTIF($Y$13:$AA$36, "AP"&amp;"*")</f>
        <v>0</v>
      </c>
      <c r="Z49" s="1"/>
      <c r="AA49" s="1"/>
      <c r="AB49" s="1"/>
      <c r="AC49" s="1">
        <f>COUNTIF($AC$13:$AE$36, "A"&amp;"*")</f>
        <v>14</v>
      </c>
      <c r="AD49" s="1"/>
      <c r="AE49" s="1"/>
    </row>
    <row r="50" spans="2:31" x14ac:dyDescent="0.3">
      <c r="B50" s="1">
        <f t="shared" si="0"/>
        <v>43</v>
      </c>
      <c r="C50" s="71">
        <f t="shared" si="1"/>
        <v>14.333333333333334</v>
      </c>
      <c r="D50" s="1" t="s">
        <v>1859</v>
      </c>
      <c r="E50" s="1">
        <f>COUNTIF($E$13:$G$36, "3") + COUNTIF($E$13:$G$36, "P1"&amp;"*")</f>
        <v>5</v>
      </c>
      <c r="F50" s="1"/>
      <c r="G50" s="1"/>
      <c r="H50" s="1"/>
      <c r="I50" s="1">
        <f>COUNTIF($I$13:$K$36, "3") + COUNTIF($I$13:$K$36, "P1"&amp;"*")</f>
        <v>8</v>
      </c>
      <c r="J50" s="1"/>
      <c r="K50" s="1"/>
      <c r="L50" s="1"/>
      <c r="M50" s="1">
        <f>COUNTIF($M$13:$O$36, "3") + COUNTIF($M$13:$O$36, "P1"&amp;"*")</f>
        <v>5</v>
      </c>
      <c r="N50" s="1"/>
      <c r="O50" s="1"/>
      <c r="P50" s="1"/>
      <c r="Q50" s="1">
        <f>COUNTIF($Q$13:$S$36, "3") + COUNTIF($Q$13:$S$36, "P1"&amp;"*")</f>
        <v>4</v>
      </c>
      <c r="R50" s="1"/>
      <c r="S50" s="1"/>
      <c r="T50" s="1"/>
      <c r="U50" s="1">
        <f>COUNTIF($U$13:$W$36, "3") + COUNTIF($U$13:$W$36, "P1"&amp;"*")</f>
        <v>6</v>
      </c>
      <c r="V50" s="1"/>
      <c r="W50" s="1"/>
      <c r="X50" s="1"/>
      <c r="Y50" s="1">
        <f>COUNTIF($Y$13:$AA$36, "3") + COUNTIF($Y$13:$AA$36, "P1"&amp;"*")</f>
        <v>12</v>
      </c>
      <c r="Z50" s="1"/>
      <c r="AA50" s="1"/>
      <c r="AB50" s="1"/>
      <c r="AC50" s="1">
        <f>COUNTIF($AC$13:$AE$36, "3") + COUNTIF($AC$13:$AE$36, "P1"&amp;"*")</f>
        <v>3</v>
      </c>
      <c r="AD50" s="1"/>
      <c r="AE50" s="1"/>
    </row>
    <row r="51" spans="2:31" s="65" customFormat="1" x14ac:dyDescent="0.3">
      <c r="B51" s="1">
        <f t="shared" si="0"/>
        <v>12</v>
      </c>
      <c r="C51" s="71">
        <f t="shared" si="1"/>
        <v>4</v>
      </c>
      <c r="D51" s="1" t="s">
        <v>1860</v>
      </c>
      <c r="E51" s="1">
        <f>COUNTIF($E$13:$G$36, 2)</f>
        <v>2</v>
      </c>
      <c r="F51" s="1"/>
      <c r="G51" s="1"/>
      <c r="H51" s="1"/>
      <c r="I51" s="1">
        <f>COUNTIF($I$13:$K$36, 2)</f>
        <v>2</v>
      </c>
      <c r="J51" s="1"/>
      <c r="K51" s="1"/>
      <c r="L51" s="1"/>
      <c r="M51" s="1">
        <f>COUNTIF($M$13:$O$36, 2)</f>
        <v>2</v>
      </c>
      <c r="N51" s="1"/>
      <c r="O51" s="1"/>
      <c r="P51" s="1"/>
      <c r="Q51" s="1">
        <f>COUNTIF($Q$13:$S$36, 2)</f>
        <v>3</v>
      </c>
      <c r="R51" s="1"/>
      <c r="S51" s="1"/>
      <c r="T51" s="1"/>
      <c r="U51" s="1">
        <f>COUNTIF($U$13:$W$36, 2)</f>
        <v>3</v>
      </c>
      <c r="V51" s="1"/>
      <c r="W51" s="1"/>
      <c r="X51" s="1"/>
      <c r="Y51" s="1">
        <f>COUNTIF($Y$13:$AA$36, 2)</f>
        <v>0</v>
      </c>
      <c r="Z51" s="1"/>
      <c r="AA51" s="1"/>
      <c r="AB51" s="1"/>
      <c r="AC51" s="1">
        <f>COUNTIF($AC$13:$AE$36, 2)</f>
        <v>0</v>
      </c>
      <c r="AD51" s="1"/>
      <c r="AE51" s="1"/>
    </row>
    <row r="52" spans="2:31" x14ac:dyDescent="0.3">
      <c r="B52" s="1">
        <f t="shared" si="0"/>
        <v>19</v>
      </c>
      <c r="C52" s="71">
        <f t="shared" si="1"/>
        <v>6.333333333333333</v>
      </c>
      <c r="D52" s="1" t="s">
        <v>1861</v>
      </c>
      <c r="E52" s="1">
        <f>COUNTIF($E$13:$G$36, 1) + COUNTIF($E$13:$G$36, 5) + COUNTIF($E$13:$G$36, 4)</f>
        <v>4</v>
      </c>
      <c r="F52" s="1"/>
      <c r="G52" s="1"/>
      <c r="H52" s="1"/>
      <c r="I52" s="1">
        <f>COUNTIF($I$13:$K$36, 1) + COUNTIF($I$13:$K$36, 5)+ COUNTIF($I$13:$K$36, 4)</f>
        <v>5</v>
      </c>
      <c r="J52" s="1"/>
      <c r="K52" s="1"/>
      <c r="L52" s="1"/>
      <c r="M52" s="1">
        <f>COUNTIF($M$13:$O$36, 1) + COUNTIF($M$13:$O$36, 5)+ COUNTIF($M$13:$O$36, 4)</f>
        <v>2</v>
      </c>
      <c r="N52" s="1"/>
      <c r="O52" s="1"/>
      <c r="P52" s="1"/>
      <c r="Q52" s="1">
        <f>COUNTIF($Q$13:$S$36, 1) +COUNTIF($Q$13:$S$36, 5)++COUNTIF($Q$13:$S$36, 4)</f>
        <v>5</v>
      </c>
      <c r="R52" s="1"/>
      <c r="S52" s="1"/>
      <c r="T52" s="1"/>
      <c r="U52" s="1">
        <f>COUNTIF($U$13:$W$36, 1)+COUNTIF($U$13:$W$36, 5)+COUNTIF($U$13:$W$36, 4)</f>
        <v>2</v>
      </c>
      <c r="V52" s="1"/>
      <c r="W52" s="1"/>
      <c r="X52" s="1"/>
      <c r="Y52" s="1">
        <f>COUNTIF($Y$13:$AA$36, 1)+COUNTIF($Y$13:$AA$36, 5) + COUNTIF($Y$13:$AA$36, 4)</f>
        <v>1</v>
      </c>
      <c r="Z52" s="1"/>
      <c r="AA52" s="1"/>
      <c r="AB52" s="1"/>
      <c r="AC52" s="1">
        <f>COUNTIF($AC$13:$AE$36, 1)+COUNTIF($AC$13:$AE$36, 5)++COUNTIF($AC$13:$AE$36, 4)</f>
        <v>0</v>
      </c>
      <c r="AD52" s="1"/>
      <c r="AE52" s="1"/>
    </row>
  </sheetData>
  <mergeCells count="70">
    <mergeCell ref="B2:C8"/>
    <mergeCell ref="D2:S8"/>
    <mergeCell ref="T2:AE8"/>
    <mergeCell ref="B9:C10"/>
    <mergeCell ref="D9:G9"/>
    <mergeCell ref="H9:K9"/>
    <mergeCell ref="L9:O9"/>
    <mergeCell ref="P9:S9"/>
    <mergeCell ref="T9:W9"/>
    <mergeCell ref="X9:AA9"/>
    <mergeCell ref="AB9:AE9"/>
    <mergeCell ref="D10:G10"/>
    <mergeCell ref="H10:K10"/>
    <mergeCell ref="L10:O10"/>
    <mergeCell ref="P10:S10"/>
    <mergeCell ref="T10:W10"/>
    <mergeCell ref="X10:AA10"/>
    <mergeCell ref="AB10:AE10"/>
    <mergeCell ref="Y11:AA11"/>
    <mergeCell ref="AC11:AE11"/>
    <mergeCell ref="B12:C12"/>
    <mergeCell ref="U11:W11"/>
    <mergeCell ref="B11:C11"/>
    <mergeCell ref="E11:G11"/>
    <mergeCell ref="I11:K11"/>
    <mergeCell ref="M11:O11"/>
    <mergeCell ref="Q11:S11"/>
    <mergeCell ref="B37:C42"/>
    <mergeCell ref="D37:G37"/>
    <mergeCell ref="H37:K37"/>
    <mergeCell ref="L37:O37"/>
    <mergeCell ref="P37:S37"/>
    <mergeCell ref="AB37:AE37"/>
    <mergeCell ref="D38:G38"/>
    <mergeCell ref="H38:K38"/>
    <mergeCell ref="L38:O38"/>
    <mergeCell ref="P38:S38"/>
    <mergeCell ref="T38:W38"/>
    <mergeCell ref="X38:AA38"/>
    <mergeCell ref="AB38:AE38"/>
    <mergeCell ref="T37:W37"/>
    <mergeCell ref="X37:AA37"/>
    <mergeCell ref="AB39:AE39"/>
    <mergeCell ref="D40:G40"/>
    <mergeCell ref="H40:K40"/>
    <mergeCell ref="L40:O40"/>
    <mergeCell ref="P40:S40"/>
    <mergeCell ref="T40:W40"/>
    <mergeCell ref="X40:AA40"/>
    <mergeCell ref="AB40:AE40"/>
    <mergeCell ref="D39:G39"/>
    <mergeCell ref="H39:K39"/>
    <mergeCell ref="L39:O39"/>
    <mergeCell ref="P39:S39"/>
    <mergeCell ref="T39:W39"/>
    <mergeCell ref="X39:AA39"/>
    <mergeCell ref="AB41:AE41"/>
    <mergeCell ref="D42:G42"/>
    <mergeCell ref="H42:K42"/>
    <mergeCell ref="L42:O42"/>
    <mergeCell ref="P42:S42"/>
    <mergeCell ref="T42:W42"/>
    <mergeCell ref="X42:AA42"/>
    <mergeCell ref="AB42:AE42"/>
    <mergeCell ref="D41:G41"/>
    <mergeCell ref="H41:K41"/>
    <mergeCell ref="L41:O41"/>
    <mergeCell ref="P41:S41"/>
    <mergeCell ref="T41:W41"/>
    <mergeCell ref="X41:AA41"/>
  </mergeCells>
  <phoneticPr fontId="1" type="noConversion"/>
  <conditionalFormatting sqref="B13:B36">
    <cfRule type="cellIs" dxfId="104" priority="41" operator="equal">
      <formula>$B$11+0</formula>
    </cfRule>
    <cfRule type="cellIs" dxfId="103" priority="42" operator="equal">
      <formula>$B$11</formula>
    </cfRule>
  </conditionalFormatting>
  <conditionalFormatting sqref="C13:C36">
    <cfRule type="cellIs" dxfId="102" priority="40" operator="equal">
      <formula>$B$11+1</formula>
    </cfRule>
  </conditionalFormatting>
  <conditionalFormatting sqref="E13:G36 AC13:AE36 I13:K36 M13:O36 Q13:S36 U13:W36 Y13:AA36">
    <cfRule type="notContainsBlanks" dxfId="101" priority="38">
      <formula>LEN(TRIM(E13))&gt;0</formula>
    </cfRule>
    <cfRule type="containsText" dxfId="100" priority="39" operator="containsText" text="1234567789">
      <formula>NOT(ISERROR(SEARCH("1234567789",E13)))</formula>
    </cfRule>
  </conditionalFormatting>
  <conditionalFormatting sqref="D9:AE9">
    <cfRule type="timePeriod" dxfId="99" priority="37" timePeriod="today">
      <formula>FLOOR(D9,1)=TODAY()</formula>
    </cfRule>
  </conditionalFormatting>
  <conditionalFormatting sqref="Q13:S36">
    <cfRule type="containsText" dxfId="98" priority="34" operator="containsText" text="A">
      <formula>NOT(ISERROR(SEARCH("A",Q13)))</formula>
    </cfRule>
    <cfRule type="containsText" dxfId="97" priority="35" operator="containsText" text="P">
      <formula>NOT(ISERROR(SEARCH("P",Q13)))</formula>
    </cfRule>
    <cfRule type="containsText" dxfId="96" priority="36" operator="containsText" text="C">
      <formula>NOT(ISERROR(SEARCH("C",Q13)))</formula>
    </cfRule>
  </conditionalFormatting>
  <conditionalFormatting sqref="M13:O36">
    <cfRule type="containsText" dxfId="95" priority="31" operator="containsText" text="A">
      <formula>NOT(ISERROR(SEARCH("A",M13)))</formula>
    </cfRule>
    <cfRule type="containsText" dxfId="94" priority="32" operator="containsText" text="P">
      <formula>NOT(ISERROR(SEARCH("P",M13)))</formula>
    </cfRule>
    <cfRule type="containsText" dxfId="93" priority="33" operator="containsText" text="C">
      <formula>NOT(ISERROR(SEARCH("C",M13)))</formula>
    </cfRule>
  </conditionalFormatting>
  <conditionalFormatting sqref="I13:K36">
    <cfRule type="containsText" dxfId="92" priority="28" operator="containsText" text="A">
      <formula>NOT(ISERROR(SEARCH("A",I13)))</formula>
    </cfRule>
    <cfRule type="containsText" dxfId="91" priority="29" operator="containsText" text="P">
      <formula>NOT(ISERROR(SEARCH("P",I13)))</formula>
    </cfRule>
    <cfRule type="containsText" dxfId="90" priority="30" operator="containsText" text="C">
      <formula>NOT(ISERROR(SEARCH("C",I13)))</formula>
    </cfRule>
  </conditionalFormatting>
  <conditionalFormatting sqref="E13:G36">
    <cfRule type="containsText" dxfId="89" priority="25" operator="containsText" text="A">
      <formula>NOT(ISERROR(SEARCH("A",E13)))</formula>
    </cfRule>
    <cfRule type="containsText" dxfId="88" priority="26" operator="containsText" text="P">
      <formula>NOT(ISERROR(SEARCH("P",E13)))</formula>
    </cfRule>
    <cfRule type="containsText" dxfId="87" priority="27" operator="containsText" text="C">
      <formula>NOT(ISERROR(SEARCH("C",E13)))</formula>
    </cfRule>
  </conditionalFormatting>
  <conditionalFormatting sqref="U13:W36">
    <cfRule type="containsText" dxfId="86" priority="22" operator="containsText" text="A">
      <formula>NOT(ISERROR(SEARCH("A",U13)))</formula>
    </cfRule>
    <cfRule type="containsText" dxfId="85" priority="23" operator="containsText" text="P">
      <formula>NOT(ISERROR(SEARCH("P",U13)))</formula>
    </cfRule>
    <cfRule type="containsText" dxfId="84" priority="24" operator="containsText" text="C">
      <formula>NOT(ISERROR(SEARCH("C",U13)))</formula>
    </cfRule>
  </conditionalFormatting>
  <conditionalFormatting sqref="Y13:AA36">
    <cfRule type="containsText" dxfId="83" priority="19" operator="containsText" text="A">
      <formula>NOT(ISERROR(SEARCH("A",Y13)))</formula>
    </cfRule>
    <cfRule type="containsText" dxfId="82" priority="20" operator="containsText" text="P">
      <formula>NOT(ISERROR(SEARCH("P",Y13)))</formula>
    </cfRule>
    <cfRule type="containsText" dxfId="81" priority="21" operator="containsText" text="C">
      <formula>NOT(ISERROR(SEARCH("C",Y13)))</formula>
    </cfRule>
  </conditionalFormatting>
  <conditionalFormatting sqref="AC13:AE36">
    <cfRule type="containsText" dxfId="80" priority="16" operator="containsText" text="A">
      <formula>NOT(ISERROR(SEARCH("A",AC13)))</formula>
    </cfRule>
    <cfRule type="containsText" dxfId="79" priority="17" operator="containsText" text="P">
      <formula>NOT(ISERROR(SEARCH("P",AC13)))</formula>
    </cfRule>
    <cfRule type="containsText" dxfId="78" priority="18" operator="containsText" text="C">
      <formula>NOT(ISERROR(SEARCH("C",AC13)))</formula>
    </cfRule>
  </conditionalFormatting>
  <conditionalFormatting sqref="I13:K36">
    <cfRule type="containsText" dxfId="77" priority="13" operator="containsText" text="A">
      <formula>NOT(ISERROR(SEARCH("A",I13)))</formula>
    </cfRule>
    <cfRule type="containsText" dxfId="76" priority="14" operator="containsText" text="P">
      <formula>NOT(ISERROR(SEARCH("P",I13)))</formula>
    </cfRule>
    <cfRule type="containsText" dxfId="75" priority="15" operator="containsText" text="C">
      <formula>NOT(ISERROR(SEARCH("C",I13)))</formula>
    </cfRule>
  </conditionalFormatting>
  <conditionalFormatting sqref="M13:O36">
    <cfRule type="containsText" dxfId="74" priority="10" operator="containsText" text="A">
      <formula>NOT(ISERROR(SEARCH("A",M13)))</formula>
    </cfRule>
    <cfRule type="containsText" dxfId="73" priority="11" operator="containsText" text="P">
      <formula>NOT(ISERROR(SEARCH("P",M13)))</formula>
    </cfRule>
    <cfRule type="containsText" dxfId="72" priority="12" operator="containsText" text="C">
      <formula>NOT(ISERROR(SEARCH("C",M13)))</formula>
    </cfRule>
  </conditionalFormatting>
  <conditionalFormatting sqref="Q13:S36">
    <cfRule type="containsText" dxfId="71" priority="7" operator="containsText" text="A">
      <formula>NOT(ISERROR(SEARCH("A",Q13)))</formula>
    </cfRule>
    <cfRule type="containsText" dxfId="70" priority="8" operator="containsText" text="P">
      <formula>NOT(ISERROR(SEARCH("P",Q13)))</formula>
    </cfRule>
    <cfRule type="containsText" dxfId="69" priority="9" operator="containsText" text="C">
      <formula>NOT(ISERROR(SEARCH("C",Q13)))</formula>
    </cfRule>
  </conditionalFormatting>
  <conditionalFormatting sqref="U13:W36">
    <cfRule type="containsText" dxfId="68" priority="4" operator="containsText" text="A">
      <formula>NOT(ISERROR(SEARCH("A",U13)))</formula>
    </cfRule>
    <cfRule type="containsText" dxfId="67" priority="5" operator="containsText" text="P">
      <formula>NOT(ISERROR(SEARCH("P",U13)))</formula>
    </cfRule>
    <cfRule type="containsText" dxfId="66" priority="6" operator="containsText" text="C">
      <formula>NOT(ISERROR(SEARCH("C",U13)))</formula>
    </cfRule>
  </conditionalFormatting>
  <conditionalFormatting sqref="Y13:AA36">
    <cfRule type="containsText" dxfId="65" priority="1" operator="containsText" text="A">
      <formula>NOT(ISERROR(SEARCH("A",Y13)))</formula>
    </cfRule>
    <cfRule type="containsText" dxfId="64" priority="2" operator="containsText" text="P">
      <formula>NOT(ISERROR(SEARCH("P",Y13)))</formula>
    </cfRule>
    <cfRule type="containsText" dxfId="63" priority="3" operator="containsText" text="C">
      <formula>NOT(ISERROR(SEARCH("C",Y13)))</formula>
    </cfRule>
  </conditionalFormatting>
  <pageMargins left="0.7" right="0.7" top="0.75" bottom="0.75" header="0.3" footer="0.3"/>
  <pageSetup paperSize="9" scale="43" orientation="landscape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22" zoomScale="90" zoomScaleNormal="90" workbookViewId="0">
      <pane xSplit="3" topLeftCell="H1" activePane="topRight" state="frozen"/>
      <selection pane="topRight" activeCell="T56" sqref="T56"/>
    </sheetView>
  </sheetViews>
  <sheetFormatPr defaultRowHeight="16.5" x14ac:dyDescent="0.3"/>
  <cols>
    <col min="1" max="1" width="9" style="65"/>
    <col min="2" max="3" width="5.25" style="65" bestFit="1" customWidth="1"/>
    <col min="4" max="4" width="27.87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2" t="s">
        <v>11</v>
      </c>
      <c r="C2" s="103"/>
      <c r="D2" s="110" t="s">
        <v>3147</v>
      </c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0" t="s">
        <v>3097</v>
      </c>
      <c r="U2" s="111"/>
      <c r="V2" s="111"/>
      <c r="W2" s="111"/>
      <c r="X2" s="111"/>
      <c r="Y2" s="111"/>
      <c r="Z2" s="111"/>
      <c r="AA2" s="111"/>
      <c r="AB2" s="111"/>
      <c r="AC2" s="111"/>
      <c r="AD2" s="111"/>
      <c r="AE2" s="114"/>
    </row>
    <row r="3" spans="2:31" x14ac:dyDescent="0.3">
      <c r="B3" s="104"/>
      <c r="C3" s="105"/>
      <c r="D3" s="112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2"/>
      <c r="U3" s="113"/>
      <c r="V3" s="113"/>
      <c r="W3" s="113"/>
      <c r="X3" s="113"/>
      <c r="Y3" s="113"/>
      <c r="Z3" s="113"/>
      <c r="AA3" s="113"/>
      <c r="AB3" s="113"/>
      <c r="AC3" s="113"/>
      <c r="AD3" s="113"/>
      <c r="AE3" s="115"/>
    </row>
    <row r="4" spans="2:31" x14ac:dyDescent="0.3">
      <c r="B4" s="104"/>
      <c r="C4" s="105"/>
      <c r="D4" s="112"/>
      <c r="E4" s="113"/>
      <c r="F4" s="113"/>
      <c r="G4" s="113"/>
      <c r="H4" s="113"/>
      <c r="I4" s="113"/>
      <c r="J4" s="113"/>
      <c r="K4" s="113"/>
      <c r="L4" s="113"/>
      <c r="M4" s="113"/>
      <c r="N4" s="113"/>
      <c r="O4" s="113"/>
      <c r="P4" s="113"/>
      <c r="Q4" s="113"/>
      <c r="R4" s="113"/>
      <c r="S4" s="113"/>
      <c r="T4" s="112"/>
      <c r="U4" s="113"/>
      <c r="V4" s="113"/>
      <c r="W4" s="113"/>
      <c r="X4" s="113"/>
      <c r="Y4" s="113"/>
      <c r="Z4" s="113"/>
      <c r="AA4" s="113"/>
      <c r="AB4" s="113"/>
      <c r="AC4" s="113"/>
      <c r="AD4" s="113"/>
      <c r="AE4" s="115"/>
    </row>
    <row r="5" spans="2:31" x14ac:dyDescent="0.3">
      <c r="B5" s="104"/>
      <c r="C5" s="105"/>
      <c r="D5" s="112"/>
      <c r="E5" s="113"/>
      <c r="F5" s="113"/>
      <c r="G5" s="113"/>
      <c r="H5" s="113"/>
      <c r="I5" s="113"/>
      <c r="J5" s="113"/>
      <c r="K5" s="113"/>
      <c r="L5" s="113"/>
      <c r="M5" s="113"/>
      <c r="N5" s="113"/>
      <c r="O5" s="113"/>
      <c r="P5" s="113"/>
      <c r="Q5" s="113"/>
      <c r="R5" s="113"/>
      <c r="S5" s="113"/>
      <c r="T5" s="112"/>
      <c r="U5" s="113"/>
      <c r="V5" s="113"/>
      <c r="W5" s="113"/>
      <c r="X5" s="113"/>
      <c r="Y5" s="113"/>
      <c r="Z5" s="113"/>
      <c r="AA5" s="113"/>
      <c r="AB5" s="113"/>
      <c r="AC5" s="113"/>
      <c r="AD5" s="113"/>
      <c r="AE5" s="115"/>
    </row>
    <row r="6" spans="2:31" x14ac:dyDescent="0.3">
      <c r="B6" s="106"/>
      <c r="C6" s="107"/>
      <c r="D6" s="112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113"/>
      <c r="P6" s="113"/>
      <c r="Q6" s="113"/>
      <c r="R6" s="113"/>
      <c r="S6" s="113"/>
      <c r="T6" s="112"/>
      <c r="U6" s="113"/>
      <c r="V6" s="113"/>
      <c r="W6" s="113"/>
      <c r="X6" s="113"/>
      <c r="Y6" s="113"/>
      <c r="Z6" s="113"/>
      <c r="AA6" s="113"/>
      <c r="AB6" s="113"/>
      <c r="AC6" s="113"/>
      <c r="AD6" s="113"/>
      <c r="AE6" s="115"/>
    </row>
    <row r="7" spans="2:31" x14ac:dyDescent="0.3">
      <c r="B7" s="106"/>
      <c r="C7" s="107"/>
      <c r="D7" s="112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3"/>
      <c r="P7" s="113"/>
      <c r="Q7" s="113"/>
      <c r="R7" s="113"/>
      <c r="S7" s="113"/>
      <c r="T7" s="112"/>
      <c r="U7" s="113"/>
      <c r="V7" s="113"/>
      <c r="W7" s="113"/>
      <c r="X7" s="113"/>
      <c r="Y7" s="113"/>
      <c r="Z7" s="113"/>
      <c r="AA7" s="113"/>
      <c r="AB7" s="113"/>
      <c r="AC7" s="113"/>
      <c r="AD7" s="113"/>
      <c r="AE7" s="115"/>
    </row>
    <row r="8" spans="2:31" x14ac:dyDescent="0.3">
      <c r="B8" s="106"/>
      <c r="C8" s="107"/>
      <c r="D8" s="112"/>
      <c r="E8" s="113"/>
      <c r="F8" s="113"/>
      <c r="G8" s="113"/>
      <c r="H8" s="113"/>
      <c r="I8" s="113"/>
      <c r="J8" s="113"/>
      <c r="K8" s="113"/>
      <c r="L8" s="113"/>
      <c r="M8" s="113"/>
      <c r="N8" s="113"/>
      <c r="O8" s="113"/>
      <c r="P8" s="113"/>
      <c r="Q8" s="113"/>
      <c r="R8" s="113"/>
      <c r="S8" s="113"/>
      <c r="T8" s="112"/>
      <c r="U8" s="113"/>
      <c r="V8" s="113"/>
      <c r="W8" s="113"/>
      <c r="X8" s="113"/>
      <c r="Y8" s="113"/>
      <c r="Z8" s="113"/>
      <c r="AA8" s="113"/>
      <c r="AB8" s="113"/>
      <c r="AC8" s="113"/>
      <c r="AD8" s="113"/>
      <c r="AE8" s="115"/>
    </row>
    <row r="9" spans="2:31" x14ac:dyDescent="0.3">
      <c r="B9" s="106"/>
      <c r="C9" s="107"/>
      <c r="D9" s="112"/>
      <c r="E9" s="113"/>
      <c r="F9" s="113"/>
      <c r="G9" s="113"/>
      <c r="H9" s="113"/>
      <c r="I9" s="113"/>
      <c r="J9" s="113"/>
      <c r="K9" s="113"/>
      <c r="L9" s="113"/>
      <c r="M9" s="113"/>
      <c r="N9" s="113"/>
      <c r="O9" s="113"/>
      <c r="P9" s="113"/>
      <c r="Q9" s="113"/>
      <c r="R9" s="113"/>
      <c r="S9" s="113"/>
      <c r="T9" s="112"/>
      <c r="U9" s="113"/>
      <c r="V9" s="113"/>
      <c r="W9" s="113"/>
      <c r="X9" s="113"/>
      <c r="Y9" s="113"/>
      <c r="Z9" s="113"/>
      <c r="AA9" s="113"/>
      <c r="AB9" s="113"/>
      <c r="AC9" s="113"/>
      <c r="AD9" s="113"/>
      <c r="AE9" s="115"/>
    </row>
    <row r="10" spans="2:31" x14ac:dyDescent="0.3">
      <c r="B10" s="106"/>
      <c r="C10" s="107"/>
      <c r="D10" s="112"/>
      <c r="E10" s="113"/>
      <c r="F10" s="113"/>
      <c r="G10" s="113"/>
      <c r="H10" s="113"/>
      <c r="I10" s="113"/>
      <c r="J10" s="113"/>
      <c r="K10" s="113"/>
      <c r="L10" s="113"/>
      <c r="M10" s="113"/>
      <c r="N10" s="113"/>
      <c r="O10" s="113"/>
      <c r="P10" s="113"/>
      <c r="Q10" s="113"/>
      <c r="R10" s="113"/>
      <c r="S10" s="113"/>
      <c r="T10" s="112"/>
      <c r="U10" s="113"/>
      <c r="V10" s="113"/>
      <c r="W10" s="113"/>
      <c r="X10" s="113"/>
      <c r="Y10" s="113"/>
      <c r="Z10" s="113"/>
      <c r="AA10" s="113"/>
      <c r="AB10" s="113"/>
      <c r="AC10" s="113"/>
      <c r="AD10" s="113"/>
      <c r="AE10" s="115"/>
    </row>
    <row r="11" spans="2:31" ht="17.25" thickBot="1" x14ac:dyDescent="0.35">
      <c r="B11" s="108"/>
      <c r="C11" s="109"/>
      <c r="D11" s="112"/>
      <c r="E11" s="113"/>
      <c r="F11" s="113"/>
      <c r="G11" s="113"/>
      <c r="H11" s="113"/>
      <c r="I11" s="113"/>
      <c r="J11" s="113"/>
      <c r="K11" s="113"/>
      <c r="L11" s="113"/>
      <c r="M11" s="113"/>
      <c r="N11" s="113"/>
      <c r="O11" s="113"/>
      <c r="P11" s="113"/>
      <c r="Q11" s="113"/>
      <c r="R11" s="113"/>
      <c r="S11" s="113"/>
      <c r="T11" s="112"/>
      <c r="U11" s="113"/>
      <c r="V11" s="113"/>
      <c r="W11" s="113"/>
      <c r="X11" s="113"/>
      <c r="Y11" s="113"/>
      <c r="Z11" s="113"/>
      <c r="AA11" s="113"/>
      <c r="AB11" s="113"/>
      <c r="AC11" s="113"/>
      <c r="AD11" s="113"/>
      <c r="AE11" s="115"/>
    </row>
    <row r="12" spans="2:31" ht="18" thickBot="1" x14ac:dyDescent="0.35">
      <c r="B12" s="116"/>
      <c r="C12" s="117"/>
      <c r="D12" s="120">
        <v>45033</v>
      </c>
      <c r="E12" s="121"/>
      <c r="F12" s="121"/>
      <c r="G12" s="122"/>
      <c r="H12" s="120">
        <f>D12+1</f>
        <v>45034</v>
      </c>
      <c r="I12" s="121"/>
      <c r="J12" s="121"/>
      <c r="K12" s="122"/>
      <c r="L12" s="120">
        <f>H12+1</f>
        <v>45035</v>
      </c>
      <c r="M12" s="121"/>
      <c r="N12" s="121"/>
      <c r="O12" s="122"/>
      <c r="P12" s="120">
        <f>L12+1</f>
        <v>45036</v>
      </c>
      <c r="Q12" s="121"/>
      <c r="R12" s="121"/>
      <c r="S12" s="122"/>
      <c r="T12" s="120">
        <f>P12+1</f>
        <v>45037</v>
      </c>
      <c r="U12" s="121"/>
      <c r="V12" s="121"/>
      <c r="W12" s="122"/>
      <c r="X12" s="123">
        <f>T12+1</f>
        <v>45038</v>
      </c>
      <c r="Y12" s="124"/>
      <c r="Z12" s="124"/>
      <c r="AA12" s="125"/>
      <c r="AB12" s="126">
        <f>X12+1</f>
        <v>45039</v>
      </c>
      <c r="AC12" s="127"/>
      <c r="AD12" s="127"/>
      <c r="AE12" s="128"/>
    </row>
    <row r="13" spans="2:31" ht="18" thickBot="1" x14ac:dyDescent="0.35">
      <c r="B13" s="118"/>
      <c r="C13" s="119"/>
      <c r="D13" s="129" t="s">
        <v>48</v>
      </c>
      <c r="E13" s="130"/>
      <c r="F13" s="130"/>
      <c r="G13" s="131"/>
      <c r="H13" s="129" t="s">
        <v>49</v>
      </c>
      <c r="I13" s="130"/>
      <c r="J13" s="130"/>
      <c r="K13" s="131"/>
      <c r="L13" s="129" t="s">
        <v>32</v>
      </c>
      <c r="M13" s="130"/>
      <c r="N13" s="130"/>
      <c r="O13" s="131"/>
      <c r="P13" s="129" t="s">
        <v>52</v>
      </c>
      <c r="Q13" s="130"/>
      <c r="R13" s="130"/>
      <c r="S13" s="131"/>
      <c r="T13" s="129" t="s">
        <v>53</v>
      </c>
      <c r="U13" s="130"/>
      <c r="V13" s="130"/>
      <c r="W13" s="131"/>
      <c r="X13" s="132" t="s">
        <v>54</v>
      </c>
      <c r="Y13" s="133"/>
      <c r="Z13" s="133"/>
      <c r="AA13" s="134"/>
      <c r="AB13" s="135" t="s">
        <v>55</v>
      </c>
      <c r="AC13" s="136"/>
      <c r="AD13" s="136"/>
      <c r="AE13" s="137"/>
    </row>
    <row r="14" spans="2:31" ht="17.25" thickBot="1" x14ac:dyDescent="0.35">
      <c r="B14" s="143" t="str">
        <f ca="1">TEXT(NOW(),"h")</f>
        <v>20</v>
      </c>
      <c r="C14" s="144"/>
      <c r="D14" s="12" t="s">
        <v>3</v>
      </c>
      <c r="E14" s="138" t="s">
        <v>4</v>
      </c>
      <c r="F14" s="139"/>
      <c r="G14" s="140"/>
      <c r="H14" s="12" t="s">
        <v>3</v>
      </c>
      <c r="I14" s="138" t="s">
        <v>4</v>
      </c>
      <c r="J14" s="139"/>
      <c r="K14" s="140"/>
      <c r="L14" s="12" t="s">
        <v>3</v>
      </c>
      <c r="M14" s="138" t="s">
        <v>4</v>
      </c>
      <c r="N14" s="139"/>
      <c r="O14" s="140"/>
      <c r="P14" s="12" t="s">
        <v>3</v>
      </c>
      <c r="Q14" s="138" t="s">
        <v>4</v>
      </c>
      <c r="R14" s="139"/>
      <c r="S14" s="140"/>
      <c r="T14" s="12" t="s">
        <v>3</v>
      </c>
      <c r="U14" s="138" t="s">
        <v>4</v>
      </c>
      <c r="V14" s="139"/>
      <c r="W14" s="140"/>
      <c r="X14" s="12" t="s">
        <v>3</v>
      </c>
      <c r="Y14" s="138" t="s">
        <v>4</v>
      </c>
      <c r="Z14" s="139"/>
      <c r="AA14" s="140"/>
      <c r="AB14" s="12" t="s">
        <v>3</v>
      </c>
      <c r="AC14" s="138" t="s">
        <v>4</v>
      </c>
      <c r="AD14" s="139"/>
      <c r="AE14" s="140"/>
    </row>
    <row r="15" spans="2:31" ht="20.25" x14ac:dyDescent="0.3">
      <c r="B15" s="141" t="s">
        <v>0</v>
      </c>
      <c r="C15" s="142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 t="s">
        <v>3185</v>
      </c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 t="s">
        <v>3123</v>
      </c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109</v>
      </c>
      <c r="E17" s="37"/>
      <c r="F17" s="17"/>
      <c r="G17" s="18"/>
      <c r="H17" s="26" t="s">
        <v>3124</v>
      </c>
      <c r="I17" s="37"/>
      <c r="J17" s="17"/>
      <c r="K17" s="18"/>
      <c r="L17" s="26" t="s">
        <v>109</v>
      </c>
      <c r="M17" s="37"/>
      <c r="N17" s="17"/>
      <c r="O17" s="18"/>
      <c r="P17" s="26" t="s">
        <v>3133</v>
      </c>
      <c r="Q17" s="37"/>
      <c r="R17" s="17"/>
      <c r="S17" s="18"/>
      <c r="T17" s="26" t="s">
        <v>2238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98" t="s">
        <v>3158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2087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/>
      <c r="AB22" s="26"/>
      <c r="AC22" s="37"/>
      <c r="AD22" s="28" t="s">
        <v>3190</v>
      </c>
      <c r="AE22" s="34" t="s">
        <v>3190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3093</v>
      </c>
      <c r="G23" s="18" t="s">
        <v>3094</v>
      </c>
      <c r="H23" s="40" t="s">
        <v>604</v>
      </c>
      <c r="I23" s="37">
        <v>3</v>
      </c>
      <c r="J23" s="17" t="s">
        <v>3109</v>
      </c>
      <c r="K23" s="18" t="s">
        <v>3110</v>
      </c>
      <c r="L23" s="40" t="s">
        <v>604</v>
      </c>
      <c r="M23" s="37">
        <v>3</v>
      </c>
      <c r="N23" s="17" t="s">
        <v>3125</v>
      </c>
      <c r="O23" s="18" t="s">
        <v>3126</v>
      </c>
      <c r="P23" s="40" t="s">
        <v>604</v>
      </c>
      <c r="Q23" s="37">
        <v>3</v>
      </c>
      <c r="R23" s="17" t="s">
        <v>3137</v>
      </c>
      <c r="S23" s="18" t="s">
        <v>3138</v>
      </c>
      <c r="T23" s="40" t="s">
        <v>604</v>
      </c>
      <c r="U23" s="37">
        <v>3</v>
      </c>
      <c r="V23" s="17" t="s">
        <v>3155</v>
      </c>
      <c r="W23" s="18" t="s">
        <v>3156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3190</v>
      </c>
      <c r="AD23" s="17" t="s">
        <v>3190</v>
      </c>
      <c r="AE23" s="18" t="s">
        <v>3190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3094</v>
      </c>
      <c r="F24" s="17" t="s">
        <v>3094</v>
      </c>
      <c r="G24" s="18" t="s">
        <v>3094</v>
      </c>
      <c r="H24" s="66" t="s">
        <v>2080</v>
      </c>
      <c r="I24" s="37" t="s">
        <v>3114</v>
      </c>
      <c r="J24" s="17" t="s">
        <v>3114</v>
      </c>
      <c r="K24" s="18" t="s">
        <v>97</v>
      </c>
      <c r="L24" s="66" t="s">
        <v>2080</v>
      </c>
      <c r="M24" s="37" t="s">
        <v>3129</v>
      </c>
      <c r="N24" s="17" t="s">
        <v>3130</v>
      </c>
      <c r="O24" s="18" t="s">
        <v>3130</v>
      </c>
      <c r="P24" s="66" t="s">
        <v>2080</v>
      </c>
      <c r="Q24" s="37" t="s">
        <v>3137</v>
      </c>
      <c r="R24" s="17" t="s">
        <v>3143</v>
      </c>
      <c r="S24" s="18" t="s">
        <v>3144</v>
      </c>
      <c r="T24" s="66" t="s">
        <v>2080</v>
      </c>
      <c r="U24" s="37" t="s">
        <v>3155</v>
      </c>
      <c r="V24" s="17" t="s">
        <v>3156</v>
      </c>
      <c r="W24" s="18" t="s">
        <v>3156</v>
      </c>
      <c r="X24" s="40" t="s">
        <v>3178</v>
      </c>
      <c r="Y24" s="37" t="s">
        <v>3175</v>
      </c>
      <c r="Z24" s="17" t="s">
        <v>3177</v>
      </c>
      <c r="AA24" s="18"/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29" t="s">
        <v>3103</v>
      </c>
      <c r="E25" s="37" t="s">
        <v>3094</v>
      </c>
      <c r="F25" s="17" t="s">
        <v>3094</v>
      </c>
      <c r="G25" s="18" t="s">
        <v>3094</v>
      </c>
      <c r="H25" s="66" t="s">
        <v>3102</v>
      </c>
      <c r="I25" s="37" t="s">
        <v>3114</v>
      </c>
      <c r="J25" s="17" t="s">
        <v>3114</v>
      </c>
      <c r="K25" s="18" t="s">
        <v>97</v>
      </c>
      <c r="L25" s="66" t="s">
        <v>3102</v>
      </c>
      <c r="M25" s="37" t="s">
        <v>3129</v>
      </c>
      <c r="N25" s="17" t="s">
        <v>3129</v>
      </c>
      <c r="O25" s="18" t="s">
        <v>97</v>
      </c>
      <c r="P25" s="66" t="s">
        <v>3102</v>
      </c>
      <c r="Q25" s="37" t="s">
        <v>3144</v>
      </c>
      <c r="R25" s="17" t="s">
        <v>3145</v>
      </c>
      <c r="S25" s="18" t="s">
        <v>3145</v>
      </c>
      <c r="T25" s="66" t="s">
        <v>3102</v>
      </c>
      <c r="U25" s="37" t="s">
        <v>3156</v>
      </c>
      <c r="V25" s="17" t="s">
        <v>3156</v>
      </c>
      <c r="W25" s="18" t="s">
        <v>3156</v>
      </c>
      <c r="X25" s="40" t="s">
        <v>3179</v>
      </c>
      <c r="Y25" s="37">
        <v>2</v>
      </c>
      <c r="Z25" s="17">
        <v>2</v>
      </c>
      <c r="AA25" s="18">
        <v>2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66" t="s">
        <v>3102</v>
      </c>
      <c r="E26" s="38"/>
      <c r="F26" s="54" t="s">
        <v>3094</v>
      </c>
      <c r="G26" s="18" t="s">
        <v>3094</v>
      </c>
      <c r="H26" s="29" t="s">
        <v>3103</v>
      </c>
      <c r="I26" s="38"/>
      <c r="J26" s="54" t="s">
        <v>3116</v>
      </c>
      <c r="K26" s="18" t="s">
        <v>3116</v>
      </c>
      <c r="L26" s="29" t="s">
        <v>3103</v>
      </c>
      <c r="M26" s="38"/>
      <c r="N26" s="54" t="s">
        <v>3131</v>
      </c>
      <c r="O26" s="18" t="s">
        <v>3129</v>
      </c>
      <c r="P26" s="29" t="s">
        <v>3103</v>
      </c>
      <c r="Q26" s="38"/>
      <c r="R26" s="54" t="s">
        <v>3145</v>
      </c>
      <c r="S26" s="18" t="s">
        <v>3145</v>
      </c>
      <c r="T26" s="29" t="s">
        <v>3173</v>
      </c>
      <c r="U26" s="38"/>
      <c r="V26" s="54" t="s">
        <v>3163</v>
      </c>
      <c r="W26" s="18" t="s">
        <v>19</v>
      </c>
      <c r="X26" s="40" t="s">
        <v>3180</v>
      </c>
      <c r="Y26" s="38"/>
      <c r="Z26" s="54" t="s">
        <v>3184</v>
      </c>
      <c r="AA26" s="18" t="s">
        <v>3184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3094</v>
      </c>
      <c r="F27" s="17" t="s">
        <v>3098</v>
      </c>
      <c r="G27" s="18" t="s">
        <v>3094</v>
      </c>
      <c r="H27" s="66" t="s">
        <v>3115</v>
      </c>
      <c r="I27" s="37" t="s">
        <v>3117</v>
      </c>
      <c r="J27" s="17" t="s">
        <v>3116</v>
      </c>
      <c r="K27" s="18" t="s">
        <v>3116</v>
      </c>
      <c r="L27" s="26"/>
      <c r="M27" s="37" t="s">
        <v>3132</v>
      </c>
      <c r="N27" s="17" t="s">
        <v>3132</v>
      </c>
      <c r="O27" s="18" t="s">
        <v>3132</v>
      </c>
      <c r="P27" s="40" t="s">
        <v>3146</v>
      </c>
      <c r="Q27" s="37" t="s">
        <v>3145</v>
      </c>
      <c r="R27" s="17" t="s">
        <v>3145</v>
      </c>
      <c r="S27" s="18" t="s">
        <v>3145</v>
      </c>
      <c r="T27" s="66" t="s">
        <v>3172</v>
      </c>
      <c r="U27" s="37" t="s">
        <v>33</v>
      </c>
      <c r="V27" s="17" t="s">
        <v>33</v>
      </c>
      <c r="W27" s="18" t="s">
        <v>33</v>
      </c>
      <c r="X27" s="40" t="s">
        <v>2622</v>
      </c>
      <c r="Y27" s="37">
        <v>2</v>
      </c>
      <c r="Z27" s="17">
        <v>4</v>
      </c>
      <c r="AA27" s="18">
        <v>4</v>
      </c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66" t="s">
        <v>1201</v>
      </c>
      <c r="I28" s="38"/>
      <c r="J28" s="54">
        <v>4</v>
      </c>
      <c r="K28" s="30"/>
      <c r="L28" s="29" t="s">
        <v>1201</v>
      </c>
      <c r="M28" s="38">
        <v>3</v>
      </c>
      <c r="N28" s="54">
        <v>3</v>
      </c>
      <c r="O28" s="30"/>
      <c r="P28" s="40" t="s">
        <v>1201</v>
      </c>
      <c r="Q28" s="38"/>
      <c r="R28" s="54">
        <v>4</v>
      </c>
      <c r="S28" s="30"/>
      <c r="T28" s="40" t="s">
        <v>3159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66" t="s">
        <v>3100</v>
      </c>
      <c r="E29" s="55" t="s">
        <v>3094</v>
      </c>
      <c r="F29" s="17" t="s">
        <v>3094</v>
      </c>
      <c r="G29" s="18" t="s">
        <v>3094</v>
      </c>
      <c r="H29" s="26"/>
      <c r="I29" s="55" t="s">
        <v>3116</v>
      </c>
      <c r="J29" s="17" t="s">
        <v>3116</v>
      </c>
      <c r="K29" s="18" t="s">
        <v>97</v>
      </c>
      <c r="L29" s="26"/>
      <c r="M29" s="55"/>
      <c r="N29" s="17"/>
      <c r="O29" s="18"/>
      <c r="P29" s="26"/>
      <c r="Q29" s="55" t="s">
        <v>3145</v>
      </c>
      <c r="R29" s="17" t="s">
        <v>3145</v>
      </c>
      <c r="S29" s="18" t="s">
        <v>3145</v>
      </c>
      <c r="T29" s="26"/>
      <c r="U29" s="55" t="s">
        <v>33</v>
      </c>
      <c r="V29" s="17" t="s">
        <v>3167</v>
      </c>
      <c r="W29" s="18" t="s">
        <v>33</v>
      </c>
      <c r="X29" s="66" t="s">
        <v>3102</v>
      </c>
      <c r="Y29" s="55" t="s">
        <v>3175</v>
      </c>
      <c r="Z29" s="17" t="s">
        <v>3175</v>
      </c>
      <c r="AA29" s="18" t="s">
        <v>3175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3101</v>
      </c>
      <c r="F30" s="17" t="s">
        <v>3094</v>
      </c>
      <c r="G30" s="18" t="s">
        <v>3094</v>
      </c>
      <c r="H30" s="26"/>
      <c r="I30" s="37" t="s">
        <v>97</v>
      </c>
      <c r="J30" s="17" t="s">
        <v>97</v>
      </c>
      <c r="K30" s="18" t="s">
        <v>97</v>
      </c>
      <c r="L30" s="40" t="s">
        <v>3134</v>
      </c>
      <c r="M30" s="37" t="s">
        <v>3135</v>
      </c>
      <c r="N30" s="17" t="s">
        <v>3135</v>
      </c>
      <c r="O30" s="18" t="s">
        <v>3135</v>
      </c>
      <c r="P30" s="26"/>
      <c r="Q30" s="37" t="s">
        <v>3143</v>
      </c>
      <c r="R30" s="17" t="s">
        <v>3145</v>
      </c>
      <c r="S30" s="18" t="s">
        <v>3145</v>
      </c>
      <c r="T30" s="66" t="s">
        <v>3171</v>
      </c>
      <c r="U30" s="37" t="s">
        <v>3169</v>
      </c>
      <c r="V30" s="17" t="s">
        <v>3170</v>
      </c>
      <c r="W30" s="18" t="s">
        <v>3170</v>
      </c>
      <c r="X30" s="100" t="s">
        <v>3181</v>
      </c>
      <c r="Y30" s="37"/>
      <c r="Z30" s="17"/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 t="s">
        <v>3094</v>
      </c>
      <c r="G31" s="18" t="s">
        <v>3094</v>
      </c>
      <c r="H31" s="26"/>
      <c r="I31" s="38"/>
      <c r="J31" s="54" t="s">
        <v>3116</v>
      </c>
      <c r="K31" s="18" t="s">
        <v>3116</v>
      </c>
      <c r="L31" s="26"/>
      <c r="M31" s="38" t="s">
        <v>3135</v>
      </c>
      <c r="N31" s="54"/>
      <c r="O31" s="18"/>
      <c r="P31" s="26"/>
      <c r="Q31" s="38"/>
      <c r="R31" s="54" t="s">
        <v>3145</v>
      </c>
      <c r="S31" s="18" t="s">
        <v>3145</v>
      </c>
      <c r="T31" s="26"/>
      <c r="U31" s="38"/>
      <c r="V31" s="54" t="s">
        <v>3170</v>
      </c>
      <c r="W31" s="18" t="s">
        <v>3170</v>
      </c>
      <c r="X31" s="26"/>
      <c r="Y31" s="38"/>
      <c r="Z31" s="54" t="s">
        <v>3188</v>
      </c>
      <c r="AA31" s="18" t="s">
        <v>3188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3094</v>
      </c>
      <c r="F32" s="17" t="s">
        <v>3094</v>
      </c>
      <c r="G32" s="18" t="s">
        <v>3094</v>
      </c>
      <c r="H32" s="26"/>
      <c r="I32" s="37" t="s">
        <v>3116</v>
      </c>
      <c r="J32" s="17" t="s">
        <v>3116</v>
      </c>
      <c r="K32" s="18" t="s">
        <v>3116</v>
      </c>
      <c r="L32" s="26"/>
      <c r="M32" s="37"/>
      <c r="N32" s="17"/>
      <c r="O32" s="18"/>
      <c r="P32" s="26"/>
      <c r="Q32" s="37" t="s">
        <v>3150</v>
      </c>
      <c r="R32" s="17" t="s">
        <v>1474</v>
      </c>
      <c r="S32" s="18" t="s">
        <v>3151</v>
      </c>
      <c r="T32" s="26"/>
      <c r="U32" s="46"/>
      <c r="V32" s="17" t="s">
        <v>3167</v>
      </c>
      <c r="W32" s="18" t="s">
        <v>3170</v>
      </c>
      <c r="X32" s="26"/>
      <c r="Y32" s="37" t="s">
        <v>3188</v>
      </c>
      <c r="Z32" s="17" t="s">
        <v>3188</v>
      </c>
      <c r="AA32" s="18"/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40" t="s">
        <v>605</v>
      </c>
      <c r="E33" s="38"/>
      <c r="F33" s="28">
        <v>2</v>
      </c>
      <c r="G33" s="18">
        <v>2</v>
      </c>
      <c r="H33" s="66" t="s">
        <v>605</v>
      </c>
      <c r="I33" s="38"/>
      <c r="J33" s="28"/>
      <c r="K33" s="18"/>
      <c r="L33" s="29" t="s">
        <v>605</v>
      </c>
      <c r="M33" s="38"/>
      <c r="N33" s="28"/>
      <c r="O33" s="18"/>
      <c r="P33" s="40" t="s">
        <v>605</v>
      </c>
      <c r="Q33" s="38"/>
      <c r="R33" s="28">
        <v>2</v>
      </c>
      <c r="S33" s="18">
        <v>2</v>
      </c>
      <c r="T33" s="40" t="s">
        <v>605</v>
      </c>
      <c r="U33" s="38">
        <v>2</v>
      </c>
      <c r="V33" s="28">
        <v>2</v>
      </c>
      <c r="W33" s="18">
        <v>2</v>
      </c>
      <c r="X33" s="40" t="s">
        <v>3168</v>
      </c>
      <c r="Y33" s="38">
        <v>3</v>
      </c>
      <c r="Z33" s="28">
        <v>3</v>
      </c>
      <c r="AA33" s="18"/>
      <c r="AB33" s="26"/>
      <c r="AC33" s="38" t="s">
        <v>3191</v>
      </c>
      <c r="AD33" s="28"/>
      <c r="AE33" s="18"/>
    </row>
    <row r="34" spans="2:31" x14ac:dyDescent="0.3">
      <c r="B34" s="9">
        <v>18</v>
      </c>
      <c r="C34" s="2">
        <v>19</v>
      </c>
      <c r="D34" s="40" t="s">
        <v>2242</v>
      </c>
      <c r="E34" s="55"/>
      <c r="F34" s="54" t="s">
        <v>3104</v>
      </c>
      <c r="G34" s="18" t="s">
        <v>3094</v>
      </c>
      <c r="H34" s="40" t="s">
        <v>2242</v>
      </c>
      <c r="I34" s="55">
        <v>2</v>
      </c>
      <c r="J34" s="54" t="s">
        <v>3118</v>
      </c>
      <c r="K34" s="18" t="s">
        <v>3118</v>
      </c>
      <c r="L34" s="29" t="s">
        <v>2242</v>
      </c>
      <c r="M34" s="55"/>
      <c r="N34" s="54"/>
      <c r="O34" s="18"/>
      <c r="P34" s="40" t="s">
        <v>2242</v>
      </c>
      <c r="Q34" s="55" t="s">
        <v>3152</v>
      </c>
      <c r="R34" s="54" t="s">
        <v>3152</v>
      </c>
      <c r="S34" s="18">
        <v>2</v>
      </c>
      <c r="T34" s="40" t="s">
        <v>2242</v>
      </c>
      <c r="U34" s="55">
        <v>2</v>
      </c>
      <c r="V34" s="54" t="s">
        <v>3174</v>
      </c>
      <c r="W34" s="18"/>
      <c r="X34" s="40" t="s">
        <v>3176</v>
      </c>
      <c r="Y34" s="55" t="s">
        <v>3189</v>
      </c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3094</v>
      </c>
      <c r="F35" s="17" t="s">
        <v>3094</v>
      </c>
      <c r="G35" s="34"/>
      <c r="H35" s="26"/>
      <c r="I35" s="37">
        <v>2</v>
      </c>
      <c r="J35" s="17"/>
      <c r="K35" s="34"/>
      <c r="L35" s="40" t="s">
        <v>624</v>
      </c>
      <c r="M35" s="37"/>
      <c r="N35" s="17"/>
      <c r="O35" s="34"/>
      <c r="P35" s="40" t="s">
        <v>2480</v>
      </c>
      <c r="Q35" s="37" t="s">
        <v>3154</v>
      </c>
      <c r="R35" s="17"/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>
        <v>3</v>
      </c>
      <c r="F36" s="17">
        <v>3</v>
      </c>
      <c r="G36" s="18"/>
      <c r="H36" s="40" t="s">
        <v>624</v>
      </c>
      <c r="I36" s="37"/>
      <c r="J36" s="17">
        <v>3</v>
      </c>
      <c r="K36" s="18">
        <v>3</v>
      </c>
      <c r="L36" s="26"/>
      <c r="M36" s="37"/>
      <c r="N36" s="17"/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3105</v>
      </c>
      <c r="E37" s="37"/>
      <c r="F37" s="17"/>
      <c r="G37" s="18">
        <v>5</v>
      </c>
      <c r="H37" s="40" t="s">
        <v>21</v>
      </c>
      <c r="I37" s="37"/>
      <c r="J37" s="17">
        <v>5</v>
      </c>
      <c r="K37" s="18">
        <v>5</v>
      </c>
      <c r="L37" s="26"/>
      <c r="M37" s="37"/>
      <c r="N37" s="17"/>
      <c r="O37" s="18"/>
      <c r="P37" s="29" t="s">
        <v>21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2823</v>
      </c>
      <c r="E38" s="37">
        <v>5</v>
      </c>
      <c r="F38" s="17">
        <v>5</v>
      </c>
      <c r="G38" s="18">
        <v>5</v>
      </c>
      <c r="H38" s="66" t="s">
        <v>2823</v>
      </c>
      <c r="I38" s="37">
        <v>5</v>
      </c>
      <c r="J38" s="17">
        <v>5</v>
      </c>
      <c r="K38" s="18"/>
      <c r="L38" s="29" t="s">
        <v>2823</v>
      </c>
      <c r="M38" s="37"/>
      <c r="N38" s="17"/>
      <c r="O38" s="18"/>
      <c r="P38" s="66" t="s">
        <v>2823</v>
      </c>
      <c r="Q38" s="37" t="s">
        <v>3157</v>
      </c>
      <c r="R38" s="17"/>
      <c r="S38" s="18"/>
      <c r="T38" s="29" t="s">
        <v>2823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/>
      <c r="F39" s="20">
        <v>2</v>
      </c>
      <c r="G39" s="21" t="s">
        <v>3106</v>
      </c>
      <c r="H39" s="84" t="s">
        <v>2187</v>
      </c>
      <c r="I39" s="39"/>
      <c r="J39" s="20"/>
      <c r="K39" s="21" t="s">
        <v>3122</v>
      </c>
      <c r="L39" s="85" t="s">
        <v>3136</v>
      </c>
      <c r="M39" s="39"/>
      <c r="N39" s="20"/>
      <c r="O39" s="21"/>
      <c r="P39" s="85" t="s">
        <v>2279</v>
      </c>
      <c r="Q39" s="39"/>
      <c r="R39" s="20"/>
      <c r="S39" s="21"/>
      <c r="T39" s="85" t="s">
        <v>2279</v>
      </c>
      <c r="U39" s="39"/>
      <c r="V39" s="20"/>
      <c r="W39" s="21"/>
      <c r="X39" s="85" t="s">
        <v>2279</v>
      </c>
      <c r="Y39" s="39"/>
      <c r="Z39" s="20"/>
      <c r="AA39" s="21"/>
      <c r="AB39" s="27"/>
      <c r="AC39" s="39"/>
      <c r="AD39" s="20"/>
      <c r="AE39" s="21" t="s">
        <v>3198</v>
      </c>
    </row>
    <row r="40" spans="2:31" x14ac:dyDescent="0.3">
      <c r="B40" s="102" t="s">
        <v>5</v>
      </c>
      <c r="C40" s="103"/>
      <c r="D40" s="72" t="s">
        <v>1238</v>
      </c>
      <c r="E40" s="145">
        <v>9</v>
      </c>
      <c r="F40" s="146"/>
      <c r="G40" s="147"/>
      <c r="H40" s="72" t="s">
        <v>1238</v>
      </c>
      <c r="I40" s="145">
        <v>7</v>
      </c>
      <c r="J40" s="146"/>
      <c r="K40" s="147"/>
      <c r="L40" s="72" t="s">
        <v>1238</v>
      </c>
      <c r="M40" s="145">
        <v>4</v>
      </c>
      <c r="N40" s="146"/>
      <c r="O40" s="147"/>
      <c r="P40" s="72" t="s">
        <v>1238</v>
      </c>
      <c r="Q40" s="145">
        <v>9</v>
      </c>
      <c r="R40" s="146"/>
      <c r="S40" s="147"/>
      <c r="T40" s="72" t="s">
        <v>1238</v>
      </c>
      <c r="U40" s="145">
        <v>7</v>
      </c>
      <c r="V40" s="146"/>
      <c r="W40" s="147"/>
      <c r="X40" s="72" t="s">
        <v>1238</v>
      </c>
      <c r="Y40" s="145">
        <v>8</v>
      </c>
      <c r="Z40" s="146"/>
      <c r="AA40" s="147"/>
      <c r="AB40" s="72" t="s">
        <v>1238</v>
      </c>
      <c r="AC40" s="145">
        <v>2</v>
      </c>
      <c r="AD40" s="146"/>
      <c r="AE40" s="147"/>
    </row>
    <row r="41" spans="2:31" x14ac:dyDescent="0.3">
      <c r="B41" s="104"/>
      <c r="C41" s="105"/>
      <c r="D41" s="73" t="s">
        <v>1239</v>
      </c>
      <c r="E41" s="148">
        <v>3</v>
      </c>
      <c r="F41" s="149"/>
      <c r="G41" s="150"/>
      <c r="H41" s="73" t="s">
        <v>1239</v>
      </c>
      <c r="I41" s="148">
        <v>6</v>
      </c>
      <c r="J41" s="149"/>
      <c r="K41" s="150"/>
      <c r="L41" s="73" t="s">
        <v>1239</v>
      </c>
      <c r="M41" s="148">
        <v>2</v>
      </c>
      <c r="N41" s="149"/>
      <c r="O41" s="150"/>
      <c r="P41" s="73" t="s">
        <v>1239</v>
      </c>
      <c r="Q41" s="148">
        <v>3</v>
      </c>
      <c r="R41" s="149"/>
      <c r="S41" s="150"/>
      <c r="T41" s="73" t="s">
        <v>1239</v>
      </c>
      <c r="U41" s="148">
        <v>4</v>
      </c>
      <c r="V41" s="149"/>
      <c r="W41" s="150"/>
      <c r="X41" s="73" t="s">
        <v>1239</v>
      </c>
      <c r="Y41" s="148">
        <v>1</v>
      </c>
      <c r="Z41" s="149"/>
      <c r="AA41" s="150"/>
      <c r="AB41" s="73" t="s">
        <v>1239</v>
      </c>
      <c r="AC41" s="148">
        <v>0</v>
      </c>
      <c r="AD41" s="149"/>
      <c r="AE41" s="150"/>
    </row>
    <row r="42" spans="2:31" ht="17.25" thickBot="1" x14ac:dyDescent="0.35">
      <c r="B42" s="104"/>
      <c r="C42" s="105"/>
      <c r="D42" s="74" t="s">
        <v>1240</v>
      </c>
      <c r="E42" s="151">
        <v>2</v>
      </c>
      <c r="F42" s="152"/>
      <c r="G42" s="153"/>
      <c r="H42" s="74" t="s">
        <v>1240</v>
      </c>
      <c r="I42" s="151">
        <v>1</v>
      </c>
      <c r="J42" s="152"/>
      <c r="K42" s="153"/>
      <c r="L42" s="74" t="s">
        <v>1240</v>
      </c>
      <c r="M42" s="151">
        <v>6</v>
      </c>
      <c r="N42" s="152"/>
      <c r="O42" s="153"/>
      <c r="P42" s="74" t="s">
        <v>1240</v>
      </c>
      <c r="Q42" s="151">
        <v>3</v>
      </c>
      <c r="R42" s="152"/>
      <c r="S42" s="153"/>
      <c r="T42" s="74" t="s">
        <v>1240</v>
      </c>
      <c r="U42" s="151">
        <v>3</v>
      </c>
      <c r="V42" s="152"/>
      <c r="W42" s="153"/>
      <c r="X42" s="74" t="s">
        <v>1240</v>
      </c>
      <c r="Y42" s="151">
        <v>1</v>
      </c>
      <c r="Z42" s="152"/>
      <c r="AA42" s="153"/>
      <c r="AB42" s="74" t="s">
        <v>1240</v>
      </c>
      <c r="AC42" s="151">
        <v>0</v>
      </c>
      <c r="AD42" s="152"/>
      <c r="AE42" s="153"/>
    </row>
    <row r="43" spans="2:31" x14ac:dyDescent="0.3">
      <c r="B43" s="104"/>
      <c r="C43" s="105"/>
      <c r="D43" s="154" t="s">
        <v>2035</v>
      </c>
      <c r="E43" s="155"/>
      <c r="F43" s="155"/>
      <c r="G43" s="156"/>
      <c r="H43" s="154" t="s">
        <v>2035</v>
      </c>
      <c r="I43" s="155"/>
      <c r="J43" s="155"/>
      <c r="K43" s="156"/>
      <c r="L43" s="154" t="s">
        <v>2035</v>
      </c>
      <c r="M43" s="155"/>
      <c r="N43" s="155"/>
      <c r="O43" s="156"/>
      <c r="P43" s="154" t="s">
        <v>2035</v>
      </c>
      <c r="Q43" s="155"/>
      <c r="R43" s="155"/>
      <c r="S43" s="156"/>
      <c r="T43" s="154" t="s">
        <v>2035</v>
      </c>
      <c r="U43" s="155"/>
      <c r="V43" s="155"/>
      <c r="W43" s="156"/>
      <c r="X43" s="154" t="s">
        <v>2035</v>
      </c>
      <c r="Y43" s="155"/>
      <c r="Z43" s="155"/>
      <c r="AA43" s="156"/>
      <c r="AB43" s="154" t="s">
        <v>2035</v>
      </c>
      <c r="AC43" s="155"/>
      <c r="AD43" s="155"/>
      <c r="AE43" s="156"/>
    </row>
    <row r="44" spans="2:31" x14ac:dyDescent="0.3">
      <c r="B44" s="106"/>
      <c r="C44" s="107"/>
      <c r="D44" s="160"/>
      <c r="E44" s="161"/>
      <c r="F44" s="161"/>
      <c r="G44" s="162"/>
      <c r="H44" s="169" t="s">
        <v>3113</v>
      </c>
      <c r="I44" s="170"/>
      <c r="J44" s="170"/>
      <c r="K44" s="171"/>
      <c r="L44" s="163" t="s">
        <v>3142</v>
      </c>
      <c r="M44" s="164"/>
      <c r="N44" s="164"/>
      <c r="O44" s="165"/>
      <c r="P44" s="163" t="s">
        <v>3148</v>
      </c>
      <c r="Q44" s="164"/>
      <c r="R44" s="164"/>
      <c r="S44" s="165"/>
      <c r="T44" s="160"/>
      <c r="U44" s="161"/>
      <c r="V44" s="161"/>
      <c r="W44" s="162"/>
      <c r="X44" s="160"/>
      <c r="Y44" s="161"/>
      <c r="Z44" s="161"/>
      <c r="AA44" s="162"/>
      <c r="AB44" s="160"/>
      <c r="AC44" s="161"/>
      <c r="AD44" s="161"/>
      <c r="AE44" s="162"/>
    </row>
    <row r="45" spans="2:31" x14ac:dyDescent="0.3">
      <c r="B45" s="106"/>
      <c r="C45" s="107"/>
      <c r="D45" s="160"/>
      <c r="E45" s="161"/>
      <c r="F45" s="161"/>
      <c r="G45" s="162"/>
      <c r="H45" s="160"/>
      <c r="I45" s="161"/>
      <c r="J45" s="161"/>
      <c r="K45" s="162"/>
      <c r="L45" s="160"/>
      <c r="M45" s="161"/>
      <c r="N45" s="161"/>
      <c r="O45" s="162"/>
      <c r="P45" s="163" t="s">
        <v>3149</v>
      </c>
      <c r="Q45" s="164"/>
      <c r="R45" s="164"/>
      <c r="S45" s="165"/>
      <c r="T45" s="160"/>
      <c r="U45" s="161"/>
      <c r="V45" s="161"/>
      <c r="W45" s="162"/>
      <c r="X45" s="160"/>
      <c r="Y45" s="161"/>
      <c r="Z45" s="161"/>
      <c r="AA45" s="162"/>
      <c r="AB45" s="160"/>
      <c r="AC45" s="161"/>
      <c r="AD45" s="161"/>
      <c r="AE45" s="162"/>
    </row>
    <row r="46" spans="2:31" x14ac:dyDescent="0.3">
      <c r="B46" s="106"/>
      <c r="C46" s="107"/>
      <c r="D46" s="160"/>
      <c r="E46" s="161"/>
      <c r="F46" s="161"/>
      <c r="G46" s="162"/>
      <c r="H46" s="160"/>
      <c r="I46" s="161"/>
      <c r="J46" s="161"/>
      <c r="K46" s="162"/>
      <c r="L46" s="160"/>
      <c r="M46" s="161"/>
      <c r="N46" s="161"/>
      <c r="O46" s="162"/>
      <c r="P46" s="163" t="s">
        <v>3153</v>
      </c>
      <c r="Q46" s="164"/>
      <c r="R46" s="164"/>
      <c r="S46" s="165"/>
      <c r="T46" s="160"/>
      <c r="U46" s="161"/>
      <c r="V46" s="161"/>
      <c r="W46" s="162"/>
      <c r="X46" s="160"/>
      <c r="Y46" s="161"/>
      <c r="Z46" s="161"/>
      <c r="AA46" s="162"/>
      <c r="AB46" s="160"/>
      <c r="AC46" s="161"/>
      <c r="AD46" s="161"/>
      <c r="AE46" s="162"/>
    </row>
    <row r="47" spans="2:31" ht="17.25" thickBot="1" x14ac:dyDescent="0.35">
      <c r="B47" s="108"/>
      <c r="C47" s="109"/>
      <c r="D47" s="166"/>
      <c r="E47" s="167"/>
      <c r="F47" s="167"/>
      <c r="G47" s="168"/>
      <c r="H47" s="166"/>
      <c r="I47" s="167"/>
      <c r="J47" s="167"/>
      <c r="K47" s="168"/>
      <c r="L47" s="166"/>
      <c r="M47" s="167"/>
      <c r="N47" s="167"/>
      <c r="O47" s="168"/>
      <c r="P47" s="166"/>
      <c r="Q47" s="167"/>
      <c r="R47" s="167"/>
      <c r="S47" s="168"/>
      <c r="T47" s="166"/>
      <c r="U47" s="167"/>
      <c r="V47" s="167"/>
      <c r="W47" s="168"/>
      <c r="X47" s="166"/>
      <c r="Y47" s="167"/>
      <c r="Z47" s="167"/>
      <c r="AA47" s="168"/>
      <c r="AB47" s="166"/>
      <c r="AC47" s="167"/>
      <c r="AD47" s="167"/>
      <c r="AE47" s="168"/>
    </row>
    <row r="49" spans="2:31" x14ac:dyDescent="0.3">
      <c r="B49" s="65" t="s">
        <v>1287</v>
      </c>
      <c r="C49" s="65" t="s">
        <v>0</v>
      </c>
    </row>
    <row r="50" spans="2:31" x14ac:dyDescent="0.3">
      <c r="B50" s="1">
        <f t="shared" ref="B50:B56" si="0">SUM(E50,I50,M50,Q50,U50,Y50,AC50)</f>
        <v>71</v>
      </c>
      <c r="C50" s="71">
        <f t="shared" ref="C50:C56" si="1">B50*20/60</f>
        <v>23.666666666666668</v>
      </c>
      <c r="D50" s="1" t="s">
        <v>1272</v>
      </c>
      <c r="E50" s="1">
        <f>COUNTIF($E$16:$G$39, "C"&amp;"*")</f>
        <v>26</v>
      </c>
      <c r="F50" s="1"/>
      <c r="G50" s="1"/>
      <c r="H50" s="1"/>
      <c r="I50" s="1">
        <f>COUNTIF($I$16:$K$39, "C"&amp;"*")</f>
        <v>11</v>
      </c>
      <c r="J50" s="1"/>
      <c r="K50" s="1"/>
      <c r="L50" s="1"/>
      <c r="M50" s="1">
        <f>COUNTIF($M$16:$O$39, "C"&amp;"*")</f>
        <v>12</v>
      </c>
      <c r="N50" s="1"/>
      <c r="O50" s="1"/>
      <c r="P50" s="1"/>
      <c r="Q50" s="1">
        <f>COUNTIF($Q$16:$S$39, "C"&amp;"*")</f>
        <v>3</v>
      </c>
      <c r="R50" s="1"/>
      <c r="S50" s="1"/>
      <c r="T50" s="1"/>
      <c r="U50" s="1">
        <f>COUNTIF($U$16:$W$39, "C"&amp;"*")</f>
        <v>15</v>
      </c>
      <c r="V50" s="1"/>
      <c r="W50" s="1"/>
      <c r="X50" s="1"/>
      <c r="Y50" s="1">
        <f>COUNTIF($Y$16:$AA$39, "C"&amp;"*")</f>
        <v>4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36</v>
      </c>
      <c r="C51" s="71">
        <f t="shared" si="1"/>
        <v>12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12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19</v>
      </c>
      <c r="R51" s="1"/>
      <c r="S51" s="1"/>
      <c r="T51" s="1"/>
      <c r="U51" s="1">
        <f>COUNTIF($U$16:$W$39, "AC"&amp;"*")</f>
        <v>5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24</v>
      </c>
      <c r="C52" s="71">
        <f t="shared" si="1"/>
        <v>8</v>
      </c>
      <c r="D52" s="1" t="s">
        <v>1273</v>
      </c>
      <c r="E52" s="1">
        <f>COUNTIF($E$16:$G$39, "P"&amp;"*")-COUNTIF($E$16:$G$39, "P1"&amp;"*")</f>
        <v>3</v>
      </c>
      <c r="F52" s="1"/>
      <c r="G52" s="1"/>
      <c r="H52" s="1"/>
      <c r="I52" s="1">
        <f>COUNTIF($I$16:$K$39, "P"&amp;"*")-COUNTIF($I$16:$K$39, "P1"&amp;"*")</f>
        <v>3</v>
      </c>
      <c r="J52" s="1"/>
      <c r="K52" s="1"/>
      <c r="L52" s="1"/>
      <c r="M52" s="1">
        <f>COUNTIF($M$16:$O$39, "P"&amp;"*")-COUNTIF($M$16:$O$39, "P1"&amp;"*")</f>
        <v>2</v>
      </c>
      <c r="N52" s="1"/>
      <c r="O52" s="1"/>
      <c r="P52" s="1"/>
      <c r="Q52" s="1">
        <f>COUNTIF($Q$16:$S$39, "P"&amp;"*")-COUNTIF($Q$16:$S$39, "P1"&amp;"*")</f>
        <v>5</v>
      </c>
      <c r="R52" s="1"/>
      <c r="S52" s="1"/>
      <c r="T52" s="1"/>
      <c r="U52" s="1">
        <f>COUNTIF($U$16:$W$39, "P"&amp;"*")-COUNTIF($U$16:$W$39, "P1"&amp;"*")</f>
        <v>3</v>
      </c>
      <c r="V52" s="1"/>
      <c r="W52" s="1"/>
      <c r="X52" s="1"/>
      <c r="Y52" s="1">
        <f>COUNTIF($Y$16:$AA$39, "P"&amp;"*")-COUNTIF($Y$16:$AA$39, "P1"&amp;"*")</f>
        <v>6</v>
      </c>
      <c r="Z52" s="1"/>
      <c r="AA52" s="1"/>
      <c r="AB52" s="1"/>
      <c r="AC52" s="1">
        <f>COUNTIF($AC$16:$AE$39, "P"&amp;"*")-COUNTIF($AC$16:$AE$39, "P1"&amp;"*")</f>
        <v>2</v>
      </c>
      <c r="AD52" s="1"/>
      <c r="AE52" s="1"/>
    </row>
    <row r="53" spans="2:31" x14ac:dyDescent="0.3">
      <c r="B53" s="1">
        <f t="shared" si="0"/>
        <v>9</v>
      </c>
      <c r="C53" s="71">
        <f t="shared" si="1"/>
        <v>3</v>
      </c>
      <c r="D53" s="1" t="s">
        <v>1841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4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5</v>
      </c>
      <c r="AD53" s="1"/>
      <c r="AE53" s="1"/>
    </row>
    <row r="54" spans="2:31" x14ac:dyDescent="0.3">
      <c r="B54" s="1">
        <f t="shared" si="0"/>
        <v>29</v>
      </c>
      <c r="C54" s="71">
        <f t="shared" si="1"/>
        <v>9.6666666666666661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5</v>
      </c>
      <c r="V54" s="1"/>
      <c r="W54" s="1"/>
      <c r="X54" s="1"/>
      <c r="Y54" s="1">
        <f>COUNTIF($Y$16:$AA$39, 3)+COUNTIF($Y$16:$AA$39, "P1")</f>
        <v>6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21</v>
      </c>
      <c r="C55" s="71">
        <f t="shared" si="1"/>
        <v>7</v>
      </c>
      <c r="D55" s="1" t="s">
        <v>1860</v>
      </c>
      <c r="E55" s="1">
        <f>COUNTIF($E$16:$G$39, 2)</f>
        <v>4</v>
      </c>
      <c r="F55" s="1"/>
      <c r="G55" s="1"/>
      <c r="H55" s="1"/>
      <c r="I55" s="1">
        <f>COUNTIF($I$16:$K$39, 2)</f>
        <v>3</v>
      </c>
      <c r="J55" s="1"/>
      <c r="K55" s="1"/>
      <c r="L55" s="1"/>
      <c r="M55" s="1">
        <f>COUNTIF($M$16:$O$39, 2)</f>
        <v>1</v>
      </c>
      <c r="N55" s="1"/>
      <c r="O55" s="1"/>
      <c r="P55" s="1"/>
      <c r="Q55" s="1">
        <f>COUNTIF($Q$16:$S$39, 2)</f>
        <v>4</v>
      </c>
      <c r="R55" s="1"/>
      <c r="S55" s="1"/>
      <c r="T55" s="1"/>
      <c r="U55" s="1">
        <f>COUNTIF($U$16:$W$39, 2)</f>
        <v>5</v>
      </c>
      <c r="V55" s="1"/>
      <c r="W55" s="1"/>
      <c r="X55" s="1"/>
      <c r="Y55" s="1">
        <f>COUNTIF($Y$16:$AA$39, 2)</f>
        <v>4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21</v>
      </c>
      <c r="C56" s="71">
        <f t="shared" si="1"/>
        <v>7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1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750" priority="38" operator="equal">
      <formula>$B$14+0</formula>
    </cfRule>
    <cfRule type="cellIs" dxfId="749" priority="39" operator="equal">
      <formula>$B$14</formula>
    </cfRule>
  </conditionalFormatting>
  <conditionalFormatting sqref="C16:C39">
    <cfRule type="cellIs" dxfId="748" priority="37" operator="equal">
      <formula>$B$14+1</formula>
    </cfRule>
  </conditionalFormatting>
  <conditionalFormatting sqref="D12:AE12">
    <cfRule type="timePeriod" dxfId="747" priority="36" timePeriod="today">
      <formula>FLOOR(D12,1)=TODAY()</formula>
    </cfRule>
  </conditionalFormatting>
  <conditionalFormatting sqref="E16:G39">
    <cfRule type="notContainsBlanks" dxfId="746" priority="34">
      <formula>LEN(TRIM(E16))&gt;0</formula>
    </cfRule>
    <cfRule type="containsText" dxfId="745" priority="35" operator="containsText" text="1234567789">
      <formula>NOT(ISERROR(SEARCH("1234567789",E16)))</formula>
    </cfRule>
  </conditionalFormatting>
  <conditionalFormatting sqref="E16:G39">
    <cfRule type="containsText" dxfId="744" priority="31" operator="containsText" text="A">
      <formula>NOT(ISERROR(SEARCH("A",E16)))</formula>
    </cfRule>
    <cfRule type="containsText" dxfId="743" priority="32" operator="containsText" text="P">
      <formula>NOT(ISERROR(SEARCH("P",E16)))</formula>
    </cfRule>
    <cfRule type="containsText" dxfId="742" priority="33" operator="containsText" text="C">
      <formula>NOT(ISERROR(SEARCH("C",E16)))</formula>
    </cfRule>
  </conditionalFormatting>
  <conditionalFormatting sqref="I16:K39">
    <cfRule type="notContainsBlanks" dxfId="741" priority="29">
      <formula>LEN(TRIM(I16))&gt;0</formula>
    </cfRule>
    <cfRule type="containsText" dxfId="740" priority="30" operator="containsText" text="1234567789">
      <formula>NOT(ISERROR(SEARCH("1234567789",I16)))</formula>
    </cfRule>
  </conditionalFormatting>
  <conditionalFormatting sqref="I16:K39">
    <cfRule type="containsText" dxfId="739" priority="26" operator="containsText" text="A">
      <formula>NOT(ISERROR(SEARCH("A",I16)))</formula>
    </cfRule>
    <cfRule type="containsText" dxfId="738" priority="27" operator="containsText" text="P">
      <formula>NOT(ISERROR(SEARCH("P",I16)))</formula>
    </cfRule>
    <cfRule type="containsText" dxfId="737" priority="28" operator="containsText" text="C">
      <formula>NOT(ISERROR(SEARCH("C",I16)))</formula>
    </cfRule>
  </conditionalFormatting>
  <conditionalFormatting sqref="M16:O39">
    <cfRule type="notContainsBlanks" dxfId="736" priority="24">
      <formula>LEN(TRIM(M16))&gt;0</formula>
    </cfRule>
    <cfRule type="containsText" dxfId="735" priority="25" operator="containsText" text="1234567789">
      <formula>NOT(ISERROR(SEARCH("1234567789",M16)))</formula>
    </cfRule>
  </conditionalFormatting>
  <conditionalFormatting sqref="M16:O39">
    <cfRule type="containsText" dxfId="734" priority="21" operator="containsText" text="A">
      <formula>NOT(ISERROR(SEARCH("A",M16)))</formula>
    </cfRule>
    <cfRule type="containsText" dxfId="733" priority="22" operator="containsText" text="P">
      <formula>NOT(ISERROR(SEARCH("P",M16)))</formula>
    </cfRule>
    <cfRule type="containsText" dxfId="732" priority="23" operator="containsText" text="C">
      <formula>NOT(ISERROR(SEARCH("C",M16)))</formula>
    </cfRule>
  </conditionalFormatting>
  <conditionalFormatting sqref="Q16:S39">
    <cfRule type="notContainsBlanks" dxfId="731" priority="19">
      <formula>LEN(TRIM(Q16))&gt;0</formula>
    </cfRule>
    <cfRule type="containsText" dxfId="730" priority="20" operator="containsText" text="1234567789">
      <formula>NOT(ISERROR(SEARCH("1234567789",Q16)))</formula>
    </cfRule>
  </conditionalFormatting>
  <conditionalFormatting sqref="Q16:S39">
    <cfRule type="containsText" dxfId="729" priority="16" operator="containsText" text="A">
      <formula>NOT(ISERROR(SEARCH("A",Q16)))</formula>
    </cfRule>
    <cfRule type="containsText" dxfId="728" priority="17" operator="containsText" text="P">
      <formula>NOT(ISERROR(SEARCH("P",Q16)))</formula>
    </cfRule>
    <cfRule type="containsText" dxfId="727" priority="18" operator="containsText" text="C">
      <formula>NOT(ISERROR(SEARCH("C",Q16)))</formula>
    </cfRule>
  </conditionalFormatting>
  <conditionalFormatting sqref="U16:W39">
    <cfRule type="notContainsBlanks" dxfId="726" priority="14">
      <formula>LEN(TRIM(U16))&gt;0</formula>
    </cfRule>
    <cfRule type="containsText" dxfId="725" priority="15" operator="containsText" text="1234567789">
      <formula>NOT(ISERROR(SEARCH("1234567789",U16)))</formula>
    </cfRule>
  </conditionalFormatting>
  <conditionalFormatting sqref="U16:W39">
    <cfRule type="containsText" dxfId="724" priority="11" operator="containsText" text="A">
      <formula>NOT(ISERROR(SEARCH("A",U16)))</formula>
    </cfRule>
    <cfRule type="containsText" dxfId="723" priority="12" operator="containsText" text="P">
      <formula>NOT(ISERROR(SEARCH("P",U16)))</formula>
    </cfRule>
    <cfRule type="containsText" dxfId="722" priority="13" operator="containsText" text="C">
      <formula>NOT(ISERROR(SEARCH("C",U16)))</formula>
    </cfRule>
  </conditionalFormatting>
  <conditionalFormatting sqref="Y16:AA39">
    <cfRule type="notContainsBlanks" dxfId="721" priority="9">
      <formula>LEN(TRIM(Y16))&gt;0</formula>
    </cfRule>
    <cfRule type="containsText" dxfId="720" priority="10" operator="containsText" text="1234567789">
      <formula>NOT(ISERROR(SEARCH("1234567789",Y16)))</formula>
    </cfRule>
  </conditionalFormatting>
  <conditionalFormatting sqref="Y16:AA39">
    <cfRule type="containsText" dxfId="719" priority="6" operator="containsText" text="A">
      <formula>NOT(ISERROR(SEARCH("A",Y16)))</formula>
    </cfRule>
    <cfRule type="containsText" dxfId="718" priority="7" operator="containsText" text="P">
      <formula>NOT(ISERROR(SEARCH("P",Y16)))</formula>
    </cfRule>
    <cfRule type="containsText" dxfId="717" priority="8" operator="containsText" text="C">
      <formula>NOT(ISERROR(SEARCH("C",Y16)))</formula>
    </cfRule>
  </conditionalFormatting>
  <conditionalFormatting sqref="AC16:AE39">
    <cfRule type="notContainsBlanks" dxfId="716" priority="4">
      <formula>LEN(TRIM(AC16))&gt;0</formula>
    </cfRule>
    <cfRule type="containsText" dxfId="715" priority="5" operator="containsText" text="1234567789">
      <formula>NOT(ISERROR(SEARCH("1234567789",AC16)))</formula>
    </cfRule>
  </conditionalFormatting>
  <conditionalFormatting sqref="AC16:AE39">
    <cfRule type="containsText" dxfId="714" priority="1" operator="containsText" text="A">
      <formula>NOT(ISERROR(SEARCH("A",AC16)))</formula>
    </cfRule>
    <cfRule type="containsText" dxfId="713" priority="2" operator="containsText" text="P">
      <formula>NOT(ISERROR(SEARCH("P",AC16)))</formula>
    </cfRule>
    <cfRule type="containsText" dxfId="712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B1:AE41"/>
  <sheetViews>
    <sheetView showGridLines="0" zoomScale="90" zoomScaleNormal="90" workbookViewId="0">
      <selection activeCell="N21" sqref="N21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4.75" bestFit="1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02" t="s">
        <v>11</v>
      </c>
      <c r="C2" s="103"/>
      <c r="D2" s="110" t="s">
        <v>1075</v>
      </c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0" t="s">
        <v>1167</v>
      </c>
      <c r="U2" s="111"/>
      <c r="V2" s="111"/>
      <c r="W2" s="111"/>
      <c r="X2" s="111"/>
      <c r="Y2" s="111"/>
      <c r="Z2" s="111"/>
      <c r="AA2" s="111"/>
      <c r="AB2" s="111"/>
      <c r="AC2" s="111"/>
      <c r="AD2" s="111"/>
      <c r="AE2" s="114"/>
    </row>
    <row r="3" spans="2:31" x14ac:dyDescent="0.3">
      <c r="B3" s="104"/>
      <c r="C3" s="105"/>
      <c r="D3" s="112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2"/>
      <c r="U3" s="113"/>
      <c r="V3" s="113"/>
      <c r="W3" s="113"/>
      <c r="X3" s="113"/>
      <c r="Y3" s="113"/>
      <c r="Z3" s="113"/>
      <c r="AA3" s="113"/>
      <c r="AB3" s="113"/>
      <c r="AC3" s="113"/>
      <c r="AD3" s="113"/>
      <c r="AE3" s="115"/>
    </row>
    <row r="4" spans="2:31" x14ac:dyDescent="0.3">
      <c r="B4" s="104"/>
      <c r="C4" s="105"/>
      <c r="D4" s="112"/>
      <c r="E4" s="113"/>
      <c r="F4" s="113"/>
      <c r="G4" s="113"/>
      <c r="H4" s="113"/>
      <c r="I4" s="113"/>
      <c r="J4" s="113"/>
      <c r="K4" s="113"/>
      <c r="L4" s="113"/>
      <c r="M4" s="113"/>
      <c r="N4" s="113"/>
      <c r="O4" s="113"/>
      <c r="P4" s="113"/>
      <c r="Q4" s="113"/>
      <c r="R4" s="113"/>
      <c r="S4" s="113"/>
      <c r="T4" s="112"/>
      <c r="U4" s="113"/>
      <c r="V4" s="113"/>
      <c r="W4" s="113"/>
      <c r="X4" s="113"/>
      <c r="Y4" s="113"/>
      <c r="Z4" s="113"/>
      <c r="AA4" s="113"/>
      <c r="AB4" s="113"/>
      <c r="AC4" s="113"/>
      <c r="AD4" s="113"/>
      <c r="AE4" s="115"/>
    </row>
    <row r="5" spans="2:31" x14ac:dyDescent="0.3">
      <c r="B5" s="104"/>
      <c r="C5" s="105"/>
      <c r="D5" s="112"/>
      <c r="E5" s="113"/>
      <c r="F5" s="113"/>
      <c r="G5" s="113"/>
      <c r="H5" s="113"/>
      <c r="I5" s="113"/>
      <c r="J5" s="113"/>
      <c r="K5" s="113"/>
      <c r="L5" s="113"/>
      <c r="M5" s="113"/>
      <c r="N5" s="113"/>
      <c r="O5" s="113"/>
      <c r="P5" s="113"/>
      <c r="Q5" s="113"/>
      <c r="R5" s="113"/>
      <c r="S5" s="113"/>
      <c r="T5" s="112"/>
      <c r="U5" s="113"/>
      <c r="V5" s="113"/>
      <c r="W5" s="113"/>
      <c r="X5" s="113"/>
      <c r="Y5" s="113"/>
      <c r="Z5" s="113"/>
      <c r="AA5" s="113"/>
      <c r="AB5" s="113"/>
      <c r="AC5" s="113"/>
      <c r="AD5" s="113"/>
      <c r="AE5" s="115"/>
    </row>
    <row r="6" spans="2:31" x14ac:dyDescent="0.3">
      <c r="B6" s="106"/>
      <c r="C6" s="107"/>
      <c r="D6" s="112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113"/>
      <c r="P6" s="113"/>
      <c r="Q6" s="113"/>
      <c r="R6" s="113"/>
      <c r="S6" s="113"/>
      <c r="T6" s="112"/>
      <c r="U6" s="113"/>
      <c r="V6" s="113"/>
      <c r="W6" s="113"/>
      <c r="X6" s="113"/>
      <c r="Y6" s="113"/>
      <c r="Z6" s="113"/>
      <c r="AA6" s="113"/>
      <c r="AB6" s="113"/>
      <c r="AC6" s="113"/>
      <c r="AD6" s="113"/>
      <c r="AE6" s="115"/>
    </row>
    <row r="7" spans="2:31" ht="17.25" thickBot="1" x14ac:dyDescent="0.35">
      <c r="B7" s="108"/>
      <c r="C7" s="109"/>
      <c r="D7" s="175"/>
      <c r="E7" s="176"/>
      <c r="F7" s="176"/>
      <c r="G7" s="176"/>
      <c r="H7" s="176"/>
      <c r="I7" s="176"/>
      <c r="J7" s="176"/>
      <c r="K7" s="176"/>
      <c r="L7" s="176"/>
      <c r="M7" s="176"/>
      <c r="N7" s="176"/>
      <c r="O7" s="176"/>
      <c r="P7" s="176"/>
      <c r="Q7" s="176"/>
      <c r="R7" s="176"/>
      <c r="S7" s="176"/>
      <c r="T7" s="175"/>
      <c r="U7" s="176"/>
      <c r="V7" s="176"/>
      <c r="W7" s="176"/>
      <c r="X7" s="176"/>
      <c r="Y7" s="176"/>
      <c r="Z7" s="176"/>
      <c r="AA7" s="176"/>
      <c r="AB7" s="176"/>
      <c r="AC7" s="176"/>
      <c r="AD7" s="176"/>
      <c r="AE7" s="177"/>
    </row>
    <row r="8" spans="2:31" ht="18" thickBot="1" x14ac:dyDescent="0.35">
      <c r="B8" s="116"/>
      <c r="C8" s="117"/>
      <c r="D8" s="120">
        <v>44921</v>
      </c>
      <c r="E8" s="121"/>
      <c r="F8" s="121"/>
      <c r="G8" s="122"/>
      <c r="H8" s="120">
        <f>D8+1</f>
        <v>44922</v>
      </c>
      <c r="I8" s="121"/>
      <c r="J8" s="121"/>
      <c r="K8" s="122"/>
      <c r="L8" s="120">
        <f>H8+1</f>
        <v>44923</v>
      </c>
      <c r="M8" s="121"/>
      <c r="N8" s="121"/>
      <c r="O8" s="122"/>
      <c r="P8" s="120">
        <f>L8+1</f>
        <v>44924</v>
      </c>
      <c r="Q8" s="121"/>
      <c r="R8" s="121"/>
      <c r="S8" s="122"/>
      <c r="T8" s="120">
        <f>P8+1</f>
        <v>44925</v>
      </c>
      <c r="U8" s="121"/>
      <c r="V8" s="121"/>
      <c r="W8" s="122"/>
      <c r="X8" s="123">
        <f>T8+1</f>
        <v>44926</v>
      </c>
      <c r="Y8" s="124"/>
      <c r="Z8" s="124"/>
      <c r="AA8" s="125"/>
      <c r="AB8" s="126">
        <f>X8+1</f>
        <v>44927</v>
      </c>
      <c r="AC8" s="127"/>
      <c r="AD8" s="127"/>
      <c r="AE8" s="128"/>
    </row>
    <row r="9" spans="2:31" ht="18" thickBot="1" x14ac:dyDescent="0.35">
      <c r="B9" s="118"/>
      <c r="C9" s="119"/>
      <c r="D9" s="129" t="s">
        <v>48</v>
      </c>
      <c r="E9" s="130"/>
      <c r="F9" s="130"/>
      <c r="G9" s="131"/>
      <c r="H9" s="129" t="s">
        <v>49</v>
      </c>
      <c r="I9" s="130"/>
      <c r="J9" s="130"/>
      <c r="K9" s="131"/>
      <c r="L9" s="129" t="s">
        <v>32</v>
      </c>
      <c r="M9" s="130"/>
      <c r="N9" s="130"/>
      <c r="O9" s="131"/>
      <c r="P9" s="129" t="s">
        <v>52</v>
      </c>
      <c r="Q9" s="130"/>
      <c r="R9" s="130"/>
      <c r="S9" s="131"/>
      <c r="T9" s="129" t="s">
        <v>53</v>
      </c>
      <c r="U9" s="130"/>
      <c r="V9" s="130"/>
      <c r="W9" s="131"/>
      <c r="X9" s="132" t="s">
        <v>54</v>
      </c>
      <c r="Y9" s="133"/>
      <c r="Z9" s="133"/>
      <c r="AA9" s="134"/>
      <c r="AB9" s="135" t="s">
        <v>55</v>
      </c>
      <c r="AC9" s="136"/>
      <c r="AD9" s="136"/>
      <c r="AE9" s="137"/>
    </row>
    <row r="10" spans="2:31" ht="17.25" thickBot="1" x14ac:dyDescent="0.35">
      <c r="B10" s="143" t="str">
        <f ca="1">TEXT(NOW(),"h")</f>
        <v>20</v>
      </c>
      <c r="C10" s="144"/>
      <c r="D10" s="12" t="s">
        <v>3</v>
      </c>
      <c r="E10" s="138" t="s">
        <v>4</v>
      </c>
      <c r="F10" s="139"/>
      <c r="G10" s="140"/>
      <c r="H10" s="12" t="s">
        <v>3</v>
      </c>
      <c r="I10" s="138" t="s">
        <v>4</v>
      </c>
      <c r="J10" s="139"/>
      <c r="K10" s="140"/>
      <c r="L10" s="12" t="s">
        <v>3</v>
      </c>
      <c r="M10" s="138" t="s">
        <v>4</v>
      </c>
      <c r="N10" s="139"/>
      <c r="O10" s="140"/>
      <c r="P10" s="12" t="s">
        <v>3</v>
      </c>
      <c r="Q10" s="138" t="s">
        <v>4</v>
      </c>
      <c r="R10" s="139"/>
      <c r="S10" s="140"/>
      <c r="T10" s="12" t="s">
        <v>3</v>
      </c>
      <c r="U10" s="138" t="s">
        <v>4</v>
      </c>
      <c r="V10" s="139"/>
      <c r="W10" s="140"/>
      <c r="X10" s="12" t="s">
        <v>3</v>
      </c>
      <c r="Y10" s="138" t="s">
        <v>4</v>
      </c>
      <c r="Z10" s="139"/>
      <c r="AA10" s="140"/>
      <c r="AB10" s="12" t="s">
        <v>3</v>
      </c>
      <c r="AC10" s="138" t="s">
        <v>4</v>
      </c>
      <c r="AD10" s="139"/>
      <c r="AE10" s="140"/>
    </row>
    <row r="11" spans="2:31" ht="20.25" x14ac:dyDescent="0.3">
      <c r="B11" s="141" t="s">
        <v>0</v>
      </c>
      <c r="C11" s="142"/>
      <c r="D11" s="25" t="s">
        <v>1141</v>
      </c>
      <c r="E11" s="36" t="s">
        <v>8</v>
      </c>
      <c r="F11" s="14" t="s">
        <v>9</v>
      </c>
      <c r="G11" s="15" t="s">
        <v>10</v>
      </c>
      <c r="H11" s="25" t="s">
        <v>1096</v>
      </c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 t="s">
        <v>1142</v>
      </c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 t="s">
        <v>1118</v>
      </c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51" t="s">
        <v>1124</v>
      </c>
      <c r="U14" s="37"/>
      <c r="V14" s="17"/>
      <c r="W14" s="18"/>
      <c r="X14" s="51" t="s">
        <v>1123</v>
      </c>
      <c r="Y14" s="37"/>
      <c r="Z14" s="17"/>
      <c r="AA14" s="18"/>
      <c r="AB14" s="51" t="s">
        <v>1123</v>
      </c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/>
      <c r="T17" s="42" t="s">
        <v>245</v>
      </c>
      <c r="U17" s="37"/>
      <c r="V17" s="17"/>
      <c r="W17" s="18"/>
      <c r="X17" s="42" t="s">
        <v>245</v>
      </c>
      <c r="Y17" s="37"/>
      <c r="Z17" s="17"/>
      <c r="AA17" s="18"/>
      <c r="AB17" s="26" t="s">
        <v>663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4">
        <v>3</v>
      </c>
      <c r="H18" s="32" t="s">
        <v>647</v>
      </c>
      <c r="I18" s="37">
        <v>2</v>
      </c>
      <c r="J18" s="28"/>
      <c r="K18" s="34">
        <v>3</v>
      </c>
      <c r="L18" s="32" t="s">
        <v>647</v>
      </c>
      <c r="M18" s="37">
        <v>2</v>
      </c>
      <c r="N18" s="28"/>
      <c r="O18" s="34">
        <v>3</v>
      </c>
      <c r="P18" s="32" t="s">
        <v>647</v>
      </c>
      <c r="Q18" s="37">
        <v>1</v>
      </c>
      <c r="R18" s="28">
        <v>2</v>
      </c>
      <c r="S18" s="34">
        <v>3</v>
      </c>
      <c r="T18" s="32" t="s">
        <v>647</v>
      </c>
      <c r="U18" s="37"/>
      <c r="V18" s="28"/>
      <c r="W18" s="34"/>
      <c r="X18" s="32" t="s">
        <v>647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>
        <v>3</v>
      </c>
      <c r="G19" s="18" t="s">
        <v>1077</v>
      </c>
      <c r="H19" s="32" t="s">
        <v>604</v>
      </c>
      <c r="I19" s="37">
        <v>3</v>
      </c>
      <c r="J19" s="17">
        <v>3</v>
      </c>
      <c r="K19" s="18" t="s">
        <v>1095</v>
      </c>
      <c r="L19" s="32" t="s">
        <v>604</v>
      </c>
      <c r="M19" s="37">
        <v>3</v>
      </c>
      <c r="N19" s="17">
        <v>3</v>
      </c>
      <c r="O19" s="18" t="s">
        <v>1119</v>
      </c>
      <c r="P19" s="32" t="s">
        <v>604</v>
      </c>
      <c r="Q19" s="37">
        <v>3</v>
      </c>
      <c r="R19" s="17">
        <v>3</v>
      </c>
      <c r="S19" s="18" t="s">
        <v>1139</v>
      </c>
      <c r="T19" s="32" t="s">
        <v>604</v>
      </c>
      <c r="U19" s="37"/>
      <c r="V19" s="17"/>
      <c r="W19" s="18"/>
      <c r="X19" s="32" t="s">
        <v>604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1076</v>
      </c>
      <c r="E20" s="37" t="s">
        <v>1079</v>
      </c>
      <c r="F20" s="17">
        <v>4</v>
      </c>
      <c r="G20" s="18">
        <v>4</v>
      </c>
      <c r="H20" s="32" t="s">
        <v>18</v>
      </c>
      <c r="I20" s="37">
        <v>4</v>
      </c>
      <c r="J20" s="17">
        <v>4</v>
      </c>
      <c r="K20" s="18" t="s">
        <v>1099</v>
      </c>
      <c r="L20" s="32" t="s">
        <v>18</v>
      </c>
      <c r="M20" s="37">
        <v>4</v>
      </c>
      <c r="N20" s="17">
        <v>4</v>
      </c>
      <c r="O20" s="18" t="s">
        <v>1122</v>
      </c>
      <c r="P20" s="32" t="s">
        <v>18</v>
      </c>
      <c r="Q20" s="37">
        <v>4</v>
      </c>
      <c r="R20" s="17">
        <v>4</v>
      </c>
      <c r="S20" s="18" t="s">
        <v>1146</v>
      </c>
      <c r="T20" s="32" t="s">
        <v>18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40" t="s">
        <v>1090</v>
      </c>
      <c r="E21" s="37">
        <v>4</v>
      </c>
      <c r="F21" s="17" t="s">
        <v>1080</v>
      </c>
      <c r="G21" s="18" t="s">
        <v>1080</v>
      </c>
      <c r="H21" s="29" t="s">
        <v>1114</v>
      </c>
      <c r="I21" s="37" t="s">
        <v>1098</v>
      </c>
      <c r="J21" s="17" t="s">
        <v>1100</v>
      </c>
      <c r="K21" s="18" t="s">
        <v>1099</v>
      </c>
      <c r="L21" s="26"/>
      <c r="M21" s="37" t="s">
        <v>1122</v>
      </c>
      <c r="N21" s="17" t="s">
        <v>1125</v>
      </c>
      <c r="O21" s="18" t="s">
        <v>1119</v>
      </c>
      <c r="P21" s="26" t="s">
        <v>1145</v>
      </c>
      <c r="Q21" s="37" t="s">
        <v>1147</v>
      </c>
      <c r="R21" s="17" t="s">
        <v>1149</v>
      </c>
      <c r="S21" s="18" t="s">
        <v>1150</v>
      </c>
      <c r="T21" s="26"/>
      <c r="U21" s="37"/>
      <c r="V21" s="17"/>
      <c r="W21" s="18"/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1078</v>
      </c>
      <c r="E22" s="38"/>
      <c r="F22" s="54" t="s">
        <v>1080</v>
      </c>
      <c r="G22" s="18" t="s">
        <v>1080</v>
      </c>
      <c r="H22" s="26" t="s">
        <v>1097</v>
      </c>
      <c r="I22" s="38"/>
      <c r="J22" s="54" t="s">
        <v>1099</v>
      </c>
      <c r="K22" s="18" t="s">
        <v>1099</v>
      </c>
      <c r="L22" s="26" t="s">
        <v>1127</v>
      </c>
      <c r="M22" s="38"/>
      <c r="N22" s="54" t="s">
        <v>1120</v>
      </c>
      <c r="O22" s="18" t="s">
        <v>1126</v>
      </c>
      <c r="P22" s="26"/>
      <c r="Q22" s="38"/>
      <c r="R22" s="47"/>
      <c r="S22" s="18">
        <v>2</v>
      </c>
      <c r="T22" s="51" t="s">
        <v>1073</v>
      </c>
      <c r="U22" s="38"/>
      <c r="V22" s="54"/>
      <c r="W22" s="18"/>
      <c r="X22" s="26"/>
      <c r="Y22" s="38"/>
      <c r="Z22" s="54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 t="s">
        <v>1081</v>
      </c>
      <c r="F23" s="17" t="s">
        <v>1081</v>
      </c>
      <c r="G23" s="18" t="s">
        <v>1081</v>
      </c>
      <c r="H23" s="26" t="s">
        <v>1101</v>
      </c>
      <c r="I23" s="37" t="s">
        <v>1104</v>
      </c>
      <c r="J23" s="17" t="s">
        <v>1105</v>
      </c>
      <c r="K23" s="18" t="s">
        <v>1103</v>
      </c>
      <c r="L23" s="26"/>
      <c r="M23" s="37" t="s">
        <v>1120</v>
      </c>
      <c r="N23" s="17" t="s">
        <v>1120</v>
      </c>
      <c r="O23" s="18"/>
      <c r="P23" s="26"/>
      <c r="Q23" s="37" t="s">
        <v>1158</v>
      </c>
      <c r="R23" s="17" t="s">
        <v>1165</v>
      </c>
      <c r="S23" s="18" t="s">
        <v>1160</v>
      </c>
      <c r="T23" s="26"/>
      <c r="U23" s="37"/>
      <c r="V23" s="17"/>
      <c r="W23" s="18"/>
      <c r="X23" s="26" t="s">
        <v>1157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63"/>
      <c r="L24" s="64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 t="s">
        <v>1156</v>
      </c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1082</v>
      </c>
      <c r="E25" s="55" t="s">
        <v>1083</v>
      </c>
      <c r="F25" s="17" t="s">
        <v>1083</v>
      </c>
      <c r="G25" s="18" t="s">
        <v>1083</v>
      </c>
      <c r="H25" s="26"/>
      <c r="I25" s="55" t="s">
        <v>1106</v>
      </c>
      <c r="J25" s="17" t="s">
        <v>1107</v>
      </c>
      <c r="K25" s="18" t="s">
        <v>1108</v>
      </c>
      <c r="L25" s="29" t="s">
        <v>1144</v>
      </c>
      <c r="M25" s="46"/>
      <c r="N25" s="47"/>
      <c r="O25" s="48"/>
      <c r="P25" s="29" t="s">
        <v>1159</v>
      </c>
      <c r="Q25" s="55" t="s">
        <v>1160</v>
      </c>
      <c r="R25" s="17" t="s">
        <v>1160</v>
      </c>
      <c r="S25" s="18" t="s">
        <v>1161</v>
      </c>
      <c r="T25" s="26"/>
      <c r="U25" s="55"/>
      <c r="V25" s="17"/>
      <c r="W25" s="18"/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1084</v>
      </c>
      <c r="F26" s="17" t="s">
        <v>1083</v>
      </c>
      <c r="G26" s="18" t="s">
        <v>1085</v>
      </c>
      <c r="H26" s="26"/>
      <c r="I26" s="37" t="s">
        <v>1104</v>
      </c>
      <c r="J26" s="17" t="s">
        <v>1103</v>
      </c>
      <c r="K26" s="18" t="s">
        <v>1102</v>
      </c>
      <c r="L26" s="26" t="s">
        <v>1128</v>
      </c>
      <c r="M26" s="37" t="s">
        <v>1129</v>
      </c>
      <c r="N26" s="17" t="s">
        <v>1129</v>
      </c>
      <c r="O26" s="48"/>
      <c r="P26" s="26"/>
      <c r="Q26" s="37" t="s">
        <v>1162</v>
      </c>
      <c r="R26" s="17" t="s">
        <v>1160</v>
      </c>
      <c r="S26" s="18" t="s">
        <v>1160</v>
      </c>
      <c r="T26" s="26"/>
      <c r="U26" s="37"/>
      <c r="V26" s="17"/>
      <c r="W26" s="18"/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/>
      <c r="F27" s="54" t="s">
        <v>1086</v>
      </c>
      <c r="G27" s="18" t="s">
        <v>1087</v>
      </c>
      <c r="H27" s="26"/>
      <c r="I27" s="38"/>
      <c r="J27" s="54" t="s">
        <v>1095</v>
      </c>
      <c r="K27" s="18" t="s">
        <v>1109</v>
      </c>
      <c r="L27" s="40" t="s">
        <v>1138</v>
      </c>
      <c r="M27" s="38"/>
      <c r="N27" s="47"/>
      <c r="O27" s="48"/>
      <c r="P27" s="26" t="s">
        <v>1143</v>
      </c>
      <c r="Q27" s="38" t="s">
        <v>1148</v>
      </c>
      <c r="R27" s="54" t="s">
        <v>1163</v>
      </c>
      <c r="S27" s="18" t="s">
        <v>1164</v>
      </c>
      <c r="T27" s="26"/>
      <c r="U27" s="38"/>
      <c r="V27" s="54"/>
      <c r="W27" s="18"/>
      <c r="X27" s="26"/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1080</v>
      </c>
      <c r="F28" s="17" t="s">
        <v>1080</v>
      </c>
      <c r="G28" s="18" t="s">
        <v>1080</v>
      </c>
      <c r="H28" s="26"/>
      <c r="I28" s="37" t="s">
        <v>1103</v>
      </c>
      <c r="J28" s="17" t="s">
        <v>1110</v>
      </c>
      <c r="K28" s="18" t="s">
        <v>1112</v>
      </c>
      <c r="L28" s="26"/>
      <c r="M28" s="46"/>
      <c r="N28" s="47"/>
      <c r="O28" s="18" t="s">
        <v>1131</v>
      </c>
      <c r="P28" s="26"/>
      <c r="Q28" s="37">
        <v>3</v>
      </c>
      <c r="R28" s="17">
        <v>3</v>
      </c>
      <c r="S28" s="18">
        <v>3</v>
      </c>
      <c r="T28" s="26"/>
      <c r="U28" s="37"/>
      <c r="V28" s="17"/>
      <c r="W28" s="1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605</v>
      </c>
      <c r="E29" s="38"/>
      <c r="F29" s="28"/>
      <c r="G29" s="18">
        <v>2</v>
      </c>
      <c r="H29" s="26" t="s">
        <v>653</v>
      </c>
      <c r="I29" s="38"/>
      <c r="J29" s="28"/>
      <c r="K29" s="18" t="s">
        <v>1103</v>
      </c>
      <c r="L29" s="26" t="s">
        <v>653</v>
      </c>
      <c r="M29" s="38">
        <v>2</v>
      </c>
      <c r="N29" s="28" t="s">
        <v>1134</v>
      </c>
      <c r="O29" s="18" t="s">
        <v>1135</v>
      </c>
      <c r="P29" s="26" t="s">
        <v>653</v>
      </c>
      <c r="Q29" s="38"/>
      <c r="R29" s="28"/>
      <c r="S29" s="18"/>
      <c r="T29" s="26" t="s">
        <v>653</v>
      </c>
      <c r="U29" s="38"/>
      <c r="V29" s="28"/>
      <c r="W29" s="18"/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40" t="s">
        <v>1092</v>
      </c>
      <c r="E30" s="55" t="s">
        <v>1088</v>
      </c>
      <c r="F30" s="54" t="s">
        <v>1089</v>
      </c>
      <c r="G30" s="18" t="s">
        <v>1089</v>
      </c>
      <c r="H30" s="29" t="s">
        <v>1113</v>
      </c>
      <c r="I30" s="55" t="s">
        <v>1103</v>
      </c>
      <c r="J30" s="54" t="s">
        <v>1111</v>
      </c>
      <c r="K30" s="18">
        <v>2</v>
      </c>
      <c r="L30" s="40" t="s">
        <v>1137</v>
      </c>
      <c r="M30" s="55" t="s">
        <v>1136</v>
      </c>
      <c r="N30" s="54" t="s">
        <v>1133</v>
      </c>
      <c r="O30" s="18" t="s">
        <v>1132</v>
      </c>
      <c r="P30" s="29" t="s">
        <v>1113</v>
      </c>
      <c r="Q30" s="55"/>
      <c r="R30" s="54"/>
      <c r="S30" s="18"/>
      <c r="T30" s="26"/>
      <c r="U30" s="55"/>
      <c r="V30" s="54"/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1091</v>
      </c>
      <c r="F31" s="17" t="s">
        <v>1093</v>
      </c>
      <c r="G31" s="18" t="s">
        <v>1094</v>
      </c>
      <c r="H31" s="26"/>
      <c r="I31" s="37">
        <v>2</v>
      </c>
      <c r="J31" s="17">
        <v>2</v>
      </c>
      <c r="K31" s="18"/>
      <c r="L31" s="26" t="s">
        <v>624</v>
      </c>
      <c r="M31" s="37">
        <v>3</v>
      </c>
      <c r="N31" s="17">
        <v>3</v>
      </c>
      <c r="O31" s="18"/>
      <c r="P31" s="26"/>
      <c r="Q31" s="37"/>
      <c r="R31" s="17"/>
      <c r="S31" s="18"/>
      <c r="T31" s="26" t="s">
        <v>624</v>
      </c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>
        <v>3</v>
      </c>
      <c r="G32" s="18"/>
      <c r="H32" s="26" t="s">
        <v>649</v>
      </c>
      <c r="I32" s="37">
        <v>3</v>
      </c>
      <c r="J32" s="17">
        <v>3</v>
      </c>
      <c r="K32" s="18"/>
      <c r="L32" s="29" t="s">
        <v>21</v>
      </c>
      <c r="M32" s="37"/>
      <c r="N32" s="17"/>
      <c r="O32" s="18"/>
      <c r="P32" s="26" t="s">
        <v>649</v>
      </c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 t="s">
        <v>21</v>
      </c>
      <c r="E33" s="37">
        <v>5</v>
      </c>
      <c r="F33" s="17">
        <v>5</v>
      </c>
      <c r="G33" s="18">
        <v>5</v>
      </c>
      <c r="H33" s="26" t="s">
        <v>21</v>
      </c>
      <c r="I33" s="37">
        <v>5</v>
      </c>
      <c r="J33" s="17">
        <v>5</v>
      </c>
      <c r="K33" s="18">
        <v>5</v>
      </c>
      <c r="L33" s="26"/>
      <c r="M33" s="37"/>
      <c r="N33" s="17"/>
      <c r="O33" s="18"/>
      <c r="P33" s="26" t="s">
        <v>191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 t="s">
        <v>1115</v>
      </c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61">
        <v>23</v>
      </c>
      <c r="C35" s="62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02" t="s">
        <v>5</v>
      </c>
      <c r="C36" s="103"/>
      <c r="D36" s="212"/>
      <c r="E36" s="213"/>
      <c r="F36" s="213"/>
      <c r="G36" s="214"/>
      <c r="H36" s="212" t="s">
        <v>1116</v>
      </c>
      <c r="I36" s="213"/>
      <c r="J36" s="213"/>
      <c r="K36" s="214"/>
      <c r="L36" s="212" t="s">
        <v>1048</v>
      </c>
      <c r="M36" s="213"/>
      <c r="N36" s="213"/>
      <c r="O36" s="214"/>
      <c r="P36" s="212" t="s">
        <v>1140</v>
      </c>
      <c r="Q36" s="213"/>
      <c r="R36" s="213"/>
      <c r="S36" s="214"/>
      <c r="T36" s="212" t="s">
        <v>1074</v>
      </c>
      <c r="U36" s="213"/>
      <c r="V36" s="213"/>
      <c r="W36" s="214"/>
      <c r="X36" s="212"/>
      <c r="Y36" s="213"/>
      <c r="Z36" s="213"/>
      <c r="AA36" s="214"/>
      <c r="AB36" s="212"/>
      <c r="AC36" s="213"/>
      <c r="AD36" s="213"/>
      <c r="AE36" s="214"/>
    </row>
    <row r="37" spans="2:31" x14ac:dyDescent="0.3">
      <c r="B37" s="104"/>
      <c r="C37" s="105"/>
      <c r="D37" s="203"/>
      <c r="E37" s="204"/>
      <c r="F37" s="204"/>
      <c r="G37" s="205"/>
      <c r="H37" s="203" t="s">
        <v>1117</v>
      </c>
      <c r="I37" s="204"/>
      <c r="J37" s="204"/>
      <c r="K37" s="205"/>
      <c r="L37" s="203" t="s">
        <v>1121</v>
      </c>
      <c r="M37" s="204"/>
      <c r="N37" s="204"/>
      <c r="O37" s="205"/>
      <c r="P37" s="206" t="s">
        <v>1151</v>
      </c>
      <c r="Q37" s="207"/>
      <c r="R37" s="207"/>
      <c r="S37" s="208"/>
      <c r="T37" s="203"/>
      <c r="U37" s="204"/>
      <c r="V37" s="204"/>
      <c r="W37" s="205"/>
      <c r="X37" s="203"/>
      <c r="Y37" s="204"/>
      <c r="Z37" s="204"/>
      <c r="AA37" s="205"/>
      <c r="AB37" s="203"/>
      <c r="AC37" s="204"/>
      <c r="AD37" s="204"/>
      <c r="AE37" s="205"/>
    </row>
    <row r="38" spans="2:31" x14ac:dyDescent="0.3">
      <c r="B38" s="104"/>
      <c r="C38" s="105"/>
      <c r="D38" s="203"/>
      <c r="E38" s="204"/>
      <c r="F38" s="204"/>
      <c r="G38" s="205"/>
      <c r="H38" s="203"/>
      <c r="I38" s="204"/>
      <c r="J38" s="204"/>
      <c r="K38" s="205"/>
      <c r="L38" s="203" t="s">
        <v>1130</v>
      </c>
      <c r="M38" s="204"/>
      <c r="N38" s="204"/>
      <c r="O38" s="205"/>
      <c r="P38" s="203" t="s">
        <v>1152</v>
      </c>
      <c r="Q38" s="204"/>
      <c r="R38" s="204"/>
      <c r="S38" s="205"/>
      <c r="T38" s="203"/>
      <c r="U38" s="204"/>
      <c r="V38" s="204"/>
      <c r="W38" s="205"/>
      <c r="X38" s="203"/>
      <c r="Y38" s="204"/>
      <c r="Z38" s="204"/>
      <c r="AA38" s="205"/>
      <c r="AB38" s="203"/>
      <c r="AC38" s="204"/>
      <c r="AD38" s="204"/>
      <c r="AE38" s="205"/>
    </row>
    <row r="39" spans="2:31" x14ac:dyDescent="0.3">
      <c r="B39" s="104"/>
      <c r="C39" s="105"/>
      <c r="D39" s="203"/>
      <c r="E39" s="204"/>
      <c r="F39" s="204"/>
      <c r="G39" s="205"/>
      <c r="H39" s="203"/>
      <c r="I39" s="204"/>
      <c r="J39" s="204"/>
      <c r="K39" s="205"/>
      <c r="L39" s="203" t="s">
        <v>1154</v>
      </c>
      <c r="M39" s="204"/>
      <c r="N39" s="204"/>
      <c r="O39" s="205"/>
      <c r="P39" s="203" t="s">
        <v>1153</v>
      </c>
      <c r="Q39" s="204"/>
      <c r="R39" s="204"/>
      <c r="S39" s="205"/>
      <c r="T39" s="203"/>
      <c r="U39" s="204"/>
      <c r="V39" s="204"/>
      <c r="W39" s="205"/>
      <c r="X39" s="203"/>
      <c r="Y39" s="204"/>
      <c r="Z39" s="204"/>
      <c r="AA39" s="205"/>
      <c r="AB39" s="203"/>
      <c r="AC39" s="204"/>
      <c r="AD39" s="204"/>
      <c r="AE39" s="205"/>
    </row>
    <row r="40" spans="2:31" x14ac:dyDescent="0.3">
      <c r="B40" s="106"/>
      <c r="C40" s="107"/>
      <c r="D40" s="160"/>
      <c r="E40" s="161"/>
      <c r="F40" s="161"/>
      <c r="G40" s="162"/>
      <c r="H40" s="160"/>
      <c r="I40" s="161"/>
      <c r="J40" s="161"/>
      <c r="K40" s="162"/>
      <c r="L40" s="163" t="s">
        <v>1155</v>
      </c>
      <c r="M40" s="164"/>
      <c r="N40" s="164"/>
      <c r="O40" s="165"/>
      <c r="P40" s="160" t="s">
        <v>1166</v>
      </c>
      <c r="Q40" s="161"/>
      <c r="R40" s="161"/>
      <c r="S40" s="162"/>
      <c r="T40" s="160"/>
      <c r="U40" s="161"/>
      <c r="V40" s="161"/>
      <c r="W40" s="162"/>
      <c r="X40" s="160"/>
      <c r="Y40" s="161"/>
      <c r="Z40" s="161"/>
      <c r="AA40" s="162"/>
      <c r="AB40" s="160"/>
      <c r="AC40" s="161"/>
      <c r="AD40" s="161"/>
      <c r="AE40" s="162"/>
    </row>
    <row r="41" spans="2:31" ht="17.25" thickBot="1" x14ac:dyDescent="0.35">
      <c r="B41" s="108"/>
      <c r="C41" s="109"/>
      <c r="D41" s="166"/>
      <c r="E41" s="167"/>
      <c r="F41" s="167"/>
      <c r="G41" s="168"/>
      <c r="H41" s="166"/>
      <c r="I41" s="167"/>
      <c r="J41" s="167"/>
      <c r="K41" s="168"/>
      <c r="L41" s="166"/>
      <c r="M41" s="167"/>
      <c r="N41" s="167"/>
      <c r="O41" s="168"/>
      <c r="P41" s="166"/>
      <c r="Q41" s="167"/>
      <c r="R41" s="167"/>
      <c r="S41" s="168"/>
      <c r="T41" s="166"/>
      <c r="U41" s="167"/>
      <c r="V41" s="167"/>
      <c r="W41" s="168"/>
      <c r="X41" s="166"/>
      <c r="Y41" s="167"/>
      <c r="Z41" s="167"/>
      <c r="AA41" s="168"/>
      <c r="AB41" s="166"/>
      <c r="AC41" s="167"/>
      <c r="AD41" s="167"/>
      <c r="AE41" s="168"/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62" priority="5" operator="equal">
      <formula>$B$10+0</formula>
    </cfRule>
    <cfRule type="cellIs" dxfId="61" priority="6" operator="equal">
      <formula>$B$10</formula>
    </cfRule>
  </conditionalFormatting>
  <conditionalFormatting sqref="C12:C35">
    <cfRule type="cellIs" dxfId="60" priority="4" operator="equal">
      <formula>$B$10+1</formula>
    </cfRule>
  </conditionalFormatting>
  <conditionalFormatting sqref="E12:G35 I12:K23 M12:O35 Q12:S35 U12:W35 Y12:AA35 AC12:AE35 I25:K35 I24:J24">
    <cfRule type="notContainsBlanks" dxfId="59" priority="2">
      <formula>LEN(TRIM(E12))&gt;0</formula>
    </cfRule>
    <cfRule type="containsText" dxfId="58" priority="3" operator="containsText" text="1234567789">
      <formula>NOT(ISERROR(SEARCH("1234567789",E12)))</formula>
    </cfRule>
  </conditionalFormatting>
  <conditionalFormatting sqref="D8:AE8">
    <cfRule type="timePeriod" dxfId="57" priority="1" timePeriod="today">
      <formula>FLOOR(D8,1)=TODAY()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B1:AE49"/>
  <sheetViews>
    <sheetView showGridLines="0" zoomScale="90" zoomScaleNormal="90" workbookViewId="0">
      <selection activeCell="V16" sqref="V16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3.125" bestFit="1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02" t="s">
        <v>11</v>
      </c>
      <c r="C2" s="103"/>
      <c r="D2" s="174" t="s">
        <v>972</v>
      </c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0" t="s">
        <v>973</v>
      </c>
      <c r="U2" s="111"/>
      <c r="V2" s="111"/>
      <c r="W2" s="111"/>
      <c r="X2" s="111"/>
      <c r="Y2" s="111"/>
      <c r="Z2" s="111"/>
      <c r="AA2" s="111"/>
      <c r="AB2" s="111"/>
      <c r="AC2" s="111"/>
      <c r="AD2" s="111"/>
      <c r="AE2" s="114"/>
    </row>
    <row r="3" spans="2:31" x14ac:dyDescent="0.3">
      <c r="B3" s="104"/>
      <c r="C3" s="105"/>
      <c r="D3" s="112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2"/>
      <c r="U3" s="113"/>
      <c r="V3" s="113"/>
      <c r="W3" s="113"/>
      <c r="X3" s="113"/>
      <c r="Y3" s="113"/>
      <c r="Z3" s="113"/>
      <c r="AA3" s="113"/>
      <c r="AB3" s="113"/>
      <c r="AC3" s="113"/>
      <c r="AD3" s="113"/>
      <c r="AE3" s="115"/>
    </row>
    <row r="4" spans="2:31" x14ac:dyDescent="0.3">
      <c r="B4" s="104"/>
      <c r="C4" s="105"/>
      <c r="D4" s="112"/>
      <c r="E4" s="113"/>
      <c r="F4" s="113"/>
      <c r="G4" s="113"/>
      <c r="H4" s="113"/>
      <c r="I4" s="113"/>
      <c r="J4" s="113"/>
      <c r="K4" s="113"/>
      <c r="L4" s="113"/>
      <c r="M4" s="113"/>
      <c r="N4" s="113"/>
      <c r="O4" s="113"/>
      <c r="P4" s="113"/>
      <c r="Q4" s="113"/>
      <c r="R4" s="113"/>
      <c r="S4" s="113"/>
      <c r="T4" s="112"/>
      <c r="U4" s="113"/>
      <c r="V4" s="113"/>
      <c r="W4" s="113"/>
      <c r="X4" s="113"/>
      <c r="Y4" s="113"/>
      <c r="Z4" s="113"/>
      <c r="AA4" s="113"/>
      <c r="AB4" s="113"/>
      <c r="AC4" s="113"/>
      <c r="AD4" s="113"/>
      <c r="AE4" s="115"/>
    </row>
    <row r="5" spans="2:31" x14ac:dyDescent="0.3">
      <c r="B5" s="104"/>
      <c r="C5" s="105"/>
      <c r="D5" s="112"/>
      <c r="E5" s="113"/>
      <c r="F5" s="113"/>
      <c r="G5" s="113"/>
      <c r="H5" s="113"/>
      <c r="I5" s="113"/>
      <c r="J5" s="113"/>
      <c r="K5" s="113"/>
      <c r="L5" s="113"/>
      <c r="M5" s="113"/>
      <c r="N5" s="113"/>
      <c r="O5" s="113"/>
      <c r="P5" s="113"/>
      <c r="Q5" s="113"/>
      <c r="R5" s="113"/>
      <c r="S5" s="113"/>
      <c r="T5" s="112"/>
      <c r="U5" s="113"/>
      <c r="V5" s="113"/>
      <c r="W5" s="113"/>
      <c r="X5" s="113"/>
      <c r="Y5" s="113"/>
      <c r="Z5" s="113"/>
      <c r="AA5" s="113"/>
      <c r="AB5" s="113"/>
      <c r="AC5" s="113"/>
      <c r="AD5" s="113"/>
      <c r="AE5" s="115"/>
    </row>
    <row r="6" spans="2:31" x14ac:dyDescent="0.3">
      <c r="B6" s="106"/>
      <c r="C6" s="107"/>
      <c r="D6" s="112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113"/>
      <c r="P6" s="113"/>
      <c r="Q6" s="113"/>
      <c r="R6" s="113"/>
      <c r="S6" s="113"/>
      <c r="T6" s="112"/>
      <c r="U6" s="113"/>
      <c r="V6" s="113"/>
      <c r="W6" s="113"/>
      <c r="X6" s="113"/>
      <c r="Y6" s="113"/>
      <c r="Z6" s="113"/>
      <c r="AA6" s="113"/>
      <c r="AB6" s="113"/>
      <c r="AC6" s="113"/>
      <c r="AD6" s="113"/>
      <c r="AE6" s="115"/>
    </row>
    <row r="7" spans="2:31" ht="17.25" thickBot="1" x14ac:dyDescent="0.35">
      <c r="B7" s="108"/>
      <c r="C7" s="109"/>
      <c r="D7" s="175"/>
      <c r="E7" s="176"/>
      <c r="F7" s="176"/>
      <c r="G7" s="176"/>
      <c r="H7" s="176"/>
      <c r="I7" s="176"/>
      <c r="J7" s="176"/>
      <c r="K7" s="176"/>
      <c r="L7" s="176"/>
      <c r="M7" s="176"/>
      <c r="N7" s="176"/>
      <c r="O7" s="176"/>
      <c r="P7" s="176"/>
      <c r="Q7" s="176"/>
      <c r="R7" s="176"/>
      <c r="S7" s="176"/>
      <c r="T7" s="175"/>
      <c r="U7" s="176"/>
      <c r="V7" s="176"/>
      <c r="W7" s="176"/>
      <c r="X7" s="176"/>
      <c r="Y7" s="176"/>
      <c r="Z7" s="176"/>
      <c r="AA7" s="176"/>
      <c r="AB7" s="176"/>
      <c r="AC7" s="176"/>
      <c r="AD7" s="176"/>
      <c r="AE7" s="177"/>
    </row>
    <row r="8" spans="2:31" ht="18" thickBot="1" x14ac:dyDescent="0.35">
      <c r="B8" s="116"/>
      <c r="C8" s="117"/>
      <c r="D8" s="120">
        <v>44914</v>
      </c>
      <c r="E8" s="121"/>
      <c r="F8" s="121"/>
      <c r="G8" s="122"/>
      <c r="H8" s="120">
        <f>D8+1</f>
        <v>44915</v>
      </c>
      <c r="I8" s="121"/>
      <c r="J8" s="121"/>
      <c r="K8" s="122"/>
      <c r="L8" s="120">
        <f>H8+1</f>
        <v>44916</v>
      </c>
      <c r="M8" s="121"/>
      <c r="N8" s="121"/>
      <c r="O8" s="122"/>
      <c r="P8" s="120">
        <f>L8+1</f>
        <v>44917</v>
      </c>
      <c r="Q8" s="121"/>
      <c r="R8" s="121"/>
      <c r="S8" s="122"/>
      <c r="T8" s="120">
        <f>P8+1</f>
        <v>44918</v>
      </c>
      <c r="U8" s="121"/>
      <c r="V8" s="121"/>
      <c r="W8" s="122"/>
      <c r="X8" s="123">
        <f>T8+1</f>
        <v>44919</v>
      </c>
      <c r="Y8" s="124"/>
      <c r="Z8" s="124"/>
      <c r="AA8" s="125"/>
      <c r="AB8" s="126">
        <f>X8+1</f>
        <v>44920</v>
      </c>
      <c r="AC8" s="127"/>
      <c r="AD8" s="127"/>
      <c r="AE8" s="128"/>
    </row>
    <row r="9" spans="2:31" ht="18" thickBot="1" x14ac:dyDescent="0.35">
      <c r="B9" s="118"/>
      <c r="C9" s="119"/>
      <c r="D9" s="129" t="s">
        <v>48</v>
      </c>
      <c r="E9" s="130"/>
      <c r="F9" s="130"/>
      <c r="G9" s="131"/>
      <c r="H9" s="129" t="s">
        <v>49</v>
      </c>
      <c r="I9" s="130"/>
      <c r="J9" s="130"/>
      <c r="K9" s="131"/>
      <c r="L9" s="129" t="s">
        <v>32</v>
      </c>
      <c r="M9" s="130"/>
      <c r="N9" s="130"/>
      <c r="O9" s="131"/>
      <c r="P9" s="129" t="s">
        <v>52</v>
      </c>
      <c r="Q9" s="130"/>
      <c r="R9" s="130"/>
      <c r="S9" s="131"/>
      <c r="T9" s="129" t="s">
        <v>53</v>
      </c>
      <c r="U9" s="130"/>
      <c r="V9" s="130"/>
      <c r="W9" s="131"/>
      <c r="X9" s="132" t="s">
        <v>54</v>
      </c>
      <c r="Y9" s="133"/>
      <c r="Z9" s="133"/>
      <c r="AA9" s="134"/>
      <c r="AB9" s="135" t="s">
        <v>55</v>
      </c>
      <c r="AC9" s="136"/>
      <c r="AD9" s="136"/>
      <c r="AE9" s="137"/>
    </row>
    <row r="10" spans="2:31" ht="17.25" thickBot="1" x14ac:dyDescent="0.35">
      <c r="B10" s="143" t="str">
        <f ca="1">TEXT(NOW(),"h")</f>
        <v>20</v>
      </c>
      <c r="C10" s="144"/>
      <c r="D10" s="12" t="s">
        <v>3</v>
      </c>
      <c r="E10" s="138" t="s">
        <v>4</v>
      </c>
      <c r="F10" s="139"/>
      <c r="G10" s="140"/>
      <c r="H10" s="12" t="s">
        <v>3</v>
      </c>
      <c r="I10" s="138" t="s">
        <v>4</v>
      </c>
      <c r="J10" s="139"/>
      <c r="K10" s="140"/>
      <c r="L10" s="12" t="s">
        <v>3</v>
      </c>
      <c r="M10" s="138" t="s">
        <v>4</v>
      </c>
      <c r="N10" s="139"/>
      <c r="O10" s="140"/>
      <c r="P10" s="12" t="s">
        <v>3</v>
      </c>
      <c r="Q10" s="138" t="s">
        <v>4</v>
      </c>
      <c r="R10" s="139"/>
      <c r="S10" s="140"/>
      <c r="T10" s="12" t="s">
        <v>3</v>
      </c>
      <c r="U10" s="138" t="s">
        <v>4</v>
      </c>
      <c r="V10" s="139"/>
      <c r="W10" s="140"/>
      <c r="X10" s="12" t="s">
        <v>3</v>
      </c>
      <c r="Y10" s="138" t="s">
        <v>4</v>
      </c>
      <c r="Z10" s="139"/>
      <c r="AA10" s="140"/>
      <c r="AB10" s="12" t="s">
        <v>3</v>
      </c>
      <c r="AC10" s="138" t="s">
        <v>4</v>
      </c>
      <c r="AD10" s="139"/>
      <c r="AE10" s="140"/>
    </row>
    <row r="11" spans="2:31" ht="20.25" x14ac:dyDescent="0.3">
      <c r="B11" s="141" t="s">
        <v>0</v>
      </c>
      <c r="C11" s="142"/>
      <c r="D11" s="25" t="s">
        <v>1016</v>
      </c>
      <c r="E11" s="36" t="s">
        <v>8</v>
      </c>
      <c r="F11" s="14" t="s">
        <v>9</v>
      </c>
      <c r="G11" s="15" t="s">
        <v>10</v>
      </c>
      <c r="H11" s="25" t="s">
        <v>1017</v>
      </c>
      <c r="I11" s="36" t="s">
        <v>8</v>
      </c>
      <c r="J11" s="14" t="s">
        <v>9</v>
      </c>
      <c r="K11" s="15" t="s">
        <v>10</v>
      </c>
      <c r="L11" s="25" t="s">
        <v>1028</v>
      </c>
      <c r="M11" s="36" t="s">
        <v>8</v>
      </c>
      <c r="N11" s="14" t="s">
        <v>9</v>
      </c>
      <c r="O11" s="15" t="s">
        <v>10</v>
      </c>
      <c r="P11" s="25" t="s">
        <v>1029</v>
      </c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40" t="s">
        <v>997</v>
      </c>
      <c r="I14" s="37"/>
      <c r="J14" s="17"/>
      <c r="K14" s="18"/>
      <c r="L14" s="26"/>
      <c r="M14" s="37"/>
      <c r="N14" s="17"/>
      <c r="O14" s="18"/>
      <c r="P14" s="40" t="s">
        <v>1019</v>
      </c>
      <c r="Q14" s="37"/>
      <c r="R14" s="17"/>
      <c r="S14" s="18"/>
      <c r="T14" s="40" t="s">
        <v>1018</v>
      </c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51"/>
      <c r="I15" s="37"/>
      <c r="J15" s="17"/>
      <c r="K15" s="18"/>
      <c r="L15" s="26"/>
      <c r="M15" s="37"/>
      <c r="N15" s="17"/>
      <c r="O15" s="18"/>
      <c r="P15" s="29" t="s">
        <v>1045</v>
      </c>
      <c r="Q15" s="37"/>
      <c r="R15" s="17"/>
      <c r="S15" s="18"/>
      <c r="T15" s="40" t="s">
        <v>1035</v>
      </c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/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/>
      <c r="X17" s="29" t="s">
        <v>245</v>
      </c>
      <c r="Y17" s="37"/>
      <c r="Z17" s="17"/>
      <c r="AA17" s="18"/>
      <c r="AB17" s="26" t="s">
        <v>663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4">
        <v>3</v>
      </c>
      <c r="H18" s="32" t="s">
        <v>647</v>
      </c>
      <c r="I18" s="37"/>
      <c r="J18" s="28"/>
      <c r="K18" s="34"/>
      <c r="L18" s="32" t="s">
        <v>647</v>
      </c>
      <c r="M18" s="37">
        <v>2</v>
      </c>
      <c r="N18" s="28"/>
      <c r="O18" s="34">
        <v>3</v>
      </c>
      <c r="P18" s="32" t="s">
        <v>647</v>
      </c>
      <c r="Q18" s="37">
        <v>2</v>
      </c>
      <c r="R18" s="28"/>
      <c r="S18" s="34">
        <v>3</v>
      </c>
      <c r="T18" s="32" t="s">
        <v>647</v>
      </c>
      <c r="U18" s="37">
        <v>1</v>
      </c>
      <c r="V18" s="28">
        <v>2</v>
      </c>
      <c r="W18" s="34"/>
      <c r="X18" s="29" t="s">
        <v>647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>
        <v>3</v>
      </c>
      <c r="G19" s="18" t="s">
        <v>984</v>
      </c>
      <c r="H19" s="29" t="s">
        <v>604</v>
      </c>
      <c r="I19" s="37">
        <v>1</v>
      </c>
      <c r="J19" s="17"/>
      <c r="K19" s="18">
        <v>2</v>
      </c>
      <c r="L19" s="32" t="s">
        <v>604</v>
      </c>
      <c r="M19" s="37">
        <v>3</v>
      </c>
      <c r="N19" s="17">
        <v>3</v>
      </c>
      <c r="O19" s="18" t="s">
        <v>1004</v>
      </c>
      <c r="P19" s="32" t="s">
        <v>604</v>
      </c>
      <c r="Q19" s="37">
        <v>3</v>
      </c>
      <c r="R19" s="17">
        <v>3</v>
      </c>
      <c r="S19" s="18"/>
      <c r="T19" s="29" t="s">
        <v>604</v>
      </c>
      <c r="U19" s="37"/>
      <c r="V19" s="17"/>
      <c r="W19" s="18"/>
      <c r="X19" s="32" t="s">
        <v>604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18</v>
      </c>
      <c r="E20" s="37" t="s">
        <v>985</v>
      </c>
      <c r="F20" s="17" t="s">
        <v>983</v>
      </c>
      <c r="G20" s="18" t="s">
        <v>983</v>
      </c>
      <c r="H20" s="29" t="s">
        <v>18</v>
      </c>
      <c r="I20" s="37">
        <v>2</v>
      </c>
      <c r="J20" s="17"/>
      <c r="K20" s="18"/>
      <c r="L20" s="32" t="s">
        <v>18</v>
      </c>
      <c r="M20" s="37">
        <v>4</v>
      </c>
      <c r="N20" s="17" t="s">
        <v>1008</v>
      </c>
      <c r="O20" s="48"/>
      <c r="P20" s="32" t="s">
        <v>18</v>
      </c>
      <c r="Q20" s="37">
        <v>4</v>
      </c>
      <c r="R20" s="17">
        <v>4</v>
      </c>
      <c r="S20" s="18">
        <v>4</v>
      </c>
      <c r="T20" s="29" t="s">
        <v>18</v>
      </c>
      <c r="U20" s="37"/>
      <c r="V20" s="17"/>
      <c r="W20" s="18"/>
      <c r="X20" s="26"/>
      <c r="Y20" s="37">
        <v>3</v>
      </c>
      <c r="Z20" s="17">
        <v>3</v>
      </c>
      <c r="AA20" s="18">
        <v>3</v>
      </c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1002</v>
      </c>
      <c r="E21" s="37" t="s">
        <v>983</v>
      </c>
      <c r="F21" s="17" t="s">
        <v>983</v>
      </c>
      <c r="G21" s="18" t="s">
        <v>983</v>
      </c>
      <c r="H21" s="26"/>
      <c r="I21" s="37"/>
      <c r="J21" s="17"/>
      <c r="K21" s="18"/>
      <c r="L21" s="26" t="s">
        <v>1006</v>
      </c>
      <c r="M21" s="37" t="s">
        <v>1007</v>
      </c>
      <c r="N21" s="17" t="s">
        <v>1009</v>
      </c>
      <c r="O21" s="48"/>
      <c r="P21" s="26" t="s">
        <v>1030</v>
      </c>
      <c r="Q21" s="37">
        <v>4</v>
      </c>
      <c r="R21" s="17" t="s">
        <v>1033</v>
      </c>
      <c r="S21" s="48"/>
      <c r="T21" s="26"/>
      <c r="U21" s="37"/>
      <c r="V21" s="17"/>
      <c r="W21" s="18"/>
      <c r="X21" s="26" t="s">
        <v>1058</v>
      </c>
      <c r="Y21" s="37" t="s">
        <v>1059</v>
      </c>
      <c r="Z21" s="17" t="s">
        <v>1059</v>
      </c>
      <c r="AA21" s="18" t="s">
        <v>1060</v>
      </c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986</v>
      </c>
      <c r="E22" s="38"/>
      <c r="F22" s="54" t="s">
        <v>983</v>
      </c>
      <c r="G22" s="18" t="s">
        <v>983</v>
      </c>
      <c r="H22" s="26"/>
      <c r="I22" s="38"/>
      <c r="J22" s="54"/>
      <c r="K22" s="18"/>
      <c r="L22" s="40" t="s">
        <v>1021</v>
      </c>
      <c r="M22" s="38"/>
      <c r="N22" s="54" t="s">
        <v>1011</v>
      </c>
      <c r="O22" s="48"/>
      <c r="P22" s="26" t="s">
        <v>1031</v>
      </c>
      <c r="Q22" s="38" t="s">
        <v>1032</v>
      </c>
      <c r="R22" s="54" t="s">
        <v>1034</v>
      </c>
      <c r="S22" s="18" t="s">
        <v>1034</v>
      </c>
      <c r="T22" s="40" t="s">
        <v>1043</v>
      </c>
      <c r="U22" s="38" t="s">
        <v>1036</v>
      </c>
      <c r="V22" s="54" t="s">
        <v>1032</v>
      </c>
      <c r="W22" s="18"/>
      <c r="X22" s="26" t="s">
        <v>1061</v>
      </c>
      <c r="Y22" s="38"/>
      <c r="Z22" s="54" t="s">
        <v>1062</v>
      </c>
      <c r="AA22" s="18" t="s">
        <v>1062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 t="s">
        <v>983</v>
      </c>
      <c r="F23" s="17" t="s">
        <v>983</v>
      </c>
      <c r="G23" s="18" t="s">
        <v>983</v>
      </c>
      <c r="H23" s="26"/>
      <c r="I23" s="37"/>
      <c r="J23" s="17"/>
      <c r="K23" s="18"/>
      <c r="L23" s="26" t="s">
        <v>1012</v>
      </c>
      <c r="M23" s="37" t="s">
        <v>1010</v>
      </c>
      <c r="N23" s="17" t="s">
        <v>1014</v>
      </c>
      <c r="O23" s="18" t="s">
        <v>1015</v>
      </c>
      <c r="P23" s="26"/>
      <c r="Q23" s="37" t="s">
        <v>1034</v>
      </c>
      <c r="R23" s="17" t="s">
        <v>1034</v>
      </c>
      <c r="S23" s="18" t="s">
        <v>1034</v>
      </c>
      <c r="T23" s="26"/>
      <c r="U23" s="37"/>
      <c r="V23" s="17"/>
      <c r="W23" s="18"/>
      <c r="X23" s="26"/>
      <c r="Y23" s="37" t="s">
        <v>1062</v>
      </c>
      <c r="Z23" s="17" t="s">
        <v>1063</v>
      </c>
      <c r="AA23" s="18" t="s">
        <v>1064</v>
      </c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989</v>
      </c>
      <c r="E25" s="55" t="s">
        <v>988</v>
      </c>
      <c r="F25" s="17" t="s">
        <v>992</v>
      </c>
      <c r="G25" s="18" t="s">
        <v>995</v>
      </c>
      <c r="H25" s="26" t="s">
        <v>1005</v>
      </c>
      <c r="I25" s="44"/>
      <c r="J25" s="23"/>
      <c r="K25" s="24"/>
      <c r="L25" s="26" t="s">
        <v>1013</v>
      </c>
      <c r="M25" s="55" t="s">
        <v>984</v>
      </c>
      <c r="N25" s="17" t="s">
        <v>1020</v>
      </c>
      <c r="O25" s="18" t="s">
        <v>1022</v>
      </c>
      <c r="P25" s="29" t="s">
        <v>1040</v>
      </c>
      <c r="Q25" s="55" t="s">
        <v>1034</v>
      </c>
      <c r="R25" s="17" t="s">
        <v>1034</v>
      </c>
      <c r="S25" s="18" t="s">
        <v>1034</v>
      </c>
      <c r="T25" s="26"/>
      <c r="U25" s="55"/>
      <c r="V25" s="17"/>
      <c r="W25" s="18"/>
      <c r="X25" s="26" t="s">
        <v>1065</v>
      </c>
      <c r="Y25" s="55" t="s">
        <v>1066</v>
      </c>
      <c r="Z25" s="17" t="s">
        <v>1067</v>
      </c>
      <c r="AA25" s="18" t="s">
        <v>1067</v>
      </c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 t="s">
        <v>987</v>
      </c>
      <c r="E26" s="37" t="s">
        <v>993</v>
      </c>
      <c r="F26" s="17" t="s">
        <v>994</v>
      </c>
      <c r="G26" s="18" t="s">
        <v>992</v>
      </c>
      <c r="H26" s="26"/>
      <c r="I26" s="44"/>
      <c r="J26" s="23"/>
      <c r="K26" s="24"/>
      <c r="L26" s="26"/>
      <c r="M26" s="37" t="s">
        <v>1022</v>
      </c>
      <c r="N26" s="17" t="s">
        <v>1023</v>
      </c>
      <c r="O26" s="18" t="s">
        <v>1024</v>
      </c>
      <c r="P26" s="26"/>
      <c r="Q26" s="37" t="s">
        <v>1037</v>
      </c>
      <c r="R26" s="17" t="s">
        <v>1038</v>
      </c>
      <c r="S26" s="18" t="s">
        <v>1034</v>
      </c>
      <c r="T26" s="26"/>
      <c r="U26" s="37"/>
      <c r="V26" s="17"/>
      <c r="W26" s="18"/>
      <c r="X26" s="26"/>
      <c r="Y26" s="37" t="s">
        <v>1067</v>
      </c>
      <c r="Z26" s="17" t="s">
        <v>1067</v>
      </c>
      <c r="AA26" s="18" t="s">
        <v>1067</v>
      </c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/>
      <c r="F27" s="54" t="s">
        <v>991</v>
      </c>
      <c r="G27" s="18" t="s">
        <v>991</v>
      </c>
      <c r="H27" s="26"/>
      <c r="I27" s="38"/>
      <c r="J27" s="23"/>
      <c r="K27" s="18"/>
      <c r="L27" s="26" t="s">
        <v>1027</v>
      </c>
      <c r="M27" s="38"/>
      <c r="N27" s="54" t="s">
        <v>1025</v>
      </c>
      <c r="O27" s="18" t="s">
        <v>1026</v>
      </c>
      <c r="P27" s="26"/>
      <c r="Q27" s="38"/>
      <c r="R27" s="54" t="s">
        <v>1034</v>
      </c>
      <c r="S27" s="18" t="s">
        <v>1039</v>
      </c>
      <c r="T27" s="26"/>
      <c r="U27" s="38"/>
      <c r="V27" s="54"/>
      <c r="W27" s="18"/>
      <c r="X27" s="26" t="s">
        <v>1068</v>
      </c>
      <c r="Y27" s="38"/>
      <c r="Z27" s="54" t="s">
        <v>1069</v>
      </c>
      <c r="AA27" s="18" t="s">
        <v>1070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 t="s">
        <v>1000</v>
      </c>
      <c r="E28" s="37" t="s">
        <v>996</v>
      </c>
      <c r="F28" s="17" t="s">
        <v>983</v>
      </c>
      <c r="G28" s="18" t="s">
        <v>999</v>
      </c>
      <c r="H28" s="26"/>
      <c r="I28" s="37"/>
      <c r="J28" s="17"/>
      <c r="K28" s="18"/>
      <c r="L28" s="26"/>
      <c r="M28" s="37" t="s">
        <v>1025</v>
      </c>
      <c r="N28" s="17" t="s">
        <v>1025</v>
      </c>
      <c r="O28" s="48"/>
      <c r="P28" s="26"/>
      <c r="Q28" s="37" t="s">
        <v>1034</v>
      </c>
      <c r="R28" s="17" t="s">
        <v>1034</v>
      </c>
      <c r="S28" s="18" t="s">
        <v>1034</v>
      </c>
      <c r="T28" s="26"/>
      <c r="U28" s="37"/>
      <c r="V28" s="17"/>
      <c r="W28" s="18"/>
      <c r="X28" s="26" t="s">
        <v>1071</v>
      </c>
      <c r="Y28" s="37" t="s">
        <v>1072</v>
      </c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653</v>
      </c>
      <c r="E29" s="38"/>
      <c r="F29" s="28"/>
      <c r="G29" s="18">
        <v>2</v>
      </c>
      <c r="H29" s="26" t="s">
        <v>998</v>
      </c>
      <c r="I29" s="38"/>
      <c r="J29" s="28"/>
      <c r="K29" s="18"/>
      <c r="L29" s="26" t="s">
        <v>653</v>
      </c>
      <c r="M29" s="38"/>
      <c r="N29" s="28">
        <v>2</v>
      </c>
      <c r="O29" s="18"/>
      <c r="P29" s="26" t="s">
        <v>653</v>
      </c>
      <c r="Q29" s="38"/>
      <c r="R29" s="28"/>
      <c r="S29" s="18">
        <v>2</v>
      </c>
      <c r="T29" s="29" t="s">
        <v>653</v>
      </c>
      <c r="U29" s="38"/>
      <c r="V29" s="28"/>
      <c r="W29" s="18"/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 t="s">
        <v>1003</v>
      </c>
      <c r="E30" s="55" t="s">
        <v>983</v>
      </c>
      <c r="F30" s="54" t="s">
        <v>983</v>
      </c>
      <c r="G30" s="18" t="s">
        <v>1001</v>
      </c>
      <c r="H30" s="51" t="s">
        <v>990</v>
      </c>
      <c r="I30" s="55"/>
      <c r="J30" s="54"/>
      <c r="K30" s="18"/>
      <c r="L30" s="26"/>
      <c r="M30" s="55"/>
      <c r="N30" s="54"/>
      <c r="O30" s="18"/>
      <c r="P30" s="26"/>
      <c r="Q30" s="55" t="s">
        <v>1041</v>
      </c>
      <c r="R30" s="54" t="s">
        <v>1041</v>
      </c>
      <c r="S30" s="18"/>
      <c r="T30" s="29" t="s">
        <v>649</v>
      </c>
      <c r="U30" s="55"/>
      <c r="V30" s="54"/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984</v>
      </c>
      <c r="F31" s="17"/>
      <c r="G31" s="18">
        <v>3</v>
      </c>
      <c r="H31" s="26"/>
      <c r="I31" s="37"/>
      <c r="J31" s="17"/>
      <c r="K31" s="18"/>
      <c r="L31" s="26"/>
      <c r="M31" s="37"/>
      <c r="N31" s="17"/>
      <c r="O31" s="18"/>
      <c r="P31" s="26"/>
      <c r="Q31" s="37"/>
      <c r="R31" s="17"/>
      <c r="S31" s="18">
        <v>3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>
        <v>3</v>
      </c>
      <c r="G32" s="18"/>
      <c r="H32" s="29" t="s">
        <v>649</v>
      </c>
      <c r="I32" s="37"/>
      <c r="J32" s="17"/>
      <c r="K32" s="18"/>
      <c r="L32" s="26" t="s">
        <v>981</v>
      </c>
      <c r="M32" s="37"/>
      <c r="N32" s="17"/>
      <c r="O32" s="18"/>
      <c r="P32" s="26" t="s">
        <v>649</v>
      </c>
      <c r="Q32" s="37">
        <v>3</v>
      </c>
      <c r="R32" s="17">
        <v>3</v>
      </c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9" t="s">
        <v>21</v>
      </c>
      <c r="M33" s="37"/>
      <c r="N33" s="17"/>
      <c r="O33" s="18"/>
      <c r="P33" s="29" t="s">
        <v>21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02" t="s">
        <v>5</v>
      </c>
      <c r="C36" s="103"/>
      <c r="D36" s="212"/>
      <c r="E36" s="213"/>
      <c r="F36" s="213"/>
      <c r="G36" s="214"/>
      <c r="H36" s="212"/>
      <c r="I36" s="213"/>
      <c r="J36" s="213"/>
      <c r="K36" s="214"/>
      <c r="L36" s="212"/>
      <c r="M36" s="213"/>
      <c r="N36" s="213"/>
      <c r="O36" s="214"/>
      <c r="P36" s="212"/>
      <c r="Q36" s="213"/>
      <c r="R36" s="213"/>
      <c r="S36" s="214"/>
      <c r="T36" s="212"/>
      <c r="U36" s="213"/>
      <c r="V36" s="213"/>
      <c r="W36" s="214"/>
      <c r="X36" s="212"/>
      <c r="Y36" s="213"/>
      <c r="Z36" s="213"/>
      <c r="AA36" s="214"/>
      <c r="AB36" s="212"/>
      <c r="AC36" s="213"/>
      <c r="AD36" s="213"/>
      <c r="AE36" s="214"/>
    </row>
    <row r="37" spans="2:31" x14ac:dyDescent="0.3">
      <c r="B37" s="104"/>
      <c r="C37" s="105"/>
      <c r="D37" s="203"/>
      <c r="E37" s="204"/>
      <c r="F37" s="204"/>
      <c r="G37" s="205"/>
      <c r="H37" s="203"/>
      <c r="I37" s="204"/>
      <c r="J37" s="204"/>
      <c r="K37" s="205"/>
      <c r="L37" s="203"/>
      <c r="M37" s="204"/>
      <c r="N37" s="204"/>
      <c r="O37" s="205"/>
      <c r="P37" s="203"/>
      <c r="Q37" s="204"/>
      <c r="R37" s="204"/>
      <c r="S37" s="205"/>
      <c r="T37" s="203"/>
      <c r="U37" s="204"/>
      <c r="V37" s="204"/>
      <c r="W37" s="205"/>
      <c r="X37" s="203"/>
      <c r="Y37" s="204"/>
      <c r="Z37" s="204"/>
      <c r="AA37" s="205"/>
      <c r="AB37" s="203"/>
      <c r="AC37" s="204"/>
      <c r="AD37" s="204"/>
      <c r="AE37" s="205"/>
    </row>
    <row r="38" spans="2:31" x14ac:dyDescent="0.3">
      <c r="B38" s="104"/>
      <c r="C38" s="105"/>
      <c r="D38" s="203"/>
      <c r="E38" s="204"/>
      <c r="F38" s="204"/>
      <c r="G38" s="205"/>
      <c r="H38" s="203"/>
      <c r="I38" s="204"/>
      <c r="J38" s="204"/>
      <c r="K38" s="205"/>
      <c r="L38" s="203"/>
      <c r="M38" s="204"/>
      <c r="N38" s="204"/>
      <c r="O38" s="205"/>
      <c r="P38" s="203"/>
      <c r="Q38" s="204"/>
      <c r="R38" s="204"/>
      <c r="S38" s="205"/>
      <c r="T38" s="203"/>
      <c r="U38" s="204"/>
      <c r="V38" s="204"/>
      <c r="W38" s="205"/>
      <c r="X38" s="203"/>
      <c r="Y38" s="204"/>
      <c r="Z38" s="204"/>
      <c r="AA38" s="205"/>
      <c r="AB38" s="203"/>
      <c r="AC38" s="204"/>
      <c r="AD38" s="204"/>
      <c r="AE38" s="205"/>
    </row>
    <row r="39" spans="2:31" x14ac:dyDescent="0.3">
      <c r="B39" s="104"/>
      <c r="C39" s="105"/>
      <c r="D39" s="203"/>
      <c r="E39" s="204"/>
      <c r="F39" s="204"/>
      <c r="G39" s="205"/>
      <c r="H39" s="203"/>
      <c r="I39" s="204"/>
      <c r="J39" s="204"/>
      <c r="K39" s="205"/>
      <c r="L39" s="203"/>
      <c r="M39" s="204"/>
      <c r="N39" s="204"/>
      <c r="O39" s="205"/>
      <c r="P39" s="203"/>
      <c r="Q39" s="204"/>
      <c r="R39" s="204"/>
      <c r="S39" s="205"/>
      <c r="T39" s="203"/>
      <c r="U39" s="204"/>
      <c r="V39" s="204"/>
      <c r="W39" s="205"/>
      <c r="X39" s="203"/>
      <c r="Y39" s="204"/>
      <c r="Z39" s="204"/>
      <c r="AA39" s="205"/>
      <c r="AB39" s="203"/>
      <c r="AC39" s="204"/>
      <c r="AD39" s="204"/>
      <c r="AE39" s="205"/>
    </row>
    <row r="40" spans="2:31" x14ac:dyDescent="0.3">
      <c r="B40" s="106"/>
      <c r="C40" s="107"/>
      <c r="D40" s="160"/>
      <c r="E40" s="161"/>
      <c r="F40" s="161"/>
      <c r="G40" s="162"/>
      <c r="H40" s="160"/>
      <c r="I40" s="161"/>
      <c r="J40" s="161"/>
      <c r="K40" s="162"/>
      <c r="L40" s="160"/>
      <c r="M40" s="161"/>
      <c r="N40" s="161"/>
      <c r="O40" s="162"/>
      <c r="P40" s="160"/>
      <c r="Q40" s="161"/>
      <c r="R40" s="161"/>
      <c r="S40" s="162"/>
      <c r="T40" s="160"/>
      <c r="U40" s="161"/>
      <c r="V40" s="161"/>
      <c r="W40" s="162"/>
      <c r="X40" s="160"/>
      <c r="Y40" s="161"/>
      <c r="Z40" s="161"/>
      <c r="AA40" s="162"/>
      <c r="AB40" s="160"/>
      <c r="AC40" s="161"/>
      <c r="AD40" s="161"/>
      <c r="AE40" s="162"/>
    </row>
    <row r="41" spans="2:31" ht="17.25" thickBot="1" x14ac:dyDescent="0.35">
      <c r="B41" s="108"/>
      <c r="C41" s="109"/>
      <c r="D41" s="166"/>
      <c r="E41" s="167"/>
      <c r="F41" s="167"/>
      <c r="G41" s="168"/>
      <c r="H41" s="166"/>
      <c r="I41" s="167"/>
      <c r="J41" s="167"/>
      <c r="K41" s="168"/>
      <c r="L41" s="166"/>
      <c r="M41" s="167"/>
      <c r="N41" s="167"/>
      <c r="O41" s="168"/>
      <c r="P41" s="166"/>
      <c r="Q41" s="167"/>
      <c r="R41" s="167"/>
      <c r="S41" s="168"/>
      <c r="T41" s="166"/>
      <c r="U41" s="167"/>
      <c r="V41" s="167"/>
      <c r="W41" s="168"/>
      <c r="X41" s="166"/>
      <c r="Y41" s="167"/>
      <c r="Z41" s="167"/>
      <c r="AA41" s="168"/>
      <c r="AB41" s="166"/>
      <c r="AC41" s="167"/>
      <c r="AD41" s="167"/>
      <c r="AE41" s="168"/>
    </row>
    <row r="43" spans="2:31" x14ac:dyDescent="0.3">
      <c r="H43" s="59" t="s">
        <v>1042</v>
      </c>
      <c r="L43" s="60" t="s">
        <v>1052</v>
      </c>
    </row>
    <row r="44" spans="2:31" x14ac:dyDescent="0.3">
      <c r="H44" s="59" t="s">
        <v>1044</v>
      </c>
    </row>
    <row r="45" spans="2:31" x14ac:dyDescent="0.3">
      <c r="H45" s="59" t="s">
        <v>1046</v>
      </c>
      <c r="L45" s="60" t="s">
        <v>1053</v>
      </c>
    </row>
    <row r="46" spans="2:31" x14ac:dyDescent="0.3">
      <c r="H46" s="59" t="s">
        <v>1049</v>
      </c>
      <c r="L46" s="60" t="s">
        <v>1055</v>
      </c>
    </row>
    <row r="47" spans="2:31" x14ac:dyDescent="0.3">
      <c r="H47" s="60" t="s">
        <v>1050</v>
      </c>
    </row>
    <row r="48" spans="2:31" x14ac:dyDescent="0.3">
      <c r="H48" s="59" t="s">
        <v>1051</v>
      </c>
      <c r="L48" s="60" t="s">
        <v>1054</v>
      </c>
    </row>
    <row r="49" spans="8:12" x14ac:dyDescent="0.3">
      <c r="H49" s="59" t="s">
        <v>1056</v>
      </c>
      <c r="L49" s="60" t="s">
        <v>1057</v>
      </c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56" priority="5" operator="equal">
      <formula>$B$10+0</formula>
    </cfRule>
    <cfRule type="cellIs" dxfId="55" priority="6" operator="equal">
      <formula>$B$10</formula>
    </cfRule>
  </conditionalFormatting>
  <conditionalFormatting sqref="C12:C35">
    <cfRule type="cellIs" dxfId="54" priority="4" operator="equal">
      <formula>$B$10+1</formula>
    </cfRule>
  </conditionalFormatting>
  <conditionalFormatting sqref="E12:G35 I12:K35 M12:O35 Q12:S35 U12:W35 Y12:AA35 AC12:AE35">
    <cfRule type="notContainsBlanks" dxfId="53" priority="2">
      <formula>LEN(TRIM(E12))&gt;0</formula>
    </cfRule>
    <cfRule type="containsText" dxfId="52" priority="3" operator="containsText" text="1234567789">
      <formula>NOT(ISERROR(SEARCH("1234567789",E12)))</formula>
    </cfRule>
  </conditionalFormatting>
  <conditionalFormatting sqref="D8:AE8">
    <cfRule type="timePeriod" dxfId="51" priority="1" timePeriod="today">
      <formula>FLOOR(D8,1)=TODAY()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B1:AE47"/>
  <sheetViews>
    <sheetView showGridLines="0" zoomScale="90" zoomScaleNormal="90" workbookViewId="0">
      <selection activeCell="P43" sqref="P43"/>
    </sheetView>
  </sheetViews>
  <sheetFormatPr defaultRowHeight="16.5" x14ac:dyDescent="0.3"/>
  <cols>
    <col min="2" max="3" width="4.5" customWidth="1"/>
    <col min="4" max="4" width="25.25" bestFit="1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8.375" bestFit="1" customWidth="1"/>
    <col min="25" max="27" width="4.25" bestFit="1" customWidth="1"/>
    <col min="28" max="28" width="28.875" bestFit="1" customWidth="1"/>
    <col min="29" max="31" width="4.25" bestFit="1" customWidth="1"/>
  </cols>
  <sheetData>
    <row r="1" spans="2:31" ht="17.25" thickBot="1" x14ac:dyDescent="0.35"/>
    <row r="2" spans="2:31" x14ac:dyDescent="0.3">
      <c r="B2" s="102" t="s">
        <v>11</v>
      </c>
      <c r="C2" s="103"/>
      <c r="D2" s="110" t="s">
        <v>971</v>
      </c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0" t="s">
        <v>973</v>
      </c>
      <c r="U2" s="111"/>
      <c r="V2" s="111"/>
      <c r="W2" s="111"/>
      <c r="X2" s="111"/>
      <c r="Y2" s="111"/>
      <c r="Z2" s="111"/>
      <c r="AA2" s="111"/>
      <c r="AB2" s="111"/>
      <c r="AC2" s="111"/>
      <c r="AD2" s="111"/>
      <c r="AE2" s="114"/>
    </row>
    <row r="3" spans="2:31" x14ac:dyDescent="0.3">
      <c r="B3" s="104"/>
      <c r="C3" s="105"/>
      <c r="D3" s="112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2"/>
      <c r="U3" s="113"/>
      <c r="V3" s="113"/>
      <c r="W3" s="113"/>
      <c r="X3" s="113"/>
      <c r="Y3" s="113"/>
      <c r="Z3" s="113"/>
      <c r="AA3" s="113"/>
      <c r="AB3" s="113"/>
      <c r="AC3" s="113"/>
      <c r="AD3" s="113"/>
      <c r="AE3" s="115"/>
    </row>
    <row r="4" spans="2:31" x14ac:dyDescent="0.3">
      <c r="B4" s="104"/>
      <c r="C4" s="105"/>
      <c r="D4" s="112"/>
      <c r="E4" s="113"/>
      <c r="F4" s="113"/>
      <c r="G4" s="113"/>
      <c r="H4" s="113"/>
      <c r="I4" s="113"/>
      <c r="J4" s="113"/>
      <c r="K4" s="113"/>
      <c r="L4" s="113"/>
      <c r="M4" s="113"/>
      <c r="N4" s="113"/>
      <c r="O4" s="113"/>
      <c r="P4" s="113"/>
      <c r="Q4" s="113"/>
      <c r="R4" s="113"/>
      <c r="S4" s="113"/>
      <c r="T4" s="112"/>
      <c r="U4" s="113"/>
      <c r="V4" s="113"/>
      <c r="W4" s="113"/>
      <c r="X4" s="113"/>
      <c r="Y4" s="113"/>
      <c r="Z4" s="113"/>
      <c r="AA4" s="113"/>
      <c r="AB4" s="113"/>
      <c r="AC4" s="113"/>
      <c r="AD4" s="113"/>
      <c r="AE4" s="115"/>
    </row>
    <row r="5" spans="2:31" x14ac:dyDescent="0.3">
      <c r="B5" s="104"/>
      <c r="C5" s="105"/>
      <c r="D5" s="112"/>
      <c r="E5" s="113"/>
      <c r="F5" s="113"/>
      <c r="G5" s="113"/>
      <c r="H5" s="113"/>
      <c r="I5" s="113"/>
      <c r="J5" s="113"/>
      <c r="K5" s="113"/>
      <c r="L5" s="113"/>
      <c r="M5" s="113"/>
      <c r="N5" s="113"/>
      <c r="O5" s="113"/>
      <c r="P5" s="113"/>
      <c r="Q5" s="113"/>
      <c r="R5" s="113"/>
      <c r="S5" s="113"/>
      <c r="T5" s="112"/>
      <c r="U5" s="113"/>
      <c r="V5" s="113"/>
      <c r="W5" s="113"/>
      <c r="X5" s="113"/>
      <c r="Y5" s="113"/>
      <c r="Z5" s="113"/>
      <c r="AA5" s="113"/>
      <c r="AB5" s="113"/>
      <c r="AC5" s="113"/>
      <c r="AD5" s="113"/>
      <c r="AE5" s="115"/>
    </row>
    <row r="6" spans="2:31" x14ac:dyDescent="0.3">
      <c r="B6" s="106"/>
      <c r="C6" s="107"/>
      <c r="D6" s="112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113"/>
      <c r="P6" s="113"/>
      <c r="Q6" s="113"/>
      <c r="R6" s="113"/>
      <c r="S6" s="113"/>
      <c r="T6" s="112"/>
      <c r="U6" s="113"/>
      <c r="V6" s="113"/>
      <c r="W6" s="113"/>
      <c r="X6" s="113"/>
      <c r="Y6" s="113"/>
      <c r="Z6" s="113"/>
      <c r="AA6" s="113"/>
      <c r="AB6" s="113"/>
      <c r="AC6" s="113"/>
      <c r="AD6" s="113"/>
      <c r="AE6" s="115"/>
    </row>
    <row r="7" spans="2:31" ht="17.25" thickBot="1" x14ac:dyDescent="0.35">
      <c r="B7" s="108"/>
      <c r="C7" s="109"/>
      <c r="D7" s="175"/>
      <c r="E7" s="176"/>
      <c r="F7" s="176"/>
      <c r="G7" s="176"/>
      <c r="H7" s="176"/>
      <c r="I7" s="176"/>
      <c r="J7" s="176"/>
      <c r="K7" s="176"/>
      <c r="L7" s="176"/>
      <c r="M7" s="176"/>
      <c r="N7" s="176"/>
      <c r="O7" s="176"/>
      <c r="P7" s="176"/>
      <c r="Q7" s="176"/>
      <c r="R7" s="176"/>
      <c r="S7" s="176"/>
      <c r="T7" s="175"/>
      <c r="U7" s="176"/>
      <c r="V7" s="176"/>
      <c r="W7" s="176"/>
      <c r="X7" s="176"/>
      <c r="Y7" s="176"/>
      <c r="Z7" s="176"/>
      <c r="AA7" s="176"/>
      <c r="AB7" s="176"/>
      <c r="AC7" s="176"/>
      <c r="AD7" s="176"/>
      <c r="AE7" s="177"/>
    </row>
    <row r="8" spans="2:31" ht="18" thickBot="1" x14ac:dyDescent="0.35">
      <c r="B8" s="116"/>
      <c r="C8" s="117"/>
      <c r="D8" s="120">
        <v>44907</v>
      </c>
      <c r="E8" s="121"/>
      <c r="F8" s="121"/>
      <c r="G8" s="122"/>
      <c r="H8" s="120">
        <f>D8+1</f>
        <v>44908</v>
      </c>
      <c r="I8" s="121"/>
      <c r="J8" s="121"/>
      <c r="K8" s="122"/>
      <c r="L8" s="120">
        <f>H8+1</f>
        <v>44909</v>
      </c>
      <c r="M8" s="121"/>
      <c r="N8" s="121"/>
      <c r="O8" s="122"/>
      <c r="P8" s="120">
        <f>L8+1</f>
        <v>44910</v>
      </c>
      <c r="Q8" s="121"/>
      <c r="R8" s="121"/>
      <c r="S8" s="122"/>
      <c r="T8" s="120">
        <f>P8+1</f>
        <v>44911</v>
      </c>
      <c r="U8" s="121"/>
      <c r="V8" s="121"/>
      <c r="W8" s="122"/>
      <c r="X8" s="123">
        <f>T8+1</f>
        <v>44912</v>
      </c>
      <c r="Y8" s="124"/>
      <c r="Z8" s="124"/>
      <c r="AA8" s="125"/>
      <c r="AB8" s="126">
        <f>X8+1</f>
        <v>44913</v>
      </c>
      <c r="AC8" s="127"/>
      <c r="AD8" s="127"/>
      <c r="AE8" s="128"/>
    </row>
    <row r="9" spans="2:31" ht="18" thickBot="1" x14ac:dyDescent="0.35">
      <c r="B9" s="118"/>
      <c r="C9" s="119"/>
      <c r="D9" s="129" t="s">
        <v>48</v>
      </c>
      <c r="E9" s="130"/>
      <c r="F9" s="130"/>
      <c r="G9" s="131"/>
      <c r="H9" s="129" t="s">
        <v>49</v>
      </c>
      <c r="I9" s="130"/>
      <c r="J9" s="130"/>
      <c r="K9" s="131"/>
      <c r="L9" s="129" t="s">
        <v>32</v>
      </c>
      <c r="M9" s="130"/>
      <c r="N9" s="130"/>
      <c r="O9" s="131"/>
      <c r="P9" s="129" t="s">
        <v>52</v>
      </c>
      <c r="Q9" s="130"/>
      <c r="R9" s="130"/>
      <c r="S9" s="131"/>
      <c r="T9" s="129" t="s">
        <v>53</v>
      </c>
      <c r="U9" s="130"/>
      <c r="V9" s="130"/>
      <c r="W9" s="131"/>
      <c r="X9" s="132" t="s">
        <v>54</v>
      </c>
      <c r="Y9" s="133"/>
      <c r="Z9" s="133"/>
      <c r="AA9" s="134"/>
      <c r="AB9" s="135" t="s">
        <v>55</v>
      </c>
      <c r="AC9" s="136"/>
      <c r="AD9" s="136"/>
      <c r="AE9" s="137"/>
    </row>
    <row r="10" spans="2:31" ht="17.25" thickBot="1" x14ac:dyDescent="0.35">
      <c r="B10" s="143" t="str">
        <f ca="1">TEXT(NOW(),"h")</f>
        <v>20</v>
      </c>
      <c r="C10" s="144"/>
      <c r="D10" s="12" t="s">
        <v>3</v>
      </c>
      <c r="E10" s="138" t="s">
        <v>4</v>
      </c>
      <c r="F10" s="139"/>
      <c r="G10" s="140"/>
      <c r="H10" s="12" t="s">
        <v>3</v>
      </c>
      <c r="I10" s="138" t="s">
        <v>4</v>
      </c>
      <c r="J10" s="139"/>
      <c r="K10" s="140"/>
      <c r="L10" s="12" t="s">
        <v>3</v>
      </c>
      <c r="M10" s="138" t="s">
        <v>4</v>
      </c>
      <c r="N10" s="139"/>
      <c r="O10" s="140"/>
      <c r="P10" s="12" t="s">
        <v>3</v>
      </c>
      <c r="Q10" s="138" t="s">
        <v>4</v>
      </c>
      <c r="R10" s="139"/>
      <c r="S10" s="140"/>
      <c r="T10" s="12" t="s">
        <v>3</v>
      </c>
      <c r="U10" s="138" t="s">
        <v>4</v>
      </c>
      <c r="V10" s="139"/>
      <c r="W10" s="140"/>
      <c r="X10" s="12" t="s">
        <v>3</v>
      </c>
      <c r="Y10" s="138" t="s">
        <v>4</v>
      </c>
      <c r="Z10" s="139"/>
      <c r="AA10" s="140"/>
      <c r="AB10" s="12" t="s">
        <v>3</v>
      </c>
      <c r="AC10" s="138" t="s">
        <v>4</v>
      </c>
      <c r="AD10" s="139"/>
      <c r="AE10" s="140"/>
    </row>
    <row r="11" spans="2:31" ht="20.25" x14ac:dyDescent="0.3">
      <c r="B11" s="141" t="s">
        <v>0</v>
      </c>
      <c r="C11" s="142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 t="s">
        <v>939</v>
      </c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277</v>
      </c>
      <c r="E12" s="37"/>
      <c r="F12" s="17"/>
      <c r="G12" s="18"/>
      <c r="H12" s="26" t="s">
        <v>916</v>
      </c>
      <c r="I12" s="37"/>
      <c r="J12" s="17"/>
      <c r="K12" s="18"/>
      <c r="L12" s="26" t="s">
        <v>917</v>
      </c>
      <c r="M12" s="37"/>
      <c r="N12" s="17"/>
      <c r="O12" s="18"/>
      <c r="P12" s="26"/>
      <c r="Q12" s="37"/>
      <c r="R12" s="17"/>
      <c r="S12" s="18"/>
      <c r="T12" s="26" t="s">
        <v>944</v>
      </c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51" t="s">
        <v>931</v>
      </c>
      <c r="Q14" s="37"/>
      <c r="R14" s="17"/>
      <c r="S14" s="18"/>
      <c r="T14" s="51" t="s">
        <v>941</v>
      </c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51" t="s">
        <v>943</v>
      </c>
      <c r="M16" s="37"/>
      <c r="N16" s="17"/>
      <c r="O16" s="18"/>
      <c r="P16" s="51" t="s">
        <v>962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29" t="s">
        <v>245</v>
      </c>
      <c r="M17" s="37"/>
      <c r="N17" s="17"/>
      <c r="O17" s="18"/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>
        <v>1</v>
      </c>
      <c r="X17" s="29" t="s">
        <v>245</v>
      </c>
      <c r="Y17" s="37"/>
      <c r="Z17" s="17"/>
      <c r="AA17" s="18"/>
      <c r="AB17" s="26" t="s">
        <v>915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4">
        <v>3</v>
      </c>
      <c r="H18" s="32" t="s">
        <v>647</v>
      </c>
      <c r="I18" s="37">
        <v>2</v>
      </c>
      <c r="J18" s="28"/>
      <c r="K18" s="34">
        <v>3</v>
      </c>
      <c r="L18" s="29" t="s">
        <v>647</v>
      </c>
      <c r="M18" s="37"/>
      <c r="N18" s="28"/>
      <c r="O18" s="34">
        <v>3</v>
      </c>
      <c r="P18" s="32" t="s">
        <v>647</v>
      </c>
      <c r="Q18" s="37">
        <v>2</v>
      </c>
      <c r="R18" s="28"/>
      <c r="S18" s="34">
        <v>3</v>
      </c>
      <c r="T18" s="32" t="s">
        <v>647</v>
      </c>
      <c r="U18" s="37">
        <v>2</v>
      </c>
      <c r="V18" s="28"/>
      <c r="W18" s="34">
        <v>3</v>
      </c>
      <c r="X18" s="29" t="s">
        <v>647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>
        <v>3</v>
      </c>
      <c r="G19" s="18"/>
      <c r="H19" s="32" t="s">
        <v>604</v>
      </c>
      <c r="I19" s="37">
        <v>3</v>
      </c>
      <c r="J19" s="17">
        <v>3</v>
      </c>
      <c r="K19" s="18"/>
      <c r="L19" s="32" t="s">
        <v>604</v>
      </c>
      <c r="M19" s="37">
        <v>3</v>
      </c>
      <c r="N19" s="17">
        <v>3</v>
      </c>
      <c r="O19" s="18">
        <v>2</v>
      </c>
      <c r="P19" s="32" t="s">
        <v>604</v>
      </c>
      <c r="Q19" s="37">
        <v>3</v>
      </c>
      <c r="R19" s="17">
        <v>3</v>
      </c>
      <c r="S19" s="18"/>
      <c r="T19" s="32" t="s">
        <v>604</v>
      </c>
      <c r="U19" s="37">
        <v>3</v>
      </c>
      <c r="V19" s="17">
        <v>3</v>
      </c>
      <c r="W19" s="18"/>
      <c r="X19" s="32" t="s">
        <v>604</v>
      </c>
      <c r="Y19" s="37"/>
      <c r="Z19" s="17">
        <v>3</v>
      </c>
      <c r="AA19" s="18">
        <v>3</v>
      </c>
      <c r="AB19" s="26" t="s">
        <v>969</v>
      </c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887</v>
      </c>
      <c r="E20" s="37" t="s">
        <v>888</v>
      </c>
      <c r="F20" s="17" t="s">
        <v>888</v>
      </c>
      <c r="G20" s="18"/>
      <c r="H20" s="32" t="s">
        <v>18</v>
      </c>
      <c r="I20" s="37">
        <v>4</v>
      </c>
      <c r="J20" s="17">
        <v>4</v>
      </c>
      <c r="K20" s="18"/>
      <c r="L20" s="32" t="s">
        <v>18</v>
      </c>
      <c r="M20" s="37">
        <v>4</v>
      </c>
      <c r="N20" s="17">
        <v>4</v>
      </c>
      <c r="O20" s="18"/>
      <c r="P20" s="32" t="s">
        <v>18</v>
      </c>
      <c r="Q20" s="37">
        <v>4</v>
      </c>
      <c r="R20" s="17">
        <v>4</v>
      </c>
      <c r="S20" s="18">
        <v>4</v>
      </c>
      <c r="T20" s="32" t="s">
        <v>18</v>
      </c>
      <c r="U20" s="37">
        <v>4</v>
      </c>
      <c r="V20" s="17">
        <v>4</v>
      </c>
      <c r="W20" s="18">
        <v>4</v>
      </c>
      <c r="X20" s="26" t="s">
        <v>969</v>
      </c>
      <c r="Y20" s="37" t="s">
        <v>964</v>
      </c>
      <c r="Z20" s="17" t="s">
        <v>965</v>
      </c>
      <c r="AA20" s="18" t="s">
        <v>966</v>
      </c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883</v>
      </c>
      <c r="E21" s="37" t="s">
        <v>85</v>
      </c>
      <c r="F21" s="17" t="s">
        <v>890</v>
      </c>
      <c r="G21" s="18" t="s">
        <v>890</v>
      </c>
      <c r="H21" s="26"/>
      <c r="I21" s="37" t="s">
        <v>901</v>
      </c>
      <c r="J21" s="17" t="s">
        <v>901</v>
      </c>
      <c r="K21" s="18"/>
      <c r="L21" s="26" t="s">
        <v>912</v>
      </c>
      <c r="M21" s="37" t="s">
        <v>918</v>
      </c>
      <c r="N21" s="17" t="s">
        <v>918</v>
      </c>
      <c r="O21" s="18" t="s">
        <v>920</v>
      </c>
      <c r="P21" s="26" t="s">
        <v>940</v>
      </c>
      <c r="Q21" s="37">
        <v>4</v>
      </c>
      <c r="R21" s="17" t="s">
        <v>935</v>
      </c>
      <c r="S21" s="18" t="s">
        <v>935</v>
      </c>
      <c r="T21" s="26" t="s">
        <v>959</v>
      </c>
      <c r="U21" s="46"/>
      <c r="V21" s="47"/>
      <c r="W21" s="48"/>
      <c r="X21" s="26" t="s">
        <v>968</v>
      </c>
      <c r="Y21" s="37" t="s">
        <v>963</v>
      </c>
      <c r="Z21" s="17" t="s">
        <v>967</v>
      </c>
      <c r="AA21" s="18" t="s">
        <v>966</v>
      </c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880</v>
      </c>
      <c r="E22" s="38"/>
      <c r="F22" s="54" t="s">
        <v>890</v>
      </c>
      <c r="G22" s="18" t="s">
        <v>890</v>
      </c>
      <c r="H22" s="26" t="s">
        <v>911</v>
      </c>
      <c r="I22" s="38"/>
      <c r="J22" s="54" t="s">
        <v>902</v>
      </c>
      <c r="K22" s="18" t="s">
        <v>904</v>
      </c>
      <c r="L22" s="26" t="s">
        <v>919</v>
      </c>
      <c r="M22" s="38"/>
      <c r="N22" s="54" t="s">
        <v>921</v>
      </c>
      <c r="O22" s="18" t="s">
        <v>920</v>
      </c>
      <c r="P22" s="26"/>
      <c r="Q22" s="38"/>
      <c r="R22" s="54" t="s">
        <v>935</v>
      </c>
      <c r="S22" s="18" t="s">
        <v>935</v>
      </c>
      <c r="T22" s="26" t="s">
        <v>945</v>
      </c>
      <c r="U22" s="38"/>
      <c r="V22" s="54" t="s">
        <v>946</v>
      </c>
      <c r="W22" s="18" t="s">
        <v>946</v>
      </c>
      <c r="X22" s="26"/>
      <c r="Y22" s="38"/>
      <c r="Z22" s="54" t="s">
        <v>970</v>
      </c>
      <c r="AA22" s="18" t="s">
        <v>970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889</v>
      </c>
      <c r="E23" s="37" t="s">
        <v>891</v>
      </c>
      <c r="F23" s="17" t="s">
        <v>892</v>
      </c>
      <c r="G23" s="18" t="s">
        <v>891</v>
      </c>
      <c r="H23" s="26"/>
      <c r="I23" s="37" t="s">
        <v>905</v>
      </c>
      <c r="J23" s="17" t="s">
        <v>904</v>
      </c>
      <c r="K23" s="18" t="s">
        <v>904</v>
      </c>
      <c r="L23" s="26" t="s">
        <v>913</v>
      </c>
      <c r="M23" s="37" t="s">
        <v>914</v>
      </c>
      <c r="N23" s="17" t="s">
        <v>914</v>
      </c>
      <c r="O23" s="18" t="s">
        <v>914</v>
      </c>
      <c r="P23" s="29" t="s">
        <v>934</v>
      </c>
      <c r="Q23" s="46"/>
      <c r="R23" s="47"/>
      <c r="S23" s="48"/>
      <c r="T23" s="26"/>
      <c r="U23" s="37" t="s">
        <v>947</v>
      </c>
      <c r="V23" s="17" t="s">
        <v>946</v>
      </c>
      <c r="W23" s="18" t="s">
        <v>946</v>
      </c>
      <c r="X23" s="26" t="s">
        <v>978</v>
      </c>
      <c r="Y23" s="37" t="s">
        <v>974</v>
      </c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55"/>
      <c r="F25" s="17" t="s">
        <v>590</v>
      </c>
      <c r="G25" s="18" t="s">
        <v>590</v>
      </c>
      <c r="H25" s="26"/>
      <c r="I25" s="55"/>
      <c r="J25" s="17"/>
      <c r="K25" s="48"/>
      <c r="L25" s="26"/>
      <c r="M25" s="55" t="s">
        <v>920</v>
      </c>
      <c r="N25" s="17"/>
      <c r="O25" s="18" t="s">
        <v>918</v>
      </c>
      <c r="P25" s="35" t="s">
        <v>932</v>
      </c>
      <c r="Q25" s="55" t="s">
        <v>933</v>
      </c>
      <c r="R25" s="17" t="s">
        <v>933</v>
      </c>
      <c r="S25" s="18" t="s">
        <v>938</v>
      </c>
      <c r="T25" s="26" t="s">
        <v>948</v>
      </c>
      <c r="U25" s="55" t="s">
        <v>949</v>
      </c>
      <c r="V25" s="17" t="s">
        <v>949</v>
      </c>
      <c r="W25" s="18" t="s">
        <v>950</v>
      </c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 t="s">
        <v>863</v>
      </c>
      <c r="E26" s="37" t="s">
        <v>590</v>
      </c>
      <c r="F26" s="17" t="s">
        <v>879</v>
      </c>
      <c r="G26" s="18" t="s">
        <v>590</v>
      </c>
      <c r="H26" s="26" t="s">
        <v>897</v>
      </c>
      <c r="I26" s="37"/>
      <c r="J26" s="17" t="s">
        <v>907</v>
      </c>
      <c r="K26" s="34" t="s">
        <v>901</v>
      </c>
      <c r="L26" s="26" t="s">
        <v>927</v>
      </c>
      <c r="M26" s="37" t="s">
        <v>918</v>
      </c>
      <c r="N26" s="17" t="s">
        <v>923</v>
      </c>
      <c r="O26" s="18" t="s">
        <v>923</v>
      </c>
      <c r="P26" s="51"/>
      <c r="Q26" s="46"/>
      <c r="R26" s="47"/>
      <c r="S26" s="48"/>
      <c r="T26" s="26"/>
      <c r="U26" s="37" t="s">
        <v>950</v>
      </c>
      <c r="V26" s="17" t="s">
        <v>950</v>
      </c>
      <c r="W26" s="18" t="s">
        <v>951</v>
      </c>
      <c r="X26" s="26"/>
      <c r="Y26" s="37" t="s">
        <v>974</v>
      </c>
      <c r="Z26" s="17" t="s">
        <v>974</v>
      </c>
      <c r="AA26" s="18" t="s">
        <v>974</v>
      </c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 t="s">
        <v>893</v>
      </c>
      <c r="F27" s="54" t="s">
        <v>893</v>
      </c>
      <c r="G27" s="18" t="s">
        <v>893</v>
      </c>
      <c r="H27" s="26"/>
      <c r="I27" s="38"/>
      <c r="J27" s="54" t="s">
        <v>910</v>
      </c>
      <c r="K27" s="18" t="s">
        <v>901</v>
      </c>
      <c r="L27" s="26" t="s">
        <v>926</v>
      </c>
      <c r="M27" s="38"/>
      <c r="N27" s="54" t="s">
        <v>918</v>
      </c>
      <c r="O27" s="18" t="s">
        <v>924</v>
      </c>
      <c r="P27" s="29" t="s">
        <v>982</v>
      </c>
      <c r="Q27" s="38"/>
      <c r="R27" s="47"/>
      <c r="S27" s="48"/>
      <c r="T27" s="26" t="s">
        <v>952</v>
      </c>
      <c r="U27" s="38"/>
      <c r="V27" s="54" t="s">
        <v>953</v>
      </c>
      <c r="W27" s="18" t="s">
        <v>949</v>
      </c>
      <c r="X27" s="26"/>
      <c r="Y27" s="38"/>
      <c r="Z27" s="54" t="s">
        <v>974</v>
      </c>
      <c r="AA27" s="18" t="s">
        <v>975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 t="s">
        <v>894</v>
      </c>
      <c r="E28" s="37" t="s">
        <v>895</v>
      </c>
      <c r="F28" s="17" t="s">
        <v>896</v>
      </c>
      <c r="G28" s="18" t="s">
        <v>896</v>
      </c>
      <c r="H28" s="26"/>
      <c r="I28" s="37" t="s">
        <v>909</v>
      </c>
      <c r="J28" s="17" t="s">
        <v>901</v>
      </c>
      <c r="K28" s="18" t="s">
        <v>908</v>
      </c>
      <c r="L28" s="26" t="s">
        <v>922</v>
      </c>
      <c r="M28" s="37" t="s">
        <v>925</v>
      </c>
      <c r="N28" s="17" t="s">
        <v>923</v>
      </c>
      <c r="O28" s="18" t="s">
        <v>928</v>
      </c>
      <c r="P28" s="26"/>
      <c r="Q28" s="46"/>
      <c r="R28" s="47"/>
      <c r="S28" s="48"/>
      <c r="T28" s="26"/>
      <c r="U28" s="46"/>
      <c r="V28" s="47"/>
      <c r="W28" s="18" t="s">
        <v>958</v>
      </c>
      <c r="X28" s="26"/>
      <c r="Y28" s="37" t="s">
        <v>976</v>
      </c>
      <c r="Z28" s="17" t="s">
        <v>974</v>
      </c>
      <c r="AA28" s="18" t="s">
        <v>977</v>
      </c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864</v>
      </c>
      <c r="E29" s="38"/>
      <c r="F29" s="28"/>
      <c r="G29" s="18">
        <v>2</v>
      </c>
      <c r="H29" s="26" t="s">
        <v>903</v>
      </c>
      <c r="I29" s="38"/>
      <c r="J29" s="28"/>
      <c r="K29" s="18">
        <v>3</v>
      </c>
      <c r="L29" s="26" t="s">
        <v>605</v>
      </c>
      <c r="M29" s="38" t="s">
        <v>929</v>
      </c>
      <c r="N29" s="28">
        <v>2</v>
      </c>
      <c r="O29" s="18">
        <v>2</v>
      </c>
      <c r="P29" s="26" t="s">
        <v>605</v>
      </c>
      <c r="Q29" s="38"/>
      <c r="R29" s="28"/>
      <c r="S29" s="18">
        <v>2</v>
      </c>
      <c r="T29" s="26" t="s">
        <v>954</v>
      </c>
      <c r="U29" s="38">
        <v>2</v>
      </c>
      <c r="V29" s="28"/>
      <c r="W29" s="18">
        <v>3</v>
      </c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 t="s">
        <v>898</v>
      </c>
      <c r="F30" s="54" t="s">
        <v>898</v>
      </c>
      <c r="G30" s="18" t="s">
        <v>900</v>
      </c>
      <c r="H30" s="26"/>
      <c r="I30" s="55">
        <v>3</v>
      </c>
      <c r="J30" s="54">
        <v>3</v>
      </c>
      <c r="K30" s="18">
        <v>3</v>
      </c>
      <c r="L30" s="26"/>
      <c r="M30" s="55"/>
      <c r="N30" s="54"/>
      <c r="O30" s="18"/>
      <c r="P30" s="26"/>
      <c r="Q30" s="55"/>
      <c r="R30" s="54"/>
      <c r="S30" s="18"/>
      <c r="T30" s="26" t="s">
        <v>955</v>
      </c>
      <c r="U30" s="55">
        <v>3</v>
      </c>
      <c r="V30" s="54">
        <v>3</v>
      </c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/>
      <c r="F31" s="17"/>
      <c r="G31" s="18">
        <v>3</v>
      </c>
      <c r="H31" s="26"/>
      <c r="I31" s="37"/>
      <c r="J31" s="17"/>
      <c r="K31" s="18"/>
      <c r="L31" s="26"/>
      <c r="M31" s="37">
        <v>3</v>
      </c>
      <c r="N31" s="17">
        <v>3</v>
      </c>
      <c r="O31" s="18">
        <v>3</v>
      </c>
      <c r="P31" s="26"/>
      <c r="Q31" s="37"/>
      <c r="R31" s="17"/>
      <c r="S31" s="18">
        <v>3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/>
      <c r="G32" s="18">
        <v>5</v>
      </c>
      <c r="H32" s="26" t="s">
        <v>649</v>
      </c>
      <c r="I32" s="37"/>
      <c r="J32" s="17"/>
      <c r="K32" s="18"/>
      <c r="L32" s="26" t="s">
        <v>624</v>
      </c>
      <c r="M32" s="37"/>
      <c r="N32" s="17"/>
      <c r="O32" s="18"/>
      <c r="P32" s="26" t="s">
        <v>649</v>
      </c>
      <c r="Q32" s="37">
        <v>3</v>
      </c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 t="s">
        <v>21</v>
      </c>
      <c r="E33" s="37">
        <v>5</v>
      </c>
      <c r="F33" s="17">
        <v>5</v>
      </c>
      <c r="G33" s="18"/>
      <c r="H33" s="26" t="s">
        <v>21</v>
      </c>
      <c r="I33" s="37"/>
      <c r="J33" s="17"/>
      <c r="K33" s="18"/>
      <c r="L33" s="29" t="s">
        <v>21</v>
      </c>
      <c r="M33" s="37"/>
      <c r="N33" s="17"/>
      <c r="O33" s="18"/>
      <c r="P33" s="29" t="s">
        <v>191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>
        <v>5</v>
      </c>
      <c r="K34" s="18">
        <v>5</v>
      </c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>
        <v>2</v>
      </c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02" t="s">
        <v>5</v>
      </c>
      <c r="C36" s="103"/>
      <c r="D36" s="212" t="s">
        <v>899</v>
      </c>
      <c r="E36" s="213"/>
      <c r="F36" s="213"/>
      <c r="G36" s="214"/>
      <c r="H36" s="212" t="s">
        <v>906</v>
      </c>
      <c r="I36" s="213"/>
      <c r="J36" s="213"/>
      <c r="K36" s="214"/>
      <c r="L36" s="212" t="s">
        <v>930</v>
      </c>
      <c r="M36" s="213"/>
      <c r="N36" s="213"/>
      <c r="O36" s="214"/>
      <c r="P36" s="212" t="s">
        <v>936</v>
      </c>
      <c r="Q36" s="213"/>
      <c r="R36" s="213"/>
      <c r="S36" s="214"/>
      <c r="T36" s="212" t="s">
        <v>961</v>
      </c>
      <c r="U36" s="213"/>
      <c r="V36" s="213"/>
      <c r="W36" s="214"/>
      <c r="X36" s="212" t="s">
        <v>979</v>
      </c>
      <c r="Y36" s="213"/>
      <c r="Z36" s="213"/>
      <c r="AA36" s="214"/>
      <c r="AB36" s="212"/>
      <c r="AC36" s="213"/>
      <c r="AD36" s="213"/>
      <c r="AE36" s="214"/>
    </row>
    <row r="37" spans="2:31" x14ac:dyDescent="0.3">
      <c r="B37" s="104"/>
      <c r="C37" s="105"/>
      <c r="D37" s="203"/>
      <c r="E37" s="204"/>
      <c r="F37" s="204"/>
      <c r="G37" s="205"/>
      <c r="H37" s="203"/>
      <c r="I37" s="204"/>
      <c r="J37" s="204"/>
      <c r="K37" s="205"/>
      <c r="L37" s="203"/>
      <c r="M37" s="204"/>
      <c r="N37" s="204"/>
      <c r="O37" s="205"/>
      <c r="P37" s="203" t="s">
        <v>942</v>
      </c>
      <c r="Q37" s="204"/>
      <c r="R37" s="204"/>
      <c r="S37" s="205"/>
      <c r="T37" s="203"/>
      <c r="U37" s="204"/>
      <c r="V37" s="204"/>
      <c r="W37" s="205"/>
      <c r="X37" s="203"/>
      <c r="Y37" s="204"/>
      <c r="Z37" s="204"/>
      <c r="AA37" s="205"/>
      <c r="AB37" s="203"/>
      <c r="AC37" s="204"/>
      <c r="AD37" s="204"/>
      <c r="AE37" s="205"/>
    </row>
    <row r="38" spans="2:31" x14ac:dyDescent="0.3">
      <c r="B38" s="104"/>
      <c r="C38" s="105"/>
      <c r="D38" s="203"/>
      <c r="E38" s="204"/>
      <c r="F38" s="204"/>
      <c r="G38" s="205"/>
      <c r="H38" s="203"/>
      <c r="I38" s="204"/>
      <c r="J38" s="204"/>
      <c r="K38" s="205"/>
      <c r="L38" s="203"/>
      <c r="M38" s="204"/>
      <c r="N38" s="204"/>
      <c r="O38" s="205"/>
      <c r="P38" s="203" t="s">
        <v>937</v>
      </c>
      <c r="Q38" s="204"/>
      <c r="R38" s="204"/>
      <c r="S38" s="205"/>
      <c r="T38" s="203"/>
      <c r="U38" s="204"/>
      <c r="V38" s="204"/>
      <c r="W38" s="205"/>
      <c r="X38" s="203"/>
      <c r="Y38" s="204"/>
      <c r="Z38" s="204"/>
      <c r="AA38" s="205"/>
      <c r="AB38" s="203"/>
      <c r="AC38" s="204"/>
      <c r="AD38" s="204"/>
      <c r="AE38" s="205"/>
    </row>
    <row r="39" spans="2:31" x14ac:dyDescent="0.3">
      <c r="B39" s="104"/>
      <c r="C39" s="105"/>
      <c r="D39" s="203"/>
      <c r="E39" s="204"/>
      <c r="F39" s="204"/>
      <c r="G39" s="205"/>
      <c r="H39" s="203"/>
      <c r="I39" s="204"/>
      <c r="J39" s="204"/>
      <c r="K39" s="205"/>
      <c r="L39" s="203"/>
      <c r="M39" s="204"/>
      <c r="N39" s="204"/>
      <c r="O39" s="205"/>
      <c r="P39" s="203"/>
      <c r="Q39" s="204"/>
      <c r="R39" s="204"/>
      <c r="S39" s="205"/>
      <c r="T39" s="203"/>
      <c r="U39" s="204"/>
      <c r="V39" s="204"/>
      <c r="W39" s="205"/>
      <c r="X39" s="203"/>
      <c r="Y39" s="204"/>
      <c r="Z39" s="204"/>
      <c r="AA39" s="205"/>
      <c r="AB39" s="203"/>
      <c r="AC39" s="204"/>
      <c r="AD39" s="204"/>
      <c r="AE39" s="205"/>
    </row>
    <row r="40" spans="2:31" x14ac:dyDescent="0.3">
      <c r="B40" s="106"/>
      <c r="C40" s="107"/>
      <c r="D40" s="160"/>
      <c r="E40" s="161"/>
      <c r="F40" s="161"/>
      <c r="G40" s="162"/>
      <c r="H40" s="160"/>
      <c r="I40" s="161"/>
      <c r="J40" s="161"/>
      <c r="K40" s="162"/>
      <c r="L40" s="160"/>
      <c r="M40" s="161"/>
      <c r="N40" s="161"/>
      <c r="O40" s="162"/>
      <c r="P40" s="160"/>
      <c r="Q40" s="161"/>
      <c r="R40" s="161"/>
      <c r="S40" s="162"/>
      <c r="T40" s="160"/>
      <c r="U40" s="161"/>
      <c r="V40" s="161"/>
      <c r="W40" s="162"/>
      <c r="X40" s="160"/>
      <c r="Y40" s="161"/>
      <c r="Z40" s="161"/>
      <c r="AA40" s="162"/>
      <c r="AB40" s="160"/>
      <c r="AC40" s="161"/>
      <c r="AD40" s="161"/>
      <c r="AE40" s="162"/>
    </row>
    <row r="41" spans="2:31" ht="17.25" thickBot="1" x14ac:dyDescent="0.35">
      <c r="B41" s="108"/>
      <c r="C41" s="109"/>
      <c r="D41" s="166"/>
      <c r="E41" s="167"/>
      <c r="F41" s="167"/>
      <c r="G41" s="168"/>
      <c r="H41" s="166"/>
      <c r="I41" s="167"/>
      <c r="J41" s="167"/>
      <c r="K41" s="168"/>
      <c r="L41" s="166"/>
      <c r="M41" s="167"/>
      <c r="N41" s="167"/>
      <c r="O41" s="168"/>
      <c r="P41" s="166"/>
      <c r="Q41" s="167"/>
      <c r="R41" s="167"/>
      <c r="S41" s="168"/>
      <c r="T41" s="166"/>
      <c r="U41" s="167"/>
      <c r="V41" s="167"/>
      <c r="W41" s="168"/>
      <c r="X41" s="166"/>
      <c r="Y41" s="167"/>
      <c r="Z41" s="167"/>
      <c r="AA41" s="168"/>
      <c r="AB41" s="166"/>
      <c r="AC41" s="167"/>
      <c r="AD41" s="167"/>
      <c r="AE41" s="168"/>
    </row>
    <row r="44" spans="2:31" x14ac:dyDescent="0.3">
      <c r="H44" t="s">
        <v>960</v>
      </c>
    </row>
    <row r="45" spans="2:31" x14ac:dyDescent="0.3">
      <c r="H45" t="s">
        <v>956</v>
      </c>
    </row>
    <row r="46" spans="2:31" x14ac:dyDescent="0.3">
      <c r="H46" t="s">
        <v>957</v>
      </c>
    </row>
    <row r="47" spans="2:31" x14ac:dyDescent="0.3">
      <c r="H47" t="s">
        <v>980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50" priority="5" operator="equal">
      <formula>$B$10+0</formula>
    </cfRule>
    <cfRule type="cellIs" dxfId="49" priority="6" operator="equal">
      <formula>$B$10</formula>
    </cfRule>
  </conditionalFormatting>
  <conditionalFormatting sqref="C12:C35">
    <cfRule type="cellIs" dxfId="48" priority="4" operator="equal">
      <formula>$B$10+1</formula>
    </cfRule>
  </conditionalFormatting>
  <conditionalFormatting sqref="E12:G35 M12:O35 Q12:S35 U12:W35 Y12:AA35 AC12:AE35 I12:K35">
    <cfRule type="notContainsBlanks" dxfId="47" priority="2">
      <formula>LEN(TRIM(E12))&gt;0</formula>
    </cfRule>
    <cfRule type="containsText" dxfId="46" priority="3" operator="containsText" text="1234567789">
      <formula>NOT(ISERROR(SEARCH("1234567789",E12)))</formula>
    </cfRule>
  </conditionalFormatting>
  <conditionalFormatting sqref="D8:AE8">
    <cfRule type="timePeriod" dxfId="45" priority="1" timePeriod="today">
      <formula>FLOOR(D8,1)=TODAY()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B1:AE46"/>
  <sheetViews>
    <sheetView showGridLines="0" zoomScale="90" zoomScaleNormal="90" workbookViewId="0">
      <selection activeCell="D17" sqref="D17"/>
    </sheetView>
  </sheetViews>
  <sheetFormatPr defaultRowHeight="16.5" x14ac:dyDescent="0.3"/>
  <cols>
    <col min="2" max="3" width="4.5" customWidth="1"/>
    <col min="4" max="4" width="19.125" bestFit="1" customWidth="1"/>
    <col min="5" max="7" width="4.25" bestFit="1" customWidth="1"/>
    <col min="8" max="8" width="21.125" bestFit="1" customWidth="1"/>
    <col min="9" max="11" width="4.25" bestFit="1" customWidth="1"/>
    <col min="12" max="12" width="28" bestFit="1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17.125" customWidth="1"/>
    <col min="25" max="27" width="4.25" bestFit="1" customWidth="1"/>
    <col min="28" max="28" width="22.875" bestFit="1" customWidth="1"/>
    <col min="29" max="31" width="4.25" bestFit="1" customWidth="1"/>
  </cols>
  <sheetData>
    <row r="1" spans="2:31" ht="17.25" thickBot="1" x14ac:dyDescent="0.35"/>
    <row r="2" spans="2:31" x14ac:dyDescent="0.3">
      <c r="B2" s="102" t="s">
        <v>11</v>
      </c>
      <c r="C2" s="103"/>
      <c r="D2" s="110" t="s">
        <v>862</v>
      </c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0" t="s">
        <v>861</v>
      </c>
      <c r="U2" s="111"/>
      <c r="V2" s="111"/>
      <c r="W2" s="111"/>
      <c r="X2" s="111"/>
      <c r="Y2" s="111"/>
      <c r="Z2" s="111"/>
      <c r="AA2" s="111"/>
      <c r="AB2" s="111"/>
      <c r="AC2" s="111"/>
      <c r="AD2" s="111"/>
      <c r="AE2" s="114"/>
    </row>
    <row r="3" spans="2:31" x14ac:dyDescent="0.3">
      <c r="B3" s="104"/>
      <c r="C3" s="105"/>
      <c r="D3" s="112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2"/>
      <c r="U3" s="113"/>
      <c r="V3" s="113"/>
      <c r="W3" s="113"/>
      <c r="X3" s="113"/>
      <c r="Y3" s="113"/>
      <c r="Z3" s="113"/>
      <c r="AA3" s="113"/>
      <c r="AB3" s="113"/>
      <c r="AC3" s="113"/>
      <c r="AD3" s="113"/>
      <c r="AE3" s="115"/>
    </row>
    <row r="4" spans="2:31" x14ac:dyDescent="0.3">
      <c r="B4" s="104"/>
      <c r="C4" s="105"/>
      <c r="D4" s="112"/>
      <c r="E4" s="113"/>
      <c r="F4" s="113"/>
      <c r="G4" s="113"/>
      <c r="H4" s="113"/>
      <c r="I4" s="113"/>
      <c r="J4" s="113"/>
      <c r="K4" s="113"/>
      <c r="L4" s="113"/>
      <c r="M4" s="113"/>
      <c r="N4" s="113"/>
      <c r="O4" s="113"/>
      <c r="P4" s="113"/>
      <c r="Q4" s="113"/>
      <c r="R4" s="113"/>
      <c r="S4" s="113"/>
      <c r="T4" s="112"/>
      <c r="U4" s="113"/>
      <c r="V4" s="113"/>
      <c r="W4" s="113"/>
      <c r="X4" s="113"/>
      <c r="Y4" s="113"/>
      <c r="Z4" s="113"/>
      <c r="AA4" s="113"/>
      <c r="AB4" s="113"/>
      <c r="AC4" s="113"/>
      <c r="AD4" s="113"/>
      <c r="AE4" s="115"/>
    </row>
    <row r="5" spans="2:31" x14ac:dyDescent="0.3">
      <c r="B5" s="104"/>
      <c r="C5" s="105"/>
      <c r="D5" s="112"/>
      <c r="E5" s="113"/>
      <c r="F5" s="113"/>
      <c r="G5" s="113"/>
      <c r="H5" s="113"/>
      <c r="I5" s="113"/>
      <c r="J5" s="113"/>
      <c r="K5" s="113"/>
      <c r="L5" s="113"/>
      <c r="M5" s="113"/>
      <c r="N5" s="113"/>
      <c r="O5" s="113"/>
      <c r="P5" s="113"/>
      <c r="Q5" s="113"/>
      <c r="R5" s="113"/>
      <c r="S5" s="113"/>
      <c r="T5" s="112"/>
      <c r="U5" s="113"/>
      <c r="V5" s="113"/>
      <c r="W5" s="113"/>
      <c r="X5" s="113"/>
      <c r="Y5" s="113"/>
      <c r="Z5" s="113"/>
      <c r="AA5" s="113"/>
      <c r="AB5" s="113"/>
      <c r="AC5" s="113"/>
      <c r="AD5" s="113"/>
      <c r="AE5" s="115"/>
    </row>
    <row r="6" spans="2:31" x14ac:dyDescent="0.3">
      <c r="B6" s="106"/>
      <c r="C6" s="107"/>
      <c r="D6" s="112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113"/>
      <c r="P6" s="113"/>
      <c r="Q6" s="113"/>
      <c r="R6" s="113"/>
      <c r="S6" s="113"/>
      <c r="T6" s="112"/>
      <c r="U6" s="113"/>
      <c r="V6" s="113"/>
      <c r="W6" s="113"/>
      <c r="X6" s="113"/>
      <c r="Y6" s="113"/>
      <c r="Z6" s="113"/>
      <c r="AA6" s="113"/>
      <c r="AB6" s="113"/>
      <c r="AC6" s="113"/>
      <c r="AD6" s="113"/>
      <c r="AE6" s="115"/>
    </row>
    <row r="7" spans="2:31" ht="17.25" thickBot="1" x14ac:dyDescent="0.35">
      <c r="B7" s="108"/>
      <c r="C7" s="109"/>
      <c r="D7" s="175"/>
      <c r="E7" s="176"/>
      <c r="F7" s="176"/>
      <c r="G7" s="176"/>
      <c r="H7" s="176"/>
      <c r="I7" s="176"/>
      <c r="J7" s="176"/>
      <c r="K7" s="176"/>
      <c r="L7" s="176"/>
      <c r="M7" s="176"/>
      <c r="N7" s="176"/>
      <c r="O7" s="176"/>
      <c r="P7" s="176"/>
      <c r="Q7" s="176"/>
      <c r="R7" s="176"/>
      <c r="S7" s="176"/>
      <c r="T7" s="175"/>
      <c r="U7" s="176"/>
      <c r="V7" s="176"/>
      <c r="W7" s="176"/>
      <c r="X7" s="176"/>
      <c r="Y7" s="176"/>
      <c r="Z7" s="176"/>
      <c r="AA7" s="176"/>
      <c r="AB7" s="176"/>
      <c r="AC7" s="176"/>
      <c r="AD7" s="176"/>
      <c r="AE7" s="177"/>
    </row>
    <row r="8" spans="2:31" ht="18" thickBot="1" x14ac:dyDescent="0.35">
      <c r="B8" s="116"/>
      <c r="C8" s="117"/>
      <c r="D8" s="120">
        <v>44900</v>
      </c>
      <c r="E8" s="121"/>
      <c r="F8" s="121"/>
      <c r="G8" s="122"/>
      <c r="H8" s="120">
        <f>D8+1</f>
        <v>44901</v>
      </c>
      <c r="I8" s="121"/>
      <c r="J8" s="121"/>
      <c r="K8" s="122"/>
      <c r="L8" s="120">
        <f>H8+1</f>
        <v>44902</v>
      </c>
      <c r="M8" s="121"/>
      <c r="N8" s="121"/>
      <c r="O8" s="122"/>
      <c r="P8" s="120">
        <f>L8+1</f>
        <v>44903</v>
      </c>
      <c r="Q8" s="121"/>
      <c r="R8" s="121"/>
      <c r="S8" s="122"/>
      <c r="T8" s="120">
        <f>P8+1</f>
        <v>44904</v>
      </c>
      <c r="U8" s="121"/>
      <c r="V8" s="121"/>
      <c r="W8" s="122"/>
      <c r="X8" s="123">
        <f>T8+1</f>
        <v>44905</v>
      </c>
      <c r="Y8" s="124"/>
      <c r="Z8" s="124"/>
      <c r="AA8" s="125"/>
      <c r="AB8" s="126">
        <f>X8+1</f>
        <v>44906</v>
      </c>
      <c r="AC8" s="127"/>
      <c r="AD8" s="127"/>
      <c r="AE8" s="128"/>
    </row>
    <row r="9" spans="2:31" ht="18" thickBot="1" x14ac:dyDescent="0.35">
      <c r="B9" s="118"/>
      <c r="C9" s="119"/>
      <c r="D9" s="129" t="s">
        <v>48</v>
      </c>
      <c r="E9" s="130"/>
      <c r="F9" s="130"/>
      <c r="G9" s="131"/>
      <c r="H9" s="129" t="s">
        <v>49</v>
      </c>
      <c r="I9" s="130"/>
      <c r="J9" s="130"/>
      <c r="K9" s="131"/>
      <c r="L9" s="129" t="s">
        <v>32</v>
      </c>
      <c r="M9" s="130"/>
      <c r="N9" s="130"/>
      <c r="O9" s="131"/>
      <c r="P9" s="129" t="s">
        <v>52</v>
      </c>
      <c r="Q9" s="130"/>
      <c r="R9" s="130"/>
      <c r="S9" s="131"/>
      <c r="T9" s="129" t="s">
        <v>53</v>
      </c>
      <c r="U9" s="130"/>
      <c r="V9" s="130"/>
      <c r="W9" s="131"/>
      <c r="X9" s="132" t="s">
        <v>54</v>
      </c>
      <c r="Y9" s="133"/>
      <c r="Z9" s="133"/>
      <c r="AA9" s="134"/>
      <c r="AB9" s="135" t="s">
        <v>55</v>
      </c>
      <c r="AC9" s="136"/>
      <c r="AD9" s="136"/>
      <c r="AE9" s="137"/>
    </row>
    <row r="10" spans="2:31" ht="17.25" thickBot="1" x14ac:dyDescent="0.35">
      <c r="B10" s="143" t="str">
        <f ca="1">TEXT(NOW(),"h")</f>
        <v>20</v>
      </c>
      <c r="C10" s="144"/>
      <c r="D10" s="12" t="s">
        <v>3</v>
      </c>
      <c r="E10" s="138" t="s">
        <v>4</v>
      </c>
      <c r="F10" s="139"/>
      <c r="G10" s="140"/>
      <c r="H10" s="12" t="s">
        <v>3</v>
      </c>
      <c r="I10" s="138" t="s">
        <v>4</v>
      </c>
      <c r="J10" s="139"/>
      <c r="K10" s="140"/>
      <c r="L10" s="12" t="s">
        <v>3</v>
      </c>
      <c r="M10" s="138" t="s">
        <v>4</v>
      </c>
      <c r="N10" s="139"/>
      <c r="O10" s="140"/>
      <c r="P10" s="12" t="s">
        <v>3</v>
      </c>
      <c r="Q10" s="138" t="s">
        <v>4</v>
      </c>
      <c r="R10" s="139"/>
      <c r="S10" s="140"/>
      <c r="T10" s="12" t="s">
        <v>3</v>
      </c>
      <c r="U10" s="138" t="s">
        <v>4</v>
      </c>
      <c r="V10" s="139"/>
      <c r="W10" s="140"/>
      <c r="X10" s="12" t="s">
        <v>3</v>
      </c>
      <c r="Y10" s="138" t="s">
        <v>4</v>
      </c>
      <c r="Z10" s="139"/>
      <c r="AA10" s="140"/>
      <c r="AB10" s="12" t="s">
        <v>3</v>
      </c>
      <c r="AC10" s="138" t="s">
        <v>4</v>
      </c>
      <c r="AD10" s="139"/>
      <c r="AE10" s="140"/>
    </row>
    <row r="11" spans="2:31" ht="20.25" x14ac:dyDescent="0.3">
      <c r="B11" s="141" t="s">
        <v>0</v>
      </c>
      <c r="C11" s="142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51" t="s">
        <v>806</v>
      </c>
      <c r="I12" s="37"/>
      <c r="J12" s="17"/>
      <c r="K12" s="18"/>
      <c r="L12" s="26" t="s">
        <v>832</v>
      </c>
      <c r="M12" s="37"/>
      <c r="N12" s="17"/>
      <c r="O12" s="18"/>
      <c r="P12" s="26" t="s">
        <v>833</v>
      </c>
      <c r="Q12" s="37"/>
      <c r="R12" s="17"/>
      <c r="S12" s="18"/>
      <c r="T12" s="26"/>
      <c r="U12" s="37"/>
      <c r="V12" s="17"/>
      <c r="W12" s="18"/>
      <c r="X12" s="26" t="s">
        <v>858</v>
      </c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 t="s">
        <v>854</v>
      </c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 t="s">
        <v>808</v>
      </c>
      <c r="E14" s="37"/>
      <c r="F14" s="17"/>
      <c r="G14" s="18"/>
      <c r="H14" s="26"/>
      <c r="I14" s="37"/>
      <c r="J14" s="17"/>
      <c r="K14" s="18"/>
      <c r="L14" s="51" t="s">
        <v>797</v>
      </c>
      <c r="M14" s="37"/>
      <c r="N14" s="17"/>
      <c r="O14" s="18"/>
      <c r="P14" s="51" t="s">
        <v>796</v>
      </c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51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51" t="s">
        <v>805</v>
      </c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29" t="s">
        <v>245</v>
      </c>
      <c r="E17" s="37"/>
      <c r="F17" s="17"/>
      <c r="G17" s="18"/>
      <c r="H17" s="29" t="s">
        <v>245</v>
      </c>
      <c r="I17" s="37"/>
      <c r="J17" s="17"/>
      <c r="K17" s="18"/>
      <c r="L17" s="42" t="s">
        <v>245</v>
      </c>
      <c r="M17" s="37"/>
      <c r="N17" s="17"/>
      <c r="O17" s="18">
        <v>1</v>
      </c>
      <c r="P17" s="29" t="s">
        <v>245</v>
      </c>
      <c r="Q17" s="37"/>
      <c r="R17" s="17"/>
      <c r="S17" s="18"/>
      <c r="T17" s="40" t="s">
        <v>245</v>
      </c>
      <c r="U17" s="37"/>
      <c r="V17" s="17"/>
      <c r="W17" s="18">
        <v>1</v>
      </c>
      <c r="X17" s="40" t="s">
        <v>245</v>
      </c>
      <c r="Y17" s="37"/>
      <c r="Z17" s="17"/>
      <c r="AA17" s="18">
        <v>1</v>
      </c>
      <c r="AB17" s="26" t="s">
        <v>884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29" t="s">
        <v>647</v>
      </c>
      <c r="E18" s="37"/>
      <c r="F18" s="28"/>
      <c r="G18" s="34"/>
      <c r="H18" s="29" t="s">
        <v>647</v>
      </c>
      <c r="I18" s="37"/>
      <c r="J18" s="28"/>
      <c r="K18" s="34">
        <v>3</v>
      </c>
      <c r="L18" s="29" t="s">
        <v>647</v>
      </c>
      <c r="M18" s="37"/>
      <c r="N18" s="28"/>
      <c r="O18" s="34">
        <v>3</v>
      </c>
      <c r="P18" s="29" t="s">
        <v>647</v>
      </c>
      <c r="Q18" s="37"/>
      <c r="R18" s="28"/>
      <c r="S18" s="34">
        <v>3</v>
      </c>
      <c r="T18" s="40" t="s">
        <v>647</v>
      </c>
      <c r="U18" s="37">
        <v>2</v>
      </c>
      <c r="V18" s="28"/>
      <c r="W18" s="34">
        <v>3</v>
      </c>
      <c r="X18" s="40" t="s">
        <v>647</v>
      </c>
      <c r="Y18" s="37">
        <v>2</v>
      </c>
      <c r="Z18" s="28"/>
      <c r="AA18" s="34">
        <v>3</v>
      </c>
      <c r="AB18" s="26"/>
      <c r="AC18" s="37" t="s">
        <v>885</v>
      </c>
      <c r="AD18" s="17" t="s">
        <v>886</v>
      </c>
      <c r="AE18" s="18" t="s">
        <v>886</v>
      </c>
    </row>
    <row r="19" spans="2:31" x14ac:dyDescent="0.3">
      <c r="B19" s="7">
        <v>7</v>
      </c>
      <c r="C19" s="4">
        <v>8</v>
      </c>
      <c r="D19" s="29" t="s">
        <v>604</v>
      </c>
      <c r="E19" s="37"/>
      <c r="F19" s="17"/>
      <c r="G19" s="18"/>
      <c r="H19" s="32" t="s">
        <v>604</v>
      </c>
      <c r="I19" s="37">
        <v>3</v>
      </c>
      <c r="J19" s="17">
        <v>3</v>
      </c>
      <c r="K19" s="18"/>
      <c r="L19" s="32" t="s">
        <v>604</v>
      </c>
      <c r="M19" s="37">
        <v>3</v>
      </c>
      <c r="N19" s="17">
        <v>3</v>
      </c>
      <c r="O19" s="18"/>
      <c r="P19" s="32" t="s">
        <v>604</v>
      </c>
      <c r="Q19" s="37">
        <v>3</v>
      </c>
      <c r="R19" s="17"/>
      <c r="S19" s="18"/>
      <c r="T19" s="32" t="s">
        <v>604</v>
      </c>
      <c r="U19" s="37">
        <v>3</v>
      </c>
      <c r="V19" s="17">
        <v>3</v>
      </c>
      <c r="W19" s="18"/>
      <c r="X19" s="32" t="s">
        <v>604</v>
      </c>
      <c r="Y19" s="37">
        <v>3</v>
      </c>
      <c r="Z19" s="17">
        <v>3</v>
      </c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18</v>
      </c>
      <c r="E20" s="37"/>
      <c r="F20" s="17"/>
      <c r="G20" s="18"/>
      <c r="H20" s="32" t="s">
        <v>18</v>
      </c>
      <c r="I20" s="37">
        <v>4</v>
      </c>
      <c r="J20" s="17">
        <v>4</v>
      </c>
      <c r="K20" s="18">
        <v>4</v>
      </c>
      <c r="L20" s="32" t="s">
        <v>18</v>
      </c>
      <c r="M20" s="37">
        <v>4</v>
      </c>
      <c r="N20" s="54">
        <v>4</v>
      </c>
      <c r="O20" s="34" t="s">
        <v>821</v>
      </c>
      <c r="P20" s="40" t="s">
        <v>18</v>
      </c>
      <c r="Q20" s="37">
        <v>4</v>
      </c>
      <c r="R20" s="17">
        <v>4</v>
      </c>
      <c r="S20" s="18"/>
      <c r="T20" s="32" t="s">
        <v>18</v>
      </c>
      <c r="U20" s="37">
        <v>4</v>
      </c>
      <c r="V20" s="17">
        <v>4</v>
      </c>
      <c r="W20" s="18">
        <v>4</v>
      </c>
      <c r="X20" s="26"/>
      <c r="Y20" s="37"/>
      <c r="Z20" s="17"/>
      <c r="AA20" s="18"/>
      <c r="AB20" s="26" t="s">
        <v>873</v>
      </c>
      <c r="AC20" s="37" t="s">
        <v>874</v>
      </c>
      <c r="AD20" s="17"/>
      <c r="AE20" s="18"/>
    </row>
    <row r="21" spans="2:31" x14ac:dyDescent="0.3">
      <c r="B21" s="7">
        <v>9</v>
      </c>
      <c r="C21" s="4">
        <v>10</v>
      </c>
      <c r="D21" s="26"/>
      <c r="E21" s="37"/>
      <c r="F21" s="17"/>
      <c r="G21" s="18"/>
      <c r="H21" s="26" t="s">
        <v>786</v>
      </c>
      <c r="I21" s="46"/>
      <c r="J21" s="17" t="s">
        <v>787</v>
      </c>
      <c r="K21" s="18" t="s">
        <v>788</v>
      </c>
      <c r="L21" s="26"/>
      <c r="M21" s="55" t="s">
        <v>821</v>
      </c>
      <c r="N21" s="54" t="s">
        <v>823</v>
      </c>
      <c r="O21" s="34" t="s">
        <v>824</v>
      </c>
      <c r="P21" s="26" t="s">
        <v>834</v>
      </c>
      <c r="Q21" s="37" t="s">
        <v>798</v>
      </c>
      <c r="R21" s="17" t="s">
        <v>798</v>
      </c>
      <c r="S21" s="18" t="s">
        <v>799</v>
      </c>
      <c r="T21" s="26" t="s">
        <v>842</v>
      </c>
      <c r="U21" s="37" t="s">
        <v>843</v>
      </c>
      <c r="V21" s="17" t="s">
        <v>843</v>
      </c>
      <c r="W21" s="18" t="s">
        <v>844</v>
      </c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/>
      <c r="E22" s="38"/>
      <c r="F22" s="54"/>
      <c r="G22" s="18"/>
      <c r="H22" s="26"/>
      <c r="I22" s="38"/>
      <c r="J22" s="54" t="s">
        <v>788</v>
      </c>
      <c r="K22" s="18" t="s">
        <v>788</v>
      </c>
      <c r="L22" s="26" t="s">
        <v>822</v>
      </c>
      <c r="M22" s="38"/>
      <c r="N22" s="54" t="s">
        <v>828</v>
      </c>
      <c r="O22" s="34"/>
      <c r="P22" s="26"/>
      <c r="Q22" s="38" t="s">
        <v>798</v>
      </c>
      <c r="R22" s="54" t="s">
        <v>799</v>
      </c>
      <c r="S22" s="18" t="s">
        <v>798</v>
      </c>
      <c r="T22" s="26" t="s">
        <v>845</v>
      </c>
      <c r="U22" s="38"/>
      <c r="V22" s="54" t="s">
        <v>846</v>
      </c>
      <c r="W22" s="18" t="s">
        <v>846</v>
      </c>
      <c r="X22" s="26" t="s">
        <v>865</v>
      </c>
      <c r="Y22" s="38" t="s">
        <v>866</v>
      </c>
      <c r="Z22" s="54" t="s">
        <v>867</v>
      </c>
      <c r="AA22" s="18" t="s">
        <v>868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/>
      <c r="F23" s="17"/>
      <c r="G23" s="18"/>
      <c r="H23" s="26" t="s">
        <v>789</v>
      </c>
      <c r="I23" s="37" t="s">
        <v>790</v>
      </c>
      <c r="J23" s="17" t="s">
        <v>790</v>
      </c>
      <c r="K23" s="18" t="s">
        <v>791</v>
      </c>
      <c r="L23" s="26"/>
      <c r="M23" s="55" t="s">
        <v>827</v>
      </c>
      <c r="N23" s="54"/>
      <c r="O23" s="34"/>
      <c r="P23" s="26"/>
      <c r="Q23" s="37" t="s">
        <v>798</v>
      </c>
      <c r="R23" s="17" t="s">
        <v>798</v>
      </c>
      <c r="S23" s="18" t="s">
        <v>798</v>
      </c>
      <c r="T23" s="26"/>
      <c r="U23" s="37" t="s">
        <v>846</v>
      </c>
      <c r="V23" s="17" t="s">
        <v>846</v>
      </c>
      <c r="W23" s="18" t="s">
        <v>846</v>
      </c>
      <c r="X23" s="26"/>
      <c r="Y23" s="37" t="s">
        <v>868</v>
      </c>
      <c r="Z23" s="17" t="s">
        <v>868</v>
      </c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 t="s">
        <v>800</v>
      </c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55"/>
      <c r="F25" s="17"/>
      <c r="G25" s="18"/>
      <c r="H25" s="26" t="s">
        <v>795</v>
      </c>
      <c r="I25" s="55" t="s">
        <v>794</v>
      </c>
      <c r="J25" s="17" t="s">
        <v>802</v>
      </c>
      <c r="K25" s="18" t="s">
        <v>802</v>
      </c>
      <c r="L25" s="26" t="s">
        <v>825</v>
      </c>
      <c r="M25" s="55" t="s">
        <v>826</v>
      </c>
      <c r="N25" s="54" t="s">
        <v>829</v>
      </c>
      <c r="O25" s="34"/>
      <c r="P25" s="26" t="s">
        <v>836</v>
      </c>
      <c r="Q25" s="55"/>
      <c r="R25" s="17" t="s">
        <v>835</v>
      </c>
      <c r="S25" s="18" t="s">
        <v>835</v>
      </c>
      <c r="T25" s="26" t="s">
        <v>849</v>
      </c>
      <c r="U25" s="46"/>
      <c r="V25" s="47"/>
      <c r="W25" s="18" t="s">
        <v>850</v>
      </c>
      <c r="X25" s="26" t="s">
        <v>869</v>
      </c>
      <c r="Y25" s="55" t="s">
        <v>870</v>
      </c>
      <c r="Z25" s="17" t="s">
        <v>871</v>
      </c>
      <c r="AA25" s="18" t="s">
        <v>875</v>
      </c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/>
      <c r="F26" s="17"/>
      <c r="G26" s="18"/>
      <c r="H26" s="26" t="s">
        <v>793</v>
      </c>
      <c r="I26" s="37" t="s">
        <v>802</v>
      </c>
      <c r="J26" s="17" t="s">
        <v>802</v>
      </c>
      <c r="K26" s="18" t="s">
        <v>802</v>
      </c>
      <c r="L26" s="26" t="s">
        <v>814</v>
      </c>
      <c r="M26" s="55" t="s">
        <v>815</v>
      </c>
      <c r="N26" s="54" t="s">
        <v>790</v>
      </c>
      <c r="O26" s="34" t="s">
        <v>816</v>
      </c>
      <c r="P26" s="26"/>
      <c r="Q26" s="37" t="s">
        <v>835</v>
      </c>
      <c r="R26" s="17" t="s">
        <v>835</v>
      </c>
      <c r="S26" s="18" t="s">
        <v>835</v>
      </c>
      <c r="T26" s="26" t="s">
        <v>847</v>
      </c>
      <c r="U26" s="37" t="s">
        <v>848</v>
      </c>
      <c r="V26" s="17" t="s">
        <v>848</v>
      </c>
      <c r="W26" s="18" t="s">
        <v>852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/>
      <c r="F27" s="54"/>
      <c r="G27" s="18"/>
      <c r="H27" s="26" t="s">
        <v>809</v>
      </c>
      <c r="I27" s="38"/>
      <c r="J27" s="54" t="s">
        <v>804</v>
      </c>
      <c r="K27" s="18" t="s">
        <v>810</v>
      </c>
      <c r="L27" s="26"/>
      <c r="M27" s="38" t="s">
        <v>790</v>
      </c>
      <c r="N27" s="54" t="s">
        <v>790</v>
      </c>
      <c r="O27" s="34" t="s">
        <v>790</v>
      </c>
      <c r="P27" s="26" t="s">
        <v>837</v>
      </c>
      <c r="Q27" s="38"/>
      <c r="R27" s="54" t="s">
        <v>838</v>
      </c>
      <c r="S27" s="18" t="s">
        <v>835</v>
      </c>
      <c r="T27" s="26"/>
      <c r="U27" s="38"/>
      <c r="V27" s="54" t="s">
        <v>851</v>
      </c>
      <c r="W27" s="18" t="s">
        <v>848</v>
      </c>
      <c r="X27" s="26"/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/>
      <c r="F28" s="17"/>
      <c r="G28" s="18"/>
      <c r="H28" s="26"/>
      <c r="I28" s="46"/>
      <c r="J28" s="47"/>
      <c r="K28" s="48"/>
      <c r="L28" s="26"/>
      <c r="M28" s="55" t="s">
        <v>790</v>
      </c>
      <c r="N28" s="54" t="s">
        <v>790</v>
      </c>
      <c r="O28" s="34" t="s">
        <v>803</v>
      </c>
      <c r="P28" s="26"/>
      <c r="Q28" s="37" t="s">
        <v>835</v>
      </c>
      <c r="R28" s="17" t="s">
        <v>835</v>
      </c>
      <c r="S28" s="18" t="s">
        <v>839</v>
      </c>
      <c r="T28" s="26"/>
      <c r="U28" s="37" t="s">
        <v>749</v>
      </c>
      <c r="V28" s="17" t="s">
        <v>853</v>
      </c>
      <c r="W28" s="18" t="s">
        <v>749</v>
      </c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9">
        <v>17</v>
      </c>
      <c r="C29" s="2">
        <v>18</v>
      </c>
      <c r="D29" s="29" t="s">
        <v>653</v>
      </c>
      <c r="E29" s="38"/>
      <c r="F29" s="28"/>
      <c r="G29" s="18"/>
      <c r="H29" s="29" t="s">
        <v>653</v>
      </c>
      <c r="I29" s="38"/>
      <c r="J29" s="28"/>
      <c r="K29" s="48"/>
      <c r="L29" s="26" t="s">
        <v>807</v>
      </c>
      <c r="M29" s="38" t="s">
        <v>790</v>
      </c>
      <c r="N29" s="28" t="s">
        <v>790</v>
      </c>
      <c r="O29" s="18" t="s">
        <v>790</v>
      </c>
      <c r="P29" s="26" t="s">
        <v>653</v>
      </c>
      <c r="Q29" s="38"/>
      <c r="R29" s="28"/>
      <c r="S29" s="18">
        <v>2</v>
      </c>
      <c r="T29" s="26" t="s">
        <v>653</v>
      </c>
      <c r="U29" s="38"/>
      <c r="V29" s="28"/>
      <c r="W29" s="18">
        <v>2</v>
      </c>
      <c r="X29" s="26" t="s">
        <v>856</v>
      </c>
      <c r="Y29" s="38" t="s">
        <v>876</v>
      </c>
      <c r="Z29" s="28" t="s">
        <v>877</v>
      </c>
      <c r="AA29" s="18" t="s">
        <v>877</v>
      </c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/>
      <c r="F30" s="54"/>
      <c r="G30" s="18"/>
      <c r="H30" s="26"/>
      <c r="I30" s="46"/>
      <c r="J30" s="47"/>
      <c r="K30" s="18" t="s">
        <v>810</v>
      </c>
      <c r="L30" s="26"/>
      <c r="M30" s="55" t="s">
        <v>790</v>
      </c>
      <c r="N30" s="54" t="s">
        <v>801</v>
      </c>
      <c r="O30" s="18" t="s">
        <v>790</v>
      </c>
      <c r="P30" s="26"/>
      <c r="Q30" s="55" t="s">
        <v>840</v>
      </c>
      <c r="R30" s="54" t="s">
        <v>840</v>
      </c>
      <c r="S30" s="18"/>
      <c r="T30" s="26"/>
      <c r="U30" s="55"/>
      <c r="V30" s="54"/>
      <c r="W30" s="18"/>
      <c r="X30" s="26"/>
      <c r="Y30" s="55" t="s">
        <v>878</v>
      </c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/>
      <c r="F31" s="17"/>
      <c r="G31" s="18"/>
      <c r="H31" s="26"/>
      <c r="I31" s="46" t="s">
        <v>817</v>
      </c>
      <c r="J31" s="54"/>
      <c r="K31" s="18">
        <v>3</v>
      </c>
      <c r="L31" s="26"/>
      <c r="M31" s="37"/>
      <c r="N31" s="17"/>
      <c r="O31" s="18">
        <v>3</v>
      </c>
      <c r="P31" s="26"/>
      <c r="Q31" s="37"/>
      <c r="R31" s="17"/>
      <c r="S31" s="18"/>
      <c r="T31" s="26" t="s">
        <v>855</v>
      </c>
      <c r="U31" s="37">
        <v>3</v>
      </c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9" t="s">
        <v>649</v>
      </c>
      <c r="E32" s="37"/>
      <c r="F32" s="17"/>
      <c r="G32" s="18"/>
      <c r="H32" s="26" t="s">
        <v>649</v>
      </c>
      <c r="I32" s="37">
        <v>3</v>
      </c>
      <c r="J32" s="54"/>
      <c r="K32" s="18"/>
      <c r="L32" s="26" t="s">
        <v>624</v>
      </c>
      <c r="M32" s="37">
        <v>3</v>
      </c>
      <c r="N32" s="17"/>
      <c r="O32" s="18"/>
      <c r="P32" s="26" t="s">
        <v>649</v>
      </c>
      <c r="Q32" s="37"/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9" t="s">
        <v>21</v>
      </c>
      <c r="M33" s="37"/>
      <c r="N33" s="17"/>
      <c r="O33" s="18"/>
      <c r="P33" s="29" t="s">
        <v>21</v>
      </c>
      <c r="Q33" s="37">
        <v>3</v>
      </c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9" t="s">
        <v>820</v>
      </c>
      <c r="I34" s="37"/>
      <c r="J34" s="17"/>
      <c r="K34" s="18"/>
      <c r="L34" s="40" t="s">
        <v>830</v>
      </c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02" t="s">
        <v>5</v>
      </c>
      <c r="C36" s="103"/>
      <c r="D36" s="212"/>
      <c r="E36" s="213"/>
      <c r="F36" s="213"/>
      <c r="G36" s="214"/>
      <c r="H36" s="212" t="s">
        <v>792</v>
      </c>
      <c r="I36" s="213"/>
      <c r="J36" s="213"/>
      <c r="K36" s="214"/>
      <c r="L36" s="212" t="s">
        <v>811</v>
      </c>
      <c r="M36" s="213"/>
      <c r="N36" s="213"/>
      <c r="O36" s="214"/>
      <c r="P36" s="212" t="s">
        <v>831</v>
      </c>
      <c r="Q36" s="213"/>
      <c r="R36" s="213"/>
      <c r="S36" s="214"/>
      <c r="T36" s="212" t="s">
        <v>841</v>
      </c>
      <c r="U36" s="213"/>
      <c r="V36" s="213"/>
      <c r="W36" s="214"/>
      <c r="X36" s="212" t="s">
        <v>872</v>
      </c>
      <c r="Y36" s="213"/>
      <c r="Z36" s="213"/>
      <c r="AA36" s="214"/>
      <c r="AB36" s="212"/>
      <c r="AC36" s="213"/>
      <c r="AD36" s="213"/>
      <c r="AE36" s="214"/>
    </row>
    <row r="37" spans="2:31" x14ac:dyDescent="0.3">
      <c r="B37" s="104"/>
      <c r="C37" s="105"/>
      <c r="D37" s="203"/>
      <c r="E37" s="204"/>
      <c r="F37" s="204"/>
      <c r="G37" s="205"/>
      <c r="H37" s="203" t="s">
        <v>812</v>
      </c>
      <c r="I37" s="204"/>
      <c r="J37" s="204"/>
      <c r="K37" s="205"/>
      <c r="L37" s="203" t="s">
        <v>881</v>
      </c>
      <c r="M37" s="204"/>
      <c r="N37" s="204"/>
      <c r="O37" s="205"/>
      <c r="P37" s="203"/>
      <c r="Q37" s="204"/>
      <c r="R37" s="204"/>
      <c r="S37" s="205"/>
      <c r="T37" s="203" t="s">
        <v>857</v>
      </c>
      <c r="U37" s="204"/>
      <c r="V37" s="204"/>
      <c r="W37" s="205"/>
      <c r="X37" s="203"/>
      <c r="Y37" s="204"/>
      <c r="Z37" s="204"/>
      <c r="AA37" s="205"/>
      <c r="AB37" s="203"/>
      <c r="AC37" s="204"/>
      <c r="AD37" s="204"/>
      <c r="AE37" s="205"/>
    </row>
    <row r="38" spans="2:31" x14ac:dyDescent="0.3">
      <c r="B38" s="104"/>
      <c r="C38" s="105"/>
      <c r="D38" s="203"/>
      <c r="E38" s="204"/>
      <c r="F38" s="204"/>
      <c r="G38" s="205"/>
      <c r="H38" s="203" t="s">
        <v>813</v>
      </c>
      <c r="I38" s="204"/>
      <c r="J38" s="204"/>
      <c r="K38" s="205"/>
      <c r="L38" s="203" t="s">
        <v>819</v>
      </c>
      <c r="M38" s="204"/>
      <c r="N38" s="204"/>
      <c r="O38" s="205"/>
      <c r="P38" s="203"/>
      <c r="Q38" s="204"/>
      <c r="R38" s="204"/>
      <c r="S38" s="205"/>
      <c r="T38" s="203"/>
      <c r="U38" s="204"/>
      <c r="V38" s="204"/>
      <c r="W38" s="205"/>
      <c r="X38" s="203"/>
      <c r="Y38" s="204"/>
      <c r="Z38" s="204"/>
      <c r="AA38" s="205"/>
      <c r="AB38" s="203"/>
      <c r="AC38" s="204"/>
      <c r="AD38" s="204"/>
      <c r="AE38" s="205"/>
    </row>
    <row r="39" spans="2:31" x14ac:dyDescent="0.3">
      <c r="B39" s="104"/>
      <c r="C39" s="105"/>
      <c r="D39" s="203"/>
      <c r="E39" s="204"/>
      <c r="F39" s="204"/>
      <c r="G39" s="205"/>
      <c r="H39" s="203" t="s">
        <v>818</v>
      </c>
      <c r="I39" s="204"/>
      <c r="J39" s="204"/>
      <c r="K39" s="205"/>
      <c r="L39" s="203"/>
      <c r="M39" s="204"/>
      <c r="N39" s="204"/>
      <c r="O39" s="205"/>
      <c r="P39" s="203"/>
      <c r="Q39" s="204"/>
      <c r="R39" s="204"/>
      <c r="S39" s="205"/>
      <c r="T39" s="203"/>
      <c r="U39" s="204"/>
      <c r="V39" s="204"/>
      <c r="W39" s="205"/>
      <c r="X39" s="203"/>
      <c r="Y39" s="204"/>
      <c r="Z39" s="204"/>
      <c r="AA39" s="205"/>
      <c r="AB39" s="203"/>
      <c r="AC39" s="204"/>
      <c r="AD39" s="204"/>
      <c r="AE39" s="205"/>
    </row>
    <row r="40" spans="2:31" x14ac:dyDescent="0.3">
      <c r="B40" s="106"/>
      <c r="C40" s="107"/>
      <c r="D40" s="160"/>
      <c r="E40" s="161"/>
      <c r="F40" s="161"/>
      <c r="G40" s="162"/>
      <c r="H40" s="160"/>
      <c r="I40" s="161"/>
      <c r="J40" s="161"/>
      <c r="K40" s="162"/>
      <c r="L40" s="160"/>
      <c r="M40" s="161"/>
      <c r="N40" s="161"/>
      <c r="O40" s="162"/>
      <c r="P40" s="160"/>
      <c r="Q40" s="161"/>
      <c r="R40" s="161"/>
      <c r="S40" s="162"/>
      <c r="T40" s="160"/>
      <c r="U40" s="161"/>
      <c r="V40" s="161"/>
      <c r="W40" s="162"/>
      <c r="X40" s="160"/>
      <c r="Y40" s="161"/>
      <c r="Z40" s="161"/>
      <c r="AA40" s="162"/>
      <c r="AB40" s="160"/>
      <c r="AC40" s="161"/>
      <c r="AD40" s="161"/>
      <c r="AE40" s="162"/>
    </row>
    <row r="41" spans="2:31" ht="17.25" thickBot="1" x14ac:dyDescent="0.35">
      <c r="B41" s="108"/>
      <c r="C41" s="109"/>
      <c r="D41" s="166"/>
      <c r="E41" s="167"/>
      <c r="F41" s="167"/>
      <c r="G41" s="168"/>
      <c r="H41" s="166"/>
      <c r="I41" s="167"/>
      <c r="J41" s="167"/>
      <c r="K41" s="168"/>
      <c r="L41" s="166"/>
      <c r="M41" s="167"/>
      <c r="N41" s="167"/>
      <c r="O41" s="168"/>
      <c r="P41" s="166"/>
      <c r="Q41" s="167"/>
      <c r="R41" s="167"/>
      <c r="S41" s="168"/>
      <c r="T41" s="166"/>
      <c r="U41" s="167"/>
      <c r="V41" s="167"/>
      <c r="W41" s="168"/>
      <c r="X41" s="166"/>
      <c r="Y41" s="167"/>
      <c r="Z41" s="167"/>
      <c r="AA41" s="168"/>
      <c r="AB41" s="166"/>
      <c r="AC41" s="167"/>
      <c r="AD41" s="167"/>
      <c r="AE41" s="168"/>
    </row>
    <row r="44" spans="2:31" x14ac:dyDescent="0.3">
      <c r="H44" t="s">
        <v>859</v>
      </c>
    </row>
    <row r="45" spans="2:31" x14ac:dyDescent="0.3">
      <c r="H45" t="s">
        <v>860</v>
      </c>
    </row>
    <row r="46" spans="2:31" x14ac:dyDescent="0.3">
      <c r="H46" t="s">
        <v>882</v>
      </c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44" priority="5" operator="equal">
      <formula>$B$10+0</formula>
    </cfRule>
    <cfRule type="cellIs" dxfId="43" priority="6" operator="equal">
      <formula>$B$10</formula>
    </cfRule>
  </conditionalFormatting>
  <conditionalFormatting sqref="C12:C35">
    <cfRule type="cellIs" dxfId="42" priority="4" operator="equal">
      <formula>$B$10+1</formula>
    </cfRule>
  </conditionalFormatting>
  <conditionalFormatting sqref="E12:G35 I12:K35 M12:O35 Q12:S35 U12:W35 Y12:AA35 AC12:AE35">
    <cfRule type="notContainsBlanks" dxfId="41" priority="2">
      <formula>LEN(TRIM(E12))&gt;0</formula>
    </cfRule>
    <cfRule type="containsText" dxfId="40" priority="3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B1:AE44"/>
  <sheetViews>
    <sheetView showGridLines="0" zoomScale="90" zoomScaleNormal="90" workbookViewId="0">
      <selection activeCell="N15" sqref="N15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02" t="s">
        <v>11</v>
      </c>
      <c r="C2" s="103"/>
      <c r="D2" s="110" t="s">
        <v>784</v>
      </c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0" t="s">
        <v>785</v>
      </c>
      <c r="U2" s="111"/>
      <c r="V2" s="111"/>
      <c r="W2" s="111"/>
      <c r="X2" s="111"/>
      <c r="Y2" s="111"/>
      <c r="Z2" s="111"/>
      <c r="AA2" s="111"/>
      <c r="AB2" s="111"/>
      <c r="AC2" s="111"/>
      <c r="AD2" s="111"/>
      <c r="AE2" s="114"/>
    </row>
    <row r="3" spans="2:31" x14ac:dyDescent="0.3">
      <c r="B3" s="104"/>
      <c r="C3" s="105"/>
      <c r="D3" s="112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2"/>
      <c r="U3" s="113"/>
      <c r="V3" s="113"/>
      <c r="W3" s="113"/>
      <c r="X3" s="113"/>
      <c r="Y3" s="113"/>
      <c r="Z3" s="113"/>
      <c r="AA3" s="113"/>
      <c r="AB3" s="113"/>
      <c r="AC3" s="113"/>
      <c r="AD3" s="113"/>
      <c r="AE3" s="115"/>
    </row>
    <row r="4" spans="2:31" x14ac:dyDescent="0.3">
      <c r="B4" s="104"/>
      <c r="C4" s="105"/>
      <c r="D4" s="112"/>
      <c r="E4" s="113"/>
      <c r="F4" s="113"/>
      <c r="G4" s="113"/>
      <c r="H4" s="113"/>
      <c r="I4" s="113"/>
      <c r="J4" s="113"/>
      <c r="K4" s="113"/>
      <c r="L4" s="113"/>
      <c r="M4" s="113"/>
      <c r="N4" s="113"/>
      <c r="O4" s="113"/>
      <c r="P4" s="113"/>
      <c r="Q4" s="113"/>
      <c r="R4" s="113"/>
      <c r="S4" s="113"/>
      <c r="T4" s="112"/>
      <c r="U4" s="113"/>
      <c r="V4" s="113"/>
      <c r="W4" s="113"/>
      <c r="X4" s="113"/>
      <c r="Y4" s="113"/>
      <c r="Z4" s="113"/>
      <c r="AA4" s="113"/>
      <c r="AB4" s="113"/>
      <c r="AC4" s="113"/>
      <c r="AD4" s="113"/>
      <c r="AE4" s="115"/>
    </row>
    <row r="5" spans="2:31" x14ac:dyDescent="0.3">
      <c r="B5" s="104"/>
      <c r="C5" s="105"/>
      <c r="D5" s="112"/>
      <c r="E5" s="113"/>
      <c r="F5" s="113"/>
      <c r="G5" s="113"/>
      <c r="H5" s="113"/>
      <c r="I5" s="113"/>
      <c r="J5" s="113"/>
      <c r="K5" s="113"/>
      <c r="L5" s="113"/>
      <c r="M5" s="113"/>
      <c r="N5" s="113"/>
      <c r="O5" s="113"/>
      <c r="P5" s="113"/>
      <c r="Q5" s="113"/>
      <c r="R5" s="113"/>
      <c r="S5" s="113"/>
      <c r="T5" s="112"/>
      <c r="U5" s="113"/>
      <c r="V5" s="113"/>
      <c r="W5" s="113"/>
      <c r="X5" s="113"/>
      <c r="Y5" s="113"/>
      <c r="Z5" s="113"/>
      <c r="AA5" s="113"/>
      <c r="AB5" s="113"/>
      <c r="AC5" s="113"/>
      <c r="AD5" s="113"/>
      <c r="AE5" s="115"/>
    </row>
    <row r="6" spans="2:31" x14ac:dyDescent="0.3">
      <c r="B6" s="106"/>
      <c r="C6" s="107"/>
      <c r="D6" s="112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113"/>
      <c r="P6" s="113"/>
      <c r="Q6" s="113"/>
      <c r="R6" s="113"/>
      <c r="S6" s="113"/>
      <c r="T6" s="112"/>
      <c r="U6" s="113"/>
      <c r="V6" s="113"/>
      <c r="W6" s="113"/>
      <c r="X6" s="113"/>
      <c r="Y6" s="113"/>
      <c r="Z6" s="113"/>
      <c r="AA6" s="113"/>
      <c r="AB6" s="113"/>
      <c r="AC6" s="113"/>
      <c r="AD6" s="113"/>
      <c r="AE6" s="115"/>
    </row>
    <row r="7" spans="2:31" ht="17.25" thickBot="1" x14ac:dyDescent="0.35">
      <c r="B7" s="108"/>
      <c r="C7" s="109"/>
      <c r="D7" s="175"/>
      <c r="E7" s="176"/>
      <c r="F7" s="176"/>
      <c r="G7" s="176"/>
      <c r="H7" s="176"/>
      <c r="I7" s="176"/>
      <c r="J7" s="176"/>
      <c r="K7" s="176"/>
      <c r="L7" s="176"/>
      <c r="M7" s="176"/>
      <c r="N7" s="176"/>
      <c r="O7" s="176"/>
      <c r="P7" s="176"/>
      <c r="Q7" s="176"/>
      <c r="R7" s="176"/>
      <c r="S7" s="176"/>
      <c r="T7" s="175"/>
      <c r="U7" s="176"/>
      <c r="V7" s="176"/>
      <c r="W7" s="176"/>
      <c r="X7" s="176"/>
      <c r="Y7" s="176"/>
      <c r="Z7" s="176"/>
      <c r="AA7" s="176"/>
      <c r="AB7" s="176"/>
      <c r="AC7" s="176"/>
      <c r="AD7" s="176"/>
      <c r="AE7" s="177"/>
    </row>
    <row r="8" spans="2:31" ht="18" thickBot="1" x14ac:dyDescent="0.35">
      <c r="B8" s="116"/>
      <c r="C8" s="117"/>
      <c r="D8" s="120">
        <v>44893</v>
      </c>
      <c r="E8" s="121"/>
      <c r="F8" s="121"/>
      <c r="G8" s="122"/>
      <c r="H8" s="120">
        <f>D8+1</f>
        <v>44894</v>
      </c>
      <c r="I8" s="121"/>
      <c r="J8" s="121"/>
      <c r="K8" s="122"/>
      <c r="L8" s="120">
        <f>H8+1</f>
        <v>44895</v>
      </c>
      <c r="M8" s="121"/>
      <c r="N8" s="121"/>
      <c r="O8" s="122"/>
      <c r="P8" s="120">
        <f>L8+1</f>
        <v>44896</v>
      </c>
      <c r="Q8" s="121"/>
      <c r="R8" s="121"/>
      <c r="S8" s="122"/>
      <c r="T8" s="120">
        <f>P8+1</f>
        <v>44897</v>
      </c>
      <c r="U8" s="121"/>
      <c r="V8" s="121"/>
      <c r="W8" s="122"/>
      <c r="X8" s="123">
        <f>T8+1</f>
        <v>44898</v>
      </c>
      <c r="Y8" s="124"/>
      <c r="Z8" s="124"/>
      <c r="AA8" s="125"/>
      <c r="AB8" s="126">
        <f>X8+1</f>
        <v>44899</v>
      </c>
      <c r="AC8" s="127"/>
      <c r="AD8" s="127"/>
      <c r="AE8" s="128"/>
    </row>
    <row r="9" spans="2:31" ht="18" thickBot="1" x14ac:dyDescent="0.35">
      <c r="B9" s="118"/>
      <c r="C9" s="119"/>
      <c r="D9" s="129" t="s">
        <v>48</v>
      </c>
      <c r="E9" s="130"/>
      <c r="F9" s="130"/>
      <c r="G9" s="131"/>
      <c r="H9" s="129" t="s">
        <v>49</v>
      </c>
      <c r="I9" s="130"/>
      <c r="J9" s="130"/>
      <c r="K9" s="131"/>
      <c r="L9" s="129" t="s">
        <v>32</v>
      </c>
      <c r="M9" s="130"/>
      <c r="N9" s="130"/>
      <c r="O9" s="131"/>
      <c r="P9" s="129" t="s">
        <v>52</v>
      </c>
      <c r="Q9" s="130"/>
      <c r="R9" s="130"/>
      <c r="S9" s="131"/>
      <c r="T9" s="129" t="s">
        <v>53</v>
      </c>
      <c r="U9" s="130"/>
      <c r="V9" s="130"/>
      <c r="W9" s="131"/>
      <c r="X9" s="132" t="s">
        <v>54</v>
      </c>
      <c r="Y9" s="133"/>
      <c r="Z9" s="133"/>
      <c r="AA9" s="134"/>
      <c r="AB9" s="135" t="s">
        <v>55</v>
      </c>
      <c r="AC9" s="136"/>
      <c r="AD9" s="136"/>
      <c r="AE9" s="137"/>
    </row>
    <row r="10" spans="2:31" ht="17.25" thickBot="1" x14ac:dyDescent="0.35">
      <c r="B10" s="143" t="str">
        <f ca="1">TEXT(NOW(),"h")</f>
        <v>20</v>
      </c>
      <c r="C10" s="144"/>
      <c r="D10" s="12" t="s">
        <v>3</v>
      </c>
      <c r="E10" s="138" t="s">
        <v>4</v>
      </c>
      <c r="F10" s="139"/>
      <c r="G10" s="140"/>
      <c r="H10" s="12" t="s">
        <v>3</v>
      </c>
      <c r="I10" s="138" t="s">
        <v>4</v>
      </c>
      <c r="J10" s="139"/>
      <c r="K10" s="140"/>
      <c r="L10" s="12" t="s">
        <v>3</v>
      </c>
      <c r="M10" s="138" t="s">
        <v>4</v>
      </c>
      <c r="N10" s="139"/>
      <c r="O10" s="140"/>
      <c r="P10" s="12" t="s">
        <v>3</v>
      </c>
      <c r="Q10" s="138" t="s">
        <v>4</v>
      </c>
      <c r="R10" s="139"/>
      <c r="S10" s="140"/>
      <c r="T10" s="12" t="s">
        <v>3</v>
      </c>
      <c r="U10" s="138" t="s">
        <v>4</v>
      </c>
      <c r="V10" s="139"/>
      <c r="W10" s="140"/>
      <c r="X10" s="12" t="s">
        <v>3</v>
      </c>
      <c r="Y10" s="138" t="s">
        <v>4</v>
      </c>
      <c r="Z10" s="139"/>
      <c r="AA10" s="140"/>
      <c r="AB10" s="12" t="s">
        <v>3</v>
      </c>
      <c r="AC10" s="138" t="s">
        <v>4</v>
      </c>
      <c r="AD10" s="139"/>
      <c r="AE10" s="140"/>
    </row>
    <row r="11" spans="2:31" ht="20.25" x14ac:dyDescent="0.3">
      <c r="B11" s="141" t="s">
        <v>0</v>
      </c>
      <c r="C11" s="142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769</v>
      </c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51" t="s">
        <v>768</v>
      </c>
      <c r="I14" s="37"/>
      <c r="J14" s="17"/>
      <c r="K14" s="18"/>
      <c r="L14" s="26"/>
      <c r="M14" s="37"/>
      <c r="N14" s="17"/>
      <c r="O14" s="18"/>
      <c r="P14" s="58" t="s">
        <v>780</v>
      </c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29" t="s">
        <v>245</v>
      </c>
      <c r="I17" s="37"/>
      <c r="J17" s="17"/>
      <c r="K17" s="18"/>
      <c r="L17" s="29" t="s">
        <v>245</v>
      </c>
      <c r="M17" s="37"/>
      <c r="N17" s="17"/>
      <c r="O17" s="18"/>
      <c r="P17" s="29" t="s">
        <v>245</v>
      </c>
      <c r="Q17" s="37"/>
      <c r="R17" s="17"/>
      <c r="S17" s="18"/>
      <c r="T17" s="29" t="s">
        <v>245</v>
      </c>
      <c r="U17" s="37"/>
      <c r="V17" s="17"/>
      <c r="W17" s="18"/>
      <c r="X17" s="29" t="s">
        <v>245</v>
      </c>
      <c r="Y17" s="37"/>
      <c r="Z17" s="17"/>
      <c r="AA17" s="18"/>
      <c r="AB17" s="29" t="s">
        <v>663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28"/>
      <c r="G18" s="34">
        <v>3</v>
      </c>
      <c r="H18" s="29" t="s">
        <v>7</v>
      </c>
      <c r="I18" s="37"/>
      <c r="J18" s="28"/>
      <c r="K18" s="34"/>
      <c r="L18" s="29" t="s">
        <v>7</v>
      </c>
      <c r="M18" s="37"/>
      <c r="N18" s="28"/>
      <c r="O18" s="34">
        <v>3</v>
      </c>
      <c r="P18" s="29" t="s">
        <v>7</v>
      </c>
      <c r="Q18" s="37"/>
      <c r="R18" s="28"/>
      <c r="S18" s="34"/>
      <c r="T18" s="29" t="s">
        <v>7</v>
      </c>
      <c r="U18" s="37"/>
      <c r="V18" s="28"/>
      <c r="W18" s="34"/>
      <c r="X18" s="29" t="s">
        <v>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/>
      <c r="G19" s="18" t="s">
        <v>770</v>
      </c>
      <c r="H19" s="32" t="s">
        <v>604</v>
      </c>
      <c r="I19" s="37"/>
      <c r="J19" s="17"/>
      <c r="K19" s="18"/>
      <c r="L19" s="32" t="s">
        <v>604</v>
      </c>
      <c r="M19" s="37">
        <v>3</v>
      </c>
      <c r="N19" s="17"/>
      <c r="O19" s="18"/>
      <c r="P19" s="29" t="s">
        <v>604</v>
      </c>
      <c r="Q19" s="37"/>
      <c r="R19" s="17"/>
      <c r="S19" s="18"/>
      <c r="T19" s="29" t="s">
        <v>604</v>
      </c>
      <c r="U19" s="37"/>
      <c r="V19" s="17"/>
      <c r="W19" s="18"/>
      <c r="X19" s="29" t="s">
        <v>604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>
        <v>4</v>
      </c>
      <c r="F20" s="17">
        <v>4</v>
      </c>
      <c r="G20" s="18">
        <v>4</v>
      </c>
      <c r="H20" s="32" t="s">
        <v>18</v>
      </c>
      <c r="I20" s="37"/>
      <c r="J20" s="17"/>
      <c r="K20" s="18"/>
      <c r="L20" s="32" t="s">
        <v>18</v>
      </c>
      <c r="M20" s="37">
        <v>4</v>
      </c>
      <c r="N20" s="17">
        <v>4</v>
      </c>
      <c r="O20" s="18"/>
      <c r="P20" s="29" t="s">
        <v>18</v>
      </c>
      <c r="Q20" s="37"/>
      <c r="R20" s="17"/>
      <c r="S20" s="18"/>
      <c r="T20" s="29" t="s">
        <v>18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775</v>
      </c>
      <c r="E21" s="37">
        <v>4</v>
      </c>
      <c r="F21" s="17" t="s">
        <v>772</v>
      </c>
      <c r="G21" s="18" t="s">
        <v>773</v>
      </c>
      <c r="H21" s="26"/>
      <c r="I21" s="37"/>
      <c r="J21" s="17"/>
      <c r="K21" s="18"/>
      <c r="L21" s="26"/>
      <c r="M21" s="37"/>
      <c r="N21" s="17"/>
      <c r="O21" s="18"/>
      <c r="P21" s="26"/>
      <c r="Q21" s="37"/>
      <c r="R21" s="17"/>
      <c r="S21" s="18"/>
      <c r="T21" s="26"/>
      <c r="U21" s="37"/>
      <c r="V21" s="17"/>
      <c r="W21" s="18"/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/>
      <c r="E22" s="38"/>
      <c r="F22" s="54" t="s">
        <v>774</v>
      </c>
      <c r="G22" s="18" t="s">
        <v>774</v>
      </c>
      <c r="H22" s="26"/>
      <c r="I22" s="38"/>
      <c r="J22" s="54"/>
      <c r="K22" s="18"/>
      <c r="L22" s="26"/>
      <c r="M22" s="38"/>
      <c r="N22" s="54"/>
      <c r="O22" s="18"/>
      <c r="P22" s="26"/>
      <c r="Q22" s="38"/>
      <c r="R22" s="54"/>
      <c r="S22" s="18"/>
      <c r="T22" s="26"/>
      <c r="U22" s="38"/>
      <c r="V22" s="54"/>
      <c r="W22" s="18"/>
      <c r="X22" s="26"/>
      <c r="Y22" s="38"/>
      <c r="Z22" s="54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 t="s">
        <v>776</v>
      </c>
      <c r="F23" s="17" t="s">
        <v>774</v>
      </c>
      <c r="G23" s="18" t="s">
        <v>777</v>
      </c>
      <c r="H23" s="26"/>
      <c r="I23" s="37"/>
      <c r="J23" s="17"/>
      <c r="K23" s="18"/>
      <c r="L23" s="26"/>
      <c r="M23" s="37"/>
      <c r="N23" s="17"/>
      <c r="O23" s="18"/>
      <c r="P23" s="26"/>
      <c r="Q23" s="37"/>
      <c r="R23" s="17"/>
      <c r="S23" s="18"/>
      <c r="T23" s="26"/>
      <c r="U23" s="37"/>
      <c r="V23" s="17"/>
      <c r="W23" s="18"/>
      <c r="X23" s="26"/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55" t="s">
        <v>774</v>
      </c>
      <c r="F25" s="17" t="s">
        <v>767</v>
      </c>
      <c r="G25" s="24" t="s">
        <v>778</v>
      </c>
      <c r="H25" s="26"/>
      <c r="I25" s="55"/>
      <c r="J25" s="17"/>
      <c r="K25" s="18"/>
      <c r="L25" s="26"/>
      <c r="M25" s="55"/>
      <c r="N25" s="17"/>
      <c r="O25" s="18"/>
      <c r="P25" s="26"/>
      <c r="Q25" s="55"/>
      <c r="R25" s="17"/>
      <c r="S25" s="18"/>
      <c r="T25" s="26"/>
      <c r="U25" s="55"/>
      <c r="V25" s="17"/>
      <c r="W25" s="18"/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 t="s">
        <v>771</v>
      </c>
      <c r="E26" s="44"/>
      <c r="F26" s="23"/>
      <c r="G26" s="24"/>
      <c r="H26" s="26"/>
      <c r="I26" s="37"/>
      <c r="J26" s="17"/>
      <c r="K26" s="18"/>
      <c r="L26" s="26" t="s">
        <v>782</v>
      </c>
      <c r="M26" s="37" t="s">
        <v>781</v>
      </c>
      <c r="N26" s="17" t="s">
        <v>781</v>
      </c>
      <c r="O26" s="18"/>
      <c r="P26" s="26"/>
      <c r="Q26" s="37"/>
      <c r="R26" s="17"/>
      <c r="S26" s="18"/>
      <c r="T26" s="26"/>
      <c r="U26" s="37"/>
      <c r="V26" s="17"/>
      <c r="W26" s="18"/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44"/>
      <c r="F27" s="23"/>
      <c r="G27" s="24"/>
      <c r="H27" s="26"/>
      <c r="I27" s="38"/>
      <c r="J27" s="54"/>
      <c r="K27" s="18"/>
      <c r="L27" s="26"/>
      <c r="M27" s="38"/>
      <c r="N27" s="54"/>
      <c r="O27" s="18"/>
      <c r="P27" s="26"/>
      <c r="Q27" s="38"/>
      <c r="R27" s="54"/>
      <c r="S27" s="18"/>
      <c r="T27" s="26"/>
      <c r="U27" s="38"/>
      <c r="V27" s="54"/>
      <c r="W27" s="18"/>
      <c r="X27" s="26"/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44"/>
      <c r="F28" s="23"/>
      <c r="G28" s="24"/>
      <c r="H28" s="26"/>
      <c r="I28" s="37"/>
      <c r="J28" s="17"/>
      <c r="K28" s="18"/>
      <c r="L28" s="26"/>
      <c r="M28" s="37"/>
      <c r="N28" s="17"/>
      <c r="O28" s="18"/>
      <c r="P28" s="26"/>
      <c r="Q28" s="37"/>
      <c r="R28" s="17"/>
      <c r="S28" s="18"/>
      <c r="T28" s="26"/>
      <c r="U28" s="37"/>
      <c r="V28" s="17"/>
      <c r="W28" s="1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605</v>
      </c>
      <c r="E29" s="38"/>
      <c r="F29" s="28"/>
      <c r="G29" s="18">
        <v>2</v>
      </c>
      <c r="H29" s="26" t="s">
        <v>605</v>
      </c>
      <c r="I29" s="38"/>
      <c r="J29" s="28"/>
      <c r="K29" s="18"/>
      <c r="L29" s="26" t="s">
        <v>605</v>
      </c>
      <c r="M29" s="38"/>
      <c r="N29" s="28"/>
      <c r="O29" s="18"/>
      <c r="P29" s="29" t="s">
        <v>605</v>
      </c>
      <c r="Q29" s="38"/>
      <c r="R29" s="28"/>
      <c r="S29" s="18"/>
      <c r="T29" s="29" t="s">
        <v>605</v>
      </c>
      <c r="U29" s="38"/>
      <c r="V29" s="28"/>
      <c r="W29" s="18"/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 t="s">
        <v>774</v>
      </c>
      <c r="F30" s="54"/>
      <c r="G30" s="18"/>
      <c r="H30" s="26"/>
      <c r="I30" s="55"/>
      <c r="J30" s="54"/>
      <c r="K30" s="18"/>
      <c r="L30" s="26"/>
      <c r="M30" s="55"/>
      <c r="N30" s="54"/>
      <c r="O30" s="18"/>
      <c r="P30" s="26"/>
      <c r="Q30" s="55"/>
      <c r="R30" s="54"/>
      <c r="S30" s="18"/>
      <c r="T30" s="29" t="s">
        <v>624</v>
      </c>
      <c r="U30" s="55"/>
      <c r="V30" s="54"/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/>
      <c r="F31" s="17"/>
      <c r="G31" s="18"/>
      <c r="H31" s="26"/>
      <c r="I31" s="37"/>
      <c r="J31" s="17"/>
      <c r="K31" s="18"/>
      <c r="L31" s="26"/>
      <c r="M31" s="37"/>
      <c r="N31" s="17"/>
      <c r="O31" s="18"/>
      <c r="P31" s="26"/>
      <c r="Q31" s="37"/>
      <c r="R31" s="17"/>
      <c r="S31" s="1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624</v>
      </c>
      <c r="E32" s="37"/>
      <c r="F32" s="17"/>
      <c r="G32" s="18"/>
      <c r="H32" s="26" t="s">
        <v>624</v>
      </c>
      <c r="I32" s="37"/>
      <c r="J32" s="17"/>
      <c r="K32" s="18"/>
      <c r="L32" s="26" t="s">
        <v>21</v>
      </c>
      <c r="M32" s="37"/>
      <c r="N32" s="17"/>
      <c r="O32" s="18"/>
      <c r="P32" s="26" t="s">
        <v>624</v>
      </c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9" t="s">
        <v>624</v>
      </c>
      <c r="M33" s="37"/>
      <c r="N33" s="17"/>
      <c r="O33" s="18"/>
      <c r="P33" s="29" t="s">
        <v>21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02" t="s">
        <v>5</v>
      </c>
      <c r="C36" s="103"/>
      <c r="D36" s="212"/>
      <c r="E36" s="213"/>
      <c r="F36" s="213"/>
      <c r="G36" s="214"/>
      <c r="H36" s="212"/>
      <c r="I36" s="213"/>
      <c r="J36" s="213"/>
      <c r="K36" s="214"/>
      <c r="L36" s="212"/>
      <c r="M36" s="213"/>
      <c r="N36" s="213"/>
      <c r="O36" s="214"/>
      <c r="P36" s="212"/>
      <c r="Q36" s="213"/>
      <c r="R36" s="213"/>
      <c r="S36" s="214"/>
      <c r="T36" s="212"/>
      <c r="U36" s="213"/>
      <c r="V36" s="213"/>
      <c r="W36" s="214"/>
      <c r="X36" s="212"/>
      <c r="Y36" s="213"/>
      <c r="Z36" s="213"/>
      <c r="AA36" s="214"/>
      <c r="AB36" s="212"/>
      <c r="AC36" s="213"/>
      <c r="AD36" s="213"/>
      <c r="AE36" s="214"/>
    </row>
    <row r="37" spans="2:31" x14ac:dyDescent="0.3">
      <c r="B37" s="104"/>
      <c r="C37" s="105"/>
      <c r="D37" s="203"/>
      <c r="E37" s="204"/>
      <c r="F37" s="204"/>
      <c r="G37" s="205"/>
      <c r="H37" s="203"/>
      <c r="I37" s="204"/>
      <c r="J37" s="204"/>
      <c r="K37" s="205"/>
      <c r="L37" s="203"/>
      <c r="M37" s="204"/>
      <c r="N37" s="204"/>
      <c r="O37" s="205"/>
      <c r="P37" s="203"/>
      <c r="Q37" s="204"/>
      <c r="R37" s="204"/>
      <c r="S37" s="205"/>
      <c r="T37" s="203"/>
      <c r="U37" s="204"/>
      <c r="V37" s="204"/>
      <c r="W37" s="205"/>
      <c r="X37" s="203"/>
      <c r="Y37" s="204"/>
      <c r="Z37" s="204"/>
      <c r="AA37" s="205"/>
      <c r="AB37" s="203"/>
      <c r="AC37" s="204"/>
      <c r="AD37" s="204"/>
      <c r="AE37" s="205"/>
    </row>
    <row r="38" spans="2:31" x14ac:dyDescent="0.3">
      <c r="B38" s="104"/>
      <c r="C38" s="105"/>
      <c r="D38" s="203"/>
      <c r="E38" s="204"/>
      <c r="F38" s="204"/>
      <c r="G38" s="205"/>
      <c r="H38" s="203"/>
      <c r="I38" s="204"/>
      <c r="J38" s="204"/>
      <c r="K38" s="205"/>
      <c r="L38" s="203"/>
      <c r="M38" s="204"/>
      <c r="N38" s="204"/>
      <c r="O38" s="205"/>
      <c r="P38" s="203"/>
      <c r="Q38" s="204"/>
      <c r="R38" s="204"/>
      <c r="S38" s="205"/>
      <c r="T38" s="203"/>
      <c r="U38" s="204"/>
      <c r="V38" s="204"/>
      <c r="W38" s="205"/>
      <c r="X38" s="203"/>
      <c r="Y38" s="204"/>
      <c r="Z38" s="204"/>
      <c r="AA38" s="205"/>
      <c r="AB38" s="203"/>
      <c r="AC38" s="204"/>
      <c r="AD38" s="204"/>
      <c r="AE38" s="205"/>
    </row>
    <row r="39" spans="2:31" x14ac:dyDescent="0.3">
      <c r="B39" s="104"/>
      <c r="C39" s="105"/>
      <c r="D39" s="203"/>
      <c r="E39" s="204"/>
      <c r="F39" s="204"/>
      <c r="G39" s="205"/>
      <c r="H39" s="203"/>
      <c r="I39" s="204"/>
      <c r="J39" s="204"/>
      <c r="K39" s="205"/>
      <c r="L39" s="203"/>
      <c r="M39" s="204"/>
      <c r="N39" s="204"/>
      <c r="O39" s="205"/>
      <c r="P39" s="203"/>
      <c r="Q39" s="204"/>
      <c r="R39" s="204"/>
      <c r="S39" s="205"/>
      <c r="T39" s="203"/>
      <c r="U39" s="204"/>
      <c r="V39" s="204"/>
      <c r="W39" s="205"/>
      <c r="X39" s="203"/>
      <c r="Y39" s="204"/>
      <c r="Z39" s="204"/>
      <c r="AA39" s="205"/>
      <c r="AB39" s="203"/>
      <c r="AC39" s="204"/>
      <c r="AD39" s="204"/>
      <c r="AE39" s="205"/>
    </row>
    <row r="40" spans="2:31" x14ac:dyDescent="0.3">
      <c r="B40" s="106"/>
      <c r="C40" s="107"/>
      <c r="D40" s="160"/>
      <c r="E40" s="161"/>
      <c r="F40" s="161"/>
      <c r="G40" s="162"/>
      <c r="H40" s="160"/>
      <c r="I40" s="161"/>
      <c r="J40" s="161"/>
      <c r="K40" s="162"/>
      <c r="L40" s="160"/>
      <c r="M40" s="161"/>
      <c r="N40" s="161"/>
      <c r="O40" s="162"/>
      <c r="P40" s="160"/>
      <c r="Q40" s="161"/>
      <c r="R40" s="161"/>
      <c r="S40" s="162"/>
      <c r="T40" s="160"/>
      <c r="U40" s="161"/>
      <c r="V40" s="161"/>
      <c r="W40" s="162"/>
      <c r="X40" s="160"/>
      <c r="Y40" s="161"/>
      <c r="Z40" s="161"/>
      <c r="AA40" s="162"/>
      <c r="AB40" s="160"/>
      <c r="AC40" s="161"/>
      <c r="AD40" s="161"/>
      <c r="AE40" s="162"/>
    </row>
    <row r="41" spans="2:31" ht="17.25" thickBot="1" x14ac:dyDescent="0.35">
      <c r="B41" s="108"/>
      <c r="C41" s="109"/>
      <c r="D41" s="166"/>
      <c r="E41" s="167"/>
      <c r="F41" s="167"/>
      <c r="G41" s="168"/>
      <c r="H41" s="166"/>
      <c r="I41" s="167"/>
      <c r="J41" s="167"/>
      <c r="K41" s="168"/>
      <c r="L41" s="166"/>
      <c r="M41" s="167"/>
      <c r="N41" s="167"/>
      <c r="O41" s="168"/>
      <c r="P41" s="166"/>
      <c r="Q41" s="167"/>
      <c r="R41" s="167"/>
      <c r="S41" s="168"/>
      <c r="T41" s="166"/>
      <c r="U41" s="167"/>
      <c r="V41" s="167"/>
      <c r="W41" s="168"/>
      <c r="X41" s="166"/>
      <c r="Y41" s="167"/>
      <c r="Z41" s="167"/>
      <c r="AA41" s="168"/>
      <c r="AB41" s="166"/>
      <c r="AC41" s="167"/>
      <c r="AD41" s="167"/>
      <c r="AE41" s="168"/>
    </row>
    <row r="43" spans="2:31" x14ac:dyDescent="0.3">
      <c r="H43" t="s">
        <v>779</v>
      </c>
    </row>
    <row r="44" spans="2:31" x14ac:dyDescent="0.3">
      <c r="H44" t="s">
        <v>783</v>
      </c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39" priority="4" operator="equal">
      <formula>$B$10+0</formula>
    </cfRule>
    <cfRule type="cellIs" dxfId="38" priority="5" operator="equal">
      <formula>$B$10</formula>
    </cfRule>
  </conditionalFormatting>
  <conditionalFormatting sqref="C12:C35">
    <cfRule type="cellIs" dxfId="37" priority="3" operator="equal">
      <formula>$B$10+1</formula>
    </cfRule>
  </conditionalFormatting>
  <conditionalFormatting sqref="E12:G35 I12:K35 M12:O35 Q12:S35 U12:W35 Y12:AA35 AC12:AE35">
    <cfRule type="notContainsBlanks" dxfId="36" priority="1">
      <formula>LEN(TRIM(E12))&gt;0</formula>
    </cfRule>
    <cfRule type="containsText" dxfId="35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B1:AE44"/>
  <sheetViews>
    <sheetView showGridLines="0" zoomScale="90" zoomScaleNormal="90" workbookViewId="0">
      <selection activeCell="H44" sqref="H44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02" t="s">
        <v>11</v>
      </c>
      <c r="C2" s="103"/>
      <c r="D2" s="110" t="s">
        <v>704</v>
      </c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0" t="s">
        <v>758</v>
      </c>
      <c r="U2" s="111"/>
      <c r="V2" s="111"/>
      <c r="W2" s="111"/>
      <c r="X2" s="111"/>
      <c r="Y2" s="111"/>
      <c r="Z2" s="111"/>
      <c r="AA2" s="111"/>
      <c r="AB2" s="111"/>
      <c r="AC2" s="111"/>
      <c r="AD2" s="111"/>
      <c r="AE2" s="114"/>
    </row>
    <row r="3" spans="2:31" x14ac:dyDescent="0.3">
      <c r="B3" s="104"/>
      <c r="C3" s="105"/>
      <c r="D3" s="112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2"/>
      <c r="U3" s="113"/>
      <c r="V3" s="113"/>
      <c r="W3" s="113"/>
      <c r="X3" s="113"/>
      <c r="Y3" s="113"/>
      <c r="Z3" s="113"/>
      <c r="AA3" s="113"/>
      <c r="AB3" s="113"/>
      <c r="AC3" s="113"/>
      <c r="AD3" s="113"/>
      <c r="AE3" s="115"/>
    </row>
    <row r="4" spans="2:31" x14ac:dyDescent="0.3">
      <c r="B4" s="104"/>
      <c r="C4" s="105"/>
      <c r="D4" s="112"/>
      <c r="E4" s="113"/>
      <c r="F4" s="113"/>
      <c r="G4" s="113"/>
      <c r="H4" s="113"/>
      <c r="I4" s="113"/>
      <c r="J4" s="113"/>
      <c r="K4" s="113"/>
      <c r="L4" s="113"/>
      <c r="M4" s="113"/>
      <c r="N4" s="113"/>
      <c r="O4" s="113"/>
      <c r="P4" s="113"/>
      <c r="Q4" s="113"/>
      <c r="R4" s="113"/>
      <c r="S4" s="113"/>
      <c r="T4" s="112"/>
      <c r="U4" s="113"/>
      <c r="V4" s="113"/>
      <c r="W4" s="113"/>
      <c r="X4" s="113"/>
      <c r="Y4" s="113"/>
      <c r="Z4" s="113"/>
      <c r="AA4" s="113"/>
      <c r="AB4" s="113"/>
      <c r="AC4" s="113"/>
      <c r="AD4" s="113"/>
      <c r="AE4" s="115"/>
    </row>
    <row r="5" spans="2:31" x14ac:dyDescent="0.3">
      <c r="B5" s="104"/>
      <c r="C5" s="105"/>
      <c r="D5" s="112"/>
      <c r="E5" s="113"/>
      <c r="F5" s="113"/>
      <c r="G5" s="113"/>
      <c r="H5" s="113"/>
      <c r="I5" s="113"/>
      <c r="J5" s="113"/>
      <c r="K5" s="113"/>
      <c r="L5" s="113"/>
      <c r="M5" s="113"/>
      <c r="N5" s="113"/>
      <c r="O5" s="113"/>
      <c r="P5" s="113"/>
      <c r="Q5" s="113"/>
      <c r="R5" s="113"/>
      <c r="S5" s="113"/>
      <c r="T5" s="112"/>
      <c r="U5" s="113"/>
      <c r="V5" s="113"/>
      <c r="W5" s="113"/>
      <c r="X5" s="113"/>
      <c r="Y5" s="113"/>
      <c r="Z5" s="113"/>
      <c r="AA5" s="113"/>
      <c r="AB5" s="113"/>
      <c r="AC5" s="113"/>
      <c r="AD5" s="113"/>
      <c r="AE5" s="115"/>
    </row>
    <row r="6" spans="2:31" x14ac:dyDescent="0.3">
      <c r="B6" s="106"/>
      <c r="C6" s="107"/>
      <c r="D6" s="112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113"/>
      <c r="P6" s="113"/>
      <c r="Q6" s="113"/>
      <c r="R6" s="113"/>
      <c r="S6" s="113"/>
      <c r="T6" s="112"/>
      <c r="U6" s="113"/>
      <c r="V6" s="113"/>
      <c r="W6" s="113"/>
      <c r="X6" s="113"/>
      <c r="Y6" s="113"/>
      <c r="Z6" s="113"/>
      <c r="AA6" s="113"/>
      <c r="AB6" s="113"/>
      <c r="AC6" s="113"/>
      <c r="AD6" s="113"/>
      <c r="AE6" s="115"/>
    </row>
    <row r="7" spans="2:31" ht="17.25" thickBot="1" x14ac:dyDescent="0.35">
      <c r="B7" s="108"/>
      <c r="C7" s="109"/>
      <c r="D7" s="175"/>
      <c r="E7" s="176"/>
      <c r="F7" s="176"/>
      <c r="G7" s="176"/>
      <c r="H7" s="176"/>
      <c r="I7" s="176"/>
      <c r="J7" s="176"/>
      <c r="K7" s="176"/>
      <c r="L7" s="176"/>
      <c r="M7" s="176"/>
      <c r="N7" s="176"/>
      <c r="O7" s="176"/>
      <c r="P7" s="176"/>
      <c r="Q7" s="176"/>
      <c r="R7" s="176"/>
      <c r="S7" s="176"/>
      <c r="T7" s="175"/>
      <c r="U7" s="176"/>
      <c r="V7" s="176"/>
      <c r="W7" s="176"/>
      <c r="X7" s="176"/>
      <c r="Y7" s="176"/>
      <c r="Z7" s="176"/>
      <c r="AA7" s="176"/>
      <c r="AB7" s="176"/>
      <c r="AC7" s="176"/>
      <c r="AD7" s="176"/>
      <c r="AE7" s="177"/>
    </row>
    <row r="8" spans="2:31" ht="18" thickBot="1" x14ac:dyDescent="0.35">
      <c r="B8" s="116"/>
      <c r="C8" s="117"/>
      <c r="D8" s="120">
        <v>44855</v>
      </c>
      <c r="E8" s="121"/>
      <c r="F8" s="121"/>
      <c r="G8" s="122"/>
      <c r="H8" s="120">
        <f>D8+1</f>
        <v>44856</v>
      </c>
      <c r="I8" s="121"/>
      <c r="J8" s="121"/>
      <c r="K8" s="122"/>
      <c r="L8" s="120">
        <f>H8+1</f>
        <v>44857</v>
      </c>
      <c r="M8" s="121"/>
      <c r="N8" s="121"/>
      <c r="O8" s="122"/>
      <c r="P8" s="120">
        <f>L8+1</f>
        <v>44858</v>
      </c>
      <c r="Q8" s="121"/>
      <c r="R8" s="121"/>
      <c r="S8" s="122"/>
      <c r="T8" s="120">
        <f>P8+1</f>
        <v>44859</v>
      </c>
      <c r="U8" s="121"/>
      <c r="V8" s="121"/>
      <c r="W8" s="122"/>
      <c r="X8" s="123">
        <f>T8+1</f>
        <v>44860</v>
      </c>
      <c r="Y8" s="124"/>
      <c r="Z8" s="124"/>
      <c r="AA8" s="125"/>
      <c r="AB8" s="126">
        <f>X8+1</f>
        <v>44861</v>
      </c>
      <c r="AC8" s="127"/>
      <c r="AD8" s="127"/>
      <c r="AE8" s="128"/>
    </row>
    <row r="9" spans="2:31" ht="18" thickBot="1" x14ac:dyDescent="0.35">
      <c r="B9" s="118"/>
      <c r="C9" s="119"/>
      <c r="D9" s="129" t="s">
        <v>48</v>
      </c>
      <c r="E9" s="130"/>
      <c r="F9" s="130"/>
      <c r="G9" s="131"/>
      <c r="H9" s="129" t="s">
        <v>49</v>
      </c>
      <c r="I9" s="130"/>
      <c r="J9" s="130"/>
      <c r="K9" s="131"/>
      <c r="L9" s="129" t="s">
        <v>32</v>
      </c>
      <c r="M9" s="130"/>
      <c r="N9" s="130"/>
      <c r="O9" s="131"/>
      <c r="P9" s="129" t="s">
        <v>52</v>
      </c>
      <c r="Q9" s="130"/>
      <c r="R9" s="130"/>
      <c r="S9" s="131"/>
      <c r="T9" s="129" t="s">
        <v>53</v>
      </c>
      <c r="U9" s="130"/>
      <c r="V9" s="130"/>
      <c r="W9" s="131"/>
      <c r="X9" s="132" t="s">
        <v>54</v>
      </c>
      <c r="Y9" s="133"/>
      <c r="Z9" s="133"/>
      <c r="AA9" s="134"/>
      <c r="AB9" s="135" t="s">
        <v>55</v>
      </c>
      <c r="AC9" s="136"/>
      <c r="AD9" s="136"/>
      <c r="AE9" s="137"/>
    </row>
    <row r="10" spans="2:31" ht="17.25" thickBot="1" x14ac:dyDescent="0.35">
      <c r="B10" s="143" t="str">
        <f ca="1">TEXT(NOW(),"h")</f>
        <v>20</v>
      </c>
      <c r="C10" s="144"/>
      <c r="D10" s="12" t="s">
        <v>3</v>
      </c>
      <c r="E10" s="138" t="s">
        <v>4</v>
      </c>
      <c r="F10" s="139"/>
      <c r="G10" s="140"/>
      <c r="H10" s="12" t="s">
        <v>3</v>
      </c>
      <c r="I10" s="138" t="s">
        <v>4</v>
      </c>
      <c r="J10" s="139"/>
      <c r="K10" s="140"/>
      <c r="L10" s="12" t="s">
        <v>3</v>
      </c>
      <c r="M10" s="138" t="s">
        <v>4</v>
      </c>
      <c r="N10" s="139"/>
      <c r="O10" s="140"/>
      <c r="P10" s="12" t="s">
        <v>3</v>
      </c>
      <c r="Q10" s="138" t="s">
        <v>4</v>
      </c>
      <c r="R10" s="139"/>
      <c r="S10" s="140"/>
      <c r="T10" s="12" t="s">
        <v>3</v>
      </c>
      <c r="U10" s="138" t="s">
        <v>4</v>
      </c>
      <c r="V10" s="139"/>
      <c r="W10" s="140"/>
      <c r="X10" s="12" t="s">
        <v>3</v>
      </c>
      <c r="Y10" s="138" t="s">
        <v>4</v>
      </c>
      <c r="Z10" s="139"/>
      <c r="AA10" s="140"/>
      <c r="AB10" s="12" t="s">
        <v>3</v>
      </c>
      <c r="AC10" s="138" t="s">
        <v>4</v>
      </c>
      <c r="AD10" s="139"/>
      <c r="AE10" s="140"/>
    </row>
    <row r="11" spans="2:31" ht="20.25" x14ac:dyDescent="0.3">
      <c r="B11" s="141" t="s">
        <v>0</v>
      </c>
      <c r="C11" s="142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678</v>
      </c>
      <c r="E12" s="37"/>
      <c r="F12" s="17"/>
      <c r="G12" s="18"/>
      <c r="H12" s="26" t="s">
        <v>731</v>
      </c>
      <c r="I12" s="37"/>
      <c r="J12" s="17"/>
      <c r="K12" s="18"/>
      <c r="L12" s="26" t="s">
        <v>277</v>
      </c>
      <c r="M12" s="37"/>
      <c r="N12" s="17"/>
      <c r="O12" s="18"/>
      <c r="P12" s="26"/>
      <c r="Q12" s="37"/>
      <c r="R12" s="17"/>
      <c r="S12" s="18"/>
      <c r="T12" s="26" t="s">
        <v>752</v>
      </c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 t="s">
        <v>732</v>
      </c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51" t="s">
        <v>655</v>
      </c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51" t="s">
        <v>676</v>
      </c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29" t="s">
        <v>245</v>
      </c>
      <c r="U17" s="37"/>
      <c r="V17" s="17"/>
      <c r="W17" s="18"/>
      <c r="X17" s="42" t="s">
        <v>670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0">
        <v>3</v>
      </c>
      <c r="H18" s="32" t="s">
        <v>647</v>
      </c>
      <c r="I18" s="37">
        <v>2</v>
      </c>
      <c r="J18" s="28"/>
      <c r="K18" s="34">
        <v>3</v>
      </c>
      <c r="L18" s="32" t="s">
        <v>647</v>
      </c>
      <c r="M18" s="37">
        <v>2</v>
      </c>
      <c r="N18" s="28"/>
      <c r="O18" s="34">
        <v>3</v>
      </c>
      <c r="P18" s="32" t="s">
        <v>647</v>
      </c>
      <c r="Q18" s="37">
        <v>2</v>
      </c>
      <c r="R18" s="28"/>
      <c r="S18" s="34">
        <v>3</v>
      </c>
      <c r="T18" s="29" t="s">
        <v>647</v>
      </c>
      <c r="U18" s="37"/>
      <c r="V18" s="28"/>
      <c r="W18" s="34">
        <v>3</v>
      </c>
      <c r="X18" s="32"/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/>
      <c r="G19" s="18" t="s">
        <v>669</v>
      </c>
      <c r="H19" s="32" t="s">
        <v>604</v>
      </c>
      <c r="I19" s="37">
        <v>3</v>
      </c>
      <c r="J19" s="17" t="s">
        <v>684</v>
      </c>
      <c r="K19" s="18" t="s">
        <v>684</v>
      </c>
      <c r="L19" s="32" t="s">
        <v>604</v>
      </c>
      <c r="M19" s="37">
        <v>3</v>
      </c>
      <c r="N19" s="17" t="s">
        <v>708</v>
      </c>
      <c r="O19" s="18"/>
      <c r="P19" s="32" t="s">
        <v>604</v>
      </c>
      <c r="Q19" s="37">
        <v>3</v>
      </c>
      <c r="R19" s="17">
        <v>2</v>
      </c>
      <c r="S19" s="18" t="s">
        <v>733</v>
      </c>
      <c r="T19" s="32" t="s">
        <v>604</v>
      </c>
      <c r="U19" s="37">
        <v>3</v>
      </c>
      <c r="V19" s="47"/>
      <c r="W19" s="48"/>
      <c r="X19" s="32"/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18</v>
      </c>
      <c r="E20" s="37" t="s">
        <v>669</v>
      </c>
      <c r="F20" s="17" t="s">
        <v>669</v>
      </c>
      <c r="G20" s="18" t="s">
        <v>673</v>
      </c>
      <c r="H20" s="32" t="s">
        <v>18</v>
      </c>
      <c r="I20" s="37" t="s">
        <v>686</v>
      </c>
      <c r="J20" s="17">
        <v>4</v>
      </c>
      <c r="K20" s="18">
        <v>4</v>
      </c>
      <c r="L20" s="32" t="s">
        <v>18</v>
      </c>
      <c r="M20" s="37">
        <v>4</v>
      </c>
      <c r="N20" s="17">
        <v>4</v>
      </c>
      <c r="O20" s="18" t="s">
        <v>712</v>
      </c>
      <c r="P20" s="32" t="s">
        <v>18</v>
      </c>
      <c r="Q20" s="37">
        <v>4</v>
      </c>
      <c r="R20" s="17">
        <v>4</v>
      </c>
      <c r="S20" s="18">
        <v>4</v>
      </c>
      <c r="T20" s="32" t="s">
        <v>750</v>
      </c>
      <c r="U20" s="37">
        <v>4</v>
      </c>
      <c r="V20" s="17">
        <v>4</v>
      </c>
      <c r="W20" s="18">
        <v>4</v>
      </c>
      <c r="X20" s="26" t="s">
        <v>677</v>
      </c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671</v>
      </c>
      <c r="E21" s="37" t="s">
        <v>675</v>
      </c>
      <c r="F21" s="17" t="s">
        <v>675</v>
      </c>
      <c r="G21" s="18" t="s">
        <v>669</v>
      </c>
      <c r="H21" s="29" t="s">
        <v>685</v>
      </c>
      <c r="I21" s="37">
        <v>4</v>
      </c>
      <c r="J21" s="17" t="s">
        <v>688</v>
      </c>
      <c r="K21" s="18" t="s">
        <v>689</v>
      </c>
      <c r="L21" s="26" t="s">
        <v>711</v>
      </c>
      <c r="M21" s="37" t="s">
        <v>713</v>
      </c>
      <c r="N21" s="17" t="s">
        <v>713</v>
      </c>
      <c r="O21" s="18" t="s">
        <v>714</v>
      </c>
      <c r="P21" s="26" t="s">
        <v>734</v>
      </c>
      <c r="Q21" s="37" t="s">
        <v>735</v>
      </c>
      <c r="R21" s="17" t="s">
        <v>735</v>
      </c>
      <c r="S21" s="18" t="s">
        <v>736</v>
      </c>
      <c r="T21" s="26" t="s">
        <v>751</v>
      </c>
      <c r="U21" s="37">
        <v>4</v>
      </c>
      <c r="V21" s="17" t="s">
        <v>754</v>
      </c>
      <c r="W21" s="18" t="s">
        <v>755</v>
      </c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9" t="s">
        <v>672</v>
      </c>
      <c r="E22" s="38"/>
      <c r="F22" s="54" t="s">
        <v>669</v>
      </c>
      <c r="G22" s="18" t="s">
        <v>679</v>
      </c>
      <c r="H22" s="26" t="s">
        <v>687</v>
      </c>
      <c r="I22" s="38"/>
      <c r="J22" s="54" t="s">
        <v>690</v>
      </c>
      <c r="K22" s="18" t="s">
        <v>692</v>
      </c>
      <c r="L22" s="26" t="s">
        <v>715</v>
      </c>
      <c r="M22" s="38"/>
      <c r="N22" s="54" t="s">
        <v>716</v>
      </c>
      <c r="O22" s="18" t="s">
        <v>717</v>
      </c>
      <c r="P22" s="26" t="s">
        <v>737</v>
      </c>
      <c r="Q22" s="38"/>
      <c r="R22" s="54" t="s">
        <v>733</v>
      </c>
      <c r="S22" s="18" t="s">
        <v>738</v>
      </c>
      <c r="T22" s="29" t="s">
        <v>756</v>
      </c>
      <c r="U22" s="38"/>
      <c r="V22" s="54" t="s">
        <v>757</v>
      </c>
      <c r="W22" s="18" t="s">
        <v>757</v>
      </c>
      <c r="X22" s="26" t="s">
        <v>664</v>
      </c>
      <c r="Y22" s="38"/>
      <c r="Z22" s="54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682</v>
      </c>
      <c r="E23" s="37" t="s">
        <v>683</v>
      </c>
      <c r="F23" s="17"/>
      <c r="G23" s="18" t="s">
        <v>679</v>
      </c>
      <c r="H23" s="29" t="s">
        <v>691</v>
      </c>
      <c r="I23" s="37" t="s">
        <v>693</v>
      </c>
      <c r="J23" s="17" t="s">
        <v>693</v>
      </c>
      <c r="K23" s="18" t="s">
        <v>694</v>
      </c>
      <c r="L23" s="26"/>
      <c r="M23" s="37" t="s">
        <v>718</v>
      </c>
      <c r="N23" s="17" t="s">
        <v>713</v>
      </c>
      <c r="O23" s="18" t="s">
        <v>719</v>
      </c>
      <c r="P23" s="26" t="s">
        <v>741</v>
      </c>
      <c r="Q23" s="37" t="s">
        <v>739</v>
      </c>
      <c r="R23" s="17">
        <v>2</v>
      </c>
      <c r="S23" s="18" t="s">
        <v>742</v>
      </c>
      <c r="T23" s="26"/>
      <c r="U23" s="37" t="s">
        <v>761</v>
      </c>
      <c r="V23" s="17" t="s">
        <v>757</v>
      </c>
      <c r="W23" s="18" t="s">
        <v>757</v>
      </c>
      <c r="X23" s="26"/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 t="s">
        <v>665</v>
      </c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680</v>
      </c>
      <c r="E25" s="55"/>
      <c r="F25" s="17"/>
      <c r="G25" s="18" t="s">
        <v>681</v>
      </c>
      <c r="H25" s="26" t="s">
        <v>695</v>
      </c>
      <c r="I25" s="55" t="s">
        <v>696</v>
      </c>
      <c r="J25" s="17" t="s">
        <v>697</v>
      </c>
      <c r="K25" s="18" t="s">
        <v>698</v>
      </c>
      <c r="L25" s="29" t="s">
        <v>710</v>
      </c>
      <c r="M25" s="55" t="s">
        <v>722</v>
      </c>
      <c r="N25" s="17" t="s">
        <v>723</v>
      </c>
      <c r="O25" s="18" t="s">
        <v>724</v>
      </c>
      <c r="P25" s="26" t="s">
        <v>743</v>
      </c>
      <c r="Q25" s="55" t="s">
        <v>744</v>
      </c>
      <c r="R25" s="17"/>
      <c r="S25" s="18"/>
      <c r="T25" s="26"/>
      <c r="U25" s="55">
        <v>2</v>
      </c>
      <c r="V25" s="17" t="s">
        <v>763</v>
      </c>
      <c r="W25" s="18" t="s">
        <v>764</v>
      </c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44"/>
      <c r="F26" s="23"/>
      <c r="G26" s="24"/>
      <c r="H26" s="26"/>
      <c r="I26" s="37" t="s">
        <v>697</v>
      </c>
      <c r="J26" s="17" t="s">
        <v>697</v>
      </c>
      <c r="K26" s="18"/>
      <c r="L26" s="26"/>
      <c r="M26" s="37" t="s">
        <v>725</v>
      </c>
      <c r="N26" s="17"/>
      <c r="O26" s="18" t="s">
        <v>726</v>
      </c>
      <c r="P26" s="26" t="s">
        <v>746</v>
      </c>
      <c r="Q26" s="37" t="s">
        <v>739</v>
      </c>
      <c r="R26" s="17" t="s">
        <v>739</v>
      </c>
      <c r="S26" s="18" t="s">
        <v>747</v>
      </c>
      <c r="T26" s="26" t="s">
        <v>762</v>
      </c>
      <c r="U26" s="37" t="s">
        <v>763</v>
      </c>
      <c r="V26" s="17" t="s">
        <v>765</v>
      </c>
      <c r="W26" s="18" t="s">
        <v>763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44"/>
      <c r="F27" s="23"/>
      <c r="G27" s="24"/>
      <c r="H27" s="26" t="s">
        <v>700</v>
      </c>
      <c r="I27" s="38"/>
      <c r="J27" s="47"/>
      <c r="K27" s="48"/>
      <c r="L27" s="26" t="s">
        <v>709</v>
      </c>
      <c r="M27" s="38"/>
      <c r="N27" s="54" t="s">
        <v>713</v>
      </c>
      <c r="O27" s="18" t="s">
        <v>716</v>
      </c>
      <c r="P27" s="26" t="s">
        <v>740</v>
      </c>
      <c r="Q27" s="38"/>
      <c r="R27" s="54"/>
      <c r="S27" s="18" t="s">
        <v>748</v>
      </c>
      <c r="T27" s="26"/>
      <c r="U27" s="38"/>
      <c r="V27" s="47"/>
      <c r="W27" s="48"/>
      <c r="X27" s="26" t="s">
        <v>676</v>
      </c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44"/>
      <c r="F28" s="23"/>
      <c r="G28" s="24"/>
      <c r="H28" s="26"/>
      <c r="I28" s="37" t="s">
        <v>699</v>
      </c>
      <c r="J28" s="17" t="s">
        <v>701</v>
      </c>
      <c r="K28" s="18" t="s">
        <v>702</v>
      </c>
      <c r="L28" s="26"/>
      <c r="M28" s="37" t="s">
        <v>716</v>
      </c>
      <c r="N28" s="17" t="s">
        <v>729</v>
      </c>
      <c r="O28" s="18" t="s">
        <v>726</v>
      </c>
      <c r="P28" s="26"/>
      <c r="Q28" s="37" t="s">
        <v>749</v>
      </c>
      <c r="R28" s="17" t="s">
        <v>739</v>
      </c>
      <c r="S28" s="18"/>
      <c r="T28" s="26"/>
      <c r="U28" s="46"/>
      <c r="V28" s="47"/>
      <c r="W28" s="48">
        <v>2</v>
      </c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648</v>
      </c>
      <c r="E29" s="44"/>
      <c r="F29" s="23"/>
      <c r="G29" s="24"/>
      <c r="H29" s="26" t="s">
        <v>653</v>
      </c>
      <c r="I29" s="38"/>
      <c r="J29" s="28"/>
      <c r="K29" s="18">
        <v>2</v>
      </c>
      <c r="L29" s="26" t="s">
        <v>653</v>
      </c>
      <c r="M29" s="38"/>
      <c r="N29" s="28"/>
      <c r="O29" s="18"/>
      <c r="P29" s="26" t="s">
        <v>650</v>
      </c>
      <c r="Q29" s="38"/>
      <c r="R29" s="28"/>
      <c r="S29" s="18"/>
      <c r="T29" s="26" t="s">
        <v>651</v>
      </c>
      <c r="U29" s="38">
        <v>3</v>
      </c>
      <c r="V29" s="28">
        <v>3</v>
      </c>
      <c r="W29" s="18">
        <v>3</v>
      </c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/>
      <c r="F30" s="54">
        <v>2</v>
      </c>
      <c r="G30" s="18">
        <v>2</v>
      </c>
      <c r="H30" s="26" t="s">
        <v>721</v>
      </c>
      <c r="I30" s="55">
        <v>2</v>
      </c>
      <c r="J30" s="54" t="s">
        <v>694</v>
      </c>
      <c r="K30" s="18" t="s">
        <v>703</v>
      </c>
      <c r="L30" s="26" t="s">
        <v>720</v>
      </c>
      <c r="M30" s="55"/>
      <c r="N30" s="54"/>
      <c r="O30" s="18"/>
      <c r="P30" s="26"/>
      <c r="Q30" s="55"/>
      <c r="R30" s="54"/>
      <c r="S30" s="18"/>
      <c r="T30" s="26" t="s">
        <v>652</v>
      </c>
      <c r="U30" s="55"/>
      <c r="V30" s="54"/>
      <c r="W30" s="18"/>
      <c r="X30" s="26" t="s">
        <v>666</v>
      </c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669</v>
      </c>
      <c r="F31" s="17"/>
      <c r="G31" s="18">
        <v>3</v>
      </c>
      <c r="H31" s="26"/>
      <c r="I31" s="37" t="s">
        <v>694</v>
      </c>
      <c r="J31" s="17"/>
      <c r="K31" s="18">
        <v>3</v>
      </c>
      <c r="L31" s="26"/>
      <c r="M31" s="37"/>
      <c r="N31" s="17"/>
      <c r="O31" s="18">
        <v>3</v>
      </c>
      <c r="P31" s="26"/>
      <c r="Q31" s="37"/>
      <c r="R31" s="17"/>
      <c r="S31" s="1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/>
      <c r="G32" s="18"/>
      <c r="H32" s="26" t="s">
        <v>649</v>
      </c>
      <c r="I32" s="37">
        <v>3</v>
      </c>
      <c r="J32" s="17"/>
      <c r="K32" s="18"/>
      <c r="L32" s="57" t="s">
        <v>654</v>
      </c>
      <c r="M32" s="37">
        <v>3</v>
      </c>
      <c r="N32" s="17"/>
      <c r="O32" s="18">
        <v>5</v>
      </c>
      <c r="P32" s="26" t="s">
        <v>730</v>
      </c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6" t="s">
        <v>624</v>
      </c>
      <c r="M33" s="37">
        <v>5</v>
      </c>
      <c r="N33" s="17">
        <v>5</v>
      </c>
      <c r="O33" s="18"/>
      <c r="P33" s="26"/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02" t="s">
        <v>5</v>
      </c>
      <c r="C36" s="103"/>
      <c r="D36" s="212" t="s">
        <v>674</v>
      </c>
      <c r="E36" s="213"/>
      <c r="F36" s="213"/>
      <c r="G36" s="214"/>
      <c r="H36" s="212" t="s">
        <v>705</v>
      </c>
      <c r="I36" s="213"/>
      <c r="J36" s="213"/>
      <c r="K36" s="214"/>
      <c r="L36" s="212"/>
      <c r="M36" s="213"/>
      <c r="N36" s="213"/>
      <c r="O36" s="214"/>
      <c r="P36" s="212" t="s">
        <v>745</v>
      </c>
      <c r="Q36" s="213"/>
      <c r="R36" s="213"/>
      <c r="S36" s="214"/>
      <c r="T36" s="212" t="s">
        <v>753</v>
      </c>
      <c r="U36" s="213"/>
      <c r="V36" s="213"/>
      <c r="W36" s="214"/>
      <c r="X36" s="212"/>
      <c r="Y36" s="213"/>
      <c r="Z36" s="213"/>
      <c r="AA36" s="214"/>
      <c r="AB36" s="212"/>
      <c r="AC36" s="213"/>
      <c r="AD36" s="213"/>
      <c r="AE36" s="214"/>
    </row>
    <row r="37" spans="2:31" x14ac:dyDescent="0.3">
      <c r="B37" s="104"/>
      <c r="C37" s="105"/>
      <c r="D37" s="203"/>
      <c r="E37" s="204"/>
      <c r="F37" s="204"/>
      <c r="G37" s="205"/>
      <c r="H37" s="203" t="s">
        <v>706</v>
      </c>
      <c r="I37" s="204"/>
      <c r="J37" s="204"/>
      <c r="K37" s="205"/>
      <c r="L37" s="203"/>
      <c r="M37" s="204"/>
      <c r="N37" s="204"/>
      <c r="O37" s="205"/>
      <c r="P37" s="203"/>
      <c r="Q37" s="204"/>
      <c r="R37" s="204"/>
      <c r="S37" s="205"/>
      <c r="T37" s="203" t="s">
        <v>759</v>
      </c>
      <c r="U37" s="204"/>
      <c r="V37" s="204"/>
      <c r="W37" s="205"/>
      <c r="X37" s="203"/>
      <c r="Y37" s="204"/>
      <c r="Z37" s="204"/>
      <c r="AA37" s="205"/>
      <c r="AB37" s="203"/>
      <c r="AC37" s="204"/>
      <c r="AD37" s="204"/>
      <c r="AE37" s="205"/>
    </row>
    <row r="38" spans="2:31" x14ac:dyDescent="0.3">
      <c r="B38" s="104"/>
      <c r="C38" s="105"/>
      <c r="D38" s="203"/>
      <c r="E38" s="204"/>
      <c r="F38" s="204"/>
      <c r="G38" s="205"/>
      <c r="H38" s="203" t="s">
        <v>707</v>
      </c>
      <c r="I38" s="204"/>
      <c r="J38" s="204"/>
      <c r="K38" s="205"/>
      <c r="L38" s="203"/>
      <c r="M38" s="204"/>
      <c r="N38" s="204"/>
      <c r="O38" s="205"/>
      <c r="P38" s="203"/>
      <c r="Q38" s="204"/>
      <c r="R38" s="204"/>
      <c r="S38" s="205"/>
      <c r="T38" s="203" t="s">
        <v>760</v>
      </c>
      <c r="U38" s="204"/>
      <c r="V38" s="204"/>
      <c r="W38" s="205"/>
      <c r="X38" s="203"/>
      <c r="Y38" s="204"/>
      <c r="Z38" s="204"/>
      <c r="AA38" s="205"/>
      <c r="AB38" s="203"/>
      <c r="AC38" s="204"/>
      <c r="AD38" s="204"/>
      <c r="AE38" s="205"/>
    </row>
    <row r="39" spans="2:31" x14ac:dyDescent="0.3">
      <c r="B39" s="104"/>
      <c r="C39" s="105"/>
      <c r="D39" s="203"/>
      <c r="E39" s="204"/>
      <c r="F39" s="204"/>
      <c r="G39" s="205"/>
      <c r="H39" s="203"/>
      <c r="I39" s="204"/>
      <c r="J39" s="204"/>
      <c r="K39" s="205"/>
      <c r="L39" s="203"/>
      <c r="M39" s="204"/>
      <c r="N39" s="204"/>
      <c r="O39" s="205"/>
      <c r="P39" s="203"/>
      <c r="Q39" s="204"/>
      <c r="R39" s="204"/>
      <c r="S39" s="205"/>
      <c r="T39" s="203" t="s">
        <v>766</v>
      </c>
      <c r="U39" s="204"/>
      <c r="V39" s="204"/>
      <c r="W39" s="205"/>
      <c r="X39" s="203"/>
      <c r="Y39" s="204"/>
      <c r="Z39" s="204"/>
      <c r="AA39" s="205"/>
      <c r="AB39" s="203"/>
      <c r="AC39" s="204"/>
      <c r="AD39" s="204"/>
      <c r="AE39" s="205"/>
    </row>
    <row r="40" spans="2:31" x14ac:dyDescent="0.3">
      <c r="B40" s="106"/>
      <c r="C40" s="107"/>
      <c r="D40" s="160"/>
      <c r="E40" s="161"/>
      <c r="F40" s="161"/>
      <c r="G40" s="162"/>
      <c r="H40" s="160"/>
      <c r="I40" s="161"/>
      <c r="J40" s="161"/>
      <c r="K40" s="162"/>
      <c r="L40" s="160"/>
      <c r="M40" s="161"/>
      <c r="N40" s="161"/>
      <c r="O40" s="162"/>
      <c r="P40" s="160"/>
      <c r="Q40" s="161"/>
      <c r="R40" s="161"/>
      <c r="S40" s="162"/>
      <c r="T40" s="160"/>
      <c r="U40" s="161"/>
      <c r="V40" s="161"/>
      <c r="W40" s="162"/>
      <c r="X40" s="160"/>
      <c r="Y40" s="161"/>
      <c r="Z40" s="161"/>
      <c r="AA40" s="162"/>
      <c r="AB40" s="160"/>
      <c r="AC40" s="161"/>
      <c r="AD40" s="161"/>
      <c r="AE40" s="162"/>
    </row>
    <row r="41" spans="2:31" ht="17.25" thickBot="1" x14ac:dyDescent="0.35">
      <c r="B41" s="108"/>
      <c r="C41" s="109"/>
      <c r="D41" s="166"/>
      <c r="E41" s="167"/>
      <c r="F41" s="167"/>
      <c r="G41" s="168"/>
      <c r="H41" s="166"/>
      <c r="I41" s="167"/>
      <c r="J41" s="167"/>
      <c r="K41" s="168"/>
      <c r="L41" s="166"/>
      <c r="M41" s="167"/>
      <c r="N41" s="167"/>
      <c r="O41" s="168"/>
      <c r="P41" s="166"/>
      <c r="Q41" s="167"/>
      <c r="R41" s="167"/>
      <c r="S41" s="168"/>
      <c r="T41" s="166"/>
      <c r="U41" s="167"/>
      <c r="V41" s="167"/>
      <c r="W41" s="168"/>
      <c r="X41" s="166"/>
      <c r="Y41" s="167"/>
      <c r="Z41" s="167"/>
      <c r="AA41" s="168"/>
      <c r="AB41" s="166"/>
      <c r="AC41" s="167"/>
      <c r="AD41" s="167"/>
      <c r="AE41" s="168"/>
    </row>
    <row r="43" spans="2:31" x14ac:dyDescent="0.3">
      <c r="H43" t="s">
        <v>727</v>
      </c>
    </row>
    <row r="44" spans="2:31" x14ac:dyDescent="0.3">
      <c r="H44" t="s">
        <v>728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34" priority="4" operator="equal">
      <formula>$B$10+0</formula>
    </cfRule>
    <cfRule type="cellIs" dxfId="33" priority="5" operator="equal">
      <formula>$B$10</formula>
    </cfRule>
  </conditionalFormatting>
  <conditionalFormatting sqref="C12:C35">
    <cfRule type="cellIs" dxfId="32" priority="3" operator="equal">
      <formula>$B$10+1</formula>
    </cfRule>
  </conditionalFormatting>
  <conditionalFormatting sqref="E12:G35 I12:K35 M12:O35 Q12:S35 U12:W35 Y12:AA35 AC12:AE35">
    <cfRule type="notContainsBlanks" dxfId="31" priority="1">
      <formula>LEN(TRIM(E12))&gt;0</formula>
    </cfRule>
    <cfRule type="containsText" dxfId="30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B1:AE48"/>
  <sheetViews>
    <sheetView showGridLines="0" zoomScale="90" zoomScaleNormal="90" workbookViewId="0">
      <selection activeCell="T36" sqref="T36:W36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8.125" bestFit="1" customWidth="1"/>
    <col min="9" max="11" width="4.25" bestFit="1" customWidth="1"/>
    <col min="12" max="12" width="20.625" customWidth="1"/>
    <col min="13" max="15" width="4.25" bestFit="1" customWidth="1"/>
    <col min="16" max="16" width="24" bestFit="1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02" t="s">
        <v>11</v>
      </c>
      <c r="C2" s="103"/>
      <c r="D2" s="110" t="s">
        <v>541</v>
      </c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0" t="s">
        <v>636</v>
      </c>
      <c r="U2" s="111"/>
      <c r="V2" s="111"/>
      <c r="W2" s="111"/>
      <c r="X2" s="111"/>
      <c r="Y2" s="111"/>
      <c r="Z2" s="111"/>
      <c r="AA2" s="111"/>
      <c r="AB2" s="111"/>
      <c r="AC2" s="111"/>
      <c r="AD2" s="111"/>
      <c r="AE2" s="114"/>
    </row>
    <row r="3" spans="2:31" x14ac:dyDescent="0.3">
      <c r="B3" s="104"/>
      <c r="C3" s="105"/>
      <c r="D3" s="112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2"/>
      <c r="U3" s="113"/>
      <c r="V3" s="113"/>
      <c r="W3" s="113"/>
      <c r="X3" s="113"/>
      <c r="Y3" s="113"/>
      <c r="Z3" s="113"/>
      <c r="AA3" s="113"/>
      <c r="AB3" s="113"/>
      <c r="AC3" s="113"/>
      <c r="AD3" s="113"/>
      <c r="AE3" s="115"/>
    </row>
    <row r="4" spans="2:31" x14ac:dyDescent="0.3">
      <c r="B4" s="104"/>
      <c r="C4" s="105"/>
      <c r="D4" s="112"/>
      <c r="E4" s="113"/>
      <c r="F4" s="113"/>
      <c r="G4" s="113"/>
      <c r="H4" s="113"/>
      <c r="I4" s="113"/>
      <c r="J4" s="113"/>
      <c r="K4" s="113"/>
      <c r="L4" s="113"/>
      <c r="M4" s="113"/>
      <c r="N4" s="113"/>
      <c r="O4" s="113"/>
      <c r="P4" s="113"/>
      <c r="Q4" s="113"/>
      <c r="R4" s="113"/>
      <c r="S4" s="113"/>
      <c r="T4" s="112"/>
      <c r="U4" s="113"/>
      <c r="V4" s="113"/>
      <c r="W4" s="113"/>
      <c r="X4" s="113"/>
      <c r="Y4" s="113"/>
      <c r="Z4" s="113"/>
      <c r="AA4" s="113"/>
      <c r="AB4" s="113"/>
      <c r="AC4" s="113"/>
      <c r="AD4" s="113"/>
      <c r="AE4" s="115"/>
    </row>
    <row r="5" spans="2:31" x14ac:dyDescent="0.3">
      <c r="B5" s="104"/>
      <c r="C5" s="105"/>
      <c r="D5" s="112"/>
      <c r="E5" s="113"/>
      <c r="F5" s="113"/>
      <c r="G5" s="113"/>
      <c r="H5" s="113"/>
      <c r="I5" s="113"/>
      <c r="J5" s="113"/>
      <c r="K5" s="113"/>
      <c r="L5" s="113"/>
      <c r="M5" s="113"/>
      <c r="N5" s="113"/>
      <c r="O5" s="113"/>
      <c r="P5" s="113"/>
      <c r="Q5" s="113"/>
      <c r="R5" s="113"/>
      <c r="S5" s="113"/>
      <c r="T5" s="112"/>
      <c r="U5" s="113"/>
      <c r="V5" s="113"/>
      <c r="W5" s="113"/>
      <c r="X5" s="113"/>
      <c r="Y5" s="113"/>
      <c r="Z5" s="113"/>
      <c r="AA5" s="113"/>
      <c r="AB5" s="113"/>
      <c r="AC5" s="113"/>
      <c r="AD5" s="113"/>
      <c r="AE5" s="115"/>
    </row>
    <row r="6" spans="2:31" x14ac:dyDescent="0.3">
      <c r="B6" s="106"/>
      <c r="C6" s="107"/>
      <c r="D6" s="112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113"/>
      <c r="P6" s="113"/>
      <c r="Q6" s="113"/>
      <c r="R6" s="113"/>
      <c r="S6" s="113"/>
      <c r="T6" s="112"/>
      <c r="U6" s="113"/>
      <c r="V6" s="113"/>
      <c r="W6" s="113"/>
      <c r="X6" s="113"/>
      <c r="Y6" s="113"/>
      <c r="Z6" s="113"/>
      <c r="AA6" s="113"/>
      <c r="AB6" s="113"/>
      <c r="AC6" s="113"/>
      <c r="AD6" s="113"/>
      <c r="AE6" s="115"/>
    </row>
    <row r="7" spans="2:31" ht="17.25" thickBot="1" x14ac:dyDescent="0.35">
      <c r="B7" s="108"/>
      <c r="C7" s="109"/>
      <c r="D7" s="175"/>
      <c r="E7" s="176"/>
      <c r="F7" s="176"/>
      <c r="G7" s="176"/>
      <c r="H7" s="176"/>
      <c r="I7" s="176"/>
      <c r="J7" s="176"/>
      <c r="K7" s="176"/>
      <c r="L7" s="176"/>
      <c r="M7" s="176"/>
      <c r="N7" s="176"/>
      <c r="O7" s="176"/>
      <c r="P7" s="176"/>
      <c r="Q7" s="176"/>
      <c r="R7" s="176"/>
      <c r="S7" s="176"/>
      <c r="T7" s="175"/>
      <c r="U7" s="176"/>
      <c r="V7" s="176"/>
      <c r="W7" s="176"/>
      <c r="X7" s="176"/>
      <c r="Y7" s="176"/>
      <c r="Z7" s="176"/>
      <c r="AA7" s="176"/>
      <c r="AB7" s="176"/>
      <c r="AC7" s="176"/>
      <c r="AD7" s="176"/>
      <c r="AE7" s="177"/>
    </row>
    <row r="8" spans="2:31" ht="18" thickBot="1" x14ac:dyDescent="0.35">
      <c r="B8" s="116"/>
      <c r="C8" s="117"/>
      <c r="D8" s="120">
        <v>44879</v>
      </c>
      <c r="E8" s="121"/>
      <c r="F8" s="121"/>
      <c r="G8" s="122"/>
      <c r="H8" s="120">
        <f>D8+1</f>
        <v>44880</v>
      </c>
      <c r="I8" s="121"/>
      <c r="J8" s="121"/>
      <c r="K8" s="122"/>
      <c r="L8" s="120">
        <f>H8+1</f>
        <v>44881</v>
      </c>
      <c r="M8" s="121"/>
      <c r="N8" s="121"/>
      <c r="O8" s="122"/>
      <c r="P8" s="120">
        <f>L8+1</f>
        <v>44882</v>
      </c>
      <c r="Q8" s="121"/>
      <c r="R8" s="121"/>
      <c r="S8" s="122"/>
      <c r="T8" s="120">
        <f>P8+1</f>
        <v>44883</v>
      </c>
      <c r="U8" s="121"/>
      <c r="V8" s="121"/>
      <c r="W8" s="122"/>
      <c r="X8" s="123">
        <f>T8+1</f>
        <v>44884</v>
      </c>
      <c r="Y8" s="124"/>
      <c r="Z8" s="124"/>
      <c r="AA8" s="125"/>
      <c r="AB8" s="126">
        <f>X8+1</f>
        <v>44885</v>
      </c>
      <c r="AC8" s="127"/>
      <c r="AD8" s="127"/>
      <c r="AE8" s="128"/>
    </row>
    <row r="9" spans="2:31" ht="18" thickBot="1" x14ac:dyDescent="0.35">
      <c r="B9" s="118"/>
      <c r="C9" s="119"/>
      <c r="D9" s="129" t="s">
        <v>48</v>
      </c>
      <c r="E9" s="130"/>
      <c r="F9" s="130"/>
      <c r="G9" s="131"/>
      <c r="H9" s="129" t="s">
        <v>49</v>
      </c>
      <c r="I9" s="130"/>
      <c r="J9" s="130"/>
      <c r="K9" s="131"/>
      <c r="L9" s="129" t="s">
        <v>51</v>
      </c>
      <c r="M9" s="130"/>
      <c r="N9" s="130"/>
      <c r="O9" s="131"/>
      <c r="P9" s="129" t="s">
        <v>52</v>
      </c>
      <c r="Q9" s="130"/>
      <c r="R9" s="130"/>
      <c r="S9" s="131"/>
      <c r="T9" s="129" t="s">
        <v>53</v>
      </c>
      <c r="U9" s="130"/>
      <c r="V9" s="130"/>
      <c r="W9" s="131"/>
      <c r="X9" s="132" t="s">
        <v>54</v>
      </c>
      <c r="Y9" s="133"/>
      <c r="Z9" s="133"/>
      <c r="AA9" s="134"/>
      <c r="AB9" s="135" t="s">
        <v>55</v>
      </c>
      <c r="AC9" s="136"/>
      <c r="AD9" s="136"/>
      <c r="AE9" s="137"/>
    </row>
    <row r="10" spans="2:31" ht="17.25" thickBot="1" x14ac:dyDescent="0.35">
      <c r="B10" s="143" t="str">
        <f ca="1">TEXT(NOW(),"h")</f>
        <v>20</v>
      </c>
      <c r="C10" s="144"/>
      <c r="D10" s="12" t="s">
        <v>3</v>
      </c>
      <c r="E10" s="138" t="s">
        <v>4</v>
      </c>
      <c r="F10" s="139"/>
      <c r="G10" s="140"/>
      <c r="H10" s="12" t="s">
        <v>3</v>
      </c>
      <c r="I10" s="138" t="s">
        <v>4</v>
      </c>
      <c r="J10" s="139"/>
      <c r="K10" s="140"/>
      <c r="L10" s="12" t="s">
        <v>3</v>
      </c>
      <c r="M10" s="138" t="s">
        <v>4</v>
      </c>
      <c r="N10" s="139"/>
      <c r="O10" s="140"/>
      <c r="P10" s="12" t="s">
        <v>3</v>
      </c>
      <c r="Q10" s="138" t="s">
        <v>4</v>
      </c>
      <c r="R10" s="139"/>
      <c r="S10" s="140"/>
      <c r="T10" s="12" t="s">
        <v>3</v>
      </c>
      <c r="U10" s="138" t="s">
        <v>4</v>
      </c>
      <c r="V10" s="139"/>
      <c r="W10" s="140"/>
      <c r="X10" s="12" t="s">
        <v>3</v>
      </c>
      <c r="Y10" s="138" t="s">
        <v>4</v>
      </c>
      <c r="Z10" s="139"/>
      <c r="AA10" s="140"/>
      <c r="AB10" s="12" t="s">
        <v>3</v>
      </c>
      <c r="AC10" s="138" t="s">
        <v>4</v>
      </c>
      <c r="AD10" s="139"/>
      <c r="AE10" s="140"/>
    </row>
    <row r="11" spans="2:31" ht="20.25" x14ac:dyDescent="0.3">
      <c r="B11" s="141" t="s">
        <v>1</v>
      </c>
      <c r="C11" s="142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539</v>
      </c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 t="s">
        <v>602</v>
      </c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 t="s">
        <v>564</v>
      </c>
      <c r="I13" s="37"/>
      <c r="J13" s="17"/>
      <c r="K13" s="18"/>
      <c r="L13" s="26" t="s">
        <v>581</v>
      </c>
      <c r="M13" s="37"/>
      <c r="N13" s="17"/>
      <c r="O13" s="18"/>
      <c r="P13" s="26"/>
      <c r="Q13" s="37"/>
      <c r="R13" s="17"/>
      <c r="S13" s="18"/>
      <c r="T13" s="26" t="s">
        <v>638</v>
      </c>
      <c r="U13" s="37"/>
      <c r="V13" s="17"/>
      <c r="W13" s="18"/>
      <c r="X13" s="51" t="s">
        <v>557</v>
      </c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 t="s">
        <v>534</v>
      </c>
      <c r="E15" s="37"/>
      <c r="F15" s="17"/>
      <c r="G15" s="18"/>
      <c r="H15" s="26"/>
      <c r="I15" s="37"/>
      <c r="J15" s="17"/>
      <c r="K15" s="18"/>
      <c r="L15" s="29" t="s">
        <v>594</v>
      </c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>
        <v>1</v>
      </c>
      <c r="X17" s="42" t="s">
        <v>659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17"/>
      <c r="G18" s="30"/>
      <c r="H18" s="32" t="s">
        <v>7</v>
      </c>
      <c r="I18" s="37">
        <v>2</v>
      </c>
      <c r="J18" s="17"/>
      <c r="K18" s="30"/>
      <c r="L18" s="32" t="s">
        <v>7</v>
      </c>
      <c r="M18" s="37">
        <v>2</v>
      </c>
      <c r="N18" s="17"/>
      <c r="O18" s="30"/>
      <c r="P18" s="32" t="s">
        <v>7</v>
      </c>
      <c r="Q18" s="37">
        <v>2</v>
      </c>
      <c r="R18" s="17"/>
      <c r="S18" s="30"/>
      <c r="T18" s="32" t="s">
        <v>7</v>
      </c>
      <c r="U18" s="37">
        <v>2</v>
      </c>
      <c r="V18" s="17"/>
      <c r="W18" s="30"/>
      <c r="X18" s="32"/>
      <c r="Y18" s="37"/>
      <c r="Z18" s="17"/>
      <c r="AA18" s="30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17</v>
      </c>
      <c r="E19" s="37">
        <v>3</v>
      </c>
      <c r="F19" s="17">
        <v>3</v>
      </c>
      <c r="G19" s="18"/>
      <c r="H19" s="32" t="s">
        <v>17</v>
      </c>
      <c r="I19" s="37">
        <v>3</v>
      </c>
      <c r="J19" s="17">
        <v>3</v>
      </c>
      <c r="K19" s="18" t="s">
        <v>565</v>
      </c>
      <c r="L19" s="32" t="s">
        <v>17</v>
      </c>
      <c r="M19" s="37">
        <v>3</v>
      </c>
      <c r="N19" s="17">
        <v>3</v>
      </c>
      <c r="O19" s="18" t="s">
        <v>583</v>
      </c>
      <c r="P19" s="32" t="s">
        <v>604</v>
      </c>
      <c r="Q19" s="37">
        <v>3</v>
      </c>
      <c r="R19" s="17">
        <v>3</v>
      </c>
      <c r="S19" s="18" t="s">
        <v>601</v>
      </c>
      <c r="T19" s="32" t="s">
        <v>627</v>
      </c>
      <c r="U19" s="37">
        <v>3</v>
      </c>
      <c r="V19" s="17">
        <v>3</v>
      </c>
      <c r="W19" s="18"/>
      <c r="X19" s="32"/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 t="s">
        <v>540</v>
      </c>
      <c r="F20" s="17">
        <v>4</v>
      </c>
      <c r="G20" s="18">
        <v>4</v>
      </c>
      <c r="H20" s="29" t="s">
        <v>18</v>
      </c>
      <c r="I20" s="37"/>
      <c r="J20" s="17" t="s">
        <v>566</v>
      </c>
      <c r="K20" s="18"/>
      <c r="L20" s="32" t="s">
        <v>18</v>
      </c>
      <c r="M20" s="37" t="s">
        <v>582</v>
      </c>
      <c r="N20" s="17">
        <v>4</v>
      </c>
      <c r="O20" s="18">
        <v>4</v>
      </c>
      <c r="P20" s="32" t="s">
        <v>18</v>
      </c>
      <c r="Q20" s="37"/>
      <c r="R20" s="17">
        <v>4</v>
      </c>
      <c r="S20" s="18">
        <v>4</v>
      </c>
      <c r="T20" s="32" t="s">
        <v>18</v>
      </c>
      <c r="U20" s="37"/>
      <c r="V20" s="17">
        <v>4</v>
      </c>
      <c r="W20" s="18">
        <v>4</v>
      </c>
      <c r="X20" s="32" t="s">
        <v>667</v>
      </c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9" t="s">
        <v>21</v>
      </c>
      <c r="E21" s="46"/>
      <c r="F21" s="47"/>
      <c r="G21" s="18"/>
      <c r="H21" s="26" t="s">
        <v>21</v>
      </c>
      <c r="I21" s="37" t="s">
        <v>566</v>
      </c>
      <c r="J21" s="47"/>
      <c r="K21" s="18"/>
      <c r="L21" s="26" t="s">
        <v>21</v>
      </c>
      <c r="M21" s="37">
        <v>4</v>
      </c>
      <c r="N21" s="47"/>
      <c r="O21" s="18" t="s">
        <v>584</v>
      </c>
      <c r="P21" s="26" t="s">
        <v>606</v>
      </c>
      <c r="Q21" s="37">
        <v>4</v>
      </c>
      <c r="R21" s="17"/>
      <c r="S21" s="18" t="s">
        <v>607</v>
      </c>
      <c r="T21" s="26"/>
      <c r="U21" s="37">
        <v>4</v>
      </c>
      <c r="V21" s="17"/>
      <c r="W21" s="18"/>
      <c r="X21" s="26" t="s">
        <v>660</v>
      </c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9" t="s">
        <v>455</v>
      </c>
      <c r="E22" s="37" t="s">
        <v>543</v>
      </c>
      <c r="F22" s="28" t="s">
        <v>544</v>
      </c>
      <c r="G22" s="18" t="s">
        <v>545</v>
      </c>
      <c r="H22" s="40" t="s">
        <v>570</v>
      </c>
      <c r="I22" s="37" t="s">
        <v>561</v>
      </c>
      <c r="J22" s="23"/>
      <c r="K22" s="24"/>
      <c r="L22" s="40" t="s">
        <v>577</v>
      </c>
      <c r="M22" s="37" t="s">
        <v>584</v>
      </c>
      <c r="N22" s="28"/>
      <c r="O22" s="48"/>
      <c r="P22" s="26" t="s">
        <v>630</v>
      </c>
      <c r="Q22" s="37" t="s">
        <v>608</v>
      </c>
      <c r="R22" s="28"/>
      <c r="S22" s="18"/>
      <c r="T22" s="26"/>
      <c r="U22" s="37"/>
      <c r="V22" s="28"/>
      <c r="W22" s="48"/>
      <c r="X22" s="26"/>
      <c r="Y22" s="37"/>
      <c r="Z22" s="28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542</v>
      </c>
      <c r="E23" s="37" t="s">
        <v>546</v>
      </c>
      <c r="F23" s="47"/>
      <c r="G23" s="18" t="s">
        <v>548</v>
      </c>
      <c r="H23" s="40" t="s">
        <v>560</v>
      </c>
      <c r="I23" s="44"/>
      <c r="J23" s="23"/>
      <c r="K23" s="24"/>
      <c r="L23" s="40" t="s">
        <v>568</v>
      </c>
      <c r="M23" s="37" t="s">
        <v>586</v>
      </c>
      <c r="N23" s="17" t="s">
        <v>582</v>
      </c>
      <c r="O23" s="18"/>
      <c r="P23" s="26" t="s">
        <v>629</v>
      </c>
      <c r="Q23" s="37" t="s">
        <v>609</v>
      </c>
      <c r="R23" s="17" t="s">
        <v>610</v>
      </c>
      <c r="S23" s="18" t="s">
        <v>609</v>
      </c>
      <c r="T23" s="26" t="s">
        <v>642</v>
      </c>
      <c r="U23" s="37" t="s">
        <v>639</v>
      </c>
      <c r="V23" s="17" t="s">
        <v>640</v>
      </c>
      <c r="W23" s="18" t="s">
        <v>641</v>
      </c>
      <c r="X23" s="26" t="s">
        <v>661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 t="s">
        <v>550</v>
      </c>
      <c r="E24" s="37" t="s">
        <v>549</v>
      </c>
      <c r="F24" s="28"/>
      <c r="G24" s="30"/>
      <c r="H24" s="40" t="s">
        <v>563</v>
      </c>
      <c r="I24" s="44"/>
      <c r="J24" s="28"/>
      <c r="K24" s="30"/>
      <c r="L24" s="29" t="s">
        <v>578</v>
      </c>
      <c r="M24" s="37"/>
      <c r="N24" s="28"/>
      <c r="O24" s="30"/>
      <c r="P24" s="26" t="s">
        <v>629</v>
      </c>
      <c r="Q24" s="37" t="s">
        <v>611</v>
      </c>
      <c r="R24" s="28"/>
      <c r="S24" s="30"/>
      <c r="T24" s="26"/>
      <c r="U24" s="37" t="s">
        <v>640</v>
      </c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47"/>
      <c r="G25" s="48"/>
      <c r="H25" s="29" t="s">
        <v>568</v>
      </c>
      <c r="I25" s="38"/>
      <c r="J25" s="47"/>
      <c r="K25" s="48"/>
      <c r="L25" s="40" t="s">
        <v>574</v>
      </c>
      <c r="M25" s="38"/>
      <c r="N25" s="17" t="s">
        <v>587</v>
      </c>
      <c r="O25" s="18" t="s">
        <v>588</v>
      </c>
      <c r="P25" s="26" t="s">
        <v>629</v>
      </c>
      <c r="Q25" s="38"/>
      <c r="R25" s="17" t="s">
        <v>609</v>
      </c>
      <c r="S25" s="18"/>
      <c r="T25" s="26" t="s">
        <v>644</v>
      </c>
      <c r="U25" s="38"/>
      <c r="V25" s="17" t="s">
        <v>640</v>
      </c>
      <c r="W25" s="18" t="s">
        <v>640</v>
      </c>
      <c r="X25" s="26"/>
      <c r="Y25" s="38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551</v>
      </c>
      <c r="F26" s="17" t="s">
        <v>552</v>
      </c>
      <c r="G26" s="48"/>
      <c r="H26" s="40" t="s">
        <v>569</v>
      </c>
      <c r="I26" s="37" t="s">
        <v>567</v>
      </c>
      <c r="J26" s="23"/>
      <c r="K26" s="24"/>
      <c r="L26" s="40" t="s">
        <v>589</v>
      </c>
      <c r="M26" s="37" t="s">
        <v>590</v>
      </c>
      <c r="N26" s="17" t="s">
        <v>591</v>
      </c>
      <c r="O26" s="18" t="s">
        <v>591</v>
      </c>
      <c r="P26" s="26" t="s">
        <v>613</v>
      </c>
      <c r="Q26" s="37" t="s">
        <v>609</v>
      </c>
      <c r="R26" s="17" t="s">
        <v>614</v>
      </c>
      <c r="S26" s="18" t="s">
        <v>615</v>
      </c>
      <c r="T26" s="26" t="s">
        <v>643</v>
      </c>
      <c r="U26" s="46"/>
      <c r="V26" s="47"/>
      <c r="W26" s="18" t="s">
        <v>646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46"/>
      <c r="F27" s="28"/>
      <c r="G27" s="18" t="s">
        <v>553</v>
      </c>
      <c r="H27" s="40" t="s">
        <v>574</v>
      </c>
      <c r="I27" s="44"/>
      <c r="J27" s="28"/>
      <c r="K27" s="48"/>
      <c r="L27" s="26"/>
      <c r="M27" s="37"/>
      <c r="N27" s="28"/>
      <c r="O27" s="18"/>
      <c r="P27" s="26" t="s">
        <v>616</v>
      </c>
      <c r="Q27" s="37" t="s">
        <v>609</v>
      </c>
      <c r="R27" s="28"/>
      <c r="S27" s="18" t="s">
        <v>609</v>
      </c>
      <c r="T27" s="26"/>
      <c r="U27" s="46"/>
      <c r="V27" s="28"/>
      <c r="W27" s="48"/>
      <c r="X27" s="26"/>
      <c r="Y27" s="37"/>
      <c r="Z27" s="28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554</v>
      </c>
      <c r="F28" s="17" t="s">
        <v>555</v>
      </c>
      <c r="G28" s="18" t="s">
        <v>554</v>
      </c>
      <c r="H28" s="26"/>
      <c r="I28" s="37" t="s">
        <v>572</v>
      </c>
      <c r="J28" s="17" t="s">
        <v>572</v>
      </c>
      <c r="K28" s="18" t="s">
        <v>572</v>
      </c>
      <c r="L28" s="26"/>
      <c r="M28" s="46"/>
      <c r="N28" s="47"/>
      <c r="O28" s="48"/>
      <c r="P28" s="26" t="s">
        <v>617</v>
      </c>
      <c r="Q28" s="37" t="s">
        <v>609</v>
      </c>
      <c r="R28" s="17" t="s">
        <v>619</v>
      </c>
      <c r="S28" s="18" t="s">
        <v>622</v>
      </c>
      <c r="T28" s="26"/>
      <c r="U28" s="46"/>
      <c r="V28" s="47"/>
      <c r="W28" s="4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556</v>
      </c>
      <c r="F29" s="47"/>
      <c r="G29" s="48"/>
      <c r="H29" s="26"/>
      <c r="I29" s="46"/>
      <c r="J29" s="17" t="s">
        <v>575</v>
      </c>
      <c r="K29" s="18" t="s">
        <v>576</v>
      </c>
      <c r="L29" s="26"/>
      <c r="M29" s="37" t="s">
        <v>93</v>
      </c>
      <c r="N29" s="17" t="s">
        <v>582</v>
      </c>
      <c r="O29" s="18" t="s">
        <v>595</v>
      </c>
      <c r="P29" s="26" t="s">
        <v>620</v>
      </c>
      <c r="Q29" s="37" t="s">
        <v>621</v>
      </c>
      <c r="R29" s="17" t="s">
        <v>628</v>
      </c>
      <c r="S29" s="18" t="s">
        <v>628</v>
      </c>
      <c r="T29" s="26"/>
      <c r="U29" s="46"/>
      <c r="V29" s="54"/>
      <c r="W29" s="34"/>
      <c r="X29" s="26"/>
      <c r="Y29" s="37"/>
      <c r="Z29" s="17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>
        <v>2</v>
      </c>
      <c r="H30" s="26"/>
      <c r="I30" s="38"/>
      <c r="J30" s="28"/>
      <c r="K30" s="18">
        <v>2</v>
      </c>
      <c r="L30" s="26"/>
      <c r="M30" s="38" t="s">
        <v>591</v>
      </c>
      <c r="N30" s="28">
        <v>2</v>
      </c>
      <c r="O30" s="48"/>
      <c r="P30" s="26" t="s">
        <v>605</v>
      </c>
      <c r="Q30" s="38"/>
      <c r="R30" s="28">
        <v>2</v>
      </c>
      <c r="S30" s="18">
        <v>2</v>
      </c>
      <c r="T30" s="26" t="s">
        <v>625</v>
      </c>
      <c r="U30" s="38">
        <v>2</v>
      </c>
      <c r="V30" s="28">
        <v>2</v>
      </c>
      <c r="W30" s="18">
        <v>3</v>
      </c>
      <c r="X30" s="26" t="s">
        <v>662</v>
      </c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46"/>
      <c r="F31" s="47"/>
      <c r="G31" s="48"/>
      <c r="H31" s="26"/>
      <c r="I31" s="37">
        <v>2</v>
      </c>
      <c r="J31" s="47"/>
      <c r="K31" s="18" t="s">
        <v>575</v>
      </c>
      <c r="L31" s="26"/>
      <c r="M31" s="37">
        <v>2</v>
      </c>
      <c r="N31" s="17" t="s">
        <v>598</v>
      </c>
      <c r="O31" s="18" t="s">
        <v>599</v>
      </c>
      <c r="P31" s="26" t="s">
        <v>618</v>
      </c>
      <c r="Q31" s="37" t="s">
        <v>632</v>
      </c>
      <c r="R31" s="17">
        <v>2</v>
      </c>
      <c r="S31" s="18">
        <v>2</v>
      </c>
      <c r="T31" s="26" t="s">
        <v>626</v>
      </c>
      <c r="U31" s="37">
        <v>3</v>
      </c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46"/>
      <c r="F32" s="17" t="s">
        <v>554</v>
      </c>
      <c r="G32" s="18" t="s">
        <v>562</v>
      </c>
      <c r="H32" s="26"/>
      <c r="I32" s="37" t="s">
        <v>579</v>
      </c>
      <c r="J32" s="17"/>
      <c r="K32" s="18">
        <v>3</v>
      </c>
      <c r="L32" s="26"/>
      <c r="M32" s="37" t="s">
        <v>599</v>
      </c>
      <c r="N32" s="17"/>
      <c r="O32" s="18">
        <v>5</v>
      </c>
      <c r="P32" s="26" t="s">
        <v>624</v>
      </c>
      <c r="Q32" s="37" t="s">
        <v>633</v>
      </c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>
        <v>3</v>
      </c>
      <c r="G33" s="18"/>
      <c r="H33" s="26"/>
      <c r="I33" s="37">
        <v>3</v>
      </c>
      <c r="J33" s="17"/>
      <c r="K33" s="18">
        <v>5</v>
      </c>
      <c r="L33" s="26"/>
      <c r="M33" s="37">
        <v>5</v>
      </c>
      <c r="N33" s="17">
        <v>5</v>
      </c>
      <c r="O33" s="18"/>
      <c r="P33" s="26" t="s">
        <v>603</v>
      </c>
      <c r="Q33" s="37">
        <v>3</v>
      </c>
      <c r="R33" s="17"/>
      <c r="S33" s="18">
        <v>5</v>
      </c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>
        <v>5</v>
      </c>
      <c r="J34" s="17">
        <v>5</v>
      </c>
      <c r="K34" s="18"/>
      <c r="L34" s="26"/>
      <c r="M34" s="37">
        <v>3</v>
      </c>
      <c r="N34" s="17">
        <v>3</v>
      </c>
      <c r="O34" s="18"/>
      <c r="P34" s="26"/>
      <c r="Q34" s="37">
        <v>5</v>
      </c>
      <c r="R34" s="17">
        <v>5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02" t="s">
        <v>5</v>
      </c>
      <c r="C36" s="103"/>
      <c r="D36" s="212" t="s">
        <v>559</v>
      </c>
      <c r="E36" s="213"/>
      <c r="F36" s="213"/>
      <c r="G36" s="214"/>
      <c r="H36" s="212" t="s">
        <v>571</v>
      </c>
      <c r="I36" s="213"/>
      <c r="J36" s="213"/>
      <c r="K36" s="214"/>
      <c r="L36" s="212" t="s">
        <v>592</v>
      </c>
      <c r="M36" s="213"/>
      <c r="N36" s="213"/>
      <c r="O36" s="214"/>
      <c r="P36" s="212" t="s">
        <v>612</v>
      </c>
      <c r="Q36" s="213"/>
      <c r="R36" s="213"/>
      <c r="S36" s="214"/>
      <c r="T36" s="212" t="s">
        <v>645</v>
      </c>
      <c r="U36" s="213"/>
      <c r="V36" s="213"/>
      <c r="W36" s="214"/>
      <c r="X36" s="212"/>
      <c r="Y36" s="213"/>
      <c r="Z36" s="213"/>
      <c r="AA36" s="214"/>
      <c r="AB36" s="212"/>
      <c r="AC36" s="213"/>
      <c r="AD36" s="213"/>
      <c r="AE36" s="214"/>
    </row>
    <row r="37" spans="2:31" x14ac:dyDescent="0.3">
      <c r="B37" s="104"/>
      <c r="C37" s="105"/>
      <c r="D37" s="203" t="s">
        <v>547</v>
      </c>
      <c r="E37" s="204"/>
      <c r="F37" s="204"/>
      <c r="G37" s="205"/>
      <c r="H37" s="203" t="s">
        <v>580</v>
      </c>
      <c r="I37" s="204"/>
      <c r="J37" s="204"/>
      <c r="K37" s="205"/>
      <c r="L37" s="203" t="s">
        <v>593</v>
      </c>
      <c r="M37" s="204"/>
      <c r="N37" s="204"/>
      <c r="O37" s="205"/>
      <c r="P37" s="203" t="s">
        <v>623</v>
      </c>
      <c r="Q37" s="204"/>
      <c r="R37" s="204"/>
      <c r="S37" s="205"/>
      <c r="T37" s="203" t="s">
        <v>656</v>
      </c>
      <c r="U37" s="204"/>
      <c r="V37" s="204"/>
      <c r="W37" s="205"/>
      <c r="X37" s="203"/>
      <c r="Y37" s="204"/>
      <c r="Z37" s="204"/>
      <c r="AA37" s="205"/>
      <c r="AB37" s="203"/>
      <c r="AC37" s="204"/>
      <c r="AD37" s="204"/>
      <c r="AE37" s="205"/>
    </row>
    <row r="38" spans="2:31" x14ac:dyDescent="0.3">
      <c r="B38" s="104"/>
      <c r="C38" s="105"/>
      <c r="D38" s="203" t="s">
        <v>558</v>
      </c>
      <c r="E38" s="204"/>
      <c r="F38" s="204"/>
      <c r="G38" s="205"/>
      <c r="H38" s="203"/>
      <c r="I38" s="204"/>
      <c r="J38" s="204"/>
      <c r="K38" s="205"/>
      <c r="L38" s="203" t="s">
        <v>597</v>
      </c>
      <c r="M38" s="204"/>
      <c r="N38" s="204"/>
      <c r="O38" s="205"/>
      <c r="P38" s="203" t="s">
        <v>635</v>
      </c>
      <c r="Q38" s="204"/>
      <c r="R38" s="204"/>
      <c r="S38" s="205"/>
      <c r="T38" s="203" t="s">
        <v>657</v>
      </c>
      <c r="U38" s="204"/>
      <c r="V38" s="204"/>
      <c r="W38" s="205"/>
      <c r="X38" s="203"/>
      <c r="Y38" s="204"/>
      <c r="Z38" s="204"/>
      <c r="AA38" s="205"/>
      <c r="AB38" s="203"/>
      <c r="AC38" s="204"/>
      <c r="AD38" s="204"/>
      <c r="AE38" s="205"/>
    </row>
    <row r="39" spans="2:31" x14ac:dyDescent="0.3">
      <c r="B39" s="104"/>
      <c r="C39" s="105"/>
      <c r="D39" s="203"/>
      <c r="E39" s="204"/>
      <c r="F39" s="204"/>
      <c r="G39" s="205"/>
      <c r="H39" s="203"/>
      <c r="I39" s="204"/>
      <c r="J39" s="204"/>
      <c r="K39" s="205"/>
      <c r="L39" s="203" t="s">
        <v>600</v>
      </c>
      <c r="M39" s="204"/>
      <c r="N39" s="204"/>
      <c r="O39" s="205"/>
      <c r="P39" s="203"/>
      <c r="Q39" s="204"/>
      <c r="R39" s="204"/>
      <c r="S39" s="205"/>
      <c r="T39" s="203" t="s">
        <v>658</v>
      </c>
      <c r="U39" s="204"/>
      <c r="V39" s="204"/>
      <c r="W39" s="205"/>
      <c r="X39" s="203"/>
      <c r="Y39" s="204"/>
      <c r="Z39" s="204"/>
      <c r="AA39" s="205"/>
      <c r="AB39" s="203"/>
      <c r="AC39" s="204"/>
      <c r="AD39" s="204"/>
      <c r="AE39" s="205"/>
    </row>
    <row r="40" spans="2:31" x14ac:dyDescent="0.3">
      <c r="B40" s="106"/>
      <c r="C40" s="107"/>
      <c r="D40" s="160"/>
      <c r="E40" s="161"/>
      <c r="F40" s="161"/>
      <c r="G40" s="162"/>
      <c r="H40" s="160"/>
      <c r="I40" s="161"/>
      <c r="J40" s="161"/>
      <c r="K40" s="162"/>
      <c r="L40" s="160"/>
      <c r="M40" s="161"/>
      <c r="N40" s="161"/>
      <c r="O40" s="162"/>
      <c r="P40" s="160"/>
      <c r="Q40" s="161"/>
      <c r="R40" s="161"/>
      <c r="S40" s="162"/>
      <c r="T40" s="160" t="s">
        <v>668</v>
      </c>
      <c r="U40" s="161"/>
      <c r="V40" s="161"/>
      <c r="W40" s="162"/>
      <c r="X40" s="160"/>
      <c r="Y40" s="161"/>
      <c r="Z40" s="161"/>
      <c r="AA40" s="162"/>
      <c r="AB40" s="160"/>
      <c r="AC40" s="161"/>
      <c r="AD40" s="161"/>
      <c r="AE40" s="162"/>
    </row>
    <row r="41" spans="2:31" ht="17.25" thickBot="1" x14ac:dyDescent="0.35">
      <c r="B41" s="108"/>
      <c r="C41" s="109"/>
      <c r="D41" s="166"/>
      <c r="E41" s="167"/>
      <c r="F41" s="167"/>
      <c r="G41" s="168"/>
      <c r="H41" s="166"/>
      <c r="I41" s="167"/>
      <c r="J41" s="167"/>
      <c r="K41" s="168"/>
      <c r="L41" s="166"/>
      <c r="M41" s="167"/>
      <c r="N41" s="167"/>
      <c r="O41" s="168"/>
      <c r="P41" s="166"/>
      <c r="Q41" s="167"/>
      <c r="R41" s="167"/>
      <c r="S41" s="168"/>
      <c r="T41" s="166"/>
      <c r="U41" s="167"/>
      <c r="V41" s="167"/>
      <c r="W41" s="168"/>
      <c r="X41" s="166"/>
      <c r="Y41" s="167"/>
      <c r="Z41" s="167"/>
      <c r="AA41" s="168"/>
      <c r="AB41" s="166"/>
      <c r="AC41" s="167"/>
      <c r="AD41" s="167"/>
      <c r="AE41" s="168"/>
    </row>
    <row r="43" spans="2:31" x14ac:dyDescent="0.3">
      <c r="H43" t="s">
        <v>573</v>
      </c>
    </row>
    <row r="44" spans="2:31" x14ac:dyDescent="0.3">
      <c r="H44" t="s">
        <v>585</v>
      </c>
    </row>
    <row r="45" spans="2:31" x14ac:dyDescent="0.3">
      <c r="H45" t="s">
        <v>596</v>
      </c>
    </row>
    <row r="46" spans="2:31" x14ac:dyDescent="0.3">
      <c r="H46" s="56" t="s">
        <v>634</v>
      </c>
    </row>
    <row r="47" spans="2:31" x14ac:dyDescent="0.3">
      <c r="H47" t="s">
        <v>631</v>
      </c>
    </row>
    <row r="48" spans="2:31" x14ac:dyDescent="0.3">
      <c r="H48" t="s">
        <v>637</v>
      </c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29" priority="4" operator="equal">
      <formula>$B$10+0</formula>
    </cfRule>
    <cfRule type="cellIs" dxfId="28" priority="5" operator="equal">
      <formula>$B$10</formula>
    </cfRule>
  </conditionalFormatting>
  <conditionalFormatting sqref="C12:C35">
    <cfRule type="cellIs" dxfId="27" priority="3" operator="equal">
      <formula>$B$10+1</formula>
    </cfRule>
  </conditionalFormatting>
  <conditionalFormatting sqref="E12:G35 I12:K35 M12:O35 Q12:S35 U12:W35 Y12:AA35 AC12:AE35">
    <cfRule type="notContainsBlanks" dxfId="26" priority="1">
      <formula>LEN(TRIM(E12))&gt;0</formula>
    </cfRule>
    <cfRule type="containsText" dxfId="25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B1:AE45"/>
  <sheetViews>
    <sheetView showGridLines="0" zoomScale="90" zoomScaleNormal="90" workbookViewId="0">
      <selection activeCell="T2" sqref="T2:AE7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02" t="s">
        <v>11</v>
      </c>
      <c r="C2" s="103"/>
      <c r="D2" s="110" t="s">
        <v>532</v>
      </c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0" t="s">
        <v>531</v>
      </c>
      <c r="U2" s="111"/>
      <c r="V2" s="111"/>
      <c r="W2" s="111"/>
      <c r="X2" s="111"/>
      <c r="Y2" s="111"/>
      <c r="Z2" s="111"/>
      <c r="AA2" s="111"/>
      <c r="AB2" s="111"/>
      <c r="AC2" s="111"/>
      <c r="AD2" s="111"/>
      <c r="AE2" s="114"/>
    </row>
    <row r="3" spans="2:31" x14ac:dyDescent="0.3">
      <c r="B3" s="104"/>
      <c r="C3" s="105"/>
      <c r="D3" s="112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2"/>
      <c r="U3" s="113"/>
      <c r="V3" s="113"/>
      <c r="W3" s="113"/>
      <c r="X3" s="113"/>
      <c r="Y3" s="113"/>
      <c r="Z3" s="113"/>
      <c r="AA3" s="113"/>
      <c r="AB3" s="113"/>
      <c r="AC3" s="113"/>
      <c r="AD3" s="113"/>
      <c r="AE3" s="115"/>
    </row>
    <row r="4" spans="2:31" x14ac:dyDescent="0.3">
      <c r="B4" s="104"/>
      <c r="C4" s="105"/>
      <c r="D4" s="112"/>
      <c r="E4" s="113"/>
      <c r="F4" s="113"/>
      <c r="G4" s="113"/>
      <c r="H4" s="113"/>
      <c r="I4" s="113"/>
      <c r="J4" s="113"/>
      <c r="K4" s="113"/>
      <c r="L4" s="113"/>
      <c r="M4" s="113"/>
      <c r="N4" s="113"/>
      <c r="O4" s="113"/>
      <c r="P4" s="113"/>
      <c r="Q4" s="113"/>
      <c r="R4" s="113"/>
      <c r="S4" s="113"/>
      <c r="T4" s="112"/>
      <c r="U4" s="113"/>
      <c r="V4" s="113"/>
      <c r="W4" s="113"/>
      <c r="X4" s="113"/>
      <c r="Y4" s="113"/>
      <c r="Z4" s="113"/>
      <c r="AA4" s="113"/>
      <c r="AB4" s="113"/>
      <c r="AC4" s="113"/>
      <c r="AD4" s="113"/>
      <c r="AE4" s="115"/>
    </row>
    <row r="5" spans="2:31" x14ac:dyDescent="0.3">
      <c r="B5" s="104"/>
      <c r="C5" s="105"/>
      <c r="D5" s="112"/>
      <c r="E5" s="113"/>
      <c r="F5" s="113"/>
      <c r="G5" s="113"/>
      <c r="H5" s="113"/>
      <c r="I5" s="113"/>
      <c r="J5" s="113"/>
      <c r="K5" s="113"/>
      <c r="L5" s="113"/>
      <c r="M5" s="113"/>
      <c r="N5" s="113"/>
      <c r="O5" s="113"/>
      <c r="P5" s="113"/>
      <c r="Q5" s="113"/>
      <c r="R5" s="113"/>
      <c r="S5" s="113"/>
      <c r="T5" s="112"/>
      <c r="U5" s="113"/>
      <c r="V5" s="113"/>
      <c r="W5" s="113"/>
      <c r="X5" s="113"/>
      <c r="Y5" s="113"/>
      <c r="Z5" s="113"/>
      <c r="AA5" s="113"/>
      <c r="AB5" s="113"/>
      <c r="AC5" s="113"/>
      <c r="AD5" s="113"/>
      <c r="AE5" s="115"/>
    </row>
    <row r="6" spans="2:31" x14ac:dyDescent="0.3">
      <c r="B6" s="106"/>
      <c r="C6" s="107"/>
      <c r="D6" s="112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113"/>
      <c r="P6" s="113"/>
      <c r="Q6" s="113"/>
      <c r="R6" s="113"/>
      <c r="S6" s="113"/>
      <c r="T6" s="112"/>
      <c r="U6" s="113"/>
      <c r="V6" s="113"/>
      <c r="W6" s="113"/>
      <c r="X6" s="113"/>
      <c r="Y6" s="113"/>
      <c r="Z6" s="113"/>
      <c r="AA6" s="113"/>
      <c r="AB6" s="113"/>
      <c r="AC6" s="113"/>
      <c r="AD6" s="113"/>
      <c r="AE6" s="115"/>
    </row>
    <row r="7" spans="2:31" ht="17.25" thickBot="1" x14ac:dyDescent="0.35">
      <c r="B7" s="108"/>
      <c r="C7" s="109"/>
      <c r="D7" s="175"/>
      <c r="E7" s="176"/>
      <c r="F7" s="176"/>
      <c r="G7" s="176"/>
      <c r="H7" s="176"/>
      <c r="I7" s="176"/>
      <c r="J7" s="176"/>
      <c r="K7" s="176"/>
      <c r="L7" s="176"/>
      <c r="M7" s="176"/>
      <c r="N7" s="176"/>
      <c r="O7" s="176"/>
      <c r="P7" s="176"/>
      <c r="Q7" s="176"/>
      <c r="R7" s="176"/>
      <c r="S7" s="176"/>
      <c r="T7" s="175"/>
      <c r="U7" s="176"/>
      <c r="V7" s="176"/>
      <c r="W7" s="176"/>
      <c r="X7" s="176"/>
      <c r="Y7" s="176"/>
      <c r="Z7" s="176"/>
      <c r="AA7" s="176"/>
      <c r="AB7" s="176"/>
      <c r="AC7" s="176"/>
      <c r="AD7" s="176"/>
      <c r="AE7" s="177"/>
    </row>
    <row r="8" spans="2:31" ht="18" thickBot="1" x14ac:dyDescent="0.35">
      <c r="B8" s="116"/>
      <c r="C8" s="117"/>
      <c r="D8" s="120">
        <v>44872</v>
      </c>
      <c r="E8" s="121"/>
      <c r="F8" s="121"/>
      <c r="G8" s="122"/>
      <c r="H8" s="120">
        <f>D8+1</f>
        <v>44873</v>
      </c>
      <c r="I8" s="121"/>
      <c r="J8" s="121"/>
      <c r="K8" s="122"/>
      <c r="L8" s="120">
        <f>H8+1</f>
        <v>44874</v>
      </c>
      <c r="M8" s="121"/>
      <c r="N8" s="121"/>
      <c r="O8" s="122"/>
      <c r="P8" s="120">
        <f>L8+1</f>
        <v>44875</v>
      </c>
      <c r="Q8" s="121"/>
      <c r="R8" s="121"/>
      <c r="S8" s="122"/>
      <c r="T8" s="120">
        <f>P8+1</f>
        <v>44876</v>
      </c>
      <c r="U8" s="121"/>
      <c r="V8" s="121"/>
      <c r="W8" s="122"/>
      <c r="X8" s="123">
        <f>T8+1</f>
        <v>44877</v>
      </c>
      <c r="Y8" s="124"/>
      <c r="Z8" s="124"/>
      <c r="AA8" s="125"/>
      <c r="AB8" s="126">
        <f>X8+1</f>
        <v>44878</v>
      </c>
      <c r="AC8" s="127"/>
      <c r="AD8" s="127"/>
      <c r="AE8" s="128"/>
    </row>
    <row r="9" spans="2:31" ht="18" thickBot="1" x14ac:dyDescent="0.35">
      <c r="B9" s="118"/>
      <c r="C9" s="119"/>
      <c r="D9" s="129" t="s">
        <v>50</v>
      </c>
      <c r="E9" s="130"/>
      <c r="F9" s="130"/>
      <c r="G9" s="131"/>
      <c r="H9" s="129" t="s">
        <v>49</v>
      </c>
      <c r="I9" s="130"/>
      <c r="J9" s="130"/>
      <c r="K9" s="131"/>
      <c r="L9" s="129" t="s">
        <v>51</v>
      </c>
      <c r="M9" s="130"/>
      <c r="N9" s="130"/>
      <c r="O9" s="131"/>
      <c r="P9" s="129" t="s">
        <v>52</v>
      </c>
      <c r="Q9" s="130"/>
      <c r="R9" s="130"/>
      <c r="S9" s="131"/>
      <c r="T9" s="129" t="s">
        <v>53</v>
      </c>
      <c r="U9" s="130"/>
      <c r="V9" s="130"/>
      <c r="W9" s="131"/>
      <c r="X9" s="132" t="s">
        <v>54</v>
      </c>
      <c r="Y9" s="133"/>
      <c r="Z9" s="133"/>
      <c r="AA9" s="134"/>
      <c r="AB9" s="135" t="s">
        <v>55</v>
      </c>
      <c r="AC9" s="136"/>
      <c r="AD9" s="136"/>
      <c r="AE9" s="137"/>
    </row>
    <row r="10" spans="2:31" ht="17.25" thickBot="1" x14ac:dyDescent="0.35">
      <c r="B10" s="143" t="str">
        <f ca="1">TEXT(NOW(),"h")</f>
        <v>20</v>
      </c>
      <c r="C10" s="144"/>
      <c r="D10" s="12" t="s">
        <v>3</v>
      </c>
      <c r="E10" s="138" t="s">
        <v>4</v>
      </c>
      <c r="F10" s="139"/>
      <c r="G10" s="140"/>
      <c r="H10" s="12" t="s">
        <v>3</v>
      </c>
      <c r="I10" s="138" t="s">
        <v>4</v>
      </c>
      <c r="J10" s="139"/>
      <c r="K10" s="140"/>
      <c r="L10" s="12" t="s">
        <v>3</v>
      </c>
      <c r="M10" s="138" t="s">
        <v>4</v>
      </c>
      <c r="N10" s="139"/>
      <c r="O10" s="140"/>
      <c r="P10" s="12" t="s">
        <v>3</v>
      </c>
      <c r="Q10" s="138" t="s">
        <v>4</v>
      </c>
      <c r="R10" s="139"/>
      <c r="S10" s="140"/>
      <c r="T10" s="12" t="s">
        <v>3</v>
      </c>
      <c r="U10" s="138" t="s">
        <v>4</v>
      </c>
      <c r="V10" s="139"/>
      <c r="W10" s="140"/>
      <c r="X10" s="12" t="s">
        <v>3</v>
      </c>
      <c r="Y10" s="138" t="s">
        <v>4</v>
      </c>
      <c r="Z10" s="139"/>
      <c r="AA10" s="140"/>
      <c r="AB10" s="12" t="s">
        <v>3</v>
      </c>
      <c r="AC10" s="138" t="s">
        <v>4</v>
      </c>
      <c r="AD10" s="139"/>
      <c r="AE10" s="140"/>
    </row>
    <row r="11" spans="2:31" ht="20.25" x14ac:dyDescent="0.3">
      <c r="B11" s="141" t="s">
        <v>1</v>
      </c>
      <c r="C11" s="142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 t="s">
        <v>504</v>
      </c>
      <c r="Q11" s="36" t="s">
        <v>8</v>
      </c>
      <c r="R11" s="14" t="s">
        <v>9</v>
      </c>
      <c r="S11" s="15" t="s">
        <v>10</v>
      </c>
      <c r="T11" s="25" t="s">
        <v>513</v>
      </c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277</v>
      </c>
      <c r="E12" s="37"/>
      <c r="F12" s="17"/>
      <c r="G12" s="18"/>
      <c r="H12" s="26" t="s">
        <v>461</v>
      </c>
      <c r="I12" s="37"/>
      <c r="J12" s="17"/>
      <c r="K12" s="18"/>
      <c r="L12" s="26" t="s">
        <v>483</v>
      </c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35" t="s">
        <v>493</v>
      </c>
      <c r="I15" s="37"/>
      <c r="J15" s="17"/>
      <c r="K15" s="18"/>
      <c r="L15" s="26"/>
      <c r="M15" s="37"/>
      <c r="N15" s="17"/>
      <c r="O15" s="18"/>
      <c r="P15" s="51" t="s">
        <v>437</v>
      </c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>
        <v>1</v>
      </c>
      <c r="X17" s="29" t="s">
        <v>245</v>
      </c>
      <c r="Y17" s="37"/>
      <c r="Z17" s="17"/>
      <c r="AA17" s="18"/>
      <c r="AB17" s="26" t="s">
        <v>413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17"/>
      <c r="G18" s="30"/>
      <c r="H18" s="32" t="s">
        <v>7</v>
      </c>
      <c r="I18" s="37">
        <v>2</v>
      </c>
      <c r="J18" s="17"/>
      <c r="K18" s="30"/>
      <c r="L18" s="32" t="s">
        <v>7</v>
      </c>
      <c r="M18" s="37">
        <v>2</v>
      </c>
      <c r="N18" s="17"/>
      <c r="O18" s="30"/>
      <c r="P18" s="32" t="s">
        <v>7</v>
      </c>
      <c r="Q18" s="37">
        <v>2</v>
      </c>
      <c r="R18" s="17"/>
      <c r="S18" s="30"/>
      <c r="T18" s="32" t="s">
        <v>7</v>
      </c>
      <c r="U18" s="37">
        <v>2</v>
      </c>
      <c r="V18" s="17"/>
      <c r="W18" s="30"/>
      <c r="X18" s="53" t="s">
        <v>7</v>
      </c>
      <c r="Y18" s="37"/>
      <c r="Z18" s="17"/>
      <c r="AA18" s="30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17</v>
      </c>
      <c r="E19" s="37">
        <v>3</v>
      </c>
      <c r="F19" s="17">
        <v>3</v>
      </c>
      <c r="G19" s="18" t="s">
        <v>436</v>
      </c>
      <c r="H19" s="32" t="s">
        <v>17</v>
      </c>
      <c r="I19" s="37">
        <v>3</v>
      </c>
      <c r="J19" s="17">
        <v>3</v>
      </c>
      <c r="K19" s="18" t="s">
        <v>462</v>
      </c>
      <c r="L19" s="32" t="s">
        <v>17</v>
      </c>
      <c r="M19" s="37">
        <v>3</v>
      </c>
      <c r="N19" s="17">
        <v>3</v>
      </c>
      <c r="O19" s="18"/>
      <c r="P19" s="32" t="s">
        <v>17</v>
      </c>
      <c r="Q19" s="37">
        <v>3</v>
      </c>
      <c r="R19" s="17">
        <v>3</v>
      </c>
      <c r="S19" s="18"/>
      <c r="T19" s="32" t="s">
        <v>17</v>
      </c>
      <c r="U19" s="37">
        <v>3</v>
      </c>
      <c r="V19" s="17">
        <v>3</v>
      </c>
      <c r="W19" s="18" t="s">
        <v>511</v>
      </c>
      <c r="X19" s="32" t="s">
        <v>17</v>
      </c>
      <c r="Y19" s="37"/>
      <c r="Z19" s="17"/>
      <c r="AA19" s="18">
        <v>3</v>
      </c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 t="s">
        <v>438</v>
      </c>
      <c r="F20" s="17">
        <v>4</v>
      </c>
      <c r="G20" s="18">
        <v>4</v>
      </c>
      <c r="H20" s="32" t="s">
        <v>18</v>
      </c>
      <c r="I20" s="37" t="s">
        <v>464</v>
      </c>
      <c r="J20" s="17">
        <v>4</v>
      </c>
      <c r="K20" s="18">
        <v>4</v>
      </c>
      <c r="L20" s="32" t="s">
        <v>18</v>
      </c>
      <c r="M20" s="37"/>
      <c r="N20" s="17">
        <v>4</v>
      </c>
      <c r="O20" s="18">
        <v>4</v>
      </c>
      <c r="P20" s="32" t="s">
        <v>18</v>
      </c>
      <c r="Q20" s="37" t="s">
        <v>502</v>
      </c>
      <c r="R20" s="17">
        <v>4</v>
      </c>
      <c r="S20" s="18"/>
      <c r="T20" s="29" t="s">
        <v>18</v>
      </c>
      <c r="U20" s="37" t="s">
        <v>512</v>
      </c>
      <c r="V20" s="17"/>
      <c r="W20" s="18"/>
      <c r="X20" s="45" t="s">
        <v>524</v>
      </c>
      <c r="Y20" s="37">
        <v>3</v>
      </c>
      <c r="Z20" s="17"/>
      <c r="AA20" s="18" t="s">
        <v>529</v>
      </c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21</v>
      </c>
      <c r="E21" s="37" t="s">
        <v>439</v>
      </c>
      <c r="F21" s="17" t="s">
        <v>440</v>
      </c>
      <c r="G21" s="18" t="s">
        <v>440</v>
      </c>
      <c r="H21" s="26" t="s">
        <v>21</v>
      </c>
      <c r="I21" s="37">
        <v>4</v>
      </c>
      <c r="J21" s="17">
        <v>4</v>
      </c>
      <c r="K21" s="18" t="s">
        <v>464</v>
      </c>
      <c r="L21" s="29" t="s">
        <v>21</v>
      </c>
      <c r="M21" s="37">
        <v>4</v>
      </c>
      <c r="N21" s="17"/>
      <c r="O21" s="18" t="s">
        <v>484</v>
      </c>
      <c r="P21" s="29" t="s">
        <v>21</v>
      </c>
      <c r="Q21" s="37"/>
      <c r="R21" s="17"/>
      <c r="S21" s="18"/>
      <c r="T21" s="43" t="s">
        <v>509</v>
      </c>
      <c r="U21" s="37" t="s">
        <v>515</v>
      </c>
      <c r="V21" s="17" t="s">
        <v>515</v>
      </c>
      <c r="W21" s="18" t="s">
        <v>516</v>
      </c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9" t="s">
        <v>496</v>
      </c>
      <c r="E22" s="37" t="s">
        <v>440</v>
      </c>
      <c r="F22" s="28"/>
      <c r="G22" s="18" t="s">
        <v>442</v>
      </c>
      <c r="H22" s="29" t="s">
        <v>447</v>
      </c>
      <c r="I22" s="37" t="s">
        <v>465</v>
      </c>
      <c r="J22" s="28"/>
      <c r="K22" s="18" t="s">
        <v>464</v>
      </c>
      <c r="L22" s="43" t="s">
        <v>478</v>
      </c>
      <c r="M22" s="37" t="s">
        <v>485</v>
      </c>
      <c r="N22" s="28"/>
      <c r="O22" s="18" t="s">
        <v>484</v>
      </c>
      <c r="P22" s="29" t="s">
        <v>508</v>
      </c>
      <c r="Q22" s="44" t="s">
        <v>498</v>
      </c>
      <c r="R22" s="23"/>
      <c r="S22" s="24"/>
      <c r="T22" s="43" t="s">
        <v>510</v>
      </c>
      <c r="U22" s="37" t="s">
        <v>517</v>
      </c>
      <c r="V22" s="28"/>
      <c r="W22" s="18"/>
      <c r="X22" s="26"/>
      <c r="Y22" s="37">
        <v>2</v>
      </c>
      <c r="Z22" s="28">
        <v>2</v>
      </c>
      <c r="AA22" s="18" t="s">
        <v>530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9" t="s">
        <v>420</v>
      </c>
      <c r="E23" s="37" t="s">
        <v>441</v>
      </c>
      <c r="F23" s="17" t="s">
        <v>441</v>
      </c>
      <c r="G23" s="18" t="s">
        <v>440</v>
      </c>
      <c r="H23" s="43" t="s">
        <v>454</v>
      </c>
      <c r="I23" s="37" t="s">
        <v>466</v>
      </c>
      <c r="J23" s="17" t="s">
        <v>464</v>
      </c>
      <c r="K23" s="18"/>
      <c r="L23" s="43" t="s">
        <v>479</v>
      </c>
      <c r="M23" s="37" t="s">
        <v>486</v>
      </c>
      <c r="N23" s="17" t="s">
        <v>485</v>
      </c>
      <c r="O23" s="18"/>
      <c r="P23" s="26" t="s">
        <v>499</v>
      </c>
      <c r="Q23" s="44"/>
      <c r="R23" s="23"/>
      <c r="S23" s="24"/>
      <c r="T23" s="43" t="s">
        <v>523</v>
      </c>
      <c r="U23" s="37" t="s">
        <v>515</v>
      </c>
      <c r="V23" s="17" t="s">
        <v>515</v>
      </c>
      <c r="W23" s="18" t="s">
        <v>520</v>
      </c>
      <c r="X23" s="26"/>
      <c r="Y23" s="37" t="s">
        <v>530</v>
      </c>
      <c r="Z23" s="17" t="s">
        <v>530</v>
      </c>
      <c r="AA23" s="18" t="s">
        <v>530</v>
      </c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 t="s">
        <v>443</v>
      </c>
      <c r="E24" s="37"/>
      <c r="F24" s="28"/>
      <c r="G24" s="30"/>
      <c r="H24" s="29" t="s">
        <v>455</v>
      </c>
      <c r="I24" s="37"/>
      <c r="J24" s="28"/>
      <c r="K24" s="30"/>
      <c r="L24" s="29" t="s">
        <v>480</v>
      </c>
      <c r="M24" s="17" t="s">
        <v>485</v>
      </c>
      <c r="N24" s="28"/>
      <c r="O24" s="30"/>
      <c r="P24" s="26"/>
      <c r="Q24" s="37"/>
      <c r="R24" s="28"/>
      <c r="S24" s="30"/>
      <c r="T24" s="26" t="s">
        <v>519</v>
      </c>
      <c r="U24" s="37" t="s">
        <v>521</v>
      </c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17" t="s">
        <v>445</v>
      </c>
      <c r="G25" s="18"/>
      <c r="H25" s="29" t="s">
        <v>456</v>
      </c>
      <c r="I25" s="38"/>
      <c r="J25" s="17" t="s">
        <v>19</v>
      </c>
      <c r="K25" s="18" t="s">
        <v>469</v>
      </c>
      <c r="L25" s="26"/>
      <c r="M25" s="38"/>
      <c r="N25" s="17" t="s">
        <v>485</v>
      </c>
      <c r="O25" s="18"/>
      <c r="P25" s="26"/>
      <c r="Q25" s="38"/>
      <c r="R25" s="17"/>
      <c r="S25" s="18"/>
      <c r="T25" s="26"/>
      <c r="U25" s="38"/>
      <c r="V25" s="17" t="s">
        <v>515</v>
      </c>
      <c r="W25" s="18" t="s">
        <v>515</v>
      </c>
      <c r="X25" s="26"/>
      <c r="Y25" s="38"/>
      <c r="Z25" s="47"/>
      <c r="AA25" s="4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441</v>
      </c>
      <c r="F26" s="17" t="s">
        <v>446</v>
      </c>
      <c r="G26" s="18" t="s">
        <v>448</v>
      </c>
      <c r="H26" s="26" t="s">
        <v>463</v>
      </c>
      <c r="I26" s="37" t="s">
        <v>469</v>
      </c>
      <c r="J26" s="17" t="s">
        <v>469</v>
      </c>
      <c r="K26" s="18" t="s">
        <v>470</v>
      </c>
      <c r="L26" s="26"/>
      <c r="M26" s="37" t="s">
        <v>487</v>
      </c>
      <c r="N26" s="17" t="s">
        <v>488</v>
      </c>
      <c r="O26" s="18" t="s">
        <v>489</v>
      </c>
      <c r="P26" s="26"/>
      <c r="Q26" s="44" t="s">
        <v>500</v>
      </c>
      <c r="R26" s="23"/>
      <c r="S26" s="24"/>
      <c r="T26" s="26"/>
      <c r="U26" s="37" t="s">
        <v>522</v>
      </c>
      <c r="V26" s="47"/>
      <c r="W26" s="48"/>
      <c r="X26" s="26"/>
      <c r="Y26" s="37" t="s">
        <v>535</v>
      </c>
      <c r="Z26" s="47"/>
      <c r="AA26" s="4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/>
      <c r="F27" s="28"/>
      <c r="G27" s="18"/>
      <c r="H27" s="26"/>
      <c r="I27" s="37" t="s">
        <v>469</v>
      </c>
      <c r="J27" s="28"/>
      <c r="K27" s="18" t="s">
        <v>472</v>
      </c>
      <c r="L27" s="26"/>
      <c r="M27" s="37" t="s">
        <v>485</v>
      </c>
      <c r="N27" s="28"/>
      <c r="O27" s="18" t="s">
        <v>488</v>
      </c>
      <c r="P27" s="26"/>
      <c r="Q27" s="44"/>
      <c r="R27" s="23"/>
      <c r="S27" s="24"/>
      <c r="T27" s="26"/>
      <c r="U27" s="46"/>
      <c r="V27" s="28"/>
      <c r="W27" s="48"/>
      <c r="X27" s="26"/>
      <c r="Y27" s="37" t="s">
        <v>535</v>
      </c>
      <c r="Z27" s="28"/>
      <c r="AA27" s="18" t="s">
        <v>535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440</v>
      </c>
      <c r="F28" s="17" t="s">
        <v>450</v>
      </c>
      <c r="G28" s="18" t="s">
        <v>440</v>
      </c>
      <c r="H28" s="26"/>
      <c r="I28" s="37" t="s">
        <v>473</v>
      </c>
      <c r="J28" s="17" t="s">
        <v>474</v>
      </c>
      <c r="K28" s="18" t="s">
        <v>475</v>
      </c>
      <c r="L28" s="26"/>
      <c r="M28" s="37" t="s">
        <v>488</v>
      </c>
      <c r="N28" s="17" t="s">
        <v>488</v>
      </c>
      <c r="O28" s="18" t="s">
        <v>492</v>
      </c>
      <c r="P28" s="26"/>
      <c r="Q28" s="44"/>
      <c r="R28" s="23"/>
      <c r="S28" s="24"/>
      <c r="T28" s="26"/>
      <c r="U28" s="46"/>
      <c r="V28" s="17" t="s">
        <v>525</v>
      </c>
      <c r="W28" s="18" t="s">
        <v>527</v>
      </c>
      <c r="X28" s="26"/>
      <c r="Y28" s="37" t="s">
        <v>536</v>
      </c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440</v>
      </c>
      <c r="F29" s="17" t="s">
        <v>451</v>
      </c>
      <c r="G29" s="18" t="s">
        <v>440</v>
      </c>
      <c r="H29" s="26"/>
      <c r="I29" s="37" t="s">
        <v>472</v>
      </c>
      <c r="J29" s="17" t="s">
        <v>472</v>
      </c>
      <c r="K29" s="18" t="s">
        <v>472</v>
      </c>
      <c r="L29" s="26"/>
      <c r="M29" s="37" t="s">
        <v>488</v>
      </c>
      <c r="N29" s="17" t="s">
        <v>214</v>
      </c>
      <c r="O29" s="18" t="s">
        <v>214</v>
      </c>
      <c r="P29" s="26"/>
      <c r="Q29" s="37">
        <v>2</v>
      </c>
      <c r="R29" s="17"/>
      <c r="S29" s="18" t="s">
        <v>506</v>
      </c>
      <c r="T29" s="26"/>
      <c r="U29" s="46"/>
      <c r="V29" s="17" t="s">
        <v>528</v>
      </c>
      <c r="W29" s="48"/>
      <c r="X29" s="26"/>
      <c r="Y29" s="37">
        <v>3</v>
      </c>
      <c r="Z29" s="17">
        <v>3</v>
      </c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>
        <v>2</v>
      </c>
      <c r="H30" s="26"/>
      <c r="I30" s="38"/>
      <c r="J30" s="28"/>
      <c r="K30" s="18">
        <v>2</v>
      </c>
      <c r="L30" s="26"/>
      <c r="M30" s="38">
        <v>2</v>
      </c>
      <c r="N30" s="28" t="s">
        <v>495</v>
      </c>
      <c r="O30" s="18">
        <v>3</v>
      </c>
      <c r="P30" s="26"/>
      <c r="Q30" s="38"/>
      <c r="R30" s="28"/>
      <c r="S30" s="18" t="s">
        <v>507</v>
      </c>
      <c r="T30" s="26"/>
      <c r="U30" s="38">
        <v>2</v>
      </c>
      <c r="V30" s="28"/>
      <c r="W30" s="18">
        <v>3</v>
      </c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452</v>
      </c>
      <c r="F31" s="17" t="s">
        <v>453</v>
      </c>
      <c r="G31" s="18" t="s">
        <v>457</v>
      </c>
      <c r="H31" s="26"/>
      <c r="I31" s="37"/>
      <c r="J31" s="17"/>
      <c r="K31" s="18" t="s">
        <v>472</v>
      </c>
      <c r="L31" s="26"/>
      <c r="M31" s="37">
        <v>3</v>
      </c>
      <c r="N31" s="17">
        <v>3</v>
      </c>
      <c r="O31" s="18"/>
      <c r="P31" s="26"/>
      <c r="Q31" s="37">
        <v>3</v>
      </c>
      <c r="R31" s="17">
        <v>3</v>
      </c>
      <c r="S31" s="18"/>
      <c r="T31" s="26"/>
      <c r="U31" s="37">
        <v>3</v>
      </c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457</v>
      </c>
      <c r="F32" s="17"/>
      <c r="G32" s="18">
        <v>3</v>
      </c>
      <c r="H32" s="26"/>
      <c r="I32" s="37" t="s">
        <v>481</v>
      </c>
      <c r="J32" s="17" t="s">
        <v>482</v>
      </c>
      <c r="K32" s="18">
        <v>3</v>
      </c>
      <c r="L32" s="26"/>
      <c r="M32" s="37"/>
      <c r="N32" s="17"/>
      <c r="O32" s="18"/>
      <c r="P32" s="26"/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/>
      <c r="G33" s="18">
        <v>5</v>
      </c>
      <c r="H33" s="26"/>
      <c r="I33" s="37">
        <v>3</v>
      </c>
      <c r="J33" s="17"/>
      <c r="K33" s="18">
        <v>5</v>
      </c>
      <c r="L33" s="26"/>
      <c r="M33" s="37"/>
      <c r="N33" s="17"/>
      <c r="O33" s="18"/>
      <c r="P33" s="26"/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5</v>
      </c>
      <c r="F34" s="17">
        <v>5</v>
      </c>
      <c r="G34" s="18"/>
      <c r="H34" s="26"/>
      <c r="I34" s="37">
        <v>5</v>
      </c>
      <c r="J34" s="17">
        <v>5</v>
      </c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02" t="s">
        <v>5</v>
      </c>
      <c r="C36" s="103"/>
      <c r="D36" s="212" t="s">
        <v>444</v>
      </c>
      <c r="E36" s="213"/>
      <c r="F36" s="213"/>
      <c r="G36" s="214"/>
      <c r="H36" s="212" t="s">
        <v>467</v>
      </c>
      <c r="I36" s="213"/>
      <c r="J36" s="213"/>
      <c r="K36" s="214"/>
      <c r="L36" s="212" t="s">
        <v>490</v>
      </c>
      <c r="M36" s="213"/>
      <c r="N36" s="213"/>
      <c r="O36" s="214"/>
      <c r="P36" s="212" t="s">
        <v>501</v>
      </c>
      <c r="Q36" s="213"/>
      <c r="R36" s="213"/>
      <c r="S36" s="214"/>
      <c r="T36" s="212" t="s">
        <v>514</v>
      </c>
      <c r="U36" s="213"/>
      <c r="V36" s="213"/>
      <c r="W36" s="214"/>
      <c r="X36" s="212" t="s">
        <v>533</v>
      </c>
      <c r="Y36" s="213"/>
      <c r="Z36" s="213"/>
      <c r="AA36" s="214"/>
      <c r="AB36" s="212"/>
      <c r="AC36" s="213"/>
      <c r="AD36" s="213"/>
      <c r="AE36" s="214"/>
    </row>
    <row r="37" spans="2:31" x14ac:dyDescent="0.3">
      <c r="B37" s="104"/>
      <c r="C37" s="105"/>
      <c r="D37" s="203" t="s">
        <v>458</v>
      </c>
      <c r="E37" s="204"/>
      <c r="F37" s="204"/>
      <c r="G37" s="205"/>
      <c r="H37" s="203" t="s">
        <v>468</v>
      </c>
      <c r="I37" s="204"/>
      <c r="J37" s="204"/>
      <c r="K37" s="205"/>
      <c r="L37" s="206" t="s">
        <v>491</v>
      </c>
      <c r="M37" s="207"/>
      <c r="N37" s="207"/>
      <c r="O37" s="208"/>
      <c r="P37" s="203"/>
      <c r="Q37" s="204"/>
      <c r="R37" s="204"/>
      <c r="S37" s="205"/>
      <c r="T37" s="221" t="s">
        <v>518</v>
      </c>
      <c r="U37" s="222"/>
      <c r="V37" s="222"/>
      <c r="W37" s="223"/>
      <c r="X37" s="203"/>
      <c r="Y37" s="204"/>
      <c r="Z37" s="204"/>
      <c r="AA37" s="205"/>
      <c r="AB37" s="203"/>
      <c r="AC37" s="204"/>
      <c r="AD37" s="204"/>
      <c r="AE37" s="205"/>
    </row>
    <row r="38" spans="2:31" x14ac:dyDescent="0.3">
      <c r="B38" s="104"/>
      <c r="C38" s="105"/>
      <c r="D38" s="203" t="s">
        <v>459</v>
      </c>
      <c r="E38" s="204"/>
      <c r="F38" s="204"/>
      <c r="G38" s="205"/>
      <c r="H38" s="206" t="s">
        <v>471</v>
      </c>
      <c r="I38" s="207"/>
      <c r="J38" s="207"/>
      <c r="K38" s="208"/>
      <c r="L38" s="206" t="s">
        <v>494</v>
      </c>
      <c r="M38" s="207"/>
      <c r="N38" s="207"/>
      <c r="O38" s="208"/>
      <c r="P38" s="203"/>
      <c r="Q38" s="204"/>
      <c r="R38" s="204"/>
      <c r="S38" s="205"/>
      <c r="T38" s="203" t="s">
        <v>526</v>
      </c>
      <c r="U38" s="204"/>
      <c r="V38" s="204"/>
      <c r="W38" s="205"/>
      <c r="X38" s="203"/>
      <c r="Y38" s="204"/>
      <c r="Z38" s="204"/>
      <c r="AA38" s="205"/>
      <c r="AB38" s="203"/>
      <c r="AC38" s="204"/>
      <c r="AD38" s="204"/>
      <c r="AE38" s="205"/>
    </row>
    <row r="39" spans="2:31" x14ac:dyDescent="0.3">
      <c r="B39" s="104"/>
      <c r="C39" s="105"/>
      <c r="D39" s="203" t="s">
        <v>460</v>
      </c>
      <c r="E39" s="204"/>
      <c r="F39" s="204"/>
      <c r="G39" s="205"/>
      <c r="H39" s="203" t="s">
        <v>476</v>
      </c>
      <c r="I39" s="204"/>
      <c r="J39" s="204"/>
      <c r="K39" s="205"/>
      <c r="L39" s="203" t="s">
        <v>497</v>
      </c>
      <c r="M39" s="204"/>
      <c r="N39" s="204"/>
      <c r="O39" s="205"/>
      <c r="P39" s="203"/>
      <c r="Q39" s="204"/>
      <c r="R39" s="204"/>
      <c r="S39" s="205"/>
      <c r="T39" s="203"/>
      <c r="U39" s="204"/>
      <c r="V39" s="204"/>
      <c r="W39" s="205"/>
      <c r="X39" s="203"/>
      <c r="Y39" s="204"/>
      <c r="Z39" s="204"/>
      <c r="AA39" s="205"/>
      <c r="AB39" s="203"/>
      <c r="AC39" s="204"/>
      <c r="AD39" s="204"/>
      <c r="AE39" s="205"/>
    </row>
    <row r="40" spans="2:31" x14ac:dyDescent="0.3">
      <c r="B40" s="106"/>
      <c r="C40" s="107"/>
      <c r="D40" s="160"/>
      <c r="E40" s="161"/>
      <c r="F40" s="161"/>
      <c r="G40" s="162"/>
      <c r="H40" s="160" t="s">
        <v>477</v>
      </c>
      <c r="I40" s="161"/>
      <c r="J40" s="161"/>
      <c r="K40" s="162"/>
      <c r="L40" s="160"/>
      <c r="M40" s="161"/>
      <c r="N40" s="161"/>
      <c r="O40" s="162"/>
      <c r="P40" s="160"/>
      <c r="Q40" s="161"/>
      <c r="R40" s="161"/>
      <c r="S40" s="162"/>
      <c r="T40" s="160"/>
      <c r="U40" s="161"/>
      <c r="V40" s="161"/>
      <c r="W40" s="162"/>
      <c r="X40" s="160"/>
      <c r="Y40" s="161"/>
      <c r="Z40" s="161"/>
      <c r="AA40" s="162"/>
      <c r="AB40" s="160"/>
      <c r="AC40" s="161"/>
      <c r="AD40" s="161"/>
      <c r="AE40" s="162"/>
    </row>
    <row r="41" spans="2:31" ht="17.25" thickBot="1" x14ac:dyDescent="0.35">
      <c r="B41" s="108"/>
      <c r="C41" s="109"/>
      <c r="D41" s="166"/>
      <c r="E41" s="167"/>
      <c r="F41" s="167"/>
      <c r="G41" s="168"/>
      <c r="H41" s="166"/>
      <c r="I41" s="167"/>
      <c r="J41" s="167"/>
      <c r="K41" s="168"/>
      <c r="L41" s="166"/>
      <c r="M41" s="167"/>
      <c r="N41" s="167"/>
      <c r="O41" s="168"/>
      <c r="P41" s="166"/>
      <c r="Q41" s="167"/>
      <c r="R41" s="167"/>
      <c r="S41" s="168"/>
      <c r="T41" s="166"/>
      <c r="U41" s="167"/>
      <c r="V41" s="167"/>
      <c r="W41" s="168"/>
      <c r="X41" s="166"/>
      <c r="Y41" s="167"/>
      <c r="Z41" s="167"/>
      <c r="AA41" s="168"/>
      <c r="AB41" s="166"/>
      <c r="AC41" s="167"/>
      <c r="AD41" s="167"/>
      <c r="AE41" s="168"/>
    </row>
    <row r="44" spans="2:31" x14ac:dyDescent="0.3">
      <c r="H44" t="s">
        <v>537</v>
      </c>
    </row>
    <row r="45" spans="2:31" x14ac:dyDescent="0.3">
      <c r="H45" t="s">
        <v>538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H40:K40"/>
    <mergeCell ref="D40:G40"/>
    <mergeCell ref="L40:O40"/>
    <mergeCell ref="P40:S40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T40:W40"/>
    <mergeCell ref="X40:AA40"/>
    <mergeCell ref="AB40:AE40"/>
    <mergeCell ref="AB41:AE41"/>
    <mergeCell ref="D41:G41"/>
    <mergeCell ref="H41:K41"/>
    <mergeCell ref="L41:O41"/>
    <mergeCell ref="P41:S41"/>
    <mergeCell ref="T41:W41"/>
    <mergeCell ref="X41:AA41"/>
  </mergeCells>
  <phoneticPr fontId="1" type="noConversion"/>
  <conditionalFormatting sqref="B12:B35">
    <cfRule type="cellIs" dxfId="24" priority="4" operator="equal">
      <formula>$B$10+0</formula>
    </cfRule>
    <cfRule type="cellIs" dxfId="23" priority="5" operator="equal">
      <formula>$B$10</formula>
    </cfRule>
  </conditionalFormatting>
  <conditionalFormatting sqref="C12:C35">
    <cfRule type="cellIs" dxfId="22" priority="3" operator="equal">
      <formula>$B$10+1</formula>
    </cfRule>
  </conditionalFormatting>
  <conditionalFormatting sqref="E12:G35 I12:K35 Q12:S35 U12:W35 Y12:AA35 AC12:AE35 M12:O35">
    <cfRule type="notContainsBlanks" dxfId="21" priority="1">
      <formula>LEN(TRIM(E12))&gt;0</formula>
    </cfRule>
    <cfRule type="containsText" dxfId="20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/>
  <dimension ref="B1:AE47"/>
  <sheetViews>
    <sheetView showGridLines="0" zoomScale="90" zoomScaleNormal="90" workbookViewId="0">
      <selection activeCell="D2" sqref="D2:S7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02" t="s">
        <v>11</v>
      </c>
      <c r="C2" s="103"/>
      <c r="D2" s="110" t="s">
        <v>426</v>
      </c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0" t="s">
        <v>412</v>
      </c>
      <c r="U2" s="111"/>
      <c r="V2" s="111"/>
      <c r="W2" s="111"/>
      <c r="X2" s="111"/>
      <c r="Y2" s="111"/>
      <c r="Z2" s="111"/>
      <c r="AA2" s="111"/>
      <c r="AB2" s="111"/>
      <c r="AC2" s="111"/>
      <c r="AD2" s="111"/>
      <c r="AE2" s="114"/>
    </row>
    <row r="3" spans="2:31" x14ac:dyDescent="0.3">
      <c r="B3" s="104"/>
      <c r="C3" s="105"/>
      <c r="D3" s="112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2"/>
      <c r="U3" s="113"/>
      <c r="V3" s="113"/>
      <c r="W3" s="113"/>
      <c r="X3" s="113"/>
      <c r="Y3" s="113"/>
      <c r="Z3" s="113"/>
      <c r="AA3" s="113"/>
      <c r="AB3" s="113"/>
      <c r="AC3" s="113"/>
      <c r="AD3" s="113"/>
      <c r="AE3" s="115"/>
    </row>
    <row r="4" spans="2:31" x14ac:dyDescent="0.3">
      <c r="B4" s="104"/>
      <c r="C4" s="105"/>
      <c r="D4" s="112"/>
      <c r="E4" s="113"/>
      <c r="F4" s="113"/>
      <c r="G4" s="113"/>
      <c r="H4" s="113"/>
      <c r="I4" s="113"/>
      <c r="J4" s="113"/>
      <c r="K4" s="113"/>
      <c r="L4" s="113"/>
      <c r="M4" s="113"/>
      <c r="N4" s="113"/>
      <c r="O4" s="113"/>
      <c r="P4" s="113"/>
      <c r="Q4" s="113"/>
      <c r="R4" s="113"/>
      <c r="S4" s="113"/>
      <c r="T4" s="112"/>
      <c r="U4" s="113"/>
      <c r="V4" s="113"/>
      <c r="W4" s="113"/>
      <c r="X4" s="113"/>
      <c r="Y4" s="113"/>
      <c r="Z4" s="113"/>
      <c r="AA4" s="113"/>
      <c r="AB4" s="113"/>
      <c r="AC4" s="113"/>
      <c r="AD4" s="113"/>
      <c r="AE4" s="115"/>
    </row>
    <row r="5" spans="2:31" x14ac:dyDescent="0.3">
      <c r="B5" s="104"/>
      <c r="C5" s="105"/>
      <c r="D5" s="112"/>
      <c r="E5" s="113"/>
      <c r="F5" s="113"/>
      <c r="G5" s="113"/>
      <c r="H5" s="113"/>
      <c r="I5" s="113"/>
      <c r="J5" s="113"/>
      <c r="K5" s="113"/>
      <c r="L5" s="113"/>
      <c r="M5" s="113"/>
      <c r="N5" s="113"/>
      <c r="O5" s="113"/>
      <c r="P5" s="113"/>
      <c r="Q5" s="113"/>
      <c r="R5" s="113"/>
      <c r="S5" s="113"/>
      <c r="T5" s="112"/>
      <c r="U5" s="113"/>
      <c r="V5" s="113"/>
      <c r="W5" s="113"/>
      <c r="X5" s="113"/>
      <c r="Y5" s="113"/>
      <c r="Z5" s="113"/>
      <c r="AA5" s="113"/>
      <c r="AB5" s="113"/>
      <c r="AC5" s="113"/>
      <c r="AD5" s="113"/>
      <c r="AE5" s="115"/>
    </row>
    <row r="6" spans="2:31" x14ac:dyDescent="0.3">
      <c r="B6" s="106"/>
      <c r="C6" s="107"/>
      <c r="D6" s="112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113"/>
      <c r="P6" s="113"/>
      <c r="Q6" s="113"/>
      <c r="R6" s="113"/>
      <c r="S6" s="113"/>
      <c r="T6" s="112"/>
      <c r="U6" s="113"/>
      <c r="V6" s="113"/>
      <c r="W6" s="113"/>
      <c r="X6" s="113"/>
      <c r="Y6" s="113"/>
      <c r="Z6" s="113"/>
      <c r="AA6" s="113"/>
      <c r="AB6" s="113"/>
      <c r="AC6" s="113"/>
      <c r="AD6" s="113"/>
      <c r="AE6" s="115"/>
    </row>
    <row r="7" spans="2:31" ht="17.25" thickBot="1" x14ac:dyDescent="0.35">
      <c r="B7" s="108"/>
      <c r="C7" s="109"/>
      <c r="D7" s="175"/>
      <c r="E7" s="176"/>
      <c r="F7" s="176"/>
      <c r="G7" s="176"/>
      <c r="H7" s="176"/>
      <c r="I7" s="176"/>
      <c r="J7" s="176"/>
      <c r="K7" s="176"/>
      <c r="L7" s="176"/>
      <c r="M7" s="176"/>
      <c r="N7" s="176"/>
      <c r="O7" s="176"/>
      <c r="P7" s="176"/>
      <c r="Q7" s="176"/>
      <c r="R7" s="176"/>
      <c r="S7" s="176"/>
      <c r="T7" s="175"/>
      <c r="U7" s="176"/>
      <c r="V7" s="176"/>
      <c r="W7" s="176"/>
      <c r="X7" s="176"/>
      <c r="Y7" s="176"/>
      <c r="Z7" s="176"/>
      <c r="AA7" s="176"/>
      <c r="AB7" s="176"/>
      <c r="AC7" s="176"/>
      <c r="AD7" s="176"/>
      <c r="AE7" s="177"/>
    </row>
    <row r="8" spans="2:31" ht="18" thickBot="1" x14ac:dyDescent="0.35">
      <c r="B8" s="116"/>
      <c r="C8" s="117"/>
      <c r="D8" s="120">
        <v>44865</v>
      </c>
      <c r="E8" s="121"/>
      <c r="F8" s="121"/>
      <c r="G8" s="122"/>
      <c r="H8" s="120">
        <f>D8+1</f>
        <v>44866</v>
      </c>
      <c r="I8" s="121"/>
      <c r="J8" s="121"/>
      <c r="K8" s="122"/>
      <c r="L8" s="120">
        <f>H8+1</f>
        <v>44867</v>
      </c>
      <c r="M8" s="121"/>
      <c r="N8" s="121"/>
      <c r="O8" s="122"/>
      <c r="P8" s="120">
        <f>L8+1</f>
        <v>44868</v>
      </c>
      <c r="Q8" s="121"/>
      <c r="R8" s="121"/>
      <c r="S8" s="122"/>
      <c r="T8" s="120">
        <f>P8+1</f>
        <v>44869</v>
      </c>
      <c r="U8" s="121"/>
      <c r="V8" s="121"/>
      <c r="W8" s="122"/>
      <c r="X8" s="123">
        <f>T8+1</f>
        <v>44870</v>
      </c>
      <c r="Y8" s="124"/>
      <c r="Z8" s="124"/>
      <c r="AA8" s="125"/>
      <c r="AB8" s="126">
        <f>X8+1</f>
        <v>44871</v>
      </c>
      <c r="AC8" s="127"/>
      <c r="AD8" s="127"/>
      <c r="AE8" s="128"/>
    </row>
    <row r="9" spans="2:31" ht="18" thickBot="1" x14ac:dyDescent="0.35">
      <c r="B9" s="118"/>
      <c r="C9" s="119"/>
      <c r="D9" s="129" t="s">
        <v>48</v>
      </c>
      <c r="E9" s="130"/>
      <c r="F9" s="130"/>
      <c r="G9" s="131"/>
      <c r="H9" s="129" t="s">
        <v>49</v>
      </c>
      <c r="I9" s="130"/>
      <c r="J9" s="130"/>
      <c r="K9" s="131"/>
      <c r="L9" s="129" t="s">
        <v>32</v>
      </c>
      <c r="M9" s="130"/>
      <c r="N9" s="130"/>
      <c r="O9" s="131"/>
      <c r="P9" s="129" t="s">
        <v>52</v>
      </c>
      <c r="Q9" s="130"/>
      <c r="R9" s="130"/>
      <c r="S9" s="131"/>
      <c r="T9" s="129" t="s">
        <v>53</v>
      </c>
      <c r="U9" s="130"/>
      <c r="V9" s="130"/>
      <c r="W9" s="131"/>
      <c r="X9" s="132" t="s">
        <v>54</v>
      </c>
      <c r="Y9" s="133"/>
      <c r="Z9" s="133"/>
      <c r="AA9" s="134"/>
      <c r="AB9" s="135" t="s">
        <v>55</v>
      </c>
      <c r="AC9" s="136"/>
      <c r="AD9" s="136"/>
      <c r="AE9" s="137"/>
    </row>
    <row r="10" spans="2:31" ht="17.25" thickBot="1" x14ac:dyDescent="0.35">
      <c r="B10" s="143" t="str">
        <f ca="1">TEXT(NOW(),"h")</f>
        <v>20</v>
      </c>
      <c r="C10" s="144"/>
      <c r="D10" s="12" t="s">
        <v>3</v>
      </c>
      <c r="E10" s="138" t="s">
        <v>4</v>
      </c>
      <c r="F10" s="139"/>
      <c r="G10" s="140"/>
      <c r="H10" s="12" t="s">
        <v>3</v>
      </c>
      <c r="I10" s="138" t="s">
        <v>4</v>
      </c>
      <c r="J10" s="139"/>
      <c r="K10" s="140"/>
      <c r="L10" s="12" t="s">
        <v>3</v>
      </c>
      <c r="M10" s="138" t="s">
        <v>4</v>
      </c>
      <c r="N10" s="139"/>
      <c r="O10" s="140"/>
      <c r="P10" s="12" t="s">
        <v>3</v>
      </c>
      <c r="Q10" s="138" t="s">
        <v>4</v>
      </c>
      <c r="R10" s="139"/>
      <c r="S10" s="140"/>
      <c r="T10" s="12" t="s">
        <v>3</v>
      </c>
      <c r="U10" s="138" t="s">
        <v>4</v>
      </c>
      <c r="V10" s="139"/>
      <c r="W10" s="140"/>
      <c r="X10" s="12" t="s">
        <v>3</v>
      </c>
      <c r="Y10" s="138" t="s">
        <v>4</v>
      </c>
      <c r="Z10" s="139"/>
      <c r="AA10" s="140"/>
      <c r="AB10" s="12" t="s">
        <v>3</v>
      </c>
      <c r="AC10" s="138" t="s">
        <v>4</v>
      </c>
      <c r="AD10" s="139"/>
      <c r="AE10" s="140"/>
    </row>
    <row r="11" spans="2:31" ht="20.25" x14ac:dyDescent="0.3">
      <c r="B11" s="141" t="s">
        <v>0</v>
      </c>
      <c r="C11" s="142"/>
      <c r="D11" s="25" t="s">
        <v>503</v>
      </c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 t="s">
        <v>504</v>
      </c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 t="s">
        <v>349</v>
      </c>
      <c r="Y12" s="37"/>
      <c r="Z12" s="17"/>
      <c r="AA12" s="18"/>
      <c r="AB12" s="26" t="s">
        <v>303</v>
      </c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 t="s">
        <v>346</v>
      </c>
      <c r="I13" s="37"/>
      <c r="J13" s="17"/>
      <c r="K13" s="18"/>
      <c r="L13" s="26"/>
      <c r="M13" s="37"/>
      <c r="N13" s="17"/>
      <c r="O13" s="18"/>
      <c r="P13" s="26" t="s">
        <v>376</v>
      </c>
      <c r="Q13" s="37"/>
      <c r="R13" s="17"/>
      <c r="S13" s="18"/>
      <c r="T13" s="26" t="s">
        <v>395</v>
      </c>
      <c r="U13" s="37"/>
      <c r="V13" s="17"/>
      <c r="W13" s="18"/>
      <c r="X13" s="26" t="s">
        <v>372</v>
      </c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 t="s">
        <v>350</v>
      </c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3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/>
      <c r="T17" s="42" t="s">
        <v>245</v>
      </c>
      <c r="U17" s="37"/>
      <c r="V17" s="17"/>
      <c r="W17" s="18"/>
      <c r="X17" s="29" t="s">
        <v>245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17"/>
      <c r="G18" s="30"/>
      <c r="H18" s="32" t="s">
        <v>7</v>
      </c>
      <c r="I18" s="37">
        <v>2</v>
      </c>
      <c r="J18" s="17"/>
      <c r="K18" s="30"/>
      <c r="L18" s="32" t="s">
        <v>7</v>
      </c>
      <c r="M18" s="37">
        <v>2</v>
      </c>
      <c r="N18" s="17"/>
      <c r="O18" s="30"/>
      <c r="P18" s="32" t="s">
        <v>7</v>
      </c>
      <c r="Q18" s="37">
        <v>1</v>
      </c>
      <c r="R18" s="17">
        <v>2</v>
      </c>
      <c r="S18" s="30"/>
      <c r="T18" s="32" t="s">
        <v>7</v>
      </c>
      <c r="U18" s="37">
        <v>1</v>
      </c>
      <c r="V18" s="17">
        <v>2</v>
      </c>
      <c r="W18" s="30"/>
      <c r="X18" s="29" t="s">
        <v>7</v>
      </c>
      <c r="Y18" s="44" t="s">
        <v>409</v>
      </c>
      <c r="Z18" s="23"/>
      <c r="AA18" s="2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17</v>
      </c>
      <c r="E19" s="37">
        <v>3</v>
      </c>
      <c r="F19" s="17">
        <v>3</v>
      </c>
      <c r="G19" s="18"/>
      <c r="H19" s="32" t="s">
        <v>17</v>
      </c>
      <c r="I19" s="37">
        <v>3</v>
      </c>
      <c r="J19" s="17">
        <v>3</v>
      </c>
      <c r="K19" s="18"/>
      <c r="L19" s="32" t="s">
        <v>17</v>
      </c>
      <c r="M19" s="37">
        <v>3</v>
      </c>
      <c r="N19" s="17">
        <v>3</v>
      </c>
      <c r="O19" s="18"/>
      <c r="P19" s="32" t="s">
        <v>17</v>
      </c>
      <c r="Q19" s="37">
        <v>3</v>
      </c>
      <c r="R19" s="17">
        <v>3</v>
      </c>
      <c r="S19" s="18"/>
      <c r="T19" s="32" t="s">
        <v>17</v>
      </c>
      <c r="U19" s="37">
        <v>3</v>
      </c>
      <c r="V19" s="17">
        <v>3</v>
      </c>
      <c r="W19" s="18"/>
      <c r="X19" s="32" t="s">
        <v>17</v>
      </c>
      <c r="Y19" s="44"/>
      <c r="Z19" s="23"/>
      <c r="AA19" s="24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/>
      <c r="F20" s="17">
        <v>4</v>
      </c>
      <c r="G20" s="18">
        <v>4</v>
      </c>
      <c r="H20" s="32" t="s">
        <v>18</v>
      </c>
      <c r="I20" s="37"/>
      <c r="J20" s="17">
        <v>4</v>
      </c>
      <c r="K20" s="18">
        <v>4</v>
      </c>
      <c r="L20" s="29" t="s">
        <v>18</v>
      </c>
      <c r="M20" s="37"/>
      <c r="N20" s="17"/>
      <c r="O20" s="18" t="s">
        <v>351</v>
      </c>
      <c r="P20" s="32" t="s">
        <v>18</v>
      </c>
      <c r="Q20" s="37"/>
      <c r="R20" s="17">
        <v>4</v>
      </c>
      <c r="S20" s="18">
        <v>4</v>
      </c>
      <c r="T20" s="32" t="s">
        <v>18</v>
      </c>
      <c r="U20" s="37"/>
      <c r="V20" s="17">
        <v>4</v>
      </c>
      <c r="W20" s="18">
        <v>4</v>
      </c>
      <c r="X20" s="32" t="s">
        <v>373</v>
      </c>
      <c r="Y20" s="44"/>
      <c r="Z20" s="23"/>
      <c r="AA20" s="24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21</v>
      </c>
      <c r="E21" s="37"/>
      <c r="F21" s="17" t="s">
        <v>312</v>
      </c>
      <c r="G21" s="18" t="s">
        <v>313</v>
      </c>
      <c r="H21" s="26" t="s">
        <v>21</v>
      </c>
      <c r="I21" s="37">
        <v>4</v>
      </c>
      <c r="J21" s="17">
        <v>4</v>
      </c>
      <c r="K21" s="18"/>
      <c r="L21" s="26" t="s">
        <v>21</v>
      </c>
      <c r="M21" s="44" t="s">
        <v>352</v>
      </c>
      <c r="N21" s="23"/>
      <c r="O21" s="24"/>
      <c r="P21" s="26" t="s">
        <v>21</v>
      </c>
      <c r="Q21" s="37">
        <v>4</v>
      </c>
      <c r="R21" s="17">
        <v>4</v>
      </c>
      <c r="S21" s="18"/>
      <c r="T21" s="45" t="s">
        <v>401</v>
      </c>
      <c r="U21" s="37" t="s">
        <v>399</v>
      </c>
      <c r="V21" s="17" t="s">
        <v>400</v>
      </c>
      <c r="W21" s="18" t="s">
        <v>402</v>
      </c>
      <c r="X21" s="32" t="s">
        <v>414</v>
      </c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43" t="s">
        <v>302</v>
      </c>
      <c r="E22" s="37" t="s">
        <v>312</v>
      </c>
      <c r="F22" s="28"/>
      <c r="G22" s="18"/>
      <c r="H22" s="50" t="s">
        <v>325</v>
      </c>
      <c r="I22" s="37" t="s">
        <v>330</v>
      </c>
      <c r="J22" s="28"/>
      <c r="K22" s="18" t="s">
        <v>331</v>
      </c>
      <c r="L22" s="43" t="s">
        <v>328</v>
      </c>
      <c r="M22" s="44" t="s">
        <v>357</v>
      </c>
      <c r="N22" s="23" t="s">
        <v>358</v>
      </c>
      <c r="O22" s="24" t="s">
        <v>359</v>
      </c>
      <c r="P22" s="29" t="s">
        <v>396</v>
      </c>
      <c r="Q22" s="37" t="s">
        <v>378</v>
      </c>
      <c r="R22" s="28" t="s">
        <v>381</v>
      </c>
      <c r="S22" s="18" t="s">
        <v>378</v>
      </c>
      <c r="T22" s="29" t="s">
        <v>397</v>
      </c>
      <c r="U22" s="37" t="s">
        <v>399</v>
      </c>
      <c r="V22" s="28"/>
      <c r="W22" s="18" t="s">
        <v>403</v>
      </c>
      <c r="X22" s="43" t="s">
        <v>430</v>
      </c>
      <c r="Y22" s="37">
        <v>3</v>
      </c>
      <c r="Z22" s="28">
        <v>3</v>
      </c>
      <c r="AA22" s="18" t="s">
        <v>411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43" t="s">
        <v>276</v>
      </c>
      <c r="E23" s="37" t="s">
        <v>312</v>
      </c>
      <c r="F23" s="17" t="s">
        <v>312</v>
      </c>
      <c r="G23" s="18" t="s">
        <v>315</v>
      </c>
      <c r="H23" s="29" t="s">
        <v>326</v>
      </c>
      <c r="I23" s="37" t="s">
        <v>332</v>
      </c>
      <c r="J23" s="17" t="s">
        <v>333</v>
      </c>
      <c r="K23" s="18" t="s">
        <v>334</v>
      </c>
      <c r="L23" s="29" t="s">
        <v>353</v>
      </c>
      <c r="M23" s="44" t="s">
        <v>360</v>
      </c>
      <c r="N23" s="23" t="s">
        <v>361</v>
      </c>
      <c r="O23" s="24"/>
      <c r="P23" s="29" t="s">
        <v>429</v>
      </c>
      <c r="Q23" s="37" t="s">
        <v>382</v>
      </c>
      <c r="R23" s="17" t="s">
        <v>378</v>
      </c>
      <c r="S23" s="18" t="s">
        <v>383</v>
      </c>
      <c r="T23" s="26"/>
      <c r="U23" s="37" t="s">
        <v>399</v>
      </c>
      <c r="V23" s="17" t="s">
        <v>399</v>
      </c>
      <c r="W23" s="18" t="s">
        <v>399</v>
      </c>
      <c r="X23" s="26"/>
      <c r="Y23" s="37" t="s">
        <v>427</v>
      </c>
      <c r="Z23" s="17" t="s">
        <v>428</v>
      </c>
      <c r="AA23" s="18" t="s">
        <v>428</v>
      </c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49" t="s">
        <v>322</v>
      </c>
      <c r="E24" s="37" t="s">
        <v>323</v>
      </c>
      <c r="F24" s="28"/>
      <c r="G24" s="30"/>
      <c r="H24" s="26" t="s">
        <v>329</v>
      </c>
      <c r="I24" s="37"/>
      <c r="J24" s="28"/>
      <c r="K24" s="30"/>
      <c r="L24" s="43" t="s">
        <v>354</v>
      </c>
      <c r="M24" s="44" t="s">
        <v>362</v>
      </c>
      <c r="N24" s="23" t="s">
        <v>363</v>
      </c>
      <c r="O24" s="24"/>
      <c r="P24" s="26" t="s">
        <v>377</v>
      </c>
      <c r="Q24" s="37" t="s">
        <v>383</v>
      </c>
      <c r="R24" s="28"/>
      <c r="S24" s="30"/>
      <c r="T24" s="26"/>
      <c r="U24" s="37" t="s">
        <v>404</v>
      </c>
      <c r="V24" s="28"/>
      <c r="W24" s="30"/>
      <c r="X24" s="26"/>
      <c r="Y24" s="37" t="s">
        <v>431</v>
      </c>
      <c r="Z24" s="28" t="s">
        <v>432</v>
      </c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17"/>
      <c r="G25" s="18" t="s">
        <v>316</v>
      </c>
      <c r="H25" s="26" t="s">
        <v>337</v>
      </c>
      <c r="I25" s="38"/>
      <c r="J25" s="17"/>
      <c r="K25" s="18" t="s">
        <v>332</v>
      </c>
      <c r="L25" s="43" t="s">
        <v>364</v>
      </c>
      <c r="M25" s="44"/>
      <c r="N25" s="23"/>
      <c r="O25" s="24"/>
      <c r="P25" s="26" t="s">
        <v>379</v>
      </c>
      <c r="Q25" s="38"/>
      <c r="R25" s="17" t="s">
        <v>384</v>
      </c>
      <c r="S25" s="18" t="s">
        <v>385</v>
      </c>
      <c r="T25" s="26"/>
      <c r="U25" s="38"/>
      <c r="V25" s="17"/>
      <c r="W25" s="18" t="s">
        <v>399</v>
      </c>
      <c r="X25" s="26"/>
      <c r="Y25" s="38"/>
      <c r="Z25" s="17" t="s">
        <v>433</v>
      </c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316</v>
      </c>
      <c r="F26" s="17" t="s">
        <v>316</v>
      </c>
      <c r="G26" s="18"/>
      <c r="H26" s="51" t="s">
        <v>345</v>
      </c>
      <c r="I26" s="46"/>
      <c r="J26" s="47"/>
      <c r="K26" s="48"/>
      <c r="L26" s="26"/>
      <c r="M26" s="44"/>
      <c r="N26" s="23"/>
      <c r="O26" s="24"/>
      <c r="P26" s="26"/>
      <c r="Q26" s="37" t="s">
        <v>380</v>
      </c>
      <c r="R26" s="17" t="s">
        <v>380</v>
      </c>
      <c r="S26" s="18" t="s">
        <v>380</v>
      </c>
      <c r="T26" s="26"/>
      <c r="U26" s="37" t="s">
        <v>399</v>
      </c>
      <c r="V26" s="17" t="s">
        <v>399</v>
      </c>
      <c r="W26" s="18" t="s">
        <v>405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 t="s">
        <v>316</v>
      </c>
      <c r="F27" s="28"/>
      <c r="G27" s="18"/>
      <c r="H27" s="26"/>
      <c r="I27" s="46"/>
      <c r="J27" s="28"/>
      <c r="K27" s="18" t="s">
        <v>332</v>
      </c>
      <c r="L27" s="26"/>
      <c r="M27" s="37"/>
      <c r="N27" s="28"/>
      <c r="O27" s="18" t="s">
        <v>355</v>
      </c>
      <c r="P27" s="26"/>
      <c r="Q27" s="37" t="s">
        <v>380</v>
      </c>
      <c r="R27" s="28"/>
      <c r="S27" s="18"/>
      <c r="T27" s="26"/>
      <c r="U27" s="37" t="s">
        <v>399</v>
      </c>
      <c r="V27" s="28"/>
      <c r="W27" s="18" t="s">
        <v>407</v>
      </c>
      <c r="X27" s="26"/>
      <c r="Y27" s="37" t="s">
        <v>410</v>
      </c>
      <c r="Z27" s="28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317</v>
      </c>
      <c r="F28" s="17" t="s">
        <v>318</v>
      </c>
      <c r="G28" s="18" t="s">
        <v>319</v>
      </c>
      <c r="H28" s="26"/>
      <c r="I28" s="37" t="s">
        <v>338</v>
      </c>
      <c r="J28" s="17" t="s">
        <v>340</v>
      </c>
      <c r="K28" s="18" t="s">
        <v>332</v>
      </c>
      <c r="L28" s="26"/>
      <c r="M28" s="37" t="s">
        <v>356</v>
      </c>
      <c r="N28" s="47"/>
      <c r="O28" s="48"/>
      <c r="P28" s="26"/>
      <c r="Q28" s="37" t="s">
        <v>386</v>
      </c>
      <c r="R28" s="17" t="s">
        <v>387</v>
      </c>
      <c r="S28" s="18" t="s">
        <v>383</v>
      </c>
      <c r="T28" s="26"/>
      <c r="U28" s="44" t="s">
        <v>408</v>
      </c>
      <c r="V28" s="23"/>
      <c r="W28" s="24"/>
      <c r="X28" s="26"/>
      <c r="Y28" s="37" t="s">
        <v>415</v>
      </c>
      <c r="Z28" s="17" t="s">
        <v>416</v>
      </c>
      <c r="AA28" s="18" t="s">
        <v>419</v>
      </c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316</v>
      </c>
      <c r="F29" s="17" t="s">
        <v>316</v>
      </c>
      <c r="G29" s="18"/>
      <c r="H29" s="26"/>
      <c r="I29" s="37" t="s">
        <v>341</v>
      </c>
      <c r="J29" s="17" t="s">
        <v>332</v>
      </c>
      <c r="K29" s="18" t="s">
        <v>342</v>
      </c>
      <c r="L29" s="26"/>
      <c r="M29" s="37" t="s">
        <v>352</v>
      </c>
      <c r="N29" s="17" t="s">
        <v>352</v>
      </c>
      <c r="O29" s="18" t="s">
        <v>365</v>
      </c>
      <c r="P29" s="26"/>
      <c r="Q29" s="37" t="s">
        <v>388</v>
      </c>
      <c r="R29" s="17" t="s">
        <v>388</v>
      </c>
      <c r="S29" s="18" t="s">
        <v>389</v>
      </c>
      <c r="T29" s="26"/>
      <c r="U29" s="44"/>
      <c r="V29" s="23"/>
      <c r="W29" s="24">
        <v>2</v>
      </c>
      <c r="X29" s="26"/>
      <c r="Y29" s="37" t="s">
        <v>417</v>
      </c>
      <c r="Z29" s="17" t="s">
        <v>418</v>
      </c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>
        <v>2</v>
      </c>
      <c r="H30" s="26"/>
      <c r="I30" s="38"/>
      <c r="J30" s="28"/>
      <c r="K30" s="18">
        <v>2</v>
      </c>
      <c r="L30" s="26"/>
      <c r="M30" s="38"/>
      <c r="N30" s="28"/>
      <c r="O30" s="48"/>
      <c r="P30" s="26"/>
      <c r="Q30" s="38"/>
      <c r="R30" s="28"/>
      <c r="S30" s="18"/>
      <c r="T30" s="26"/>
      <c r="U30" s="38"/>
      <c r="V30" s="28"/>
      <c r="W30" s="18"/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316</v>
      </c>
      <c r="F31" s="17"/>
      <c r="G31" s="18"/>
      <c r="H31" s="26"/>
      <c r="I31" s="37" t="s">
        <v>332</v>
      </c>
      <c r="J31" s="17" t="s">
        <v>332</v>
      </c>
      <c r="K31" s="18" t="s">
        <v>332</v>
      </c>
      <c r="L31" s="26"/>
      <c r="M31" s="46"/>
      <c r="N31" s="17">
        <v>2</v>
      </c>
      <c r="O31" s="18" t="s">
        <v>366</v>
      </c>
      <c r="P31" s="26"/>
      <c r="Q31" s="37" t="s">
        <v>375</v>
      </c>
      <c r="R31" s="17" t="s">
        <v>390</v>
      </c>
      <c r="S31" s="18" t="s">
        <v>391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320</v>
      </c>
      <c r="F32" s="17" t="s">
        <v>321</v>
      </c>
      <c r="G32" s="18">
        <v>3</v>
      </c>
      <c r="H32" s="26"/>
      <c r="I32" s="37" t="s">
        <v>332</v>
      </c>
      <c r="J32" s="17"/>
      <c r="K32" s="18">
        <v>3</v>
      </c>
      <c r="L32" s="26"/>
      <c r="M32" s="37" t="s">
        <v>374</v>
      </c>
      <c r="N32" s="17" t="s">
        <v>355</v>
      </c>
      <c r="O32" s="18">
        <v>5</v>
      </c>
      <c r="P32" s="26"/>
      <c r="Q32" s="37" t="s">
        <v>392</v>
      </c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/>
      <c r="G33" s="18">
        <v>5</v>
      </c>
      <c r="H33" s="26"/>
      <c r="I33" s="37">
        <v>3</v>
      </c>
      <c r="J33" s="17"/>
      <c r="K33" s="18">
        <v>5</v>
      </c>
      <c r="L33" s="26"/>
      <c r="M33" s="37">
        <v>5</v>
      </c>
      <c r="N33" s="17">
        <v>5</v>
      </c>
      <c r="O33" s="18"/>
      <c r="P33" s="26"/>
      <c r="Q33" s="37">
        <v>3</v>
      </c>
      <c r="R33" s="17"/>
      <c r="S33" s="18">
        <v>5</v>
      </c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5</v>
      </c>
      <c r="F34" s="17">
        <v>5</v>
      </c>
      <c r="G34" s="18"/>
      <c r="H34" s="26"/>
      <c r="I34" s="37">
        <v>5</v>
      </c>
      <c r="J34" s="17">
        <v>5</v>
      </c>
      <c r="K34" s="18"/>
      <c r="L34" s="26"/>
      <c r="M34" s="37">
        <v>3</v>
      </c>
      <c r="N34" s="17">
        <v>3</v>
      </c>
      <c r="O34" s="18"/>
      <c r="P34" s="26"/>
      <c r="Q34" s="37">
        <v>5</v>
      </c>
      <c r="R34" s="17">
        <v>5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02" t="s">
        <v>5</v>
      </c>
      <c r="C36" s="103"/>
      <c r="D36" s="212" t="s">
        <v>314</v>
      </c>
      <c r="E36" s="213"/>
      <c r="F36" s="213"/>
      <c r="G36" s="214"/>
      <c r="H36" s="212" t="s">
        <v>335</v>
      </c>
      <c r="I36" s="213"/>
      <c r="J36" s="213"/>
      <c r="K36" s="214"/>
      <c r="L36" s="212" t="s">
        <v>369</v>
      </c>
      <c r="M36" s="213"/>
      <c r="N36" s="213"/>
      <c r="O36" s="214"/>
      <c r="P36" s="212" t="s">
        <v>398</v>
      </c>
      <c r="Q36" s="213"/>
      <c r="R36" s="213"/>
      <c r="S36" s="214"/>
      <c r="T36" s="212" t="s">
        <v>398</v>
      </c>
      <c r="U36" s="213"/>
      <c r="V36" s="213"/>
      <c r="W36" s="214"/>
      <c r="X36" s="212" t="s">
        <v>422</v>
      </c>
      <c r="Y36" s="213"/>
      <c r="Z36" s="213"/>
      <c r="AA36" s="214"/>
      <c r="AB36" s="212"/>
      <c r="AC36" s="213"/>
      <c r="AD36" s="213"/>
      <c r="AE36" s="214"/>
    </row>
    <row r="37" spans="2:31" x14ac:dyDescent="0.3">
      <c r="B37" s="104"/>
      <c r="C37" s="105"/>
      <c r="D37" s="203" t="s">
        <v>324</v>
      </c>
      <c r="E37" s="204"/>
      <c r="F37" s="204"/>
      <c r="G37" s="205"/>
      <c r="H37" s="203" t="s">
        <v>336</v>
      </c>
      <c r="I37" s="204"/>
      <c r="J37" s="204"/>
      <c r="K37" s="205"/>
      <c r="L37" s="203" t="s">
        <v>370</v>
      </c>
      <c r="M37" s="204"/>
      <c r="N37" s="204"/>
      <c r="O37" s="205"/>
      <c r="P37" s="203" t="s">
        <v>393</v>
      </c>
      <c r="Q37" s="204"/>
      <c r="R37" s="204"/>
      <c r="S37" s="205"/>
      <c r="T37" s="203" t="s">
        <v>406</v>
      </c>
      <c r="U37" s="204"/>
      <c r="V37" s="204"/>
      <c r="W37" s="205"/>
      <c r="X37" s="203"/>
      <c r="Y37" s="204"/>
      <c r="Z37" s="204"/>
      <c r="AA37" s="205"/>
      <c r="AB37" s="203"/>
      <c r="AC37" s="204"/>
      <c r="AD37" s="204"/>
      <c r="AE37" s="205"/>
    </row>
    <row r="38" spans="2:31" x14ac:dyDescent="0.3">
      <c r="B38" s="104"/>
      <c r="C38" s="105"/>
      <c r="D38" s="203" t="s">
        <v>327</v>
      </c>
      <c r="E38" s="204"/>
      <c r="F38" s="204"/>
      <c r="G38" s="205"/>
      <c r="H38" s="203" t="s">
        <v>343</v>
      </c>
      <c r="I38" s="204"/>
      <c r="J38" s="204"/>
      <c r="K38" s="205"/>
      <c r="L38" s="203" t="s">
        <v>368</v>
      </c>
      <c r="M38" s="204"/>
      <c r="N38" s="204"/>
      <c r="O38" s="205"/>
      <c r="P38" s="203" t="s">
        <v>394</v>
      </c>
      <c r="Q38" s="204"/>
      <c r="R38" s="204"/>
      <c r="S38" s="205"/>
      <c r="T38" s="203" t="s">
        <v>423</v>
      </c>
      <c r="U38" s="204"/>
      <c r="V38" s="204"/>
      <c r="W38" s="205"/>
      <c r="X38" s="203"/>
      <c r="Y38" s="204"/>
      <c r="Z38" s="204"/>
      <c r="AA38" s="205"/>
      <c r="AB38" s="203"/>
      <c r="AC38" s="204"/>
      <c r="AD38" s="204"/>
      <c r="AE38" s="205"/>
    </row>
    <row r="39" spans="2:31" x14ac:dyDescent="0.3">
      <c r="B39" s="104"/>
      <c r="C39" s="105"/>
      <c r="D39" s="203"/>
      <c r="E39" s="204"/>
      <c r="F39" s="204"/>
      <c r="G39" s="205"/>
      <c r="H39" s="203" t="s">
        <v>339</v>
      </c>
      <c r="I39" s="204"/>
      <c r="J39" s="204"/>
      <c r="K39" s="205"/>
      <c r="L39" s="203" t="s">
        <v>371</v>
      </c>
      <c r="M39" s="204"/>
      <c r="N39" s="204"/>
      <c r="O39" s="205"/>
      <c r="P39" s="203"/>
      <c r="Q39" s="204"/>
      <c r="R39" s="204"/>
      <c r="S39" s="205"/>
      <c r="T39" s="203" t="s">
        <v>424</v>
      </c>
      <c r="U39" s="204"/>
      <c r="V39" s="204"/>
      <c r="W39" s="205"/>
      <c r="X39" s="203"/>
      <c r="Y39" s="204"/>
      <c r="Z39" s="204"/>
      <c r="AA39" s="205"/>
      <c r="AB39" s="203"/>
      <c r="AC39" s="204"/>
      <c r="AD39" s="204"/>
      <c r="AE39" s="205"/>
    </row>
    <row r="40" spans="2:31" x14ac:dyDescent="0.3">
      <c r="B40" s="106"/>
      <c r="C40" s="107"/>
      <c r="D40" s="160"/>
      <c r="E40" s="161"/>
      <c r="F40" s="161"/>
      <c r="G40" s="162"/>
      <c r="H40" s="160" t="s">
        <v>344</v>
      </c>
      <c r="I40" s="161"/>
      <c r="J40" s="161"/>
      <c r="K40" s="162"/>
      <c r="L40" s="160" t="s">
        <v>367</v>
      </c>
      <c r="M40" s="161"/>
      <c r="N40" s="161"/>
      <c r="O40" s="162"/>
      <c r="P40" s="160"/>
      <c r="Q40" s="161"/>
      <c r="R40" s="161"/>
      <c r="S40" s="162"/>
      <c r="T40" s="160"/>
      <c r="U40" s="161"/>
      <c r="V40" s="161"/>
      <c r="W40" s="162"/>
      <c r="X40" s="160"/>
      <c r="Y40" s="161"/>
      <c r="Z40" s="161"/>
      <c r="AA40" s="162"/>
      <c r="AB40" s="160"/>
      <c r="AC40" s="161"/>
      <c r="AD40" s="161"/>
      <c r="AE40" s="162"/>
    </row>
    <row r="41" spans="2:31" ht="17.25" thickBot="1" x14ac:dyDescent="0.35">
      <c r="B41" s="108"/>
      <c r="C41" s="109"/>
      <c r="D41" s="166"/>
      <c r="E41" s="167"/>
      <c r="F41" s="167"/>
      <c r="G41" s="168"/>
      <c r="H41" s="166"/>
      <c r="I41" s="167"/>
      <c r="J41" s="167"/>
      <c r="K41" s="168"/>
      <c r="L41" s="166"/>
      <c r="M41" s="167"/>
      <c r="N41" s="167"/>
      <c r="O41" s="168"/>
      <c r="P41" s="166"/>
      <c r="Q41" s="167"/>
      <c r="R41" s="167"/>
      <c r="S41" s="168"/>
      <c r="T41" s="166"/>
      <c r="U41" s="167"/>
      <c r="V41" s="167"/>
      <c r="W41" s="168"/>
      <c r="X41" s="166"/>
      <c r="Y41" s="167"/>
      <c r="Z41" s="167"/>
      <c r="AA41" s="168"/>
      <c r="AB41" s="166"/>
      <c r="AC41" s="167"/>
      <c r="AD41" s="167"/>
      <c r="AE41" s="168"/>
    </row>
    <row r="43" spans="2:31" x14ac:dyDescent="0.3">
      <c r="H43" t="s">
        <v>434</v>
      </c>
    </row>
    <row r="44" spans="2:31" x14ac:dyDescent="0.3">
      <c r="H44" t="s">
        <v>435</v>
      </c>
    </row>
    <row r="45" spans="2:31" x14ac:dyDescent="0.3">
      <c r="H45" t="s">
        <v>421</v>
      </c>
    </row>
    <row r="46" spans="2:31" x14ac:dyDescent="0.3">
      <c r="H46" t="s">
        <v>425</v>
      </c>
    </row>
    <row r="47" spans="2:31" x14ac:dyDescent="0.3">
      <c r="H47" t="s">
        <v>449</v>
      </c>
    </row>
  </sheetData>
  <mergeCells count="70">
    <mergeCell ref="AB41:AE41"/>
    <mergeCell ref="D41:G41"/>
    <mergeCell ref="H41:K41"/>
    <mergeCell ref="L41:O41"/>
    <mergeCell ref="P41:S41"/>
    <mergeCell ref="T41:W41"/>
    <mergeCell ref="X41:AA41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H40:K40"/>
    <mergeCell ref="D40:G40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AB40:AE40"/>
    <mergeCell ref="X40:AA40"/>
    <mergeCell ref="T40:W40"/>
    <mergeCell ref="P40:S40"/>
    <mergeCell ref="L40:O40"/>
  </mergeCells>
  <phoneticPr fontId="1" type="noConversion"/>
  <conditionalFormatting sqref="B12:B35">
    <cfRule type="cellIs" dxfId="19" priority="4" operator="equal">
      <formula>$B$10+0</formula>
    </cfRule>
    <cfRule type="cellIs" dxfId="18" priority="5" operator="equal">
      <formula>$B$10</formula>
    </cfRule>
  </conditionalFormatting>
  <conditionalFormatting sqref="C12:C35">
    <cfRule type="cellIs" dxfId="17" priority="3" operator="equal">
      <formula>$B$10+1</formula>
    </cfRule>
  </conditionalFormatting>
  <conditionalFormatting sqref="E12:G35 I12:K35 M12:O35 Q12:S35 U12:W35 Y12:AA35 AC12:AE35">
    <cfRule type="notContainsBlanks" dxfId="16" priority="1">
      <formula>LEN(TRIM(E12))&gt;0</formula>
    </cfRule>
    <cfRule type="containsText" dxfId="15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/>
  <dimension ref="B1:AE47"/>
  <sheetViews>
    <sheetView showGridLines="0" zoomScale="90" zoomScaleNormal="90" workbookViewId="0">
      <selection activeCell="T2" sqref="T2:AE7"/>
    </sheetView>
  </sheetViews>
  <sheetFormatPr defaultRowHeight="16.5" x14ac:dyDescent="0.3"/>
  <cols>
    <col min="2" max="3" width="4.5" customWidth="1"/>
    <col min="4" max="4" width="17.625" customWidth="1"/>
    <col min="5" max="7" width="4.25" bestFit="1" customWidth="1"/>
    <col min="8" max="8" width="17.625" customWidth="1"/>
    <col min="9" max="11" width="4.25" bestFit="1" customWidth="1"/>
    <col min="12" max="12" width="17.625" customWidth="1"/>
    <col min="13" max="15" width="4.25" bestFit="1" customWidth="1"/>
    <col min="16" max="16" width="17.625" customWidth="1"/>
    <col min="17" max="19" width="4.25" bestFit="1" customWidth="1"/>
    <col min="20" max="20" width="17.625" customWidth="1"/>
    <col min="21" max="23" width="4.25" bestFit="1" customWidth="1"/>
    <col min="24" max="24" width="17.625" customWidth="1"/>
    <col min="25" max="27" width="4.25" bestFit="1" customWidth="1"/>
    <col min="28" max="28" width="17.625" customWidth="1"/>
    <col min="29" max="31" width="4.25" bestFit="1" customWidth="1"/>
  </cols>
  <sheetData>
    <row r="1" spans="2:31" ht="17.25" thickBot="1" x14ac:dyDescent="0.35"/>
    <row r="2" spans="2:31" x14ac:dyDescent="0.3">
      <c r="B2" s="102" t="s">
        <v>11</v>
      </c>
      <c r="C2" s="103"/>
      <c r="D2" s="110" t="s">
        <v>293</v>
      </c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0" t="s">
        <v>292</v>
      </c>
      <c r="U2" s="111"/>
      <c r="V2" s="111"/>
      <c r="W2" s="111"/>
      <c r="X2" s="111"/>
      <c r="Y2" s="111"/>
      <c r="Z2" s="111"/>
      <c r="AA2" s="111"/>
      <c r="AB2" s="111"/>
      <c r="AC2" s="111"/>
      <c r="AD2" s="111"/>
      <c r="AE2" s="114"/>
    </row>
    <row r="3" spans="2:31" x14ac:dyDescent="0.3">
      <c r="B3" s="104"/>
      <c r="C3" s="105"/>
      <c r="D3" s="112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2"/>
      <c r="U3" s="113"/>
      <c r="V3" s="113"/>
      <c r="W3" s="113"/>
      <c r="X3" s="113"/>
      <c r="Y3" s="113"/>
      <c r="Z3" s="113"/>
      <c r="AA3" s="113"/>
      <c r="AB3" s="113"/>
      <c r="AC3" s="113"/>
      <c r="AD3" s="113"/>
      <c r="AE3" s="115"/>
    </row>
    <row r="4" spans="2:31" x14ac:dyDescent="0.3">
      <c r="B4" s="104"/>
      <c r="C4" s="105"/>
      <c r="D4" s="112"/>
      <c r="E4" s="113"/>
      <c r="F4" s="113"/>
      <c r="G4" s="113"/>
      <c r="H4" s="113"/>
      <c r="I4" s="113"/>
      <c r="J4" s="113"/>
      <c r="K4" s="113"/>
      <c r="L4" s="113"/>
      <c r="M4" s="113"/>
      <c r="N4" s="113"/>
      <c r="O4" s="113"/>
      <c r="P4" s="113"/>
      <c r="Q4" s="113"/>
      <c r="R4" s="113"/>
      <c r="S4" s="113"/>
      <c r="T4" s="112"/>
      <c r="U4" s="113"/>
      <c r="V4" s="113"/>
      <c r="W4" s="113"/>
      <c r="X4" s="113"/>
      <c r="Y4" s="113"/>
      <c r="Z4" s="113"/>
      <c r="AA4" s="113"/>
      <c r="AB4" s="113"/>
      <c r="AC4" s="113"/>
      <c r="AD4" s="113"/>
      <c r="AE4" s="115"/>
    </row>
    <row r="5" spans="2:31" x14ac:dyDescent="0.3">
      <c r="B5" s="104"/>
      <c r="C5" s="105"/>
      <c r="D5" s="112"/>
      <c r="E5" s="113"/>
      <c r="F5" s="113"/>
      <c r="G5" s="113"/>
      <c r="H5" s="113"/>
      <c r="I5" s="113"/>
      <c r="J5" s="113"/>
      <c r="K5" s="113"/>
      <c r="L5" s="113"/>
      <c r="M5" s="113"/>
      <c r="N5" s="113"/>
      <c r="O5" s="113"/>
      <c r="P5" s="113"/>
      <c r="Q5" s="113"/>
      <c r="R5" s="113"/>
      <c r="S5" s="113"/>
      <c r="T5" s="112"/>
      <c r="U5" s="113"/>
      <c r="V5" s="113"/>
      <c r="W5" s="113"/>
      <c r="X5" s="113"/>
      <c r="Y5" s="113"/>
      <c r="Z5" s="113"/>
      <c r="AA5" s="113"/>
      <c r="AB5" s="113"/>
      <c r="AC5" s="113"/>
      <c r="AD5" s="113"/>
      <c r="AE5" s="115"/>
    </row>
    <row r="6" spans="2:31" x14ac:dyDescent="0.3">
      <c r="B6" s="106"/>
      <c r="C6" s="107"/>
      <c r="D6" s="112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113"/>
      <c r="P6" s="113"/>
      <c r="Q6" s="113"/>
      <c r="R6" s="113"/>
      <c r="S6" s="113"/>
      <c r="T6" s="112"/>
      <c r="U6" s="113"/>
      <c r="V6" s="113"/>
      <c r="W6" s="113"/>
      <c r="X6" s="113"/>
      <c r="Y6" s="113"/>
      <c r="Z6" s="113"/>
      <c r="AA6" s="113"/>
      <c r="AB6" s="113"/>
      <c r="AC6" s="113"/>
      <c r="AD6" s="113"/>
      <c r="AE6" s="115"/>
    </row>
    <row r="7" spans="2:31" ht="17.25" thickBot="1" x14ac:dyDescent="0.35">
      <c r="B7" s="108"/>
      <c r="C7" s="109"/>
      <c r="D7" s="175"/>
      <c r="E7" s="176"/>
      <c r="F7" s="176"/>
      <c r="G7" s="176"/>
      <c r="H7" s="176"/>
      <c r="I7" s="176"/>
      <c r="J7" s="176"/>
      <c r="K7" s="176"/>
      <c r="L7" s="176"/>
      <c r="M7" s="176"/>
      <c r="N7" s="176"/>
      <c r="O7" s="176"/>
      <c r="P7" s="176"/>
      <c r="Q7" s="176"/>
      <c r="R7" s="176"/>
      <c r="S7" s="176"/>
      <c r="T7" s="175"/>
      <c r="U7" s="176"/>
      <c r="V7" s="176"/>
      <c r="W7" s="176"/>
      <c r="X7" s="176"/>
      <c r="Y7" s="176"/>
      <c r="Z7" s="176"/>
      <c r="AA7" s="176"/>
      <c r="AB7" s="176"/>
      <c r="AC7" s="176"/>
      <c r="AD7" s="176"/>
      <c r="AE7" s="177"/>
    </row>
    <row r="8" spans="2:31" ht="18" thickBot="1" x14ac:dyDescent="0.35">
      <c r="B8" s="116"/>
      <c r="C8" s="117"/>
      <c r="D8" s="120">
        <v>44858</v>
      </c>
      <c r="E8" s="121"/>
      <c r="F8" s="121"/>
      <c r="G8" s="122"/>
      <c r="H8" s="120">
        <f>D8+1</f>
        <v>44859</v>
      </c>
      <c r="I8" s="121"/>
      <c r="J8" s="121"/>
      <c r="K8" s="122"/>
      <c r="L8" s="120">
        <f>H8+1</f>
        <v>44860</v>
      </c>
      <c r="M8" s="121"/>
      <c r="N8" s="121"/>
      <c r="O8" s="122"/>
      <c r="P8" s="120">
        <f>L8+1</f>
        <v>44861</v>
      </c>
      <c r="Q8" s="121"/>
      <c r="R8" s="121"/>
      <c r="S8" s="122"/>
      <c r="T8" s="120">
        <f>P8+1</f>
        <v>44862</v>
      </c>
      <c r="U8" s="121"/>
      <c r="V8" s="121"/>
      <c r="W8" s="122"/>
      <c r="X8" s="123">
        <f>T8+1</f>
        <v>44863</v>
      </c>
      <c r="Y8" s="124"/>
      <c r="Z8" s="124"/>
      <c r="AA8" s="125"/>
      <c r="AB8" s="126">
        <f>X8+1</f>
        <v>44864</v>
      </c>
      <c r="AC8" s="127"/>
      <c r="AD8" s="127"/>
      <c r="AE8" s="128"/>
    </row>
    <row r="9" spans="2:31" ht="18" thickBot="1" x14ac:dyDescent="0.35">
      <c r="B9" s="118"/>
      <c r="C9" s="119"/>
      <c r="D9" s="129" t="s">
        <v>48</v>
      </c>
      <c r="E9" s="130"/>
      <c r="F9" s="130"/>
      <c r="G9" s="131"/>
      <c r="H9" s="129" t="s">
        <v>49</v>
      </c>
      <c r="I9" s="130"/>
      <c r="J9" s="130"/>
      <c r="K9" s="131"/>
      <c r="L9" s="129" t="s">
        <v>32</v>
      </c>
      <c r="M9" s="130"/>
      <c r="N9" s="130"/>
      <c r="O9" s="131"/>
      <c r="P9" s="129" t="s">
        <v>52</v>
      </c>
      <c r="Q9" s="130"/>
      <c r="R9" s="130"/>
      <c r="S9" s="131"/>
      <c r="T9" s="129" t="s">
        <v>53</v>
      </c>
      <c r="U9" s="130"/>
      <c r="V9" s="130"/>
      <c r="W9" s="131"/>
      <c r="X9" s="132" t="s">
        <v>54</v>
      </c>
      <c r="Y9" s="133"/>
      <c r="Z9" s="133"/>
      <c r="AA9" s="134"/>
      <c r="AB9" s="135" t="s">
        <v>55</v>
      </c>
      <c r="AC9" s="136"/>
      <c r="AD9" s="136"/>
      <c r="AE9" s="137"/>
    </row>
    <row r="10" spans="2:31" ht="17.25" thickBot="1" x14ac:dyDescent="0.35">
      <c r="B10" s="143" t="str">
        <f ca="1">TEXT(NOW(),"h")</f>
        <v>20</v>
      </c>
      <c r="C10" s="144"/>
      <c r="D10" s="12" t="s">
        <v>3</v>
      </c>
      <c r="E10" s="138" t="s">
        <v>4</v>
      </c>
      <c r="F10" s="139"/>
      <c r="G10" s="140"/>
      <c r="H10" s="12" t="s">
        <v>3</v>
      </c>
      <c r="I10" s="138" t="s">
        <v>4</v>
      </c>
      <c r="J10" s="139"/>
      <c r="K10" s="140"/>
      <c r="L10" s="12" t="s">
        <v>3</v>
      </c>
      <c r="M10" s="138" t="s">
        <v>4</v>
      </c>
      <c r="N10" s="139"/>
      <c r="O10" s="140"/>
      <c r="P10" s="12" t="s">
        <v>3</v>
      </c>
      <c r="Q10" s="138" t="s">
        <v>4</v>
      </c>
      <c r="R10" s="139"/>
      <c r="S10" s="140"/>
      <c r="T10" s="12" t="s">
        <v>3</v>
      </c>
      <c r="U10" s="138" t="s">
        <v>4</v>
      </c>
      <c r="V10" s="139"/>
      <c r="W10" s="140"/>
      <c r="X10" s="12" t="s">
        <v>3</v>
      </c>
      <c r="Y10" s="138" t="s">
        <v>4</v>
      </c>
      <c r="Z10" s="139"/>
      <c r="AA10" s="140"/>
      <c r="AB10" s="12" t="s">
        <v>3</v>
      </c>
      <c r="AC10" s="138" t="s">
        <v>4</v>
      </c>
      <c r="AD10" s="139"/>
      <c r="AE10" s="140"/>
    </row>
    <row r="11" spans="2:31" ht="20.25" x14ac:dyDescent="0.3">
      <c r="B11" s="141" t="s">
        <v>0</v>
      </c>
      <c r="C11" s="142"/>
      <c r="D11" s="25" t="s">
        <v>504</v>
      </c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 t="s">
        <v>504</v>
      </c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 t="s">
        <v>277</v>
      </c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 t="s">
        <v>217</v>
      </c>
      <c r="I14" s="37"/>
      <c r="J14" s="17"/>
      <c r="K14" s="18"/>
      <c r="L14" s="26" t="s">
        <v>242</v>
      </c>
      <c r="M14" s="37"/>
      <c r="N14" s="17"/>
      <c r="O14" s="18"/>
      <c r="P14" s="26" t="s">
        <v>259</v>
      </c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3">
        <v>6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42" t="s">
        <v>295</v>
      </c>
      <c r="E18" s="37">
        <v>1</v>
      </c>
      <c r="F18" s="17">
        <v>2</v>
      </c>
      <c r="G18" s="30"/>
      <c r="H18" s="42" t="s">
        <v>245</v>
      </c>
      <c r="I18" s="37">
        <v>1</v>
      </c>
      <c r="J18" s="17">
        <v>2</v>
      </c>
      <c r="K18" s="30"/>
      <c r="L18" s="42" t="s">
        <v>6</v>
      </c>
      <c r="M18" s="37">
        <v>1</v>
      </c>
      <c r="N18" s="17">
        <v>2</v>
      </c>
      <c r="O18" s="30"/>
      <c r="P18" s="42" t="s">
        <v>245</v>
      </c>
      <c r="Q18" s="37">
        <v>1</v>
      </c>
      <c r="R18" s="17">
        <v>2</v>
      </c>
      <c r="S18" s="30"/>
      <c r="T18" s="42" t="s">
        <v>245</v>
      </c>
      <c r="U18" s="37">
        <v>1</v>
      </c>
      <c r="V18" s="37">
        <v>2</v>
      </c>
      <c r="W18" s="30"/>
      <c r="X18" s="29" t="s">
        <v>246</v>
      </c>
      <c r="Y18" s="37"/>
      <c r="Z18" s="17"/>
      <c r="AA18" s="30"/>
      <c r="AB18" s="26" t="s">
        <v>247</v>
      </c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7</v>
      </c>
      <c r="E19" s="37">
        <v>3</v>
      </c>
      <c r="F19" s="17">
        <v>3</v>
      </c>
      <c r="G19" s="18">
        <v>3</v>
      </c>
      <c r="H19" s="32" t="s">
        <v>7</v>
      </c>
      <c r="I19" s="37">
        <v>3</v>
      </c>
      <c r="J19" s="17">
        <v>3</v>
      </c>
      <c r="K19" s="18">
        <v>3</v>
      </c>
      <c r="L19" s="32" t="s">
        <v>7</v>
      </c>
      <c r="M19" s="37">
        <v>3</v>
      </c>
      <c r="N19" s="17">
        <v>3</v>
      </c>
      <c r="O19" s="18">
        <v>3</v>
      </c>
      <c r="P19" s="32" t="s">
        <v>7</v>
      </c>
      <c r="Q19" s="37">
        <v>3</v>
      </c>
      <c r="R19" s="17">
        <v>3</v>
      </c>
      <c r="S19" s="18">
        <v>3</v>
      </c>
      <c r="T19" s="32" t="s">
        <v>7</v>
      </c>
      <c r="U19" s="37">
        <v>3</v>
      </c>
      <c r="V19" s="17">
        <v>3</v>
      </c>
      <c r="W19" s="18">
        <v>3</v>
      </c>
      <c r="X19" s="32" t="s">
        <v>7</v>
      </c>
      <c r="Y19" s="37"/>
      <c r="Z19" s="17"/>
      <c r="AA19" s="18" t="s">
        <v>298</v>
      </c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17</v>
      </c>
      <c r="E20" s="37"/>
      <c r="F20" s="17">
        <v>4</v>
      </c>
      <c r="G20" s="18">
        <v>4</v>
      </c>
      <c r="H20" s="32" t="s">
        <v>17</v>
      </c>
      <c r="I20" s="37"/>
      <c r="J20" s="17">
        <v>4</v>
      </c>
      <c r="K20" s="18">
        <v>4</v>
      </c>
      <c r="L20" s="32" t="s">
        <v>17</v>
      </c>
      <c r="M20" s="37" t="s">
        <v>239</v>
      </c>
      <c r="N20" s="17"/>
      <c r="O20" s="18"/>
      <c r="P20" s="32" t="s">
        <v>17</v>
      </c>
      <c r="Q20" s="37"/>
      <c r="R20" s="17">
        <v>4</v>
      </c>
      <c r="S20" s="18">
        <v>4</v>
      </c>
      <c r="T20" s="32" t="s">
        <v>17</v>
      </c>
      <c r="U20" s="37"/>
      <c r="V20" s="17"/>
      <c r="W20" s="18" t="s">
        <v>279</v>
      </c>
      <c r="X20" s="32" t="s">
        <v>17</v>
      </c>
      <c r="Y20" s="44" t="s">
        <v>290</v>
      </c>
      <c r="Z20" s="23"/>
      <c r="AA20" s="24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32" t="s">
        <v>18</v>
      </c>
      <c r="E21" s="37">
        <v>4</v>
      </c>
      <c r="F21" s="17" t="s">
        <v>194</v>
      </c>
      <c r="G21" s="18" t="s">
        <v>196</v>
      </c>
      <c r="H21" s="32" t="s">
        <v>18</v>
      </c>
      <c r="I21" s="37" t="s">
        <v>212</v>
      </c>
      <c r="J21" s="17" t="s">
        <v>212</v>
      </c>
      <c r="K21" s="18" t="s">
        <v>213</v>
      </c>
      <c r="L21" s="29" t="s">
        <v>18</v>
      </c>
      <c r="M21" s="37"/>
      <c r="N21" s="17"/>
      <c r="O21" s="18"/>
      <c r="P21" s="32" t="s">
        <v>18</v>
      </c>
      <c r="Q21" s="37">
        <v>4</v>
      </c>
      <c r="R21" s="17">
        <v>4</v>
      </c>
      <c r="S21" s="18" t="s">
        <v>254</v>
      </c>
      <c r="T21" s="29" t="s">
        <v>18</v>
      </c>
      <c r="U21" s="37" t="s">
        <v>278</v>
      </c>
      <c r="V21" s="17" t="s">
        <v>278</v>
      </c>
      <c r="W21" s="18" t="s">
        <v>278</v>
      </c>
      <c r="X21" s="26" t="s">
        <v>289</v>
      </c>
      <c r="Y21" s="44"/>
      <c r="Z21" s="23"/>
      <c r="AA21" s="24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192</v>
      </c>
      <c r="E22" s="37" t="s">
        <v>197</v>
      </c>
      <c r="F22" s="28"/>
      <c r="G22" s="18" t="s">
        <v>198</v>
      </c>
      <c r="H22" s="32" t="s">
        <v>191</v>
      </c>
      <c r="I22" s="37" t="s">
        <v>212</v>
      </c>
      <c r="J22" s="28"/>
      <c r="K22" s="18" t="s">
        <v>214</v>
      </c>
      <c r="L22" s="32" t="s">
        <v>21</v>
      </c>
      <c r="M22" s="44" t="s">
        <v>229</v>
      </c>
      <c r="N22" s="23"/>
      <c r="O22" s="24"/>
      <c r="P22" s="32" t="s">
        <v>21</v>
      </c>
      <c r="Q22" s="37" t="s">
        <v>256</v>
      </c>
      <c r="R22" s="28"/>
      <c r="S22" s="18" t="s">
        <v>255</v>
      </c>
      <c r="T22" s="45" t="s">
        <v>276</v>
      </c>
      <c r="U22" s="37" t="s">
        <v>281</v>
      </c>
      <c r="V22" s="28"/>
      <c r="W22" s="18"/>
      <c r="X22" s="43" t="s">
        <v>294</v>
      </c>
      <c r="Y22" s="37"/>
      <c r="Z22" s="28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193</v>
      </c>
      <c r="E23" s="37"/>
      <c r="F23" s="17"/>
      <c r="G23" s="18" t="s">
        <v>200</v>
      </c>
      <c r="H23" s="26" t="s">
        <v>208</v>
      </c>
      <c r="I23" s="37" t="s">
        <v>212</v>
      </c>
      <c r="J23" s="17" t="s">
        <v>213</v>
      </c>
      <c r="K23" s="18" t="s">
        <v>216</v>
      </c>
      <c r="L23" s="43" t="s">
        <v>228</v>
      </c>
      <c r="M23" s="44"/>
      <c r="N23" s="23"/>
      <c r="O23" s="24"/>
      <c r="P23" s="43" t="s">
        <v>244</v>
      </c>
      <c r="Q23" s="37" t="s">
        <v>260</v>
      </c>
      <c r="R23" s="17" t="s">
        <v>261</v>
      </c>
      <c r="S23" s="18"/>
      <c r="T23" s="43" t="s">
        <v>270</v>
      </c>
      <c r="U23" s="37"/>
      <c r="V23" s="17" t="s">
        <v>278</v>
      </c>
      <c r="W23" s="18" t="s">
        <v>285</v>
      </c>
      <c r="X23" s="26"/>
      <c r="Y23" s="37">
        <v>3</v>
      </c>
      <c r="Z23" s="17">
        <v>3</v>
      </c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 t="s">
        <v>195</v>
      </c>
      <c r="E24" s="37" t="s">
        <v>199</v>
      </c>
      <c r="F24" s="28"/>
      <c r="G24" s="30"/>
      <c r="H24" s="29" t="s">
        <v>209</v>
      </c>
      <c r="I24" s="37" t="s">
        <v>212</v>
      </c>
      <c r="J24" s="28"/>
      <c r="K24" s="30"/>
      <c r="L24" s="29" t="s">
        <v>238</v>
      </c>
      <c r="M24" s="44"/>
      <c r="N24" s="23"/>
      <c r="O24" s="24"/>
      <c r="P24" s="29" t="s">
        <v>275</v>
      </c>
      <c r="Q24" s="37"/>
      <c r="R24" s="28"/>
      <c r="S24" s="30"/>
      <c r="T24" s="26" t="s">
        <v>280</v>
      </c>
      <c r="U24" s="37"/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202</v>
      </c>
      <c r="E25" s="38"/>
      <c r="F25" s="17"/>
      <c r="G25" s="18"/>
      <c r="H25" s="26" t="s">
        <v>215</v>
      </c>
      <c r="I25" s="38"/>
      <c r="J25" s="17" t="s">
        <v>212</v>
      </c>
      <c r="K25" s="18" t="s">
        <v>221</v>
      </c>
      <c r="L25" s="26"/>
      <c r="M25" s="44"/>
      <c r="N25" s="23"/>
      <c r="O25" s="24"/>
      <c r="P25" s="26" t="s">
        <v>253</v>
      </c>
      <c r="Q25" s="38"/>
      <c r="R25" s="17"/>
      <c r="S25" s="18"/>
      <c r="T25" s="26" t="s">
        <v>286</v>
      </c>
      <c r="U25" s="38"/>
      <c r="V25" s="17" t="s">
        <v>287</v>
      </c>
      <c r="W25" s="18" t="s">
        <v>287</v>
      </c>
      <c r="X25" s="26"/>
      <c r="Y25" s="38"/>
      <c r="Z25" s="17">
        <v>2</v>
      </c>
      <c r="AA25" s="18" t="s">
        <v>291</v>
      </c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201</v>
      </c>
      <c r="F26" s="17"/>
      <c r="G26" s="18" t="s">
        <v>199</v>
      </c>
      <c r="H26" s="26" t="s">
        <v>218</v>
      </c>
      <c r="I26" s="37" t="s">
        <v>222</v>
      </c>
      <c r="J26" s="17"/>
      <c r="K26" s="18"/>
      <c r="L26" s="26"/>
      <c r="M26" s="44"/>
      <c r="N26" s="23"/>
      <c r="O26" s="24"/>
      <c r="P26" s="26" t="s">
        <v>257</v>
      </c>
      <c r="Q26" s="37" t="s">
        <v>258</v>
      </c>
      <c r="R26" s="17" t="s">
        <v>263</v>
      </c>
      <c r="S26" s="18" t="s">
        <v>258</v>
      </c>
      <c r="T26" s="26"/>
      <c r="U26" s="37" t="s">
        <v>287</v>
      </c>
      <c r="V26" s="17" t="s">
        <v>287</v>
      </c>
      <c r="W26" s="18"/>
      <c r="X26" s="26"/>
      <c r="Y26" s="37" t="s">
        <v>296</v>
      </c>
      <c r="Z26" s="17" t="s">
        <v>301</v>
      </c>
      <c r="AA26" s="18" t="s">
        <v>296</v>
      </c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/>
      <c r="F27" s="28"/>
      <c r="G27" s="18"/>
      <c r="H27" s="26" t="s">
        <v>219</v>
      </c>
      <c r="I27" s="37" t="s">
        <v>220</v>
      </c>
      <c r="J27" s="28"/>
      <c r="K27" s="18" t="s">
        <v>223</v>
      </c>
      <c r="L27" s="26"/>
      <c r="M27" s="44"/>
      <c r="N27" s="23"/>
      <c r="O27" s="24"/>
      <c r="P27" s="26"/>
      <c r="Q27" s="37" t="s">
        <v>264</v>
      </c>
      <c r="R27" s="28"/>
      <c r="S27" s="18" t="s">
        <v>266</v>
      </c>
      <c r="T27" s="52" t="s">
        <v>347</v>
      </c>
      <c r="U27" s="46"/>
      <c r="V27" s="47"/>
      <c r="W27" s="48"/>
      <c r="X27" s="26"/>
      <c r="Y27" s="37" t="s">
        <v>296</v>
      </c>
      <c r="Z27" s="28"/>
      <c r="AA27" s="18" t="s">
        <v>307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/>
      <c r="F28" s="17"/>
      <c r="G28" s="18" t="s">
        <v>201</v>
      </c>
      <c r="H28" s="26" t="s">
        <v>230</v>
      </c>
      <c r="I28" s="37" t="s">
        <v>224</v>
      </c>
      <c r="J28" s="17" t="s">
        <v>225</v>
      </c>
      <c r="K28" s="18" t="s">
        <v>226</v>
      </c>
      <c r="L28" s="26"/>
      <c r="M28" s="44"/>
      <c r="N28" s="23"/>
      <c r="O28" s="24"/>
      <c r="P28" s="26"/>
      <c r="Q28" s="37" t="s">
        <v>267</v>
      </c>
      <c r="R28" s="17" t="s">
        <v>266</v>
      </c>
      <c r="S28" s="18" t="s">
        <v>268</v>
      </c>
      <c r="T28" s="51" t="s">
        <v>348</v>
      </c>
      <c r="U28" s="46"/>
      <c r="V28" s="47"/>
      <c r="W28" s="48"/>
      <c r="X28" s="26"/>
      <c r="Y28" s="37" t="s">
        <v>307</v>
      </c>
      <c r="Z28" s="17" t="s">
        <v>308</v>
      </c>
      <c r="AA28" s="18" t="s">
        <v>309</v>
      </c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199</v>
      </c>
      <c r="F29" s="17" t="s">
        <v>199</v>
      </c>
      <c r="G29" s="18" t="s">
        <v>199</v>
      </c>
      <c r="H29" s="26" t="s">
        <v>232</v>
      </c>
      <c r="I29" s="37" t="s">
        <v>231</v>
      </c>
      <c r="J29" s="17"/>
      <c r="K29" s="18"/>
      <c r="L29" s="26"/>
      <c r="M29" s="37"/>
      <c r="N29" s="17"/>
      <c r="O29" s="18"/>
      <c r="P29" s="26"/>
      <c r="Q29" s="37" t="s">
        <v>266</v>
      </c>
      <c r="R29" s="17" t="s">
        <v>266</v>
      </c>
      <c r="S29" s="18" t="s">
        <v>266</v>
      </c>
      <c r="T29" s="26"/>
      <c r="U29" s="46"/>
      <c r="V29" s="47"/>
      <c r="W29" s="48"/>
      <c r="X29" s="26"/>
      <c r="Y29" s="37" t="s">
        <v>310</v>
      </c>
      <c r="Z29" s="17">
        <v>3</v>
      </c>
      <c r="AA29" s="18">
        <v>3</v>
      </c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 t="s">
        <v>199</v>
      </c>
      <c r="H30" s="26"/>
      <c r="I30" s="38"/>
      <c r="J30" s="28"/>
      <c r="K30" s="18"/>
      <c r="L30" s="26"/>
      <c r="M30" s="38"/>
      <c r="N30" s="28"/>
      <c r="O30" s="18">
        <v>2</v>
      </c>
      <c r="P30" s="26"/>
      <c r="Q30" s="38"/>
      <c r="R30" s="28"/>
      <c r="S30" s="18">
        <v>2</v>
      </c>
      <c r="T30" s="26"/>
      <c r="U30" s="38">
        <v>3</v>
      </c>
      <c r="V30" s="28">
        <v>3</v>
      </c>
      <c r="W30" s="18"/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203</v>
      </c>
      <c r="F31" s="17"/>
      <c r="G31" s="18"/>
      <c r="H31" s="26"/>
      <c r="I31" s="37" t="s">
        <v>233</v>
      </c>
      <c r="J31" s="17" t="s">
        <v>234</v>
      </c>
      <c r="K31" s="18" t="s">
        <v>235</v>
      </c>
      <c r="L31" s="26"/>
      <c r="M31" s="37"/>
      <c r="N31" s="17"/>
      <c r="O31" s="18"/>
      <c r="P31" s="26"/>
      <c r="Q31" s="37" t="s">
        <v>269</v>
      </c>
      <c r="R31" s="17" t="s">
        <v>271</v>
      </c>
      <c r="S31" s="18" t="s">
        <v>272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210</v>
      </c>
      <c r="F32" s="17"/>
      <c r="G32" s="18">
        <v>3</v>
      </c>
      <c r="H32" s="26"/>
      <c r="I32" s="37">
        <v>2</v>
      </c>
      <c r="J32" s="17" t="s">
        <v>236</v>
      </c>
      <c r="K32" s="18">
        <v>3</v>
      </c>
      <c r="L32" s="26"/>
      <c r="M32" s="37" t="s">
        <v>243</v>
      </c>
      <c r="N32" s="17" t="s">
        <v>248</v>
      </c>
      <c r="O32" s="18">
        <v>5</v>
      </c>
      <c r="P32" s="26"/>
      <c r="Q32" s="37" t="s">
        <v>273</v>
      </c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/>
      <c r="G33" s="18">
        <v>5</v>
      </c>
      <c r="H33" s="26"/>
      <c r="I33" s="37">
        <v>3</v>
      </c>
      <c r="J33" s="17"/>
      <c r="K33" s="18">
        <v>5</v>
      </c>
      <c r="L33" s="26"/>
      <c r="M33" s="37">
        <v>5</v>
      </c>
      <c r="N33" s="17">
        <v>5</v>
      </c>
      <c r="O33" s="18">
        <v>3</v>
      </c>
      <c r="P33" s="26"/>
      <c r="Q33" s="37">
        <v>3</v>
      </c>
      <c r="R33" s="17"/>
      <c r="S33" s="18">
        <v>5</v>
      </c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5</v>
      </c>
      <c r="F34" s="17">
        <v>5</v>
      </c>
      <c r="G34" s="18"/>
      <c r="H34" s="26"/>
      <c r="I34" s="37">
        <v>5</v>
      </c>
      <c r="J34" s="17">
        <v>5</v>
      </c>
      <c r="K34" s="18"/>
      <c r="L34" s="26"/>
      <c r="M34" s="37">
        <v>3</v>
      </c>
      <c r="N34" s="17"/>
      <c r="O34" s="18"/>
      <c r="P34" s="26"/>
      <c r="Q34" s="37">
        <v>5</v>
      </c>
      <c r="R34" s="17">
        <v>5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02" t="s">
        <v>5</v>
      </c>
      <c r="C36" s="103"/>
      <c r="D36" s="212" t="s">
        <v>211</v>
      </c>
      <c r="E36" s="213"/>
      <c r="F36" s="213"/>
      <c r="G36" s="214"/>
      <c r="H36" s="212" t="s">
        <v>227</v>
      </c>
      <c r="I36" s="213"/>
      <c r="J36" s="213"/>
      <c r="K36" s="214"/>
      <c r="L36" s="212" t="s">
        <v>265</v>
      </c>
      <c r="M36" s="213"/>
      <c r="N36" s="213"/>
      <c r="O36" s="214"/>
      <c r="P36" s="212" t="s">
        <v>262</v>
      </c>
      <c r="Q36" s="213"/>
      <c r="R36" s="213"/>
      <c r="S36" s="214"/>
      <c r="T36" s="212" t="s">
        <v>282</v>
      </c>
      <c r="U36" s="213"/>
      <c r="V36" s="213"/>
      <c r="W36" s="214"/>
      <c r="X36" s="212" t="s">
        <v>311</v>
      </c>
      <c r="Y36" s="213"/>
      <c r="Z36" s="213"/>
      <c r="AA36" s="214"/>
      <c r="AB36" s="212"/>
      <c r="AC36" s="213"/>
      <c r="AD36" s="213"/>
      <c r="AE36" s="214"/>
    </row>
    <row r="37" spans="2:31" x14ac:dyDescent="0.3">
      <c r="B37" s="104"/>
      <c r="C37" s="105"/>
      <c r="D37" s="203" t="s">
        <v>204</v>
      </c>
      <c r="E37" s="204"/>
      <c r="F37" s="204"/>
      <c r="G37" s="205"/>
      <c r="H37" s="203" t="s">
        <v>237</v>
      </c>
      <c r="I37" s="204"/>
      <c r="J37" s="204"/>
      <c r="K37" s="205"/>
      <c r="L37" s="224" t="s">
        <v>250</v>
      </c>
      <c r="M37" s="204"/>
      <c r="N37" s="204"/>
      <c r="O37" s="205"/>
      <c r="P37" s="203" t="s">
        <v>274</v>
      </c>
      <c r="Q37" s="204"/>
      <c r="R37" s="204"/>
      <c r="S37" s="205"/>
      <c r="T37" s="203" t="s">
        <v>283</v>
      </c>
      <c r="U37" s="204"/>
      <c r="V37" s="204"/>
      <c r="W37" s="205"/>
      <c r="X37" s="203"/>
      <c r="Y37" s="204"/>
      <c r="Z37" s="204"/>
      <c r="AA37" s="205"/>
      <c r="AB37" s="203"/>
      <c r="AC37" s="204"/>
      <c r="AD37" s="204"/>
      <c r="AE37" s="205"/>
    </row>
    <row r="38" spans="2:31" x14ac:dyDescent="0.3">
      <c r="B38" s="104"/>
      <c r="C38" s="105"/>
      <c r="D38" s="203" t="s">
        <v>205</v>
      </c>
      <c r="E38" s="204"/>
      <c r="F38" s="204"/>
      <c r="G38" s="205"/>
      <c r="H38" s="203" t="s">
        <v>240</v>
      </c>
      <c r="I38" s="204"/>
      <c r="J38" s="204"/>
      <c r="K38" s="205"/>
      <c r="L38" s="203" t="s">
        <v>249</v>
      </c>
      <c r="M38" s="204"/>
      <c r="N38" s="204"/>
      <c r="O38" s="205"/>
      <c r="P38" s="203"/>
      <c r="Q38" s="204"/>
      <c r="R38" s="204"/>
      <c r="S38" s="205"/>
      <c r="T38" s="203" t="s">
        <v>284</v>
      </c>
      <c r="U38" s="204"/>
      <c r="V38" s="204"/>
      <c r="W38" s="205"/>
      <c r="X38" s="203"/>
      <c r="Y38" s="204"/>
      <c r="Z38" s="204"/>
      <c r="AA38" s="205"/>
      <c r="AB38" s="203"/>
      <c r="AC38" s="204"/>
      <c r="AD38" s="204"/>
      <c r="AE38" s="205"/>
    </row>
    <row r="39" spans="2:31" x14ac:dyDescent="0.3">
      <c r="B39" s="104"/>
      <c r="C39" s="105"/>
      <c r="D39" s="203" t="s">
        <v>206</v>
      </c>
      <c r="E39" s="204"/>
      <c r="F39" s="204"/>
      <c r="G39" s="205"/>
      <c r="H39" s="203" t="s">
        <v>241</v>
      </c>
      <c r="I39" s="204"/>
      <c r="J39" s="204"/>
      <c r="K39" s="205"/>
      <c r="L39" s="203" t="s">
        <v>251</v>
      </c>
      <c r="M39" s="204"/>
      <c r="N39" s="204"/>
      <c r="O39" s="205"/>
      <c r="P39" s="203"/>
      <c r="Q39" s="204"/>
      <c r="R39" s="204"/>
      <c r="S39" s="205"/>
      <c r="T39" s="203" t="s">
        <v>288</v>
      </c>
      <c r="U39" s="204"/>
      <c r="V39" s="204"/>
      <c r="W39" s="205"/>
      <c r="X39" s="203"/>
      <c r="Y39" s="204"/>
      <c r="Z39" s="204"/>
      <c r="AA39" s="205"/>
      <c r="AB39" s="203"/>
      <c r="AC39" s="204"/>
      <c r="AD39" s="204"/>
      <c r="AE39" s="205"/>
    </row>
    <row r="40" spans="2:31" ht="17.25" thickBot="1" x14ac:dyDescent="0.35">
      <c r="B40" s="108"/>
      <c r="C40" s="109"/>
      <c r="D40" s="166" t="s">
        <v>207</v>
      </c>
      <c r="E40" s="167"/>
      <c r="F40" s="167"/>
      <c r="G40" s="168"/>
      <c r="H40" s="166"/>
      <c r="I40" s="167"/>
      <c r="J40" s="167"/>
      <c r="K40" s="168"/>
      <c r="L40" s="166" t="s">
        <v>252</v>
      </c>
      <c r="M40" s="167"/>
      <c r="N40" s="167"/>
      <c r="O40" s="168"/>
      <c r="P40" s="166"/>
      <c r="Q40" s="167"/>
      <c r="R40" s="167"/>
      <c r="S40" s="168"/>
      <c r="T40" s="166"/>
      <c r="U40" s="167"/>
      <c r="V40" s="167"/>
      <c r="W40" s="168"/>
      <c r="X40" s="166"/>
      <c r="Y40" s="167"/>
      <c r="Z40" s="167"/>
      <c r="AA40" s="168"/>
      <c r="AB40" s="166"/>
      <c r="AC40" s="167"/>
      <c r="AD40" s="167"/>
      <c r="AE40" s="168"/>
    </row>
    <row r="42" spans="2:31" x14ac:dyDescent="0.3">
      <c r="H42" t="s">
        <v>297</v>
      </c>
    </row>
    <row r="43" spans="2:31" x14ac:dyDescent="0.3">
      <c r="H43" t="s">
        <v>299</v>
      </c>
    </row>
    <row r="44" spans="2:31" x14ac:dyDescent="0.3">
      <c r="H44" t="s">
        <v>300</v>
      </c>
    </row>
    <row r="45" spans="2:31" x14ac:dyDescent="0.3">
      <c r="H45" t="s">
        <v>304</v>
      </c>
    </row>
    <row r="46" spans="2:31" x14ac:dyDescent="0.3">
      <c r="H46" t="s">
        <v>306</v>
      </c>
    </row>
    <row r="47" spans="2:31" x14ac:dyDescent="0.3">
      <c r="H47" t="s">
        <v>305</v>
      </c>
    </row>
  </sheetData>
  <mergeCells count="63">
    <mergeCell ref="AB40:AE40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0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14" priority="6" operator="equal">
      <formula>$B$10+0</formula>
    </cfRule>
    <cfRule type="cellIs" dxfId="13" priority="7" operator="equal">
      <formula>$B$10</formula>
    </cfRule>
  </conditionalFormatting>
  <conditionalFormatting sqref="C12:C35">
    <cfRule type="cellIs" dxfId="12" priority="5" operator="equal">
      <formula>$B$10+1</formula>
    </cfRule>
  </conditionalFormatting>
  <conditionalFormatting sqref="E12:G35 I12:K35 M12:O35 Q12:S35 U12:W17 Y12:AA35 AC12:AE35 U19:W35 V18:W18">
    <cfRule type="notContainsBlanks" dxfId="11" priority="3">
      <formula>LEN(TRIM(E12))&gt;0</formula>
    </cfRule>
    <cfRule type="containsText" dxfId="10" priority="4" operator="containsText" text="1234567789">
      <formula>NOT(ISERROR(SEARCH("1234567789",E12)))</formula>
    </cfRule>
  </conditionalFormatting>
  <conditionalFormatting sqref="U18">
    <cfRule type="notContainsBlanks" dxfId="9" priority="1">
      <formula>LEN(TRIM(U18))&gt;0</formula>
    </cfRule>
    <cfRule type="containsText" dxfId="8" priority="2" operator="containsText" text="1234567789">
      <formula>NOT(ISERROR(SEARCH("1234567789",U18)))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U17"/>
  <sheetViews>
    <sheetView zoomScale="86" zoomScaleNormal="86" workbookViewId="0">
      <pane xSplit="2" topLeftCell="AY1" activePane="topRight" state="frozen"/>
      <selection pane="topRight" activeCell="BG12" sqref="BG12"/>
    </sheetView>
  </sheetViews>
  <sheetFormatPr defaultRowHeight="16.5" x14ac:dyDescent="0.3"/>
  <cols>
    <col min="1" max="1" width="9" style="65"/>
    <col min="2" max="2" width="24.375" bestFit="1" customWidth="1"/>
    <col min="3" max="33" width="3.75" bestFit="1" customWidth="1"/>
    <col min="34" max="125" width="3.75" style="65" bestFit="1" customWidth="1"/>
  </cols>
  <sheetData>
    <row r="1" spans="1:125" ht="26.25" x14ac:dyDescent="0.3">
      <c r="B1" s="90"/>
    </row>
    <row r="2" spans="1:125" ht="20.25" x14ac:dyDescent="0.3">
      <c r="A2" s="94" t="s">
        <v>2738</v>
      </c>
      <c r="B2" s="93">
        <f ca="1">TODAY()</f>
        <v>45042</v>
      </c>
      <c r="C2" s="172">
        <v>44986</v>
      </c>
      <c r="D2" s="173"/>
      <c r="E2" s="173"/>
      <c r="F2" s="173"/>
      <c r="G2" s="173"/>
      <c r="H2" s="173"/>
      <c r="I2" s="173"/>
      <c r="J2" s="173"/>
      <c r="K2" s="173"/>
      <c r="L2" s="173"/>
      <c r="M2" s="173"/>
      <c r="N2" s="173"/>
      <c r="O2" s="173"/>
      <c r="P2" s="173"/>
      <c r="Q2" s="173"/>
      <c r="R2" s="173"/>
      <c r="S2" s="173"/>
      <c r="T2" s="173"/>
      <c r="U2" s="173"/>
      <c r="V2" s="173"/>
      <c r="W2" s="173"/>
      <c r="X2" s="173"/>
      <c r="Y2" s="173"/>
      <c r="Z2" s="173"/>
      <c r="AA2" s="173"/>
      <c r="AB2" s="173"/>
      <c r="AC2" s="173"/>
      <c r="AD2" s="173"/>
      <c r="AE2" s="173"/>
      <c r="AF2" s="173"/>
      <c r="AG2" s="173"/>
      <c r="AH2" s="172">
        <v>45017</v>
      </c>
      <c r="AI2" s="173"/>
      <c r="AJ2" s="173"/>
      <c r="AK2" s="173"/>
      <c r="AL2" s="173"/>
      <c r="AM2" s="173"/>
      <c r="AN2" s="173"/>
      <c r="AO2" s="173"/>
      <c r="AP2" s="173"/>
      <c r="AQ2" s="173"/>
      <c r="AR2" s="173"/>
      <c r="AS2" s="173"/>
      <c r="AT2" s="173"/>
      <c r="AU2" s="173"/>
      <c r="AV2" s="173"/>
      <c r="AW2" s="173"/>
      <c r="AX2" s="173"/>
      <c r="AY2" s="173"/>
      <c r="AZ2" s="173"/>
      <c r="BA2" s="173"/>
      <c r="BB2" s="173"/>
      <c r="BC2" s="173"/>
      <c r="BD2" s="173"/>
      <c r="BE2" s="173"/>
      <c r="BF2" s="173"/>
      <c r="BG2" s="173"/>
      <c r="BH2" s="173"/>
      <c r="BI2" s="173"/>
      <c r="BJ2" s="173"/>
      <c r="BK2" s="173"/>
      <c r="BL2" s="172">
        <v>45047</v>
      </c>
      <c r="BM2" s="173"/>
      <c r="BN2" s="173"/>
      <c r="BO2" s="173"/>
      <c r="BP2" s="173"/>
      <c r="BQ2" s="173"/>
      <c r="BR2" s="173"/>
      <c r="BS2" s="173"/>
      <c r="BT2" s="173"/>
      <c r="BU2" s="173"/>
      <c r="BV2" s="173"/>
      <c r="BW2" s="173"/>
      <c r="BX2" s="173"/>
      <c r="BY2" s="173"/>
      <c r="BZ2" s="173"/>
      <c r="CA2" s="173"/>
      <c r="CB2" s="173"/>
      <c r="CC2" s="173"/>
      <c r="CD2" s="173"/>
      <c r="CE2" s="173"/>
      <c r="CF2" s="173"/>
      <c r="CG2" s="173"/>
      <c r="CH2" s="173"/>
      <c r="CI2" s="173"/>
      <c r="CJ2" s="173"/>
      <c r="CK2" s="173"/>
      <c r="CL2" s="173"/>
      <c r="CM2" s="173"/>
      <c r="CN2" s="173"/>
      <c r="CO2" s="173"/>
      <c r="CP2" s="173"/>
      <c r="CQ2" s="172">
        <v>45078</v>
      </c>
      <c r="CR2" s="173"/>
      <c r="CS2" s="173"/>
      <c r="CT2" s="173"/>
      <c r="CU2" s="173"/>
      <c r="CV2" s="173"/>
      <c r="CW2" s="173"/>
      <c r="CX2" s="173"/>
      <c r="CY2" s="173"/>
      <c r="CZ2" s="173"/>
      <c r="DA2" s="173"/>
      <c r="DB2" s="173"/>
      <c r="DC2" s="173"/>
      <c r="DD2" s="173"/>
      <c r="DE2" s="173"/>
      <c r="DF2" s="173"/>
      <c r="DG2" s="173"/>
      <c r="DH2" s="173"/>
      <c r="DI2" s="173"/>
      <c r="DJ2" s="173"/>
      <c r="DK2" s="173"/>
      <c r="DL2" s="173"/>
      <c r="DM2" s="173"/>
      <c r="DN2" s="173"/>
      <c r="DO2" s="173"/>
      <c r="DP2" s="173"/>
      <c r="DQ2" s="173"/>
      <c r="DR2" s="173"/>
      <c r="DS2" s="173"/>
      <c r="DT2" s="173"/>
      <c r="DU2" s="173"/>
    </row>
    <row r="3" spans="1:125" x14ac:dyDescent="0.3">
      <c r="B3" s="91" t="s">
        <v>2403</v>
      </c>
      <c r="C3" s="92">
        <f>C2</f>
        <v>44986</v>
      </c>
      <c r="D3" s="92">
        <f>C3+1</f>
        <v>44987</v>
      </c>
      <c r="E3" s="92">
        <f t="shared" ref="E3:AG3" si="0">D3+1</f>
        <v>44988</v>
      </c>
      <c r="F3" s="92">
        <f t="shared" si="0"/>
        <v>44989</v>
      </c>
      <c r="G3" s="92">
        <f t="shared" si="0"/>
        <v>44990</v>
      </c>
      <c r="H3" s="92">
        <f t="shared" si="0"/>
        <v>44991</v>
      </c>
      <c r="I3" s="92">
        <f t="shared" si="0"/>
        <v>44992</v>
      </c>
      <c r="J3" s="92">
        <f t="shared" si="0"/>
        <v>44993</v>
      </c>
      <c r="K3" s="92">
        <f t="shared" si="0"/>
        <v>44994</v>
      </c>
      <c r="L3" s="92">
        <f t="shared" si="0"/>
        <v>44995</v>
      </c>
      <c r="M3" s="92">
        <f t="shared" si="0"/>
        <v>44996</v>
      </c>
      <c r="N3" s="92">
        <f t="shared" si="0"/>
        <v>44997</v>
      </c>
      <c r="O3" s="92">
        <f t="shared" si="0"/>
        <v>44998</v>
      </c>
      <c r="P3" s="92">
        <f t="shared" si="0"/>
        <v>44999</v>
      </c>
      <c r="Q3" s="92">
        <f t="shared" si="0"/>
        <v>45000</v>
      </c>
      <c r="R3" s="92">
        <f t="shared" si="0"/>
        <v>45001</v>
      </c>
      <c r="S3" s="92">
        <f t="shared" si="0"/>
        <v>45002</v>
      </c>
      <c r="T3" s="92">
        <f t="shared" si="0"/>
        <v>45003</v>
      </c>
      <c r="U3" s="92">
        <f t="shared" si="0"/>
        <v>45004</v>
      </c>
      <c r="V3" s="92">
        <f t="shared" si="0"/>
        <v>45005</v>
      </c>
      <c r="W3" s="92">
        <f t="shared" si="0"/>
        <v>45006</v>
      </c>
      <c r="X3" s="92">
        <f t="shared" si="0"/>
        <v>45007</v>
      </c>
      <c r="Y3" s="92">
        <f t="shared" si="0"/>
        <v>45008</v>
      </c>
      <c r="Z3" s="92">
        <f t="shared" si="0"/>
        <v>45009</v>
      </c>
      <c r="AA3" s="92">
        <f t="shared" si="0"/>
        <v>45010</v>
      </c>
      <c r="AB3" s="92">
        <f t="shared" si="0"/>
        <v>45011</v>
      </c>
      <c r="AC3" s="92">
        <f t="shared" si="0"/>
        <v>45012</v>
      </c>
      <c r="AD3" s="92">
        <f t="shared" si="0"/>
        <v>45013</v>
      </c>
      <c r="AE3" s="92">
        <f t="shared" si="0"/>
        <v>45014</v>
      </c>
      <c r="AF3" s="92">
        <f t="shared" si="0"/>
        <v>45015</v>
      </c>
      <c r="AG3" s="92">
        <f t="shared" si="0"/>
        <v>45016</v>
      </c>
      <c r="AH3" s="92">
        <f>AH2</f>
        <v>45017</v>
      </c>
      <c r="AI3" s="92">
        <f>AH3+1</f>
        <v>45018</v>
      </c>
      <c r="AJ3" s="92">
        <f t="shared" ref="AJ3:BK3" si="1">AI3+1</f>
        <v>45019</v>
      </c>
      <c r="AK3" s="92">
        <f t="shared" si="1"/>
        <v>45020</v>
      </c>
      <c r="AL3" s="92">
        <f t="shared" si="1"/>
        <v>45021</v>
      </c>
      <c r="AM3" s="92">
        <f t="shared" si="1"/>
        <v>45022</v>
      </c>
      <c r="AN3" s="92">
        <f t="shared" si="1"/>
        <v>45023</v>
      </c>
      <c r="AO3" s="92">
        <f t="shared" si="1"/>
        <v>45024</v>
      </c>
      <c r="AP3" s="92">
        <f t="shared" si="1"/>
        <v>45025</v>
      </c>
      <c r="AQ3" s="92">
        <f t="shared" si="1"/>
        <v>45026</v>
      </c>
      <c r="AR3" s="92">
        <f t="shared" si="1"/>
        <v>45027</v>
      </c>
      <c r="AS3" s="92">
        <f t="shared" si="1"/>
        <v>45028</v>
      </c>
      <c r="AT3" s="92">
        <f t="shared" si="1"/>
        <v>45029</v>
      </c>
      <c r="AU3" s="92">
        <f t="shared" si="1"/>
        <v>45030</v>
      </c>
      <c r="AV3" s="92">
        <f t="shared" si="1"/>
        <v>45031</v>
      </c>
      <c r="AW3" s="92">
        <f t="shared" si="1"/>
        <v>45032</v>
      </c>
      <c r="AX3" s="92">
        <f t="shared" si="1"/>
        <v>45033</v>
      </c>
      <c r="AY3" s="92">
        <f t="shared" si="1"/>
        <v>45034</v>
      </c>
      <c r="AZ3" s="92">
        <f t="shared" si="1"/>
        <v>45035</v>
      </c>
      <c r="BA3" s="92">
        <f t="shared" si="1"/>
        <v>45036</v>
      </c>
      <c r="BB3" s="92">
        <f t="shared" si="1"/>
        <v>45037</v>
      </c>
      <c r="BC3" s="92">
        <f t="shared" si="1"/>
        <v>45038</v>
      </c>
      <c r="BD3" s="92">
        <f t="shared" si="1"/>
        <v>45039</v>
      </c>
      <c r="BE3" s="92">
        <f t="shared" si="1"/>
        <v>45040</v>
      </c>
      <c r="BF3" s="92">
        <f t="shared" si="1"/>
        <v>45041</v>
      </c>
      <c r="BG3" s="92">
        <f t="shared" si="1"/>
        <v>45042</v>
      </c>
      <c r="BH3" s="92">
        <f t="shared" si="1"/>
        <v>45043</v>
      </c>
      <c r="BI3" s="92">
        <f t="shared" si="1"/>
        <v>45044</v>
      </c>
      <c r="BJ3" s="92">
        <f t="shared" si="1"/>
        <v>45045</v>
      </c>
      <c r="BK3" s="92">
        <f t="shared" si="1"/>
        <v>45046</v>
      </c>
      <c r="BL3" s="92">
        <f>BL2</f>
        <v>45047</v>
      </c>
      <c r="BM3" s="92">
        <f>BL3+1</f>
        <v>45048</v>
      </c>
      <c r="BN3" s="92">
        <f t="shared" ref="BN3:CP3" si="2">BM3+1</f>
        <v>45049</v>
      </c>
      <c r="BO3" s="92">
        <f t="shared" si="2"/>
        <v>45050</v>
      </c>
      <c r="BP3" s="92">
        <f t="shared" si="2"/>
        <v>45051</v>
      </c>
      <c r="BQ3" s="92">
        <f t="shared" si="2"/>
        <v>45052</v>
      </c>
      <c r="BR3" s="92">
        <f t="shared" si="2"/>
        <v>45053</v>
      </c>
      <c r="BS3" s="92">
        <f t="shared" si="2"/>
        <v>45054</v>
      </c>
      <c r="BT3" s="92">
        <f t="shared" si="2"/>
        <v>45055</v>
      </c>
      <c r="BU3" s="92">
        <f t="shared" si="2"/>
        <v>45056</v>
      </c>
      <c r="BV3" s="92">
        <f t="shared" si="2"/>
        <v>45057</v>
      </c>
      <c r="BW3" s="92">
        <f t="shared" si="2"/>
        <v>45058</v>
      </c>
      <c r="BX3" s="92">
        <f t="shared" si="2"/>
        <v>45059</v>
      </c>
      <c r="BY3" s="92">
        <f t="shared" si="2"/>
        <v>45060</v>
      </c>
      <c r="BZ3" s="92">
        <f t="shared" si="2"/>
        <v>45061</v>
      </c>
      <c r="CA3" s="92">
        <f t="shared" si="2"/>
        <v>45062</v>
      </c>
      <c r="CB3" s="92">
        <f t="shared" si="2"/>
        <v>45063</v>
      </c>
      <c r="CC3" s="92">
        <f t="shared" si="2"/>
        <v>45064</v>
      </c>
      <c r="CD3" s="92">
        <f t="shared" si="2"/>
        <v>45065</v>
      </c>
      <c r="CE3" s="92">
        <f t="shared" si="2"/>
        <v>45066</v>
      </c>
      <c r="CF3" s="92">
        <f t="shared" si="2"/>
        <v>45067</v>
      </c>
      <c r="CG3" s="92">
        <f t="shared" si="2"/>
        <v>45068</v>
      </c>
      <c r="CH3" s="92">
        <f t="shared" si="2"/>
        <v>45069</v>
      </c>
      <c r="CI3" s="92">
        <f t="shared" si="2"/>
        <v>45070</v>
      </c>
      <c r="CJ3" s="92">
        <f t="shared" si="2"/>
        <v>45071</v>
      </c>
      <c r="CK3" s="92">
        <f t="shared" si="2"/>
        <v>45072</v>
      </c>
      <c r="CL3" s="92">
        <f t="shared" si="2"/>
        <v>45073</v>
      </c>
      <c r="CM3" s="92">
        <f t="shared" si="2"/>
        <v>45074</v>
      </c>
      <c r="CN3" s="92">
        <f t="shared" si="2"/>
        <v>45075</v>
      </c>
      <c r="CO3" s="92">
        <f t="shared" si="2"/>
        <v>45076</v>
      </c>
      <c r="CP3" s="92">
        <f t="shared" si="2"/>
        <v>45077</v>
      </c>
      <c r="CQ3" s="92">
        <f>CQ2</f>
        <v>45078</v>
      </c>
      <c r="CR3" s="92">
        <f>CQ3+1</f>
        <v>45079</v>
      </c>
      <c r="CS3" s="92">
        <f t="shared" ref="CS3" si="3">CR3+1</f>
        <v>45080</v>
      </c>
      <c r="CT3" s="92">
        <f t="shared" ref="CT3" si="4">CS3+1</f>
        <v>45081</v>
      </c>
      <c r="CU3" s="92">
        <f t="shared" ref="CU3" si="5">CT3+1</f>
        <v>45082</v>
      </c>
      <c r="CV3" s="92">
        <f t="shared" ref="CV3" si="6">CU3+1</f>
        <v>45083</v>
      </c>
      <c r="CW3" s="92">
        <f t="shared" ref="CW3" si="7">CV3+1</f>
        <v>45084</v>
      </c>
      <c r="CX3" s="92">
        <f t="shared" ref="CX3" si="8">CW3+1</f>
        <v>45085</v>
      </c>
      <c r="CY3" s="92">
        <f t="shared" ref="CY3" si="9">CX3+1</f>
        <v>45086</v>
      </c>
      <c r="CZ3" s="92">
        <f t="shared" ref="CZ3" si="10">CY3+1</f>
        <v>45087</v>
      </c>
      <c r="DA3" s="92">
        <f t="shared" ref="DA3" si="11">CZ3+1</f>
        <v>45088</v>
      </c>
      <c r="DB3" s="92">
        <f t="shared" ref="DB3" si="12">DA3+1</f>
        <v>45089</v>
      </c>
      <c r="DC3" s="92">
        <f t="shared" ref="DC3" si="13">DB3+1</f>
        <v>45090</v>
      </c>
      <c r="DD3" s="92">
        <f t="shared" ref="DD3" si="14">DC3+1</f>
        <v>45091</v>
      </c>
      <c r="DE3" s="92">
        <f t="shared" ref="DE3" si="15">DD3+1</f>
        <v>45092</v>
      </c>
      <c r="DF3" s="92">
        <f t="shared" ref="DF3" si="16">DE3+1</f>
        <v>45093</v>
      </c>
      <c r="DG3" s="92">
        <f t="shared" ref="DG3" si="17">DF3+1</f>
        <v>45094</v>
      </c>
      <c r="DH3" s="92">
        <f t="shared" ref="DH3" si="18">DG3+1</f>
        <v>45095</v>
      </c>
      <c r="DI3" s="92">
        <f t="shared" ref="DI3" si="19">DH3+1</f>
        <v>45096</v>
      </c>
      <c r="DJ3" s="92">
        <f t="shared" ref="DJ3" si="20">DI3+1</f>
        <v>45097</v>
      </c>
      <c r="DK3" s="92">
        <f t="shared" ref="DK3" si="21">DJ3+1</f>
        <v>45098</v>
      </c>
      <c r="DL3" s="92">
        <f t="shared" ref="DL3" si="22">DK3+1</f>
        <v>45099</v>
      </c>
      <c r="DM3" s="92">
        <f t="shared" ref="DM3" si="23">DL3+1</f>
        <v>45100</v>
      </c>
      <c r="DN3" s="92">
        <f t="shared" ref="DN3" si="24">DM3+1</f>
        <v>45101</v>
      </c>
      <c r="DO3" s="92">
        <f t="shared" ref="DO3" si="25">DN3+1</f>
        <v>45102</v>
      </c>
      <c r="DP3" s="92">
        <f t="shared" ref="DP3" si="26">DO3+1</f>
        <v>45103</v>
      </c>
      <c r="DQ3" s="92">
        <f t="shared" ref="DQ3" si="27">DP3+1</f>
        <v>45104</v>
      </c>
      <c r="DR3" s="92">
        <f t="shared" ref="DR3" si="28">DQ3+1</f>
        <v>45105</v>
      </c>
      <c r="DS3" s="92">
        <f t="shared" ref="DS3" si="29">DR3+1</f>
        <v>45106</v>
      </c>
      <c r="DT3" s="92">
        <f t="shared" ref="DT3" si="30">DS3+1</f>
        <v>45107</v>
      </c>
      <c r="DU3" s="92">
        <f t="shared" ref="DU3" si="31">DT3+1</f>
        <v>45108</v>
      </c>
    </row>
    <row r="4" spans="1:125" s="65" customFormat="1" hidden="1" x14ac:dyDescent="0.3">
      <c r="B4" s="91" t="s">
        <v>2631</v>
      </c>
      <c r="C4" s="92">
        <f>WEEKDAY(C3)</f>
        <v>4</v>
      </c>
      <c r="D4" s="92">
        <f t="shared" ref="D4:BO4" si="32">WEEKDAY(D3)</f>
        <v>5</v>
      </c>
      <c r="E4" s="92">
        <f t="shared" si="32"/>
        <v>6</v>
      </c>
      <c r="F4" s="92">
        <f t="shared" si="32"/>
        <v>7</v>
      </c>
      <c r="G4" s="92">
        <f t="shared" si="32"/>
        <v>1</v>
      </c>
      <c r="H4" s="92">
        <f t="shared" si="32"/>
        <v>2</v>
      </c>
      <c r="I4" s="92">
        <f t="shared" si="32"/>
        <v>3</v>
      </c>
      <c r="J4" s="92">
        <f t="shared" si="32"/>
        <v>4</v>
      </c>
      <c r="K4" s="92">
        <f t="shared" si="32"/>
        <v>5</v>
      </c>
      <c r="L4" s="92">
        <f t="shared" si="32"/>
        <v>6</v>
      </c>
      <c r="M4" s="92">
        <f t="shared" si="32"/>
        <v>7</v>
      </c>
      <c r="N4" s="92">
        <f t="shared" si="32"/>
        <v>1</v>
      </c>
      <c r="O4" s="92">
        <f t="shared" si="32"/>
        <v>2</v>
      </c>
      <c r="P4" s="92">
        <f t="shared" si="32"/>
        <v>3</v>
      </c>
      <c r="Q4" s="92">
        <f t="shared" si="32"/>
        <v>4</v>
      </c>
      <c r="R4" s="92">
        <f t="shared" si="32"/>
        <v>5</v>
      </c>
      <c r="S4" s="92">
        <f t="shared" si="32"/>
        <v>6</v>
      </c>
      <c r="T4" s="92">
        <f t="shared" si="32"/>
        <v>7</v>
      </c>
      <c r="U4" s="92">
        <f t="shared" si="32"/>
        <v>1</v>
      </c>
      <c r="V4" s="92">
        <f t="shared" si="32"/>
        <v>2</v>
      </c>
      <c r="W4" s="92">
        <f t="shared" si="32"/>
        <v>3</v>
      </c>
      <c r="X4" s="92">
        <f t="shared" si="32"/>
        <v>4</v>
      </c>
      <c r="Y4" s="92">
        <f t="shared" si="32"/>
        <v>5</v>
      </c>
      <c r="Z4" s="92">
        <f t="shared" si="32"/>
        <v>6</v>
      </c>
      <c r="AA4" s="92">
        <f t="shared" si="32"/>
        <v>7</v>
      </c>
      <c r="AB4" s="92">
        <f t="shared" si="32"/>
        <v>1</v>
      </c>
      <c r="AC4" s="92">
        <f t="shared" si="32"/>
        <v>2</v>
      </c>
      <c r="AD4" s="92">
        <f t="shared" si="32"/>
        <v>3</v>
      </c>
      <c r="AE4" s="92">
        <f t="shared" si="32"/>
        <v>4</v>
      </c>
      <c r="AF4" s="92">
        <f t="shared" si="32"/>
        <v>5</v>
      </c>
      <c r="AG4" s="92">
        <f t="shared" si="32"/>
        <v>6</v>
      </c>
      <c r="AH4" s="92">
        <f t="shared" si="32"/>
        <v>7</v>
      </c>
      <c r="AI4" s="92">
        <f t="shared" si="32"/>
        <v>1</v>
      </c>
      <c r="AJ4" s="92">
        <f t="shared" si="32"/>
        <v>2</v>
      </c>
      <c r="AK4" s="92">
        <f t="shared" si="32"/>
        <v>3</v>
      </c>
      <c r="AL4" s="92">
        <f t="shared" si="32"/>
        <v>4</v>
      </c>
      <c r="AM4" s="92">
        <f t="shared" si="32"/>
        <v>5</v>
      </c>
      <c r="AN4" s="92">
        <f t="shared" si="32"/>
        <v>6</v>
      </c>
      <c r="AO4" s="92">
        <f t="shared" si="32"/>
        <v>7</v>
      </c>
      <c r="AP4" s="92">
        <f t="shared" si="32"/>
        <v>1</v>
      </c>
      <c r="AQ4" s="92">
        <f t="shared" si="32"/>
        <v>2</v>
      </c>
      <c r="AR4" s="92">
        <f t="shared" si="32"/>
        <v>3</v>
      </c>
      <c r="AS4" s="92">
        <f t="shared" si="32"/>
        <v>4</v>
      </c>
      <c r="AT4" s="92">
        <f t="shared" si="32"/>
        <v>5</v>
      </c>
      <c r="AU4" s="92">
        <f t="shared" si="32"/>
        <v>6</v>
      </c>
      <c r="AV4" s="92">
        <f t="shared" si="32"/>
        <v>7</v>
      </c>
      <c r="AW4" s="92">
        <f t="shared" si="32"/>
        <v>1</v>
      </c>
      <c r="AX4" s="92">
        <f t="shared" si="32"/>
        <v>2</v>
      </c>
      <c r="AY4" s="92">
        <f t="shared" si="32"/>
        <v>3</v>
      </c>
      <c r="AZ4" s="92">
        <f t="shared" si="32"/>
        <v>4</v>
      </c>
      <c r="BA4" s="92">
        <f t="shared" si="32"/>
        <v>5</v>
      </c>
      <c r="BB4" s="92">
        <f t="shared" si="32"/>
        <v>6</v>
      </c>
      <c r="BC4" s="92">
        <f t="shared" si="32"/>
        <v>7</v>
      </c>
      <c r="BD4" s="92">
        <f t="shared" si="32"/>
        <v>1</v>
      </c>
      <c r="BE4" s="92">
        <f t="shared" si="32"/>
        <v>2</v>
      </c>
      <c r="BF4" s="92">
        <f t="shared" si="32"/>
        <v>3</v>
      </c>
      <c r="BG4" s="92">
        <f t="shared" si="32"/>
        <v>4</v>
      </c>
      <c r="BH4" s="92">
        <f t="shared" si="32"/>
        <v>5</v>
      </c>
      <c r="BI4" s="92">
        <f t="shared" si="32"/>
        <v>6</v>
      </c>
      <c r="BJ4" s="92">
        <f t="shared" si="32"/>
        <v>7</v>
      </c>
      <c r="BK4" s="92">
        <f t="shared" si="32"/>
        <v>1</v>
      </c>
      <c r="BL4" s="92">
        <f t="shared" si="32"/>
        <v>2</v>
      </c>
      <c r="BM4" s="92">
        <f t="shared" si="32"/>
        <v>3</v>
      </c>
      <c r="BN4" s="92">
        <f t="shared" si="32"/>
        <v>4</v>
      </c>
      <c r="BO4" s="92">
        <f t="shared" si="32"/>
        <v>5</v>
      </c>
      <c r="BP4" s="92">
        <f t="shared" ref="BP4:DU4" si="33">WEEKDAY(BP3)</f>
        <v>6</v>
      </c>
      <c r="BQ4" s="92">
        <f t="shared" si="33"/>
        <v>7</v>
      </c>
      <c r="BR4" s="92">
        <f t="shared" si="33"/>
        <v>1</v>
      </c>
      <c r="BS4" s="92">
        <f t="shared" si="33"/>
        <v>2</v>
      </c>
      <c r="BT4" s="92">
        <f t="shared" si="33"/>
        <v>3</v>
      </c>
      <c r="BU4" s="92">
        <f t="shared" si="33"/>
        <v>4</v>
      </c>
      <c r="BV4" s="92">
        <f t="shared" si="33"/>
        <v>5</v>
      </c>
      <c r="BW4" s="92">
        <f t="shared" si="33"/>
        <v>6</v>
      </c>
      <c r="BX4" s="92">
        <f t="shared" si="33"/>
        <v>7</v>
      </c>
      <c r="BY4" s="92">
        <f t="shared" si="33"/>
        <v>1</v>
      </c>
      <c r="BZ4" s="92">
        <f t="shared" si="33"/>
        <v>2</v>
      </c>
      <c r="CA4" s="92">
        <f t="shared" si="33"/>
        <v>3</v>
      </c>
      <c r="CB4" s="92">
        <f t="shared" si="33"/>
        <v>4</v>
      </c>
      <c r="CC4" s="92">
        <f t="shared" si="33"/>
        <v>5</v>
      </c>
      <c r="CD4" s="92">
        <f t="shared" si="33"/>
        <v>6</v>
      </c>
      <c r="CE4" s="92">
        <f t="shared" si="33"/>
        <v>7</v>
      </c>
      <c r="CF4" s="92">
        <f t="shared" si="33"/>
        <v>1</v>
      </c>
      <c r="CG4" s="92">
        <f t="shared" si="33"/>
        <v>2</v>
      </c>
      <c r="CH4" s="92">
        <f t="shared" si="33"/>
        <v>3</v>
      </c>
      <c r="CI4" s="92">
        <f t="shared" si="33"/>
        <v>4</v>
      </c>
      <c r="CJ4" s="92">
        <f t="shared" si="33"/>
        <v>5</v>
      </c>
      <c r="CK4" s="92">
        <f t="shared" si="33"/>
        <v>6</v>
      </c>
      <c r="CL4" s="92">
        <f t="shared" si="33"/>
        <v>7</v>
      </c>
      <c r="CM4" s="92">
        <f t="shared" si="33"/>
        <v>1</v>
      </c>
      <c r="CN4" s="92">
        <f t="shared" si="33"/>
        <v>2</v>
      </c>
      <c r="CO4" s="92">
        <f t="shared" si="33"/>
        <v>3</v>
      </c>
      <c r="CP4" s="92">
        <f t="shared" si="33"/>
        <v>4</v>
      </c>
      <c r="CQ4" s="92">
        <f t="shared" si="33"/>
        <v>5</v>
      </c>
      <c r="CR4" s="92">
        <f t="shared" si="33"/>
        <v>6</v>
      </c>
      <c r="CS4" s="92">
        <f t="shared" si="33"/>
        <v>7</v>
      </c>
      <c r="CT4" s="92">
        <f t="shared" si="33"/>
        <v>1</v>
      </c>
      <c r="CU4" s="92">
        <f t="shared" si="33"/>
        <v>2</v>
      </c>
      <c r="CV4" s="92">
        <f t="shared" si="33"/>
        <v>3</v>
      </c>
      <c r="CW4" s="92">
        <f t="shared" si="33"/>
        <v>4</v>
      </c>
      <c r="CX4" s="92">
        <f t="shared" si="33"/>
        <v>5</v>
      </c>
      <c r="CY4" s="92">
        <f t="shared" si="33"/>
        <v>6</v>
      </c>
      <c r="CZ4" s="92">
        <f t="shared" si="33"/>
        <v>7</v>
      </c>
      <c r="DA4" s="92">
        <f t="shared" si="33"/>
        <v>1</v>
      </c>
      <c r="DB4" s="92">
        <f t="shared" si="33"/>
        <v>2</v>
      </c>
      <c r="DC4" s="92">
        <f t="shared" si="33"/>
        <v>3</v>
      </c>
      <c r="DD4" s="92">
        <f t="shared" si="33"/>
        <v>4</v>
      </c>
      <c r="DE4" s="92">
        <f t="shared" si="33"/>
        <v>5</v>
      </c>
      <c r="DF4" s="92">
        <f t="shared" si="33"/>
        <v>6</v>
      </c>
      <c r="DG4" s="92">
        <f t="shared" si="33"/>
        <v>7</v>
      </c>
      <c r="DH4" s="92">
        <f t="shared" si="33"/>
        <v>1</v>
      </c>
      <c r="DI4" s="92">
        <f t="shared" si="33"/>
        <v>2</v>
      </c>
      <c r="DJ4" s="92">
        <f t="shared" si="33"/>
        <v>3</v>
      </c>
      <c r="DK4" s="92">
        <f t="shared" si="33"/>
        <v>4</v>
      </c>
      <c r="DL4" s="92">
        <f t="shared" si="33"/>
        <v>5</v>
      </c>
      <c r="DM4" s="92">
        <f t="shared" si="33"/>
        <v>6</v>
      </c>
      <c r="DN4" s="92">
        <f t="shared" si="33"/>
        <v>7</v>
      </c>
      <c r="DO4" s="92">
        <f t="shared" si="33"/>
        <v>1</v>
      </c>
      <c r="DP4" s="92">
        <f t="shared" si="33"/>
        <v>2</v>
      </c>
      <c r="DQ4" s="92">
        <f t="shared" si="33"/>
        <v>3</v>
      </c>
      <c r="DR4" s="92">
        <f t="shared" si="33"/>
        <v>4</v>
      </c>
      <c r="DS4" s="92">
        <f t="shared" si="33"/>
        <v>5</v>
      </c>
      <c r="DT4" s="92">
        <f t="shared" si="33"/>
        <v>6</v>
      </c>
      <c r="DU4" s="92">
        <f t="shared" si="33"/>
        <v>7</v>
      </c>
    </row>
    <row r="5" spans="1:125" s="65" customFormat="1" x14ac:dyDescent="0.3">
      <c r="B5" s="89" t="s">
        <v>2438</v>
      </c>
      <c r="C5" s="89" t="s">
        <v>2437</v>
      </c>
      <c r="D5" s="89" t="s">
        <v>2385</v>
      </c>
      <c r="E5" s="89" t="s">
        <v>2385</v>
      </c>
      <c r="F5" s="89" t="s">
        <v>2387</v>
      </c>
      <c r="G5" s="89" t="s">
        <v>2385</v>
      </c>
      <c r="H5" s="89" t="s">
        <v>2399</v>
      </c>
      <c r="I5" s="89" t="s">
        <v>2437</v>
      </c>
      <c r="J5" s="89" t="s">
        <v>2445</v>
      </c>
      <c r="K5" s="89" t="s">
        <v>2465</v>
      </c>
      <c r="L5" s="89" t="s">
        <v>2494</v>
      </c>
      <c r="M5" s="89" t="s">
        <v>2516</v>
      </c>
      <c r="N5" s="89" t="s">
        <v>2524</v>
      </c>
      <c r="O5" s="89" t="s">
        <v>2540</v>
      </c>
      <c r="P5" s="89" t="s">
        <v>2556</v>
      </c>
      <c r="Q5" s="89" t="s">
        <v>2577</v>
      </c>
      <c r="R5" s="89" t="s">
        <v>2614</v>
      </c>
      <c r="S5" s="89" t="s">
        <v>2621</v>
      </c>
      <c r="T5" s="89" t="s">
        <v>2638</v>
      </c>
      <c r="U5" s="89" t="s">
        <v>2658</v>
      </c>
      <c r="V5" s="89" t="s">
        <v>2675</v>
      </c>
      <c r="W5" s="89" t="s">
        <v>2696</v>
      </c>
      <c r="X5" s="89" t="s">
        <v>2711</v>
      </c>
      <c r="Y5" s="89" t="s">
        <v>2734</v>
      </c>
      <c r="Z5" s="89" t="s">
        <v>2757</v>
      </c>
      <c r="AA5" s="89" t="s">
        <v>2777</v>
      </c>
      <c r="AB5" s="89" t="s">
        <v>2792</v>
      </c>
      <c r="AC5" s="89" t="s">
        <v>2810</v>
      </c>
      <c r="AD5" s="89" t="s">
        <v>2813</v>
      </c>
      <c r="AE5" s="89" t="s">
        <v>2849</v>
      </c>
      <c r="AF5" s="89" t="s">
        <v>2850</v>
      </c>
      <c r="AG5" s="89" t="s">
        <v>2891</v>
      </c>
      <c r="AH5" s="89" t="s">
        <v>2891</v>
      </c>
      <c r="AI5" s="89" t="s">
        <v>2902</v>
      </c>
      <c r="AJ5" s="89" t="s">
        <v>2902</v>
      </c>
      <c r="AK5" s="89" t="s">
        <v>2929</v>
      </c>
      <c r="AL5" s="89" t="s">
        <v>2953</v>
      </c>
      <c r="AM5" s="89" t="s">
        <v>2960</v>
      </c>
      <c r="AN5" s="89" t="s">
        <v>2980</v>
      </c>
      <c r="AO5" s="89" t="s">
        <v>2980</v>
      </c>
      <c r="AP5" s="89" t="s">
        <v>2989</v>
      </c>
      <c r="AQ5" s="89" t="s">
        <v>2994</v>
      </c>
      <c r="AR5" s="89" t="s">
        <v>3016</v>
      </c>
      <c r="AS5" s="89" t="s">
        <v>3024</v>
      </c>
      <c r="AT5" s="89" t="s">
        <v>3037</v>
      </c>
      <c r="AU5" s="89" t="s">
        <v>3053</v>
      </c>
      <c r="AV5" s="89" t="s">
        <v>3070</v>
      </c>
      <c r="AW5" s="89" t="s">
        <v>3083</v>
      </c>
      <c r="AX5" s="89" t="s">
        <v>3095</v>
      </c>
      <c r="AY5" s="89" t="s">
        <v>3111</v>
      </c>
      <c r="AZ5" s="89" t="s">
        <v>3127</v>
      </c>
      <c r="BA5" s="89" t="s">
        <v>3141</v>
      </c>
      <c r="BB5" s="89" t="s">
        <v>3161</v>
      </c>
      <c r="BC5" s="89" t="s">
        <v>3182</v>
      </c>
      <c r="BD5" s="89" t="s">
        <v>3193</v>
      </c>
      <c r="BE5" s="89" t="s">
        <v>3207</v>
      </c>
      <c r="BF5" s="89" t="s">
        <v>3220</v>
      </c>
      <c r="BG5" s="89" t="s">
        <v>3240</v>
      </c>
      <c r="BH5" s="89"/>
      <c r="BI5" s="89"/>
      <c r="BJ5" s="89"/>
      <c r="BK5" s="89"/>
      <c r="BL5" s="89"/>
      <c r="BM5" s="89"/>
      <c r="BN5" s="89"/>
      <c r="BO5" s="89"/>
      <c r="BP5" s="89"/>
      <c r="BQ5" s="89"/>
      <c r="BR5" s="89"/>
      <c r="BS5" s="89"/>
      <c r="BT5" s="89"/>
      <c r="BU5" s="89"/>
      <c r="BV5" s="89"/>
      <c r="BW5" s="89"/>
      <c r="BX5" s="89"/>
      <c r="BY5" s="89"/>
      <c r="BZ5" s="89"/>
      <c r="CA5" s="89"/>
      <c r="CB5" s="89"/>
      <c r="CC5" s="89"/>
      <c r="CD5" s="89"/>
      <c r="CE5" s="89"/>
      <c r="CF5" s="89"/>
      <c r="CG5" s="89"/>
      <c r="CH5" s="89"/>
      <c r="CI5" s="89"/>
      <c r="CJ5" s="89"/>
      <c r="CK5" s="89"/>
      <c r="CL5" s="89"/>
      <c r="CM5" s="89"/>
      <c r="CN5" s="89"/>
      <c r="CO5" s="89"/>
      <c r="CP5" s="89"/>
      <c r="CQ5" s="89"/>
      <c r="CR5" s="89"/>
      <c r="CS5" s="89"/>
      <c r="CT5" s="89"/>
      <c r="CU5" s="89"/>
      <c r="CV5" s="89"/>
      <c r="CW5" s="89"/>
      <c r="CX5" s="89"/>
      <c r="CY5" s="89"/>
      <c r="CZ5" s="89"/>
      <c r="DA5" s="89"/>
      <c r="DB5" s="89"/>
      <c r="DC5" s="89"/>
      <c r="DD5" s="89"/>
      <c r="DE5" s="89"/>
      <c r="DF5" s="89"/>
      <c r="DG5" s="89"/>
      <c r="DH5" s="89"/>
      <c r="DI5" s="89"/>
      <c r="DJ5" s="89"/>
      <c r="DK5" s="89"/>
      <c r="DL5" s="89"/>
      <c r="DM5" s="89"/>
      <c r="DN5" s="89"/>
      <c r="DO5" s="89"/>
      <c r="DP5" s="89"/>
      <c r="DQ5" s="89"/>
      <c r="DR5" s="89"/>
      <c r="DS5" s="89"/>
      <c r="DT5" s="89"/>
      <c r="DU5" s="89"/>
    </row>
    <row r="6" spans="1:125" s="65" customFormat="1" x14ac:dyDescent="0.3">
      <c r="B6" s="101" t="s">
        <v>2398</v>
      </c>
      <c r="C6" s="41" t="s">
        <v>2437</v>
      </c>
      <c r="D6" s="41" t="s">
        <v>2385</v>
      </c>
      <c r="E6" s="41" t="s">
        <v>2385</v>
      </c>
      <c r="F6" s="41" t="s">
        <v>2387</v>
      </c>
      <c r="G6" s="41" t="s">
        <v>2385</v>
      </c>
      <c r="H6" s="41" t="s">
        <v>2399</v>
      </c>
      <c r="I6" s="41" t="s">
        <v>2413</v>
      </c>
      <c r="J6" s="41" t="s">
        <v>2445</v>
      </c>
      <c r="K6" s="41" t="s">
        <v>2466</v>
      </c>
      <c r="L6" s="41" t="s">
        <v>2495</v>
      </c>
      <c r="M6" s="41" t="s">
        <v>2516</v>
      </c>
      <c r="N6" s="41" t="s">
        <v>2524</v>
      </c>
      <c r="O6" s="41" t="s">
        <v>2541</v>
      </c>
      <c r="P6" s="41" t="s">
        <v>2557</v>
      </c>
      <c r="Q6" s="41" t="s">
        <v>2578</v>
      </c>
      <c r="R6" s="41" t="s">
        <v>2614</v>
      </c>
      <c r="S6" s="41" t="s">
        <v>2621</v>
      </c>
      <c r="T6" s="41" t="s">
        <v>2638</v>
      </c>
      <c r="U6" s="41" t="s">
        <v>2658</v>
      </c>
      <c r="V6" s="41" t="s">
        <v>2676</v>
      </c>
      <c r="W6" s="41" t="s">
        <v>2696</v>
      </c>
      <c r="X6" s="41" t="s">
        <v>2712</v>
      </c>
      <c r="Y6" s="41" t="s">
        <v>2735</v>
      </c>
      <c r="Z6" s="41" t="s">
        <v>2783</v>
      </c>
      <c r="AA6" s="41" t="s">
        <v>2777</v>
      </c>
      <c r="AB6" s="41" t="s">
        <v>2792</v>
      </c>
      <c r="AC6" s="41" t="s">
        <v>2810</v>
      </c>
      <c r="AD6" s="41" t="s">
        <v>2813</v>
      </c>
      <c r="AE6" s="41" t="s">
        <v>2849</v>
      </c>
      <c r="AF6" s="41" t="s">
        <v>2851</v>
      </c>
      <c r="AG6" s="41" t="s">
        <v>2892</v>
      </c>
      <c r="AH6" s="89" t="s">
        <v>2891</v>
      </c>
      <c r="AI6" s="89" t="s">
        <v>2902</v>
      </c>
      <c r="AJ6" s="89" t="s">
        <v>2901</v>
      </c>
      <c r="AK6" s="89" t="s">
        <v>2932</v>
      </c>
      <c r="AL6" s="89" t="s">
        <v>2953</v>
      </c>
      <c r="AM6" s="89" t="s">
        <v>2963</v>
      </c>
      <c r="AN6" s="89" t="s">
        <v>2981</v>
      </c>
      <c r="AO6" s="89" t="s">
        <v>2980</v>
      </c>
      <c r="AP6" s="89" t="s">
        <v>2990</v>
      </c>
      <c r="AQ6" s="89" t="s">
        <v>2994</v>
      </c>
      <c r="AR6" s="89" t="s">
        <v>3016</v>
      </c>
      <c r="AS6" s="89" t="s">
        <v>3025</v>
      </c>
      <c r="AT6" s="89" t="s">
        <v>3038</v>
      </c>
      <c r="AU6" s="89" t="s">
        <v>3054</v>
      </c>
      <c r="AV6" s="89" t="s">
        <v>3072</v>
      </c>
      <c r="AW6" s="89" t="s">
        <v>3083</v>
      </c>
      <c r="AX6" s="89" t="s">
        <v>3096</v>
      </c>
      <c r="AY6" s="89" t="s">
        <v>3112</v>
      </c>
      <c r="AZ6" s="89" t="s">
        <v>3128</v>
      </c>
      <c r="BA6" s="89" t="s">
        <v>3139</v>
      </c>
      <c r="BB6" s="89" t="s">
        <v>3160</v>
      </c>
      <c r="BC6" s="89" t="s">
        <v>3182</v>
      </c>
      <c r="BD6" s="89" t="s">
        <v>3193</v>
      </c>
      <c r="BE6" s="89" t="s">
        <v>3208</v>
      </c>
      <c r="BF6" s="89" t="s">
        <v>3221</v>
      </c>
      <c r="BG6" s="89" t="s">
        <v>3238</v>
      </c>
      <c r="BH6" s="89"/>
      <c r="BI6" s="89"/>
      <c r="BJ6" s="89"/>
      <c r="BK6" s="89"/>
      <c r="BL6" s="89"/>
      <c r="BM6" s="89"/>
      <c r="BN6" s="89"/>
      <c r="BO6" s="89"/>
      <c r="BP6" s="89"/>
      <c r="BQ6" s="89"/>
      <c r="BR6" s="89"/>
      <c r="BS6" s="89"/>
      <c r="BT6" s="89"/>
      <c r="BU6" s="89"/>
      <c r="BV6" s="89"/>
      <c r="BW6" s="89"/>
      <c r="BX6" s="89"/>
      <c r="BY6" s="89"/>
      <c r="BZ6" s="89"/>
      <c r="CA6" s="89"/>
      <c r="CB6" s="89"/>
      <c r="CC6" s="89"/>
      <c r="CD6" s="89"/>
      <c r="CE6" s="89"/>
      <c r="CF6" s="89"/>
      <c r="CG6" s="89"/>
      <c r="CH6" s="89"/>
      <c r="CI6" s="89"/>
      <c r="CJ6" s="89"/>
      <c r="CK6" s="89"/>
      <c r="CL6" s="89"/>
      <c r="CM6" s="89"/>
      <c r="CN6" s="89"/>
      <c r="CO6" s="89"/>
      <c r="CP6" s="89"/>
      <c r="CQ6" s="89"/>
      <c r="CR6" s="89"/>
      <c r="CS6" s="89"/>
      <c r="CT6" s="89"/>
      <c r="CU6" s="89"/>
      <c r="CV6" s="89"/>
      <c r="CW6" s="89"/>
      <c r="CX6" s="89"/>
      <c r="CY6" s="89"/>
      <c r="CZ6" s="89"/>
      <c r="DA6" s="89"/>
      <c r="DB6" s="89"/>
      <c r="DC6" s="89"/>
      <c r="DD6" s="89"/>
      <c r="DE6" s="89"/>
      <c r="DF6" s="89"/>
      <c r="DG6" s="89"/>
      <c r="DH6" s="89"/>
      <c r="DI6" s="89"/>
      <c r="DJ6" s="89"/>
      <c r="DK6" s="89"/>
      <c r="DL6" s="89"/>
      <c r="DM6" s="89"/>
      <c r="DN6" s="89"/>
      <c r="DO6" s="89"/>
      <c r="DP6" s="89"/>
      <c r="DQ6" s="89"/>
      <c r="DR6" s="89"/>
      <c r="DS6" s="89"/>
      <c r="DT6" s="89"/>
      <c r="DU6" s="89"/>
    </row>
    <row r="7" spans="1:125" s="65" customFormat="1" x14ac:dyDescent="0.3">
      <c r="B7" s="41" t="s">
        <v>2411</v>
      </c>
      <c r="C7" s="41" t="s">
        <v>2385</v>
      </c>
      <c r="D7" s="41" t="s">
        <v>2385</v>
      </c>
      <c r="E7" s="41" t="s">
        <v>2385</v>
      </c>
      <c r="F7" s="41" t="s">
        <v>2385</v>
      </c>
      <c r="G7" s="41" t="s">
        <v>2388</v>
      </c>
      <c r="H7" s="41" t="s">
        <v>2399</v>
      </c>
      <c r="I7" s="41" t="s">
        <v>2422</v>
      </c>
      <c r="J7" s="41" t="s">
        <v>2453</v>
      </c>
      <c r="K7" s="41" t="s">
        <v>2473</v>
      </c>
      <c r="L7" s="41" t="s">
        <v>2495</v>
      </c>
      <c r="M7" s="41" t="s">
        <v>2517</v>
      </c>
      <c r="N7" s="41" t="s">
        <v>2532</v>
      </c>
      <c r="O7" s="41" t="s">
        <v>2549</v>
      </c>
      <c r="P7" s="41" t="s">
        <v>2565</v>
      </c>
      <c r="Q7" s="41" t="s">
        <v>2589</v>
      </c>
      <c r="R7" s="41" t="s">
        <v>2615</v>
      </c>
      <c r="S7" s="41" t="s">
        <v>2626</v>
      </c>
      <c r="T7" s="41" t="s">
        <v>2638</v>
      </c>
      <c r="U7" s="41" t="s">
        <v>2671</v>
      </c>
      <c r="V7" s="41" t="s">
        <v>2689</v>
      </c>
      <c r="W7" s="41" t="s">
        <v>2700</v>
      </c>
      <c r="X7" s="41" t="s">
        <v>2717</v>
      </c>
      <c r="Y7" s="41" t="s">
        <v>2747</v>
      </c>
      <c r="Z7" s="41" t="s">
        <v>2770</v>
      </c>
      <c r="AA7" s="41" t="s">
        <v>2771</v>
      </c>
      <c r="AB7" s="41" t="s">
        <v>2793</v>
      </c>
      <c r="AC7" s="41" t="s">
        <v>2810</v>
      </c>
      <c r="AD7" s="41" t="s">
        <v>2813</v>
      </c>
      <c r="AE7" s="41" t="s">
        <v>2849</v>
      </c>
      <c r="AF7" s="41" t="s">
        <v>2856</v>
      </c>
      <c r="AG7" s="41" t="s">
        <v>2891</v>
      </c>
      <c r="AH7" s="89" t="s">
        <v>2892</v>
      </c>
      <c r="AI7" s="89" t="s">
        <v>2901</v>
      </c>
      <c r="AJ7" s="89" t="s">
        <v>2916</v>
      </c>
      <c r="AK7" s="89" t="s">
        <v>2938</v>
      </c>
      <c r="AL7" s="89" t="s">
        <v>2955</v>
      </c>
      <c r="AM7" s="89" t="s">
        <v>2980</v>
      </c>
      <c r="AN7" s="89" t="s">
        <v>2979</v>
      </c>
      <c r="AO7" s="89" t="s">
        <v>2979</v>
      </c>
      <c r="AP7" s="89" t="s">
        <v>2988</v>
      </c>
      <c r="AQ7" s="89" t="s">
        <v>2999</v>
      </c>
      <c r="AR7" s="89" t="s">
        <v>3017</v>
      </c>
      <c r="AS7" s="89" t="s">
        <v>3029</v>
      </c>
      <c r="AT7" s="89" t="s">
        <v>3045</v>
      </c>
      <c r="AU7" s="89" t="s">
        <v>3057</v>
      </c>
      <c r="AV7" s="89" t="s">
        <v>3070</v>
      </c>
      <c r="AW7" s="89" t="s">
        <v>3090</v>
      </c>
      <c r="AX7" s="89" t="s">
        <v>3095</v>
      </c>
      <c r="AY7" s="89" t="s">
        <v>3119</v>
      </c>
      <c r="AZ7" s="89" t="s">
        <v>3139</v>
      </c>
      <c r="BA7" s="89" t="s">
        <v>3160</v>
      </c>
      <c r="BB7" s="89" t="s">
        <v>3165</v>
      </c>
      <c r="BC7" s="89" t="s">
        <v>3183</v>
      </c>
      <c r="BD7" s="89" t="s">
        <v>3196</v>
      </c>
      <c r="BE7" s="89" t="s">
        <v>3209</v>
      </c>
      <c r="BF7" s="89" t="s">
        <v>3238</v>
      </c>
      <c r="BG7" s="89" t="s">
        <v>3258</v>
      </c>
      <c r="BH7" s="89"/>
      <c r="BI7" s="89"/>
      <c r="BJ7" s="89"/>
      <c r="BK7" s="89"/>
      <c r="BL7" s="89"/>
      <c r="BM7" s="89"/>
      <c r="BN7" s="89"/>
      <c r="BO7" s="89"/>
      <c r="BP7" s="89"/>
      <c r="BQ7" s="89"/>
      <c r="BR7" s="89"/>
      <c r="BS7" s="89"/>
      <c r="BT7" s="89"/>
      <c r="BU7" s="89"/>
      <c r="BV7" s="89"/>
      <c r="BW7" s="89"/>
      <c r="BX7" s="89"/>
      <c r="BY7" s="89"/>
      <c r="BZ7" s="89"/>
      <c r="CA7" s="89"/>
      <c r="CB7" s="89"/>
      <c r="CC7" s="89"/>
      <c r="CD7" s="89"/>
      <c r="CE7" s="89"/>
      <c r="CF7" s="89"/>
      <c r="CG7" s="89"/>
      <c r="CH7" s="89"/>
      <c r="CI7" s="89"/>
      <c r="CJ7" s="89"/>
      <c r="CK7" s="89"/>
      <c r="CL7" s="89"/>
      <c r="CM7" s="89"/>
      <c r="CN7" s="89"/>
      <c r="CO7" s="89"/>
      <c r="CP7" s="89"/>
      <c r="CQ7" s="89"/>
      <c r="CR7" s="89"/>
      <c r="CS7" s="89"/>
      <c r="CT7" s="89"/>
      <c r="CU7" s="89"/>
      <c r="CV7" s="89"/>
      <c r="CW7" s="89"/>
      <c r="CX7" s="89"/>
      <c r="CY7" s="89"/>
      <c r="CZ7" s="89"/>
      <c r="DA7" s="89"/>
      <c r="DB7" s="89"/>
      <c r="DC7" s="89"/>
      <c r="DD7" s="89"/>
      <c r="DE7" s="89"/>
      <c r="DF7" s="89"/>
      <c r="DG7" s="89"/>
      <c r="DH7" s="89"/>
      <c r="DI7" s="89"/>
      <c r="DJ7" s="89"/>
      <c r="DK7" s="89"/>
      <c r="DL7" s="89"/>
      <c r="DM7" s="89"/>
      <c r="DN7" s="89"/>
      <c r="DO7" s="89"/>
      <c r="DP7" s="89"/>
      <c r="DQ7" s="89"/>
      <c r="DR7" s="89"/>
      <c r="DS7" s="89"/>
      <c r="DT7" s="89"/>
      <c r="DU7" s="89"/>
    </row>
    <row r="8" spans="1:125" x14ac:dyDescent="0.3">
      <c r="B8" s="41" t="s">
        <v>2410</v>
      </c>
      <c r="C8" s="41" t="s">
        <v>2385</v>
      </c>
      <c r="D8" s="41" t="s">
        <v>2385</v>
      </c>
      <c r="E8" s="41" t="s">
        <v>2386</v>
      </c>
      <c r="F8" s="41" t="s">
        <v>2385</v>
      </c>
      <c r="G8" s="41" t="s">
        <v>2385</v>
      </c>
      <c r="H8" s="41" t="s">
        <v>2399</v>
      </c>
      <c r="I8" s="41" t="s">
        <v>2431</v>
      </c>
      <c r="J8" s="41" t="s">
        <v>2453</v>
      </c>
      <c r="K8" s="41" t="s">
        <v>2488</v>
      </c>
      <c r="L8" s="41" t="s">
        <v>2500</v>
      </c>
      <c r="M8" s="41" t="s">
        <v>2524</v>
      </c>
      <c r="N8" s="41" t="s">
        <v>2533</v>
      </c>
      <c r="O8" s="41" t="s">
        <v>2549</v>
      </c>
      <c r="P8" s="41" t="s">
        <v>2575</v>
      </c>
      <c r="Q8" s="41" t="s">
        <v>2600</v>
      </c>
      <c r="R8" s="41" t="s">
        <v>2615</v>
      </c>
      <c r="S8" s="41" t="s">
        <v>2628</v>
      </c>
      <c r="T8" s="41" t="s">
        <v>2656</v>
      </c>
      <c r="U8" s="41" t="s">
        <v>2671</v>
      </c>
      <c r="V8" s="41" t="s">
        <v>2689</v>
      </c>
      <c r="W8" s="41" t="s">
        <v>2707</v>
      </c>
      <c r="X8" s="41" t="s">
        <v>2728</v>
      </c>
      <c r="Y8" s="41" t="s">
        <v>2748</v>
      </c>
      <c r="Z8" s="41" t="s">
        <v>2771</v>
      </c>
      <c r="AA8" s="41" t="s">
        <v>2771</v>
      </c>
      <c r="AB8" s="41" t="s">
        <v>2794</v>
      </c>
      <c r="AC8" s="41" t="s">
        <v>2810</v>
      </c>
      <c r="AD8" s="41" t="s">
        <v>2828</v>
      </c>
      <c r="AE8" s="41" t="s">
        <v>2850</v>
      </c>
      <c r="AF8" s="41" t="s">
        <v>2860</v>
      </c>
      <c r="AG8" s="41" t="s">
        <v>2892</v>
      </c>
      <c r="AH8" s="89" t="s">
        <v>2901</v>
      </c>
      <c r="AI8" s="89" t="s">
        <v>2902</v>
      </c>
      <c r="AJ8" s="89" t="s">
        <v>2929</v>
      </c>
      <c r="AK8" s="89" t="s">
        <v>2941</v>
      </c>
      <c r="AL8" s="89" t="s">
        <v>2960</v>
      </c>
      <c r="AM8" s="89" t="s">
        <v>2982</v>
      </c>
      <c r="AN8" s="89" t="s">
        <v>2979</v>
      </c>
      <c r="AO8" s="89" t="s">
        <v>2988</v>
      </c>
      <c r="AP8" s="89" t="s">
        <v>2994</v>
      </c>
      <c r="AQ8" s="89" t="s">
        <v>2999</v>
      </c>
      <c r="AR8" s="89" t="s">
        <v>3017</v>
      </c>
      <c r="AS8" s="89" t="s">
        <v>3037</v>
      </c>
      <c r="AT8" s="89" t="s">
        <v>3045</v>
      </c>
      <c r="AU8" s="89" t="s">
        <v>3070</v>
      </c>
      <c r="AV8" s="89" t="s">
        <v>3080</v>
      </c>
      <c r="AW8" s="89" t="s">
        <v>3090</v>
      </c>
      <c r="AX8" s="89" t="s">
        <v>3107</v>
      </c>
      <c r="AY8" s="89" t="s">
        <v>3119</v>
      </c>
      <c r="AZ8" s="89" t="s">
        <v>3140</v>
      </c>
      <c r="BA8" s="89" t="s">
        <v>3160</v>
      </c>
      <c r="BB8" s="89" t="s">
        <v>3166</v>
      </c>
      <c r="BC8" s="89" t="s">
        <v>3192</v>
      </c>
      <c r="BD8" s="89" t="s">
        <v>3194</v>
      </c>
      <c r="BE8" s="89" t="s">
        <v>3210</v>
      </c>
      <c r="BF8" s="89" t="s">
        <v>3238</v>
      </c>
      <c r="BG8" s="89" t="s">
        <v>3259</v>
      </c>
      <c r="BH8" s="89"/>
      <c r="BI8" s="89"/>
      <c r="BJ8" s="89"/>
      <c r="BK8" s="89"/>
      <c r="BL8" s="89"/>
      <c r="BM8" s="89"/>
      <c r="BN8" s="89"/>
      <c r="BO8" s="89"/>
      <c r="BP8" s="89"/>
      <c r="BQ8" s="89"/>
      <c r="BR8" s="89"/>
      <c r="BS8" s="89"/>
      <c r="BT8" s="89"/>
      <c r="BU8" s="89"/>
      <c r="BV8" s="89"/>
      <c r="BW8" s="89"/>
      <c r="BX8" s="89"/>
      <c r="BY8" s="89"/>
      <c r="BZ8" s="89"/>
      <c r="CA8" s="89"/>
      <c r="CB8" s="89"/>
      <c r="CC8" s="89"/>
      <c r="CD8" s="89"/>
      <c r="CE8" s="89"/>
      <c r="CF8" s="89"/>
      <c r="CG8" s="89"/>
      <c r="CH8" s="89"/>
      <c r="CI8" s="89"/>
      <c r="CJ8" s="89"/>
      <c r="CK8" s="89"/>
      <c r="CL8" s="89"/>
      <c r="CM8" s="89"/>
      <c r="CN8" s="89"/>
      <c r="CO8" s="89"/>
      <c r="CP8" s="89"/>
      <c r="CQ8" s="89"/>
      <c r="CR8" s="89"/>
      <c r="CS8" s="89"/>
      <c r="CT8" s="89"/>
      <c r="CU8" s="89"/>
      <c r="CV8" s="89"/>
      <c r="CW8" s="89"/>
      <c r="CX8" s="89"/>
      <c r="CY8" s="89"/>
      <c r="CZ8" s="89"/>
      <c r="DA8" s="89"/>
      <c r="DB8" s="89"/>
      <c r="DC8" s="89"/>
      <c r="DD8" s="89"/>
      <c r="DE8" s="89"/>
      <c r="DF8" s="89"/>
      <c r="DG8" s="89"/>
      <c r="DH8" s="89"/>
      <c r="DI8" s="89"/>
      <c r="DJ8" s="89"/>
      <c r="DK8" s="89"/>
      <c r="DL8" s="89"/>
      <c r="DM8" s="89"/>
      <c r="DN8" s="89"/>
      <c r="DO8" s="89"/>
      <c r="DP8" s="89"/>
      <c r="DQ8" s="89"/>
      <c r="DR8" s="89"/>
      <c r="DS8" s="89"/>
      <c r="DT8" s="89"/>
      <c r="DU8" s="89"/>
    </row>
    <row r="9" spans="1:125" s="65" customFormat="1" x14ac:dyDescent="0.3">
      <c r="B9" s="89" t="s">
        <v>2412</v>
      </c>
      <c r="C9" s="89" t="s">
        <v>2384</v>
      </c>
      <c r="D9" s="89" t="s">
        <v>2384</v>
      </c>
      <c r="E9" s="89" t="s">
        <v>2386</v>
      </c>
      <c r="F9" s="89" t="s">
        <v>2386</v>
      </c>
      <c r="G9" s="89" t="s">
        <v>2384</v>
      </c>
      <c r="H9" s="89" t="s">
        <v>2386</v>
      </c>
      <c r="I9" s="89" t="s">
        <v>2431</v>
      </c>
      <c r="J9" s="89" t="s">
        <v>2457</v>
      </c>
      <c r="K9" s="89" t="s">
        <v>2488</v>
      </c>
      <c r="L9" s="89" t="s">
        <v>2503</v>
      </c>
      <c r="M9" s="89" t="s">
        <v>2525</v>
      </c>
      <c r="N9" s="89" t="s">
        <v>2532</v>
      </c>
      <c r="O9" s="89" t="s">
        <v>2549</v>
      </c>
      <c r="P9" s="89" t="s">
        <v>2576</v>
      </c>
      <c r="Q9" s="89" t="s">
        <v>2600</v>
      </c>
      <c r="R9" s="89" t="s">
        <v>2615</v>
      </c>
      <c r="S9" s="89" t="s">
        <v>2629</v>
      </c>
      <c r="T9" s="89" t="s">
        <v>2657</v>
      </c>
      <c r="U9" s="89" t="s">
        <v>2671</v>
      </c>
      <c r="V9" s="89" t="s">
        <v>2690</v>
      </c>
      <c r="W9" s="89" t="s">
        <v>2708</v>
      </c>
      <c r="X9" s="89" t="s">
        <v>2729</v>
      </c>
      <c r="Y9" s="89" t="s">
        <v>2747</v>
      </c>
      <c r="Z9" s="89" t="s">
        <v>2776</v>
      </c>
      <c r="AA9" s="89" t="s">
        <v>2796</v>
      </c>
      <c r="AB9" s="89" t="s">
        <v>2795</v>
      </c>
      <c r="AC9" s="89" t="s">
        <v>2811</v>
      </c>
      <c r="AD9" s="89" t="s">
        <v>2829</v>
      </c>
      <c r="AE9" s="89" t="s">
        <v>2850</v>
      </c>
      <c r="AF9" s="89" t="s">
        <v>2861</v>
      </c>
      <c r="AG9" s="89" t="s">
        <v>2892</v>
      </c>
      <c r="AH9" s="89" t="s">
        <v>2901</v>
      </c>
      <c r="AI9" s="89" t="s">
        <v>2903</v>
      </c>
      <c r="AJ9" s="89" t="s">
        <v>2930</v>
      </c>
      <c r="AK9" s="89" t="s">
        <v>2946</v>
      </c>
      <c r="AL9" s="89" t="s">
        <v>2961</v>
      </c>
      <c r="AM9" s="89" t="s">
        <v>2979</v>
      </c>
      <c r="AN9" s="89" t="s">
        <v>2980</v>
      </c>
      <c r="AO9" s="89" t="s">
        <v>2989</v>
      </c>
      <c r="AP9" s="89" t="s">
        <v>2994</v>
      </c>
      <c r="AQ9" s="89" t="s">
        <v>2384</v>
      </c>
      <c r="AR9" s="89" t="s">
        <v>3021</v>
      </c>
      <c r="AS9" s="89" t="s">
        <v>3038</v>
      </c>
      <c r="AT9" s="89" t="s">
        <v>2691</v>
      </c>
      <c r="AU9" s="89" t="s">
        <v>3070</v>
      </c>
      <c r="AV9" s="89" t="s">
        <v>3081</v>
      </c>
      <c r="AW9" s="89" t="s">
        <v>3091</v>
      </c>
      <c r="AX9" s="89" t="s">
        <v>3108</v>
      </c>
      <c r="AY9" s="89" t="s">
        <v>3120</v>
      </c>
      <c r="AZ9" s="89" t="s">
        <v>3141</v>
      </c>
      <c r="BA9" s="89" t="s">
        <v>3160</v>
      </c>
      <c r="BB9" s="89" t="s">
        <v>3182</v>
      </c>
      <c r="BC9" s="89" t="s">
        <v>3194</v>
      </c>
      <c r="BD9" s="89" t="s">
        <v>3193</v>
      </c>
      <c r="BE9" s="89" t="s">
        <v>3207</v>
      </c>
      <c r="BF9" s="89" t="s">
        <v>3238</v>
      </c>
      <c r="BG9" s="89" t="s">
        <v>3260</v>
      </c>
      <c r="BH9" s="89"/>
      <c r="BI9" s="89"/>
      <c r="BJ9" s="89"/>
      <c r="BK9" s="89"/>
      <c r="BL9" s="89"/>
      <c r="BM9" s="89"/>
      <c r="BN9" s="89"/>
      <c r="BO9" s="89"/>
      <c r="BP9" s="89"/>
      <c r="BQ9" s="89"/>
      <c r="BR9" s="89"/>
      <c r="BS9" s="89"/>
      <c r="BT9" s="89"/>
      <c r="BU9" s="89"/>
      <c r="BV9" s="89"/>
      <c r="BW9" s="89"/>
      <c r="BX9" s="89"/>
      <c r="BY9" s="89"/>
      <c r="BZ9" s="89"/>
      <c r="CA9" s="89"/>
      <c r="CB9" s="89"/>
      <c r="CC9" s="89"/>
      <c r="CD9" s="89"/>
      <c r="CE9" s="89"/>
      <c r="CF9" s="89"/>
      <c r="CG9" s="89"/>
      <c r="CH9" s="89"/>
      <c r="CI9" s="89"/>
      <c r="CJ9" s="89"/>
      <c r="CK9" s="89"/>
      <c r="CL9" s="89"/>
      <c r="CM9" s="89"/>
      <c r="CN9" s="89"/>
      <c r="CO9" s="89"/>
      <c r="CP9" s="89"/>
      <c r="CQ9" s="89"/>
      <c r="CR9" s="89"/>
      <c r="CS9" s="89"/>
      <c r="CT9" s="89"/>
      <c r="CU9" s="89"/>
      <c r="CV9" s="89"/>
      <c r="CW9" s="89"/>
      <c r="CX9" s="89"/>
      <c r="CY9" s="89"/>
      <c r="CZ9" s="89"/>
      <c r="DA9" s="89"/>
      <c r="DB9" s="89"/>
      <c r="DC9" s="89"/>
      <c r="DD9" s="89"/>
      <c r="DE9" s="89"/>
      <c r="DF9" s="89"/>
      <c r="DG9" s="89"/>
      <c r="DH9" s="89"/>
      <c r="DI9" s="89"/>
      <c r="DJ9" s="89"/>
      <c r="DK9" s="89"/>
      <c r="DL9" s="89"/>
      <c r="DM9" s="89"/>
      <c r="DN9" s="89"/>
      <c r="DO9" s="89"/>
      <c r="DP9" s="89"/>
      <c r="DQ9" s="89"/>
      <c r="DR9" s="89"/>
      <c r="DS9" s="89"/>
      <c r="DT9" s="89"/>
      <c r="DU9" s="89"/>
    </row>
    <row r="10" spans="1:125" s="65" customFormat="1" x14ac:dyDescent="0.3">
      <c r="B10" s="89" t="s">
        <v>2402</v>
      </c>
      <c r="C10" s="89" t="s">
        <v>2386</v>
      </c>
      <c r="D10" s="89" t="s">
        <v>2386</v>
      </c>
      <c r="E10" s="89" t="s">
        <v>2386</v>
      </c>
      <c r="F10" s="89" t="s">
        <v>2386</v>
      </c>
      <c r="G10" s="89" t="s">
        <v>2386</v>
      </c>
      <c r="H10" s="89" t="s">
        <v>2408</v>
      </c>
      <c r="I10" s="89" t="s">
        <v>2439</v>
      </c>
      <c r="J10" s="89" t="s">
        <v>2458</v>
      </c>
      <c r="K10" s="89" t="s">
        <v>2488</v>
      </c>
      <c r="L10" s="89" t="s">
        <v>2503</v>
      </c>
      <c r="M10" s="89" t="s">
        <v>2524</v>
      </c>
      <c r="N10" s="89" t="s">
        <v>2534</v>
      </c>
      <c r="O10" s="89" t="s">
        <v>2552</v>
      </c>
      <c r="P10" s="89" t="s">
        <v>2577</v>
      </c>
      <c r="Q10" s="89" t="s">
        <v>2614</v>
      </c>
      <c r="R10" s="89" t="s">
        <v>2614</v>
      </c>
      <c r="S10" s="89" t="s">
        <v>2636</v>
      </c>
      <c r="T10" s="89" t="s">
        <v>2658</v>
      </c>
      <c r="U10" s="89" t="s">
        <v>2672</v>
      </c>
      <c r="V10" s="89" t="s">
        <v>2689</v>
      </c>
      <c r="W10" s="89" t="s">
        <v>2711</v>
      </c>
      <c r="X10" s="89" t="s">
        <v>2730</v>
      </c>
      <c r="Y10" s="89" t="s">
        <v>2752</v>
      </c>
      <c r="Z10" s="89" t="s">
        <v>2776</v>
      </c>
      <c r="AA10" s="89" t="s">
        <v>2792</v>
      </c>
      <c r="AB10" s="89" t="s">
        <v>2796</v>
      </c>
      <c r="AC10" s="89" t="s">
        <v>2810</v>
      </c>
      <c r="AD10" s="89" t="s">
        <v>2835</v>
      </c>
      <c r="AE10" s="89" t="s">
        <v>2850</v>
      </c>
      <c r="AF10" s="89" t="s">
        <v>2865</v>
      </c>
      <c r="AG10" s="89" t="s">
        <v>2891</v>
      </c>
      <c r="AH10" s="89" t="s">
        <v>2902</v>
      </c>
      <c r="AI10" s="89" t="s">
        <v>2902</v>
      </c>
      <c r="AJ10" s="89" t="s">
        <v>2930</v>
      </c>
      <c r="AK10" s="89" t="s">
        <v>2946</v>
      </c>
      <c r="AL10" s="89" t="s">
        <v>2962</v>
      </c>
      <c r="AM10" s="89" t="s">
        <v>2979</v>
      </c>
      <c r="AN10" s="89" t="s">
        <v>2980</v>
      </c>
      <c r="AO10" s="89" t="s">
        <v>2989</v>
      </c>
      <c r="AP10" s="89" t="s">
        <v>2995</v>
      </c>
      <c r="AQ10" s="89" t="s">
        <v>3016</v>
      </c>
      <c r="AR10" s="89" t="s">
        <v>3021</v>
      </c>
      <c r="AS10" s="89" t="s">
        <v>3038</v>
      </c>
      <c r="AT10" s="89" t="s">
        <v>2691</v>
      </c>
      <c r="AU10" s="89" t="s">
        <v>3070</v>
      </c>
      <c r="AV10" s="89" t="s">
        <v>3080</v>
      </c>
      <c r="AW10" s="89" t="s">
        <v>3090</v>
      </c>
      <c r="AX10" s="89" t="s">
        <v>3107</v>
      </c>
      <c r="AY10" s="89" t="s">
        <v>3121</v>
      </c>
      <c r="AZ10" s="89" t="s">
        <v>3139</v>
      </c>
      <c r="BA10" s="89" t="s">
        <v>3161</v>
      </c>
      <c r="BB10" s="89" t="s">
        <v>3182</v>
      </c>
      <c r="BC10" s="89" t="s">
        <v>3193</v>
      </c>
      <c r="BD10" s="89" t="s">
        <v>3194</v>
      </c>
      <c r="BE10" s="89" t="s">
        <v>3207</v>
      </c>
      <c r="BF10" s="89" t="s">
        <v>3239</v>
      </c>
      <c r="BG10" s="89" t="s">
        <v>3259</v>
      </c>
      <c r="BH10" s="89"/>
      <c r="BI10" s="89"/>
      <c r="BJ10" s="89"/>
      <c r="BK10" s="89"/>
      <c r="BL10" s="89"/>
      <c r="BM10" s="89"/>
      <c r="BN10" s="89"/>
      <c r="BO10" s="89"/>
      <c r="BP10" s="89"/>
      <c r="BQ10" s="89"/>
      <c r="BR10" s="89"/>
      <c r="BS10" s="89"/>
      <c r="BT10" s="89"/>
      <c r="BU10" s="89"/>
      <c r="BV10" s="89"/>
      <c r="BW10" s="89"/>
      <c r="BX10" s="89"/>
      <c r="BY10" s="89"/>
      <c r="BZ10" s="89"/>
      <c r="CA10" s="89"/>
      <c r="CB10" s="89"/>
      <c r="CC10" s="89"/>
      <c r="CD10" s="89"/>
      <c r="CE10" s="89"/>
      <c r="CF10" s="89"/>
      <c r="CG10" s="89"/>
      <c r="CH10" s="89"/>
      <c r="CI10" s="89"/>
      <c r="CJ10" s="89"/>
      <c r="CK10" s="89"/>
      <c r="CL10" s="89"/>
      <c r="CM10" s="89"/>
      <c r="CN10" s="89"/>
      <c r="CO10" s="89"/>
      <c r="CP10" s="89"/>
      <c r="CQ10" s="89"/>
      <c r="CR10" s="89"/>
      <c r="CS10" s="89"/>
      <c r="CT10" s="89"/>
      <c r="CU10" s="89"/>
      <c r="CV10" s="89"/>
      <c r="CW10" s="89"/>
      <c r="CX10" s="89"/>
      <c r="CY10" s="89"/>
      <c r="CZ10" s="89"/>
      <c r="DA10" s="89"/>
      <c r="DB10" s="89"/>
      <c r="DC10" s="89"/>
      <c r="DD10" s="89"/>
      <c r="DE10" s="89"/>
      <c r="DF10" s="89"/>
      <c r="DG10" s="89"/>
      <c r="DH10" s="89"/>
      <c r="DI10" s="89"/>
      <c r="DJ10" s="89"/>
      <c r="DK10" s="89"/>
      <c r="DL10" s="89"/>
      <c r="DM10" s="89"/>
      <c r="DN10" s="89"/>
      <c r="DO10" s="89"/>
      <c r="DP10" s="89"/>
      <c r="DQ10" s="89"/>
      <c r="DR10" s="89"/>
      <c r="DS10" s="89"/>
      <c r="DT10" s="89"/>
      <c r="DU10" s="89"/>
    </row>
    <row r="11" spans="1:125" x14ac:dyDescent="0.3">
      <c r="B11" s="41" t="s">
        <v>2940</v>
      </c>
      <c r="C11" s="41" t="s">
        <v>2399</v>
      </c>
      <c r="D11" s="41" t="s">
        <v>2399</v>
      </c>
      <c r="E11" s="41" t="s">
        <v>2401</v>
      </c>
      <c r="F11" s="41" t="s">
        <v>2399</v>
      </c>
      <c r="G11" s="41" t="s">
        <v>2399</v>
      </c>
      <c r="H11" s="41" t="s">
        <v>2409</v>
      </c>
      <c r="I11" s="41" t="s">
        <v>2440</v>
      </c>
      <c r="J11" s="41" t="s">
        <v>2459</v>
      </c>
      <c r="K11" s="41" t="s">
        <v>2489</v>
      </c>
      <c r="L11" s="41" t="s">
        <v>2784</v>
      </c>
      <c r="M11" s="41" t="s">
        <v>2526</v>
      </c>
      <c r="N11" s="41" t="s">
        <v>2534</v>
      </c>
      <c r="O11" s="41" t="s">
        <v>2553</v>
      </c>
      <c r="P11" s="41" t="s">
        <v>2577</v>
      </c>
      <c r="Q11" s="41" t="s">
        <v>2614</v>
      </c>
      <c r="R11" s="41" t="s">
        <v>2616</v>
      </c>
      <c r="S11" s="41" t="s">
        <v>2637</v>
      </c>
      <c r="T11" s="41" t="s">
        <v>2658</v>
      </c>
      <c r="U11" s="41" t="s">
        <v>2672</v>
      </c>
      <c r="V11" s="41" t="s">
        <v>2691</v>
      </c>
      <c r="W11" s="41" t="s">
        <v>2711</v>
      </c>
      <c r="X11" s="41" t="s">
        <v>2728</v>
      </c>
      <c r="Y11" s="41" t="s">
        <v>2753</v>
      </c>
      <c r="Z11" s="41" t="s">
        <v>2777</v>
      </c>
      <c r="AA11" s="41" t="s">
        <v>2792</v>
      </c>
      <c r="AB11" s="41" t="s">
        <v>2792</v>
      </c>
      <c r="AC11" s="41" t="s">
        <v>2812</v>
      </c>
      <c r="AD11" s="41" t="s">
        <v>2836</v>
      </c>
      <c r="AE11" s="41" t="s">
        <v>2850</v>
      </c>
      <c r="AF11" s="41" t="s">
        <v>2860</v>
      </c>
      <c r="AG11" s="41" t="s">
        <v>2891</v>
      </c>
      <c r="AH11" s="89" t="s">
        <v>2902</v>
      </c>
      <c r="AI11" s="89" t="s">
        <v>2904</v>
      </c>
      <c r="AJ11" s="89" t="s">
        <v>2931</v>
      </c>
      <c r="AK11" s="89" t="s">
        <v>2946</v>
      </c>
      <c r="AL11" s="89" t="s">
        <v>2962</v>
      </c>
      <c r="AM11" s="89" t="s">
        <v>2980</v>
      </c>
      <c r="AN11" s="89" t="s">
        <v>2980</v>
      </c>
      <c r="AO11" s="89" t="s">
        <v>2989</v>
      </c>
      <c r="AP11" s="89" t="s">
        <v>2995</v>
      </c>
      <c r="AQ11" s="89" t="s">
        <v>3017</v>
      </c>
      <c r="AR11" s="89" t="s">
        <v>3021</v>
      </c>
      <c r="AS11" s="89" t="s">
        <v>3038</v>
      </c>
      <c r="AT11" s="89" t="s">
        <v>2691</v>
      </c>
      <c r="AU11" s="89" t="s">
        <v>3071</v>
      </c>
      <c r="AV11" s="89" t="s">
        <v>3082</v>
      </c>
      <c r="AW11" s="89" t="s">
        <v>3091</v>
      </c>
      <c r="AX11" s="89" t="s">
        <v>3107</v>
      </c>
      <c r="AY11" s="89" t="s">
        <v>3119</v>
      </c>
      <c r="AZ11" s="89" t="s">
        <v>3139</v>
      </c>
      <c r="BA11" s="89" t="s">
        <v>3160</v>
      </c>
      <c r="BB11" s="89" t="s">
        <v>3182</v>
      </c>
      <c r="BC11" s="89" t="s">
        <v>3195</v>
      </c>
      <c r="BD11" s="89" t="s">
        <v>3195</v>
      </c>
      <c r="BE11" s="89" t="s">
        <v>3211</v>
      </c>
      <c r="BF11" s="89" t="s">
        <v>3238</v>
      </c>
      <c r="BG11" s="89" t="s">
        <v>3261</v>
      </c>
      <c r="BH11" s="89"/>
      <c r="BI11" s="89"/>
      <c r="BJ11" s="89"/>
      <c r="BK11" s="89"/>
      <c r="BL11" s="89"/>
      <c r="BM11" s="89"/>
      <c r="BN11" s="89"/>
      <c r="BO11" s="89"/>
      <c r="BP11" s="89"/>
      <c r="BQ11" s="89"/>
      <c r="BR11" s="89"/>
      <c r="BS11" s="89"/>
      <c r="BT11" s="89"/>
      <c r="BU11" s="89"/>
      <c r="BV11" s="89"/>
      <c r="BW11" s="89"/>
      <c r="BX11" s="89"/>
      <c r="BY11" s="89"/>
      <c r="BZ11" s="89"/>
      <c r="CA11" s="89"/>
      <c r="CB11" s="89"/>
      <c r="CC11" s="89"/>
      <c r="CD11" s="89"/>
      <c r="CE11" s="89"/>
      <c r="CF11" s="89"/>
      <c r="CG11" s="89"/>
      <c r="CH11" s="89"/>
      <c r="CI11" s="89"/>
      <c r="CJ11" s="89"/>
      <c r="CK11" s="89"/>
      <c r="CL11" s="89"/>
      <c r="CM11" s="89"/>
      <c r="CN11" s="89"/>
      <c r="CO11" s="89"/>
      <c r="CP11" s="89"/>
      <c r="CQ11" s="89"/>
      <c r="CR11" s="89"/>
      <c r="CS11" s="89"/>
      <c r="CT11" s="89"/>
      <c r="CU11" s="89"/>
      <c r="CV11" s="89"/>
      <c r="CW11" s="89"/>
      <c r="CX11" s="89"/>
      <c r="CY11" s="89"/>
      <c r="CZ11" s="89"/>
      <c r="DA11" s="89"/>
      <c r="DB11" s="89"/>
      <c r="DC11" s="89"/>
      <c r="DD11" s="89"/>
      <c r="DE11" s="89"/>
      <c r="DF11" s="89"/>
      <c r="DG11" s="89"/>
      <c r="DH11" s="89"/>
      <c r="DI11" s="89"/>
      <c r="DJ11" s="89"/>
      <c r="DK11" s="89"/>
      <c r="DL11" s="89"/>
      <c r="DM11" s="89"/>
      <c r="DN11" s="89"/>
      <c r="DO11" s="89"/>
      <c r="DP11" s="89"/>
      <c r="DQ11" s="89"/>
      <c r="DR11" s="89"/>
      <c r="DS11" s="89"/>
      <c r="DT11" s="89"/>
      <c r="DU11" s="89"/>
    </row>
    <row r="12" spans="1:125" s="65" customFormat="1" x14ac:dyDescent="0.3">
      <c r="B12" s="89" t="s">
        <v>2870</v>
      </c>
      <c r="C12" s="89" t="s">
        <v>2871</v>
      </c>
      <c r="D12" s="89" t="s">
        <v>2872</v>
      </c>
      <c r="E12" s="89" t="s">
        <v>2880</v>
      </c>
      <c r="F12" s="89" t="s">
        <v>2871</v>
      </c>
      <c r="G12" s="89" t="s">
        <v>2872</v>
      </c>
      <c r="H12" s="89" t="s">
        <v>2871</v>
      </c>
      <c r="I12" s="89" t="s">
        <v>2876</v>
      </c>
      <c r="J12" s="89" t="s">
        <v>2872</v>
      </c>
      <c r="K12" s="89" t="s">
        <v>2871</v>
      </c>
      <c r="L12" s="89" t="s">
        <v>2872</v>
      </c>
      <c r="M12" s="89" t="s">
        <v>2871</v>
      </c>
      <c r="N12" s="89" t="s">
        <v>2873</v>
      </c>
      <c r="O12" s="89" t="s">
        <v>2871</v>
      </c>
      <c r="P12" s="89" t="s">
        <v>2877</v>
      </c>
      <c r="Q12" s="89" t="s">
        <v>2875</v>
      </c>
      <c r="R12" s="89" t="s">
        <v>2873</v>
      </c>
      <c r="S12" s="89" t="s">
        <v>2872</v>
      </c>
      <c r="T12" s="89" t="s">
        <v>2878</v>
      </c>
      <c r="U12" s="89" t="s">
        <v>2872</v>
      </c>
      <c r="V12" s="89" t="s">
        <v>2879</v>
      </c>
      <c r="W12" s="89" t="s">
        <v>2871</v>
      </c>
      <c r="X12" s="89" t="s">
        <v>2874</v>
      </c>
      <c r="Y12" s="89" t="s">
        <v>2881</v>
      </c>
      <c r="Z12" s="89" t="s">
        <v>2881</v>
      </c>
      <c r="AA12" s="89" t="s">
        <v>2874</v>
      </c>
      <c r="AB12" s="89" t="s">
        <v>2881</v>
      </c>
      <c r="AC12" s="89" t="s">
        <v>2881</v>
      </c>
      <c r="AD12" s="89" t="s">
        <v>2871</v>
      </c>
      <c r="AE12" s="89" t="s">
        <v>2871</v>
      </c>
      <c r="AF12" s="89" t="s">
        <v>2873</v>
      </c>
      <c r="AG12" s="89" t="s">
        <v>2872</v>
      </c>
      <c r="AH12" s="89" t="s">
        <v>2892</v>
      </c>
      <c r="AI12" s="89" t="s">
        <v>2902</v>
      </c>
      <c r="AJ12" s="89" t="s">
        <v>2930</v>
      </c>
      <c r="AK12" s="89" t="s">
        <v>2947</v>
      </c>
      <c r="AL12" s="89" t="s">
        <v>2962</v>
      </c>
      <c r="AM12" s="89" t="s">
        <v>2980</v>
      </c>
      <c r="AN12" s="89" t="s">
        <v>2980</v>
      </c>
      <c r="AO12" s="89" t="s">
        <v>2979</v>
      </c>
      <c r="AP12" s="89" t="s">
        <v>2995</v>
      </c>
      <c r="AQ12" s="89" t="s">
        <v>3017</v>
      </c>
      <c r="AR12" s="89" t="s">
        <v>3021</v>
      </c>
      <c r="AS12" s="89" t="s">
        <v>3039</v>
      </c>
      <c r="AT12" s="89" t="s">
        <v>3055</v>
      </c>
      <c r="AU12" s="89" t="s">
        <v>3071</v>
      </c>
      <c r="AV12" s="89" t="s">
        <v>3070</v>
      </c>
      <c r="AW12" s="89" t="s">
        <v>3091</v>
      </c>
      <c r="AX12" s="89" t="s">
        <v>3108</v>
      </c>
      <c r="AY12" s="89" t="s">
        <v>3121</v>
      </c>
      <c r="AZ12" s="89" t="s">
        <v>3139</v>
      </c>
      <c r="BA12" s="89" t="s">
        <v>3160</v>
      </c>
      <c r="BB12" s="89" t="s">
        <v>3182</v>
      </c>
      <c r="BC12" s="89" t="s">
        <v>3194</v>
      </c>
      <c r="BD12" s="89" t="s">
        <v>3193</v>
      </c>
      <c r="BE12" s="89" t="s">
        <v>3209</v>
      </c>
      <c r="BF12" s="89" t="s">
        <v>3238</v>
      </c>
      <c r="BG12" s="89" t="s">
        <v>3259</v>
      </c>
      <c r="BH12" s="89"/>
      <c r="BI12" s="89"/>
      <c r="BJ12" s="89"/>
      <c r="BK12" s="89"/>
      <c r="BL12" s="89"/>
      <c r="BM12" s="89"/>
      <c r="BN12" s="89"/>
      <c r="BO12" s="89"/>
      <c r="BP12" s="89"/>
      <c r="BQ12" s="89"/>
      <c r="BR12" s="89"/>
      <c r="BS12" s="89"/>
      <c r="BT12" s="89"/>
      <c r="BU12" s="89"/>
      <c r="BV12" s="89"/>
      <c r="BW12" s="89"/>
      <c r="BX12" s="89"/>
      <c r="BY12" s="89"/>
      <c r="BZ12" s="89"/>
      <c r="CA12" s="89"/>
      <c r="CB12" s="89"/>
      <c r="CC12" s="89"/>
      <c r="CD12" s="89"/>
      <c r="CE12" s="89"/>
      <c r="CF12" s="89"/>
      <c r="CG12" s="89"/>
      <c r="CH12" s="89"/>
      <c r="CI12" s="89"/>
      <c r="CJ12" s="89"/>
      <c r="CK12" s="89"/>
      <c r="CL12" s="89"/>
      <c r="CM12" s="89"/>
      <c r="CN12" s="89"/>
      <c r="CO12" s="89"/>
      <c r="CP12" s="89"/>
      <c r="CQ12" s="89"/>
      <c r="CR12" s="89"/>
      <c r="CS12" s="89"/>
      <c r="CT12" s="89"/>
      <c r="CU12" s="89"/>
      <c r="CV12" s="89"/>
      <c r="CW12" s="89"/>
      <c r="CX12" s="89"/>
      <c r="CY12" s="89"/>
      <c r="CZ12" s="89"/>
      <c r="DA12" s="89"/>
      <c r="DB12" s="89"/>
      <c r="DC12" s="89"/>
      <c r="DD12" s="89"/>
      <c r="DE12" s="89"/>
      <c r="DF12" s="89"/>
      <c r="DG12" s="89"/>
      <c r="DH12" s="89"/>
      <c r="DI12" s="89"/>
      <c r="DJ12" s="89"/>
      <c r="DK12" s="89"/>
      <c r="DL12" s="89"/>
      <c r="DM12" s="89"/>
      <c r="DN12" s="89"/>
      <c r="DO12" s="89"/>
      <c r="DP12" s="89"/>
      <c r="DQ12" s="89"/>
      <c r="DR12" s="89"/>
      <c r="DS12" s="89"/>
      <c r="DT12" s="89"/>
      <c r="DU12" s="89"/>
    </row>
    <row r="13" spans="1:125" x14ac:dyDescent="0.3">
      <c r="B13" s="41"/>
      <c r="C13" s="89"/>
      <c r="D13" s="89"/>
      <c r="E13" s="89"/>
      <c r="F13" s="89"/>
      <c r="G13" s="89"/>
      <c r="H13" s="89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89"/>
      <c r="AI13" s="89"/>
      <c r="AJ13" s="89"/>
      <c r="AK13" s="89"/>
      <c r="AL13" s="89"/>
      <c r="AM13" s="89"/>
      <c r="AN13" s="89"/>
      <c r="AO13" s="89"/>
      <c r="AP13" s="89"/>
      <c r="AQ13" s="89"/>
      <c r="AR13" s="89"/>
      <c r="AS13" s="89"/>
      <c r="AT13" s="89"/>
      <c r="AU13" s="89"/>
      <c r="AV13" s="89"/>
      <c r="AW13" s="89"/>
      <c r="AX13" s="89"/>
      <c r="AY13" s="89"/>
      <c r="AZ13" s="89"/>
      <c r="BA13" s="89"/>
      <c r="BB13" s="89"/>
      <c r="BC13" s="89"/>
      <c r="BD13" s="89"/>
      <c r="BE13" s="89"/>
      <c r="BF13" s="89"/>
      <c r="BG13" s="89"/>
      <c r="BH13" s="89"/>
      <c r="BI13" s="89"/>
      <c r="BJ13" s="89"/>
      <c r="BK13" s="89"/>
      <c r="BL13" s="89"/>
      <c r="BM13" s="89"/>
      <c r="BN13" s="89"/>
      <c r="BO13" s="89"/>
      <c r="BP13" s="89"/>
      <c r="BQ13" s="89"/>
      <c r="BR13" s="89"/>
      <c r="BS13" s="89"/>
      <c r="BT13" s="89"/>
      <c r="BU13" s="89"/>
      <c r="BV13" s="89"/>
      <c r="BW13" s="89"/>
      <c r="BX13" s="89"/>
      <c r="BY13" s="89"/>
      <c r="BZ13" s="89"/>
      <c r="CA13" s="89"/>
      <c r="CB13" s="89"/>
      <c r="CC13" s="89"/>
      <c r="CD13" s="89"/>
      <c r="CE13" s="89"/>
      <c r="CF13" s="89"/>
      <c r="CG13" s="89"/>
      <c r="CH13" s="89"/>
      <c r="CI13" s="89"/>
      <c r="CJ13" s="89"/>
      <c r="CK13" s="89"/>
      <c r="CL13" s="89"/>
      <c r="CM13" s="89"/>
      <c r="CN13" s="89"/>
      <c r="CO13" s="89"/>
      <c r="CP13" s="89"/>
      <c r="CQ13" s="89"/>
      <c r="CR13" s="89"/>
      <c r="CS13" s="89"/>
      <c r="CT13" s="89"/>
      <c r="CU13" s="89"/>
      <c r="CV13" s="89"/>
      <c r="CW13" s="89"/>
      <c r="CX13" s="89"/>
      <c r="CY13" s="89"/>
      <c r="CZ13" s="89"/>
      <c r="DA13" s="89"/>
      <c r="DB13" s="89"/>
      <c r="DC13" s="89"/>
      <c r="DD13" s="89"/>
      <c r="DE13" s="89"/>
      <c r="DF13" s="89"/>
      <c r="DG13" s="89"/>
      <c r="DH13" s="89"/>
      <c r="DI13" s="89"/>
      <c r="DJ13" s="89"/>
      <c r="DK13" s="89"/>
      <c r="DL13" s="89"/>
      <c r="DM13" s="89"/>
      <c r="DN13" s="89"/>
      <c r="DO13" s="89"/>
      <c r="DP13" s="89"/>
      <c r="DQ13" s="89"/>
      <c r="DR13" s="89"/>
      <c r="DS13" s="89"/>
      <c r="DT13" s="89"/>
      <c r="DU13" s="89"/>
    </row>
    <row r="15" spans="1:125" x14ac:dyDescent="0.3">
      <c r="B15" s="99" t="s">
        <v>3075</v>
      </c>
      <c r="C15" s="89">
        <f>COUNTIF(C5:C13, "O")</f>
        <v>2</v>
      </c>
      <c r="D15" s="89">
        <f t="shared" ref="D15:AG15" si="34">COUNTIF(D5:D13, "O")</f>
        <v>1</v>
      </c>
      <c r="E15" s="89">
        <f t="shared" si="34"/>
        <v>4</v>
      </c>
      <c r="F15" s="89">
        <f t="shared" si="34"/>
        <v>3</v>
      </c>
      <c r="G15" s="89">
        <f t="shared" si="34"/>
        <v>1</v>
      </c>
      <c r="H15" s="89">
        <f>COUNTIF(H5:H13, "O")</f>
        <v>3</v>
      </c>
      <c r="I15" s="89">
        <f t="shared" si="34"/>
        <v>5</v>
      </c>
      <c r="J15" s="89">
        <f t="shared" si="34"/>
        <v>4</v>
      </c>
      <c r="K15" s="89">
        <f t="shared" si="34"/>
        <v>7</v>
      </c>
      <c r="L15" s="89">
        <f t="shared" si="34"/>
        <v>4</v>
      </c>
      <c r="M15" s="89">
        <f t="shared" si="34"/>
        <v>3</v>
      </c>
      <c r="N15" s="89">
        <f t="shared" si="34"/>
        <v>2</v>
      </c>
      <c r="O15" s="89">
        <f t="shared" si="34"/>
        <v>6</v>
      </c>
      <c r="P15" s="89">
        <f t="shared" si="34"/>
        <v>4</v>
      </c>
      <c r="Q15" s="89">
        <f t="shared" si="34"/>
        <v>4</v>
      </c>
      <c r="R15" s="89">
        <f t="shared" si="34"/>
        <v>3</v>
      </c>
      <c r="S15" s="89">
        <f t="shared" si="34"/>
        <v>5</v>
      </c>
      <c r="T15" s="89">
        <f t="shared" si="34"/>
        <v>5</v>
      </c>
      <c r="U15" s="89">
        <f t="shared" si="34"/>
        <v>3</v>
      </c>
      <c r="V15" s="89">
        <f t="shared" si="34"/>
        <v>6</v>
      </c>
      <c r="W15" s="89">
        <f t="shared" si="34"/>
        <v>5</v>
      </c>
      <c r="X15" s="89">
        <f t="shared" si="34"/>
        <v>5</v>
      </c>
      <c r="Y15" s="89">
        <f t="shared" si="34"/>
        <v>3</v>
      </c>
      <c r="Z15" s="89">
        <f t="shared" si="34"/>
        <v>4</v>
      </c>
      <c r="AA15" s="89">
        <f t="shared" si="34"/>
        <v>1</v>
      </c>
      <c r="AB15" s="89">
        <f t="shared" si="34"/>
        <v>3</v>
      </c>
      <c r="AC15" s="89">
        <f t="shared" si="34"/>
        <v>6</v>
      </c>
      <c r="AD15" s="89">
        <f t="shared" si="34"/>
        <v>5</v>
      </c>
      <c r="AE15" s="89">
        <f t="shared" si="34"/>
        <v>4</v>
      </c>
      <c r="AF15" s="89">
        <f t="shared" si="34"/>
        <v>2</v>
      </c>
      <c r="AG15" s="89">
        <f t="shared" si="34"/>
        <v>3</v>
      </c>
      <c r="AH15" s="89">
        <f>COUNTIF(AH5:AH13, "O")</f>
        <v>4</v>
      </c>
      <c r="AI15" s="89">
        <f t="shared" ref="AI15:CT15" si="35">COUNTIF(AI5:AI13, "O")</f>
        <v>2</v>
      </c>
      <c r="AJ15" s="89">
        <f t="shared" si="35"/>
        <v>3</v>
      </c>
      <c r="AK15" s="89">
        <f t="shared" si="35"/>
        <v>7</v>
      </c>
      <c r="AL15" s="89">
        <f t="shared" si="35"/>
        <v>3</v>
      </c>
      <c r="AM15" s="89">
        <f>COUNTIF(AM5:AM13, "O")</f>
        <v>4</v>
      </c>
      <c r="AN15" s="89">
        <f t="shared" si="35"/>
        <v>2</v>
      </c>
      <c r="AO15" s="89">
        <f t="shared" si="35"/>
        <v>3</v>
      </c>
      <c r="AP15" s="89">
        <f t="shared" si="35"/>
        <v>3</v>
      </c>
      <c r="AQ15" s="89">
        <f t="shared" si="35"/>
        <v>3</v>
      </c>
      <c r="AR15" s="89">
        <f t="shared" si="35"/>
        <v>6</v>
      </c>
      <c r="AS15" s="89">
        <f t="shared" si="35"/>
        <v>3</v>
      </c>
      <c r="AT15" s="89">
        <f t="shared" si="35"/>
        <v>2</v>
      </c>
      <c r="AU15" s="89">
        <f t="shared" si="35"/>
        <v>4</v>
      </c>
      <c r="AV15" s="89">
        <f t="shared" si="35"/>
        <v>5</v>
      </c>
      <c r="AW15" s="89">
        <f>COUNTIF(AW5:AW13, "O")</f>
        <v>3</v>
      </c>
      <c r="AX15" s="89">
        <f t="shared" si="35"/>
        <v>4</v>
      </c>
      <c r="AY15" s="89">
        <f t="shared" si="35"/>
        <v>4</v>
      </c>
      <c r="AZ15" s="89">
        <f t="shared" si="35"/>
        <v>3</v>
      </c>
      <c r="BA15" s="89">
        <f t="shared" si="35"/>
        <v>2</v>
      </c>
      <c r="BB15" s="89">
        <f>COUNTIF(BB5:BB13, "O")</f>
        <v>2</v>
      </c>
      <c r="BC15" s="89">
        <f t="shared" si="35"/>
        <v>4</v>
      </c>
      <c r="BD15" s="89">
        <f t="shared" si="35"/>
        <v>3</v>
      </c>
      <c r="BE15" s="89">
        <f t="shared" si="35"/>
        <v>6</v>
      </c>
      <c r="BF15" s="89">
        <f t="shared" si="35"/>
        <v>1</v>
      </c>
      <c r="BG15" s="89">
        <f t="shared" si="35"/>
        <v>4</v>
      </c>
      <c r="BH15" s="89">
        <f t="shared" si="35"/>
        <v>0</v>
      </c>
      <c r="BI15" s="89">
        <f t="shared" si="35"/>
        <v>0</v>
      </c>
      <c r="BJ15" s="89">
        <f t="shared" si="35"/>
        <v>0</v>
      </c>
      <c r="BK15" s="89">
        <f t="shared" si="35"/>
        <v>0</v>
      </c>
      <c r="BL15" s="89">
        <f t="shared" si="35"/>
        <v>0</v>
      </c>
      <c r="BM15" s="89">
        <f t="shared" si="35"/>
        <v>0</v>
      </c>
      <c r="BN15" s="89">
        <f t="shared" si="35"/>
        <v>0</v>
      </c>
      <c r="BO15" s="89">
        <f t="shared" si="35"/>
        <v>0</v>
      </c>
      <c r="BP15" s="89">
        <f t="shared" si="35"/>
        <v>0</v>
      </c>
      <c r="BQ15" s="89">
        <f t="shared" si="35"/>
        <v>0</v>
      </c>
      <c r="BR15" s="89">
        <f t="shared" si="35"/>
        <v>0</v>
      </c>
      <c r="BS15" s="89">
        <f t="shared" si="35"/>
        <v>0</v>
      </c>
      <c r="BT15" s="89">
        <f t="shared" si="35"/>
        <v>0</v>
      </c>
      <c r="BU15" s="89">
        <f t="shared" si="35"/>
        <v>0</v>
      </c>
      <c r="BV15" s="89">
        <f t="shared" si="35"/>
        <v>0</v>
      </c>
      <c r="BW15" s="89">
        <f t="shared" si="35"/>
        <v>0</v>
      </c>
      <c r="BX15" s="89">
        <f t="shared" si="35"/>
        <v>0</v>
      </c>
      <c r="BY15" s="89">
        <f t="shared" si="35"/>
        <v>0</v>
      </c>
      <c r="BZ15" s="89">
        <f t="shared" si="35"/>
        <v>0</v>
      </c>
      <c r="CA15" s="89">
        <f t="shared" si="35"/>
        <v>0</v>
      </c>
      <c r="CB15" s="89">
        <f t="shared" si="35"/>
        <v>0</v>
      </c>
      <c r="CC15" s="89">
        <f t="shared" si="35"/>
        <v>0</v>
      </c>
      <c r="CD15" s="89">
        <f t="shared" si="35"/>
        <v>0</v>
      </c>
      <c r="CE15" s="89">
        <f t="shared" si="35"/>
        <v>0</v>
      </c>
      <c r="CF15" s="89">
        <f t="shared" si="35"/>
        <v>0</v>
      </c>
      <c r="CG15" s="89">
        <f t="shared" si="35"/>
        <v>0</v>
      </c>
      <c r="CH15" s="89">
        <f t="shared" si="35"/>
        <v>0</v>
      </c>
      <c r="CI15" s="89">
        <f t="shared" si="35"/>
        <v>0</v>
      </c>
      <c r="CJ15" s="89">
        <f t="shared" si="35"/>
        <v>0</v>
      </c>
      <c r="CK15" s="89">
        <f t="shared" si="35"/>
        <v>0</v>
      </c>
      <c r="CL15" s="89">
        <f t="shared" si="35"/>
        <v>0</v>
      </c>
      <c r="CM15" s="89">
        <f t="shared" si="35"/>
        <v>0</v>
      </c>
      <c r="CN15" s="89">
        <f t="shared" si="35"/>
        <v>0</v>
      </c>
      <c r="CO15" s="89">
        <f t="shared" si="35"/>
        <v>0</v>
      </c>
      <c r="CP15" s="89">
        <f t="shared" si="35"/>
        <v>0</v>
      </c>
      <c r="CQ15" s="89">
        <f t="shared" si="35"/>
        <v>0</v>
      </c>
      <c r="CR15" s="89">
        <f t="shared" si="35"/>
        <v>0</v>
      </c>
      <c r="CS15" s="89">
        <f t="shared" si="35"/>
        <v>0</v>
      </c>
      <c r="CT15" s="89">
        <f t="shared" si="35"/>
        <v>0</v>
      </c>
      <c r="CU15" s="89">
        <f t="shared" ref="CU15:DU15" si="36">COUNTIF(CU5:CU13, "O")</f>
        <v>0</v>
      </c>
      <c r="CV15" s="89">
        <f t="shared" si="36"/>
        <v>0</v>
      </c>
      <c r="CW15" s="89">
        <f t="shared" si="36"/>
        <v>0</v>
      </c>
      <c r="CX15" s="89">
        <f t="shared" si="36"/>
        <v>0</v>
      </c>
      <c r="CY15" s="89">
        <f t="shared" si="36"/>
        <v>0</v>
      </c>
      <c r="CZ15" s="89">
        <f t="shared" si="36"/>
        <v>0</v>
      </c>
      <c r="DA15" s="89">
        <f t="shared" si="36"/>
        <v>0</v>
      </c>
      <c r="DB15" s="89">
        <f t="shared" si="36"/>
        <v>0</v>
      </c>
      <c r="DC15" s="89">
        <f t="shared" si="36"/>
        <v>0</v>
      </c>
      <c r="DD15" s="89">
        <f t="shared" si="36"/>
        <v>0</v>
      </c>
      <c r="DE15" s="89">
        <f t="shared" si="36"/>
        <v>0</v>
      </c>
      <c r="DF15" s="89">
        <f t="shared" si="36"/>
        <v>0</v>
      </c>
      <c r="DG15" s="89">
        <f t="shared" si="36"/>
        <v>0</v>
      </c>
      <c r="DH15" s="89">
        <f t="shared" si="36"/>
        <v>0</v>
      </c>
      <c r="DI15" s="89">
        <f t="shared" si="36"/>
        <v>0</v>
      </c>
      <c r="DJ15" s="89">
        <f t="shared" si="36"/>
        <v>0</v>
      </c>
      <c r="DK15" s="89">
        <f t="shared" si="36"/>
        <v>0</v>
      </c>
      <c r="DL15" s="89">
        <f t="shared" si="36"/>
        <v>0</v>
      </c>
      <c r="DM15" s="89">
        <f t="shared" si="36"/>
        <v>0</v>
      </c>
      <c r="DN15" s="89">
        <f t="shared" si="36"/>
        <v>0</v>
      </c>
      <c r="DO15" s="89">
        <f t="shared" si="36"/>
        <v>0</v>
      </c>
      <c r="DP15" s="89">
        <f t="shared" si="36"/>
        <v>0</v>
      </c>
      <c r="DQ15" s="89">
        <f t="shared" si="36"/>
        <v>0</v>
      </c>
      <c r="DR15" s="89">
        <f t="shared" si="36"/>
        <v>0</v>
      </c>
      <c r="DS15" s="89">
        <f t="shared" si="36"/>
        <v>0</v>
      </c>
      <c r="DT15" s="89">
        <f t="shared" si="36"/>
        <v>0</v>
      </c>
      <c r="DU15" s="89">
        <f t="shared" si="36"/>
        <v>0</v>
      </c>
    </row>
    <row r="16" spans="1:125" s="65" customFormat="1" x14ac:dyDescent="0.3">
      <c r="B16" s="99" t="s">
        <v>3071</v>
      </c>
      <c r="C16" s="89">
        <f>COUNTIF(C5:C12, "X")</f>
        <v>6</v>
      </c>
      <c r="D16" s="89">
        <f t="shared" ref="D16:BO16" si="37">COUNTIF(D5:D12, "X")</f>
        <v>7</v>
      </c>
      <c r="E16" s="89">
        <f t="shared" si="37"/>
        <v>4</v>
      </c>
      <c r="F16" s="89">
        <f t="shared" si="37"/>
        <v>5</v>
      </c>
      <c r="G16" s="89">
        <f t="shared" si="37"/>
        <v>7</v>
      </c>
      <c r="H16" s="89">
        <f t="shared" si="37"/>
        <v>5</v>
      </c>
      <c r="I16" s="89">
        <f t="shared" si="37"/>
        <v>3</v>
      </c>
      <c r="J16" s="89">
        <f t="shared" si="37"/>
        <v>4</v>
      </c>
      <c r="K16" s="89">
        <f t="shared" si="37"/>
        <v>1</v>
      </c>
      <c r="L16" s="89">
        <f t="shared" si="37"/>
        <v>4</v>
      </c>
      <c r="M16" s="89">
        <f t="shared" si="37"/>
        <v>5</v>
      </c>
      <c r="N16" s="89">
        <f t="shared" si="37"/>
        <v>6</v>
      </c>
      <c r="O16" s="89">
        <f t="shared" si="37"/>
        <v>2</v>
      </c>
      <c r="P16" s="89">
        <f t="shared" si="37"/>
        <v>4</v>
      </c>
      <c r="Q16" s="89">
        <f t="shared" si="37"/>
        <v>4</v>
      </c>
      <c r="R16" s="89">
        <f t="shared" si="37"/>
        <v>5</v>
      </c>
      <c r="S16" s="89">
        <f t="shared" si="37"/>
        <v>3</v>
      </c>
      <c r="T16" s="89">
        <f t="shared" si="37"/>
        <v>3</v>
      </c>
      <c r="U16" s="89">
        <f t="shared" si="37"/>
        <v>5</v>
      </c>
      <c r="V16" s="89">
        <f t="shared" si="37"/>
        <v>2</v>
      </c>
      <c r="W16" s="89">
        <f t="shared" si="37"/>
        <v>3</v>
      </c>
      <c r="X16" s="89">
        <f t="shared" si="37"/>
        <v>3</v>
      </c>
      <c r="Y16" s="89">
        <f t="shared" si="37"/>
        <v>5</v>
      </c>
      <c r="Z16" s="89">
        <f t="shared" si="37"/>
        <v>2</v>
      </c>
      <c r="AA16" s="89">
        <f t="shared" si="37"/>
        <v>5</v>
      </c>
      <c r="AB16" s="89">
        <f t="shared" si="37"/>
        <v>5</v>
      </c>
      <c r="AC16" s="89">
        <f t="shared" si="37"/>
        <v>2</v>
      </c>
      <c r="AD16" s="89">
        <f t="shared" si="37"/>
        <v>3</v>
      </c>
      <c r="AE16" s="89">
        <f t="shared" si="37"/>
        <v>4</v>
      </c>
      <c r="AF16" s="89">
        <f t="shared" si="37"/>
        <v>5</v>
      </c>
      <c r="AG16" s="89">
        <f t="shared" si="37"/>
        <v>5</v>
      </c>
      <c r="AH16" s="89">
        <f t="shared" si="37"/>
        <v>4</v>
      </c>
      <c r="AI16" s="89">
        <f t="shared" si="37"/>
        <v>6</v>
      </c>
      <c r="AJ16" s="89">
        <f t="shared" si="37"/>
        <v>5</v>
      </c>
      <c r="AK16" s="89">
        <f t="shared" si="37"/>
        <v>1</v>
      </c>
      <c r="AL16" s="89">
        <f t="shared" si="37"/>
        <v>5</v>
      </c>
      <c r="AM16" s="89">
        <f t="shared" si="37"/>
        <v>4</v>
      </c>
      <c r="AN16" s="89">
        <f t="shared" si="37"/>
        <v>6</v>
      </c>
      <c r="AO16" s="89">
        <f t="shared" si="37"/>
        <v>5</v>
      </c>
      <c r="AP16" s="89">
        <f t="shared" si="37"/>
        <v>5</v>
      </c>
      <c r="AQ16" s="89">
        <f t="shared" si="37"/>
        <v>5</v>
      </c>
      <c r="AR16" s="89">
        <f t="shared" si="37"/>
        <v>2</v>
      </c>
      <c r="AS16" s="89">
        <f t="shared" si="37"/>
        <v>5</v>
      </c>
      <c r="AT16" s="89">
        <f t="shared" si="37"/>
        <v>6</v>
      </c>
      <c r="AU16" s="89">
        <f t="shared" si="37"/>
        <v>4</v>
      </c>
      <c r="AV16" s="89">
        <f t="shared" si="37"/>
        <v>3</v>
      </c>
      <c r="AW16" s="89">
        <f t="shared" si="37"/>
        <v>5</v>
      </c>
      <c r="AX16" s="89">
        <f t="shared" si="37"/>
        <v>4</v>
      </c>
      <c r="AY16" s="89">
        <f t="shared" si="37"/>
        <v>4</v>
      </c>
      <c r="AZ16" s="89">
        <f t="shared" si="37"/>
        <v>5</v>
      </c>
      <c r="BA16" s="89">
        <f t="shared" si="37"/>
        <v>6</v>
      </c>
      <c r="BB16" s="89">
        <f t="shared" si="37"/>
        <v>6</v>
      </c>
      <c r="BC16" s="89">
        <f t="shared" si="37"/>
        <v>4</v>
      </c>
      <c r="BD16" s="89">
        <f t="shared" si="37"/>
        <v>5</v>
      </c>
      <c r="BE16" s="89">
        <f t="shared" si="37"/>
        <v>2</v>
      </c>
      <c r="BF16" s="89">
        <f t="shared" si="37"/>
        <v>7</v>
      </c>
      <c r="BG16" s="89">
        <f t="shared" si="37"/>
        <v>4</v>
      </c>
      <c r="BH16" s="89">
        <f t="shared" si="37"/>
        <v>0</v>
      </c>
      <c r="BI16" s="89">
        <f t="shared" si="37"/>
        <v>0</v>
      </c>
      <c r="BJ16" s="89">
        <f t="shared" si="37"/>
        <v>0</v>
      </c>
      <c r="BK16" s="89">
        <f t="shared" si="37"/>
        <v>0</v>
      </c>
      <c r="BL16" s="89">
        <f t="shared" si="37"/>
        <v>0</v>
      </c>
      <c r="BM16" s="89">
        <f t="shared" si="37"/>
        <v>0</v>
      </c>
      <c r="BN16" s="89">
        <f t="shared" si="37"/>
        <v>0</v>
      </c>
      <c r="BO16" s="89">
        <f t="shared" si="37"/>
        <v>0</v>
      </c>
      <c r="BP16" s="89">
        <f t="shared" ref="BP16:DU16" si="38">COUNTIF(BP5:BP12, "X")</f>
        <v>0</v>
      </c>
      <c r="BQ16" s="89">
        <f t="shared" si="38"/>
        <v>0</v>
      </c>
      <c r="BR16" s="89">
        <f t="shared" si="38"/>
        <v>0</v>
      </c>
      <c r="BS16" s="89">
        <f t="shared" si="38"/>
        <v>0</v>
      </c>
      <c r="BT16" s="89">
        <f t="shared" si="38"/>
        <v>0</v>
      </c>
      <c r="BU16" s="89">
        <f t="shared" si="38"/>
        <v>0</v>
      </c>
      <c r="BV16" s="89">
        <f t="shared" si="38"/>
        <v>0</v>
      </c>
      <c r="BW16" s="89">
        <f t="shared" si="38"/>
        <v>0</v>
      </c>
      <c r="BX16" s="89">
        <f t="shared" si="38"/>
        <v>0</v>
      </c>
      <c r="BY16" s="89">
        <f t="shared" si="38"/>
        <v>0</v>
      </c>
      <c r="BZ16" s="89">
        <f t="shared" si="38"/>
        <v>0</v>
      </c>
      <c r="CA16" s="89">
        <f t="shared" si="38"/>
        <v>0</v>
      </c>
      <c r="CB16" s="89">
        <f t="shared" si="38"/>
        <v>0</v>
      </c>
      <c r="CC16" s="89">
        <f t="shared" si="38"/>
        <v>0</v>
      </c>
      <c r="CD16" s="89">
        <f t="shared" si="38"/>
        <v>0</v>
      </c>
      <c r="CE16" s="89">
        <f t="shared" si="38"/>
        <v>0</v>
      </c>
      <c r="CF16" s="89">
        <f t="shared" si="38"/>
        <v>0</v>
      </c>
      <c r="CG16" s="89">
        <f t="shared" si="38"/>
        <v>0</v>
      </c>
      <c r="CH16" s="89">
        <f t="shared" si="38"/>
        <v>0</v>
      </c>
      <c r="CI16" s="89">
        <f t="shared" si="38"/>
        <v>0</v>
      </c>
      <c r="CJ16" s="89">
        <f t="shared" si="38"/>
        <v>0</v>
      </c>
      <c r="CK16" s="89">
        <f t="shared" si="38"/>
        <v>0</v>
      </c>
      <c r="CL16" s="89">
        <f t="shared" si="38"/>
        <v>0</v>
      </c>
      <c r="CM16" s="89">
        <f t="shared" si="38"/>
        <v>0</v>
      </c>
      <c r="CN16" s="89">
        <f t="shared" si="38"/>
        <v>0</v>
      </c>
      <c r="CO16" s="89">
        <f t="shared" si="38"/>
        <v>0</v>
      </c>
      <c r="CP16" s="89">
        <f t="shared" si="38"/>
        <v>0</v>
      </c>
      <c r="CQ16" s="89">
        <f t="shared" si="38"/>
        <v>0</v>
      </c>
      <c r="CR16" s="89">
        <f t="shared" si="38"/>
        <v>0</v>
      </c>
      <c r="CS16" s="89">
        <f t="shared" si="38"/>
        <v>0</v>
      </c>
      <c r="CT16" s="89">
        <f t="shared" si="38"/>
        <v>0</v>
      </c>
      <c r="CU16" s="89">
        <f t="shared" si="38"/>
        <v>0</v>
      </c>
      <c r="CV16" s="89">
        <f t="shared" si="38"/>
        <v>0</v>
      </c>
      <c r="CW16" s="89">
        <f t="shared" si="38"/>
        <v>0</v>
      </c>
      <c r="CX16" s="89">
        <f t="shared" si="38"/>
        <v>0</v>
      </c>
      <c r="CY16" s="89">
        <f t="shared" si="38"/>
        <v>0</v>
      </c>
      <c r="CZ16" s="89">
        <f t="shared" si="38"/>
        <v>0</v>
      </c>
      <c r="DA16" s="89">
        <f t="shared" si="38"/>
        <v>0</v>
      </c>
      <c r="DB16" s="89">
        <f t="shared" si="38"/>
        <v>0</v>
      </c>
      <c r="DC16" s="89">
        <f t="shared" si="38"/>
        <v>0</v>
      </c>
      <c r="DD16" s="89">
        <f t="shared" si="38"/>
        <v>0</v>
      </c>
      <c r="DE16" s="89">
        <f t="shared" si="38"/>
        <v>0</v>
      </c>
      <c r="DF16" s="89">
        <f t="shared" si="38"/>
        <v>0</v>
      </c>
      <c r="DG16" s="89">
        <f t="shared" si="38"/>
        <v>0</v>
      </c>
      <c r="DH16" s="89">
        <f t="shared" si="38"/>
        <v>0</v>
      </c>
      <c r="DI16" s="89">
        <f t="shared" si="38"/>
        <v>0</v>
      </c>
      <c r="DJ16" s="89">
        <f t="shared" si="38"/>
        <v>0</v>
      </c>
      <c r="DK16" s="89">
        <f t="shared" si="38"/>
        <v>0</v>
      </c>
      <c r="DL16" s="89">
        <f t="shared" si="38"/>
        <v>0</v>
      </c>
      <c r="DM16" s="89">
        <f t="shared" si="38"/>
        <v>0</v>
      </c>
      <c r="DN16" s="89">
        <f t="shared" si="38"/>
        <v>0</v>
      </c>
      <c r="DO16" s="89">
        <f t="shared" si="38"/>
        <v>0</v>
      </c>
      <c r="DP16" s="89">
        <f t="shared" si="38"/>
        <v>0</v>
      </c>
      <c r="DQ16" s="89">
        <f t="shared" si="38"/>
        <v>0</v>
      </c>
      <c r="DR16" s="89">
        <f t="shared" si="38"/>
        <v>0</v>
      </c>
      <c r="DS16" s="89">
        <f t="shared" si="38"/>
        <v>0</v>
      </c>
      <c r="DT16" s="89">
        <f t="shared" si="38"/>
        <v>0</v>
      </c>
      <c r="DU16" s="89">
        <f t="shared" si="38"/>
        <v>0</v>
      </c>
    </row>
    <row r="17" spans="2:125" x14ac:dyDescent="0.3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</row>
  </sheetData>
  <mergeCells count="4">
    <mergeCell ref="BL2:CP2"/>
    <mergeCell ref="C2:AG2"/>
    <mergeCell ref="AH2:BK2"/>
    <mergeCell ref="CQ2:DU2"/>
  </mergeCells>
  <phoneticPr fontId="1" type="noConversion"/>
  <conditionalFormatting sqref="C6:AG13">
    <cfRule type="cellIs" dxfId="711" priority="31" operator="equal">
      <formula>"X"</formula>
    </cfRule>
    <cfRule type="cellIs" dxfId="710" priority="32" operator="equal">
      <formula>"O"</formula>
    </cfRule>
  </conditionalFormatting>
  <conditionalFormatting sqref="C5:AG5">
    <cfRule type="cellIs" dxfId="709" priority="29" operator="equal">
      <formula>"X"</formula>
    </cfRule>
    <cfRule type="cellIs" dxfId="708" priority="30" operator="equal">
      <formula>"O"</formula>
    </cfRule>
  </conditionalFormatting>
  <conditionalFormatting sqref="AH6:BK13">
    <cfRule type="cellIs" dxfId="707" priority="22" operator="equal">
      <formula>"X"</formula>
    </cfRule>
    <cfRule type="cellIs" dxfId="706" priority="23" operator="equal">
      <formula>"O"</formula>
    </cfRule>
  </conditionalFormatting>
  <conditionalFormatting sqref="AH5:BK5">
    <cfRule type="cellIs" dxfId="705" priority="20" operator="equal">
      <formula>"X"</formula>
    </cfRule>
    <cfRule type="cellIs" dxfId="704" priority="21" operator="equal">
      <formula>"O"</formula>
    </cfRule>
  </conditionalFormatting>
  <conditionalFormatting sqref="C3:AG3 C4:DU4">
    <cfRule type="timePeriod" dxfId="703" priority="24" timePeriod="today">
      <formula>FLOOR(C3,1)=TODAY()</formula>
    </cfRule>
  </conditionalFormatting>
  <conditionalFormatting sqref="BL6:CP13">
    <cfRule type="cellIs" dxfId="702" priority="17" operator="equal">
      <formula>"X"</formula>
    </cfRule>
    <cfRule type="cellIs" dxfId="701" priority="18" operator="equal">
      <formula>"O"</formula>
    </cfRule>
  </conditionalFormatting>
  <conditionalFormatting sqref="BL5:CP5">
    <cfRule type="cellIs" dxfId="700" priority="15" operator="equal">
      <formula>"X"</formula>
    </cfRule>
    <cfRule type="cellIs" dxfId="699" priority="16" operator="equal">
      <formula>"O"</formula>
    </cfRule>
  </conditionalFormatting>
  <conditionalFormatting sqref="AH3:BK3">
    <cfRule type="timePeriod" dxfId="698" priority="19" timePeriod="today">
      <formula>FLOOR(AH3,1)=TODAY()</formula>
    </cfRule>
  </conditionalFormatting>
  <conditionalFormatting sqref="BL3:CP3">
    <cfRule type="timePeriod" dxfId="697" priority="14" timePeriod="today">
      <formula>FLOOR(BL3,1)=TODAY()</formula>
    </cfRule>
  </conditionalFormatting>
  <conditionalFormatting sqref="W22">
    <cfRule type="expression" priority="12">
      <formula>WEEKDAY($C$3:$AG$3)</formula>
    </cfRule>
  </conditionalFormatting>
  <conditionalFormatting sqref="C3:CP3 C4:DU4">
    <cfRule type="expression" dxfId="696" priority="9">
      <formula>OR(WEEKDAY(C3)=1,WEEKDAY(C3)=7)</formula>
    </cfRule>
  </conditionalFormatting>
  <conditionalFormatting sqref="CQ6:DU13">
    <cfRule type="cellIs" dxfId="695" priority="6" operator="equal">
      <formula>"X"</formula>
    </cfRule>
    <cfRule type="cellIs" dxfId="694" priority="7" operator="equal">
      <formula>"O"</formula>
    </cfRule>
  </conditionalFormatting>
  <conditionalFormatting sqref="CQ5:DU5">
    <cfRule type="cellIs" dxfId="693" priority="4" operator="equal">
      <formula>"X"</formula>
    </cfRule>
    <cfRule type="cellIs" dxfId="692" priority="5" operator="equal">
      <formula>"O"</formula>
    </cfRule>
  </conditionalFormatting>
  <conditionalFormatting sqref="CQ3:DU3">
    <cfRule type="timePeriod" dxfId="691" priority="3" timePeriod="today">
      <formula>FLOOR(CQ3,1)=TODAY()</formula>
    </cfRule>
  </conditionalFormatting>
  <conditionalFormatting sqref="DK22">
    <cfRule type="expression" priority="2">
      <formula>WEEKDAY($C$3:$AG$3)</formula>
    </cfRule>
  </conditionalFormatting>
  <conditionalFormatting sqref="CQ3:DU3">
    <cfRule type="expression" dxfId="690" priority="1">
      <formula>OR(WEEKDAY(CQ3)=1,WEEKDAY(CQ3)=7)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/>
  <dimension ref="B1:AE43"/>
  <sheetViews>
    <sheetView showGridLines="0" zoomScale="90" zoomScaleNormal="90" workbookViewId="0">
      <selection activeCell="T2" sqref="T2:AE7"/>
    </sheetView>
  </sheetViews>
  <sheetFormatPr defaultRowHeight="16.5" x14ac:dyDescent="0.3"/>
  <cols>
    <col min="2" max="3" width="4.5" customWidth="1"/>
    <col min="4" max="4" width="20" customWidth="1"/>
    <col min="5" max="7" width="4.25" bestFit="1" customWidth="1"/>
    <col min="8" max="8" width="20" customWidth="1"/>
    <col min="9" max="11" width="4.25" bestFit="1" customWidth="1"/>
    <col min="12" max="12" width="20" customWidth="1"/>
    <col min="13" max="15" width="4.25" bestFit="1" customWidth="1"/>
    <col min="16" max="16" width="20" customWidth="1"/>
    <col min="17" max="19" width="4.25" bestFit="1" customWidth="1"/>
    <col min="20" max="20" width="20" customWidth="1"/>
    <col min="21" max="23" width="4.25" bestFit="1" customWidth="1"/>
    <col min="24" max="24" width="20" customWidth="1"/>
    <col min="25" max="27" width="4.25" bestFit="1" customWidth="1"/>
    <col min="28" max="28" width="20" customWidth="1"/>
    <col min="29" max="31" width="4.25" bestFit="1" customWidth="1"/>
  </cols>
  <sheetData>
    <row r="1" spans="2:31" ht="17.25" thickBot="1" x14ac:dyDescent="0.35"/>
    <row r="2" spans="2:31" x14ac:dyDescent="0.3">
      <c r="B2" s="102" t="s">
        <v>11</v>
      </c>
      <c r="C2" s="103"/>
      <c r="D2" s="110" t="s">
        <v>181</v>
      </c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0" t="s">
        <v>180</v>
      </c>
      <c r="U2" s="111"/>
      <c r="V2" s="111"/>
      <c r="W2" s="111"/>
      <c r="X2" s="111"/>
      <c r="Y2" s="111"/>
      <c r="Z2" s="111"/>
      <c r="AA2" s="111"/>
      <c r="AB2" s="111"/>
      <c r="AC2" s="111"/>
      <c r="AD2" s="111"/>
      <c r="AE2" s="114"/>
    </row>
    <row r="3" spans="2:31" x14ac:dyDescent="0.3">
      <c r="B3" s="104"/>
      <c r="C3" s="105"/>
      <c r="D3" s="112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2"/>
      <c r="U3" s="113"/>
      <c r="V3" s="113"/>
      <c r="W3" s="113"/>
      <c r="X3" s="113"/>
      <c r="Y3" s="113"/>
      <c r="Z3" s="113"/>
      <c r="AA3" s="113"/>
      <c r="AB3" s="113"/>
      <c r="AC3" s="113"/>
      <c r="AD3" s="113"/>
      <c r="AE3" s="115"/>
    </row>
    <row r="4" spans="2:31" x14ac:dyDescent="0.3">
      <c r="B4" s="104"/>
      <c r="C4" s="105"/>
      <c r="D4" s="112"/>
      <c r="E4" s="113"/>
      <c r="F4" s="113"/>
      <c r="G4" s="113"/>
      <c r="H4" s="113"/>
      <c r="I4" s="113"/>
      <c r="J4" s="113"/>
      <c r="K4" s="113"/>
      <c r="L4" s="113"/>
      <c r="M4" s="113"/>
      <c r="N4" s="113"/>
      <c r="O4" s="113"/>
      <c r="P4" s="113"/>
      <c r="Q4" s="113"/>
      <c r="R4" s="113"/>
      <c r="S4" s="113"/>
      <c r="T4" s="112"/>
      <c r="U4" s="113"/>
      <c r="V4" s="113"/>
      <c r="W4" s="113"/>
      <c r="X4" s="113"/>
      <c r="Y4" s="113"/>
      <c r="Z4" s="113"/>
      <c r="AA4" s="113"/>
      <c r="AB4" s="113"/>
      <c r="AC4" s="113"/>
      <c r="AD4" s="113"/>
      <c r="AE4" s="115"/>
    </row>
    <row r="5" spans="2:31" x14ac:dyDescent="0.3">
      <c r="B5" s="104"/>
      <c r="C5" s="105"/>
      <c r="D5" s="112"/>
      <c r="E5" s="113"/>
      <c r="F5" s="113"/>
      <c r="G5" s="113"/>
      <c r="H5" s="113"/>
      <c r="I5" s="113"/>
      <c r="J5" s="113"/>
      <c r="K5" s="113"/>
      <c r="L5" s="113"/>
      <c r="M5" s="113"/>
      <c r="N5" s="113"/>
      <c r="O5" s="113"/>
      <c r="P5" s="113"/>
      <c r="Q5" s="113"/>
      <c r="R5" s="113"/>
      <c r="S5" s="113"/>
      <c r="T5" s="112"/>
      <c r="U5" s="113"/>
      <c r="V5" s="113"/>
      <c r="W5" s="113"/>
      <c r="X5" s="113"/>
      <c r="Y5" s="113"/>
      <c r="Z5" s="113"/>
      <c r="AA5" s="113"/>
      <c r="AB5" s="113"/>
      <c r="AC5" s="113"/>
      <c r="AD5" s="113"/>
      <c r="AE5" s="115"/>
    </row>
    <row r="6" spans="2:31" x14ac:dyDescent="0.3">
      <c r="B6" s="106"/>
      <c r="C6" s="107"/>
      <c r="D6" s="112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113"/>
      <c r="P6" s="113"/>
      <c r="Q6" s="113"/>
      <c r="R6" s="113"/>
      <c r="S6" s="113"/>
      <c r="T6" s="112"/>
      <c r="U6" s="113"/>
      <c r="V6" s="113"/>
      <c r="W6" s="113"/>
      <c r="X6" s="113"/>
      <c r="Y6" s="113"/>
      <c r="Z6" s="113"/>
      <c r="AA6" s="113"/>
      <c r="AB6" s="113"/>
      <c r="AC6" s="113"/>
      <c r="AD6" s="113"/>
      <c r="AE6" s="115"/>
    </row>
    <row r="7" spans="2:31" ht="17.25" thickBot="1" x14ac:dyDescent="0.35">
      <c r="B7" s="108"/>
      <c r="C7" s="109"/>
      <c r="D7" s="175"/>
      <c r="E7" s="176"/>
      <c r="F7" s="176"/>
      <c r="G7" s="176"/>
      <c r="H7" s="176"/>
      <c r="I7" s="176"/>
      <c r="J7" s="176"/>
      <c r="K7" s="176"/>
      <c r="L7" s="176"/>
      <c r="M7" s="176"/>
      <c r="N7" s="176"/>
      <c r="O7" s="176"/>
      <c r="P7" s="176"/>
      <c r="Q7" s="176"/>
      <c r="R7" s="176"/>
      <c r="S7" s="176"/>
      <c r="T7" s="175"/>
      <c r="U7" s="176"/>
      <c r="V7" s="176"/>
      <c r="W7" s="176"/>
      <c r="X7" s="176"/>
      <c r="Y7" s="176"/>
      <c r="Z7" s="176"/>
      <c r="AA7" s="176"/>
      <c r="AB7" s="176"/>
      <c r="AC7" s="176"/>
      <c r="AD7" s="176"/>
      <c r="AE7" s="177"/>
    </row>
    <row r="8" spans="2:31" ht="18" thickBot="1" x14ac:dyDescent="0.35">
      <c r="B8" s="116"/>
      <c r="C8" s="117"/>
      <c r="D8" s="120">
        <v>44851</v>
      </c>
      <c r="E8" s="121"/>
      <c r="F8" s="121"/>
      <c r="G8" s="122"/>
      <c r="H8" s="120">
        <f>D8+1</f>
        <v>44852</v>
      </c>
      <c r="I8" s="121"/>
      <c r="J8" s="121"/>
      <c r="K8" s="122"/>
      <c r="L8" s="120">
        <f>H8+1</f>
        <v>44853</v>
      </c>
      <c r="M8" s="121"/>
      <c r="N8" s="121"/>
      <c r="O8" s="122"/>
      <c r="P8" s="120">
        <f>L8+1</f>
        <v>44854</v>
      </c>
      <c r="Q8" s="121"/>
      <c r="R8" s="121"/>
      <c r="S8" s="122"/>
      <c r="T8" s="120">
        <f>P8+1</f>
        <v>44855</v>
      </c>
      <c r="U8" s="121"/>
      <c r="V8" s="121"/>
      <c r="W8" s="122"/>
      <c r="X8" s="123">
        <f>T8+1</f>
        <v>44856</v>
      </c>
      <c r="Y8" s="124"/>
      <c r="Z8" s="124"/>
      <c r="AA8" s="125"/>
      <c r="AB8" s="126">
        <f>X8+1</f>
        <v>44857</v>
      </c>
      <c r="AC8" s="127"/>
      <c r="AD8" s="127"/>
      <c r="AE8" s="128"/>
    </row>
    <row r="9" spans="2:31" ht="18" thickBot="1" x14ac:dyDescent="0.35">
      <c r="B9" s="118"/>
      <c r="C9" s="119"/>
      <c r="D9" s="129" t="s">
        <v>48</v>
      </c>
      <c r="E9" s="130"/>
      <c r="F9" s="130"/>
      <c r="G9" s="131"/>
      <c r="H9" s="129" t="s">
        <v>49</v>
      </c>
      <c r="I9" s="130"/>
      <c r="J9" s="130"/>
      <c r="K9" s="131"/>
      <c r="L9" s="129" t="s">
        <v>32</v>
      </c>
      <c r="M9" s="130"/>
      <c r="N9" s="130"/>
      <c r="O9" s="131"/>
      <c r="P9" s="129" t="s">
        <v>52</v>
      </c>
      <c r="Q9" s="130"/>
      <c r="R9" s="130"/>
      <c r="S9" s="131"/>
      <c r="T9" s="129" t="s">
        <v>53</v>
      </c>
      <c r="U9" s="130"/>
      <c r="V9" s="130"/>
      <c r="W9" s="131"/>
      <c r="X9" s="132" t="s">
        <v>54</v>
      </c>
      <c r="Y9" s="133"/>
      <c r="Z9" s="133"/>
      <c r="AA9" s="134"/>
      <c r="AB9" s="135" t="s">
        <v>55</v>
      </c>
      <c r="AC9" s="136"/>
      <c r="AD9" s="136"/>
      <c r="AE9" s="137"/>
    </row>
    <row r="10" spans="2:31" ht="18" thickBot="1" x14ac:dyDescent="0.35">
      <c r="B10" s="143" t="str">
        <f ca="1">TEXT(NOW(),"h")</f>
        <v>20</v>
      </c>
      <c r="C10" s="144"/>
      <c r="D10" s="12" t="s">
        <v>3</v>
      </c>
      <c r="E10" s="138" t="s">
        <v>4</v>
      </c>
      <c r="F10" s="139"/>
      <c r="G10" s="140"/>
      <c r="H10" s="12" t="s">
        <v>3</v>
      </c>
      <c r="I10" s="129" t="s">
        <v>49</v>
      </c>
      <c r="J10" s="130"/>
      <c r="K10" s="130"/>
      <c r="L10" s="12" t="s">
        <v>3</v>
      </c>
      <c r="M10" s="138" t="s">
        <v>4</v>
      </c>
      <c r="N10" s="139"/>
      <c r="O10" s="140"/>
      <c r="P10" s="12" t="s">
        <v>3</v>
      </c>
      <c r="Q10" s="138" t="s">
        <v>4</v>
      </c>
      <c r="R10" s="139"/>
      <c r="S10" s="140"/>
      <c r="T10" s="12" t="s">
        <v>3</v>
      </c>
      <c r="U10" s="138" t="s">
        <v>4</v>
      </c>
      <c r="V10" s="139"/>
      <c r="W10" s="140"/>
      <c r="X10" s="12" t="s">
        <v>3</v>
      </c>
      <c r="Y10" s="138" t="s">
        <v>4</v>
      </c>
      <c r="Z10" s="139"/>
      <c r="AA10" s="140"/>
      <c r="AB10" s="12" t="s">
        <v>3</v>
      </c>
      <c r="AC10" s="138" t="s">
        <v>4</v>
      </c>
      <c r="AD10" s="139"/>
      <c r="AE10" s="140"/>
    </row>
    <row r="11" spans="2:31" ht="20.25" x14ac:dyDescent="0.3">
      <c r="B11" s="141" t="s">
        <v>0</v>
      </c>
      <c r="C11" s="142"/>
      <c r="D11" s="25" t="s">
        <v>505</v>
      </c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 t="s">
        <v>76</v>
      </c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3">
        <v>6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1" t="s">
        <v>6</v>
      </c>
      <c r="E18" s="37">
        <v>1</v>
      </c>
      <c r="F18" s="17">
        <v>2</v>
      </c>
      <c r="G18" s="30"/>
      <c r="H18" s="42" t="s">
        <v>6</v>
      </c>
      <c r="I18" s="37">
        <v>1</v>
      </c>
      <c r="J18" s="17">
        <v>2</v>
      </c>
      <c r="K18" s="30"/>
      <c r="L18" s="31" t="s">
        <v>6</v>
      </c>
      <c r="M18" s="37">
        <v>1</v>
      </c>
      <c r="N18" s="17">
        <v>2</v>
      </c>
      <c r="O18" s="30"/>
      <c r="P18" s="31" t="s">
        <v>6</v>
      </c>
      <c r="Q18" s="37">
        <v>1</v>
      </c>
      <c r="R18" s="17">
        <v>2</v>
      </c>
      <c r="S18" s="30"/>
      <c r="T18" s="29" t="s">
        <v>6</v>
      </c>
      <c r="U18" s="37"/>
      <c r="V18" s="17"/>
      <c r="W18" s="30"/>
      <c r="X18" s="29" t="s">
        <v>6</v>
      </c>
      <c r="Y18" s="37"/>
      <c r="Z18" s="17"/>
      <c r="AA18" s="30"/>
      <c r="AB18" s="26" t="s">
        <v>184</v>
      </c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7</v>
      </c>
      <c r="E19" s="37">
        <v>3</v>
      </c>
      <c r="F19" s="17">
        <v>3</v>
      </c>
      <c r="G19" s="18">
        <v>3</v>
      </c>
      <c r="H19" s="32" t="s">
        <v>7</v>
      </c>
      <c r="I19" s="37">
        <v>3</v>
      </c>
      <c r="J19" s="17">
        <v>3</v>
      </c>
      <c r="K19" s="18">
        <v>3</v>
      </c>
      <c r="L19" s="32" t="s">
        <v>7</v>
      </c>
      <c r="M19" s="37"/>
      <c r="N19" s="17"/>
      <c r="O19" s="18"/>
      <c r="P19" s="32" t="s">
        <v>7</v>
      </c>
      <c r="Q19" s="37">
        <v>3</v>
      </c>
      <c r="R19" s="17">
        <v>3</v>
      </c>
      <c r="S19" s="18">
        <v>3</v>
      </c>
      <c r="T19" s="29" t="s">
        <v>7</v>
      </c>
      <c r="U19" s="37"/>
      <c r="V19" s="17"/>
      <c r="W19" s="18"/>
      <c r="X19" s="29" t="s">
        <v>7</v>
      </c>
      <c r="Y19" s="37"/>
      <c r="Z19" s="17"/>
      <c r="AA19" s="18"/>
      <c r="AB19" s="26"/>
      <c r="AC19" s="37" t="s">
        <v>185</v>
      </c>
      <c r="AD19" s="17" t="s">
        <v>188</v>
      </c>
      <c r="AE19" s="18" t="s">
        <v>185</v>
      </c>
    </row>
    <row r="20" spans="2:31" x14ac:dyDescent="0.3">
      <c r="B20" s="7">
        <v>8</v>
      </c>
      <c r="C20" s="4">
        <v>9</v>
      </c>
      <c r="D20" s="32" t="s">
        <v>139</v>
      </c>
      <c r="E20" s="37"/>
      <c r="F20" s="17">
        <v>4</v>
      </c>
      <c r="G20" s="18">
        <v>4</v>
      </c>
      <c r="H20" s="32" t="s">
        <v>17</v>
      </c>
      <c r="I20" s="37"/>
      <c r="J20" s="17">
        <v>4</v>
      </c>
      <c r="K20" s="18">
        <v>4</v>
      </c>
      <c r="L20" s="29" t="s">
        <v>17</v>
      </c>
      <c r="M20" s="37"/>
      <c r="N20" s="17" t="s">
        <v>162</v>
      </c>
      <c r="O20" s="18"/>
      <c r="P20" s="32" t="s">
        <v>17</v>
      </c>
      <c r="Q20" s="37"/>
      <c r="R20" s="17"/>
      <c r="S20" s="18"/>
      <c r="T20" s="32" t="s">
        <v>17</v>
      </c>
      <c r="U20" s="37"/>
      <c r="V20" s="17"/>
      <c r="W20" s="18"/>
      <c r="X20" s="32" t="s">
        <v>17</v>
      </c>
      <c r="Y20" s="37"/>
      <c r="Z20" s="17"/>
      <c r="AA20" s="18"/>
      <c r="AB20" s="26"/>
      <c r="AC20" s="37" t="s">
        <v>186</v>
      </c>
      <c r="AD20" s="17" t="s">
        <v>186</v>
      </c>
      <c r="AE20" s="18" t="s">
        <v>185</v>
      </c>
    </row>
    <row r="21" spans="2:31" x14ac:dyDescent="0.3">
      <c r="B21" s="7">
        <v>9</v>
      </c>
      <c r="C21" s="4">
        <v>10</v>
      </c>
      <c r="D21" s="32" t="s">
        <v>18</v>
      </c>
      <c r="E21" s="37">
        <v>4</v>
      </c>
      <c r="F21" s="17" t="s">
        <v>140</v>
      </c>
      <c r="G21" s="18" t="s">
        <v>141</v>
      </c>
      <c r="H21" s="32" t="s">
        <v>18</v>
      </c>
      <c r="I21" s="37">
        <v>4</v>
      </c>
      <c r="J21" s="17">
        <v>4</v>
      </c>
      <c r="K21" s="18" t="s">
        <v>156</v>
      </c>
      <c r="L21" s="29" t="s">
        <v>18</v>
      </c>
      <c r="M21" s="37"/>
      <c r="N21" s="17"/>
      <c r="O21" s="18"/>
      <c r="P21" s="29" t="s">
        <v>18</v>
      </c>
      <c r="Q21" s="37"/>
      <c r="R21" s="17"/>
      <c r="S21" s="18"/>
      <c r="T21" s="29" t="s">
        <v>18</v>
      </c>
      <c r="U21" s="37"/>
      <c r="V21" s="17"/>
      <c r="W21" s="18"/>
      <c r="X21" s="26"/>
      <c r="Y21" s="37"/>
      <c r="Z21" s="17"/>
      <c r="AA21" s="18"/>
      <c r="AB21" s="26"/>
      <c r="AC21" s="37" t="s">
        <v>187</v>
      </c>
      <c r="AD21" s="17"/>
      <c r="AE21" s="18"/>
    </row>
    <row r="22" spans="2:31" x14ac:dyDescent="0.3">
      <c r="B22" s="7">
        <v>10</v>
      </c>
      <c r="C22" s="4">
        <v>11</v>
      </c>
      <c r="D22" s="29" t="s">
        <v>137</v>
      </c>
      <c r="E22" s="37" t="s">
        <v>140</v>
      </c>
      <c r="F22" s="28"/>
      <c r="G22" s="18"/>
      <c r="H22" s="32" t="s">
        <v>21</v>
      </c>
      <c r="I22" s="37" t="s">
        <v>156</v>
      </c>
      <c r="J22" s="28"/>
      <c r="K22" s="18" t="s">
        <v>158</v>
      </c>
      <c r="L22" s="29" t="s">
        <v>21</v>
      </c>
      <c r="M22" s="37"/>
      <c r="N22" s="28"/>
      <c r="O22" s="18"/>
      <c r="P22" s="32" t="s">
        <v>21</v>
      </c>
      <c r="Q22" s="37"/>
      <c r="R22" s="28"/>
      <c r="S22" s="18"/>
      <c r="T22" s="29" t="s">
        <v>148</v>
      </c>
      <c r="U22" s="37"/>
      <c r="V22" s="28"/>
      <c r="W22" s="18"/>
      <c r="X22" s="26"/>
      <c r="Y22" s="37"/>
      <c r="Z22" s="28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9" t="s">
        <v>138</v>
      </c>
      <c r="E23" s="37"/>
      <c r="F23" s="17" t="s">
        <v>140</v>
      </c>
      <c r="G23" s="18"/>
      <c r="H23" s="26" t="s">
        <v>137</v>
      </c>
      <c r="I23" s="37" t="s">
        <v>158</v>
      </c>
      <c r="J23" s="17"/>
      <c r="K23" s="18" t="s">
        <v>160</v>
      </c>
      <c r="L23" s="26" t="s">
        <v>157</v>
      </c>
      <c r="M23" s="37"/>
      <c r="N23" s="17"/>
      <c r="O23" s="18"/>
      <c r="P23" s="26"/>
      <c r="Q23" s="37"/>
      <c r="R23" s="17"/>
      <c r="S23" s="18"/>
      <c r="T23" s="26"/>
      <c r="U23" s="37"/>
      <c r="V23" s="17"/>
      <c r="W23" s="18"/>
      <c r="X23" s="26"/>
      <c r="Y23" s="37"/>
      <c r="Z23" s="17"/>
      <c r="AA23" s="18"/>
      <c r="AB23" s="26"/>
      <c r="AC23" s="37"/>
      <c r="AD23" s="17" t="s">
        <v>189</v>
      </c>
      <c r="AE23" s="18" t="s">
        <v>190</v>
      </c>
    </row>
    <row r="24" spans="2:31" x14ac:dyDescent="0.3">
      <c r="B24" s="8">
        <v>12</v>
      </c>
      <c r="C24" s="5">
        <v>13</v>
      </c>
      <c r="D24" s="26" t="s">
        <v>146</v>
      </c>
      <c r="E24" s="37"/>
      <c r="F24" s="28"/>
      <c r="G24" s="30"/>
      <c r="H24" s="26" t="s">
        <v>161</v>
      </c>
      <c r="I24" s="37" t="s">
        <v>160</v>
      </c>
      <c r="J24" s="28"/>
      <c r="K24" s="30"/>
      <c r="L24" s="29" t="s">
        <v>173</v>
      </c>
      <c r="M24" s="37"/>
      <c r="N24" s="28"/>
      <c r="O24" s="30"/>
      <c r="P24" s="26"/>
      <c r="Q24" s="37"/>
      <c r="R24" s="28"/>
      <c r="S24" s="30"/>
      <c r="T24" s="26"/>
      <c r="U24" s="37"/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17" t="s">
        <v>145</v>
      </c>
      <c r="G25" s="18" t="s">
        <v>133</v>
      </c>
      <c r="H25" s="26" t="s">
        <v>169</v>
      </c>
      <c r="I25" s="38"/>
      <c r="J25" s="17"/>
      <c r="K25" s="18" t="s">
        <v>158</v>
      </c>
      <c r="L25" s="26" t="s">
        <v>175</v>
      </c>
      <c r="M25" s="38"/>
      <c r="N25" s="17"/>
      <c r="O25" s="18"/>
      <c r="P25" s="26"/>
      <c r="Q25" s="38"/>
      <c r="R25" s="17"/>
      <c r="S25" s="18"/>
      <c r="T25" s="26"/>
      <c r="U25" s="38"/>
      <c r="V25" s="17"/>
      <c r="W25" s="18"/>
      <c r="X25" s="26"/>
      <c r="Y25" s="38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133</v>
      </c>
      <c r="F26" s="17" t="s">
        <v>133</v>
      </c>
      <c r="G26" s="18" t="s">
        <v>133</v>
      </c>
      <c r="H26" s="26"/>
      <c r="I26" s="37" t="s">
        <v>158</v>
      </c>
      <c r="J26" s="17" t="s">
        <v>158</v>
      </c>
      <c r="K26" s="18" t="s">
        <v>163</v>
      </c>
      <c r="L26" s="26"/>
      <c r="M26" s="37"/>
      <c r="N26" s="17"/>
      <c r="O26" s="18"/>
      <c r="P26" s="26"/>
      <c r="Q26" s="37"/>
      <c r="R26" s="17"/>
      <c r="S26" s="18"/>
      <c r="T26" s="26"/>
      <c r="U26" s="37" t="s">
        <v>149</v>
      </c>
      <c r="V26" s="17"/>
      <c r="W26" s="18"/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 t="s">
        <v>147</v>
      </c>
      <c r="F27" s="28"/>
      <c r="G27" s="18"/>
      <c r="H27" s="26"/>
      <c r="I27" s="37" t="s">
        <v>164</v>
      </c>
      <c r="J27" s="28"/>
      <c r="K27" s="18"/>
      <c r="L27" s="26"/>
      <c r="M27" s="37"/>
      <c r="N27" s="28"/>
      <c r="O27" s="18"/>
      <c r="P27" s="26"/>
      <c r="Q27" s="37"/>
      <c r="R27" s="28"/>
      <c r="S27" s="18"/>
      <c r="T27" s="26"/>
      <c r="U27" s="37"/>
      <c r="V27" s="28"/>
      <c r="W27" s="18"/>
      <c r="X27" s="26"/>
      <c r="Y27" s="37"/>
      <c r="Z27" s="28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140</v>
      </c>
      <c r="F28" s="17" t="s">
        <v>140</v>
      </c>
      <c r="G28" s="18"/>
      <c r="H28" s="26"/>
      <c r="I28" s="37"/>
      <c r="J28" s="17" t="s">
        <v>168</v>
      </c>
      <c r="K28" s="18"/>
      <c r="L28" s="26"/>
      <c r="M28" s="37"/>
      <c r="N28" s="17"/>
      <c r="O28" s="18"/>
      <c r="P28" s="26"/>
      <c r="Q28" s="37"/>
      <c r="R28" s="17"/>
      <c r="S28" s="18"/>
      <c r="T28" s="26"/>
      <c r="U28" s="37"/>
      <c r="V28" s="17"/>
      <c r="W28" s="1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/>
      <c r="F29" s="17"/>
      <c r="G29" s="18"/>
      <c r="H29" s="26"/>
      <c r="I29" s="37" t="s">
        <v>166</v>
      </c>
      <c r="J29" s="17" t="s">
        <v>167</v>
      </c>
      <c r="K29" s="18" t="s">
        <v>166</v>
      </c>
      <c r="L29" s="26"/>
      <c r="M29" s="37" t="s">
        <v>165</v>
      </c>
      <c r="N29" s="17"/>
      <c r="O29" s="18"/>
      <c r="P29" s="26"/>
      <c r="Q29" s="37"/>
      <c r="R29" s="17"/>
      <c r="S29" s="18"/>
      <c r="T29" s="26"/>
      <c r="U29" s="37"/>
      <c r="V29" s="17"/>
      <c r="W29" s="18"/>
      <c r="X29" s="26"/>
      <c r="Y29" s="37"/>
      <c r="Z29" s="17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 t="s">
        <v>140</v>
      </c>
      <c r="H30" s="26"/>
      <c r="I30" s="38"/>
      <c r="J30" s="28"/>
      <c r="K30" s="18">
        <v>2</v>
      </c>
      <c r="L30" s="26"/>
      <c r="M30" s="38"/>
      <c r="N30" s="28"/>
      <c r="O30" s="18"/>
      <c r="P30" s="26"/>
      <c r="Q30" s="38"/>
      <c r="R30" s="28"/>
      <c r="S30" s="18"/>
      <c r="T30" s="26"/>
      <c r="U30" s="38"/>
      <c r="V30" s="28"/>
      <c r="W30" s="18"/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140</v>
      </c>
      <c r="F31" s="17" t="s">
        <v>145</v>
      </c>
      <c r="G31" s="18" t="s">
        <v>151</v>
      </c>
      <c r="H31" s="26"/>
      <c r="I31" s="37"/>
      <c r="J31" s="17" t="s">
        <v>166</v>
      </c>
      <c r="K31" s="18" t="s">
        <v>166</v>
      </c>
      <c r="L31" s="26"/>
      <c r="M31" s="37"/>
      <c r="N31" s="17"/>
      <c r="O31" s="18">
        <v>2</v>
      </c>
      <c r="P31" s="26"/>
      <c r="Q31" s="37"/>
      <c r="R31" s="17"/>
      <c r="S31" s="1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152</v>
      </c>
      <c r="F32" s="17" t="s">
        <v>151</v>
      </c>
      <c r="G32" s="18" t="s">
        <v>153</v>
      </c>
      <c r="H32" s="26"/>
      <c r="I32" s="37" t="s">
        <v>172</v>
      </c>
      <c r="J32" s="17"/>
      <c r="K32" s="18">
        <v>3</v>
      </c>
      <c r="L32" s="26"/>
      <c r="M32" s="37" t="s">
        <v>176</v>
      </c>
      <c r="N32" s="17"/>
      <c r="O32" s="18"/>
      <c r="P32" s="26"/>
      <c r="Q32" s="37"/>
      <c r="R32" s="17">
        <v>2</v>
      </c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 t="s">
        <v>154</v>
      </c>
      <c r="F33" s="17"/>
      <c r="G33" s="18">
        <v>3</v>
      </c>
      <c r="H33" s="26"/>
      <c r="I33" s="37">
        <v>3</v>
      </c>
      <c r="J33" s="17"/>
      <c r="K33" s="18">
        <v>5</v>
      </c>
      <c r="L33" s="26"/>
      <c r="M33" s="37"/>
      <c r="N33" s="17"/>
      <c r="O33" s="18"/>
      <c r="P33" s="26"/>
      <c r="Q33" s="37">
        <v>3</v>
      </c>
      <c r="R33" s="17">
        <v>3</v>
      </c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3</v>
      </c>
      <c r="F34" s="17"/>
      <c r="G34" s="18"/>
      <c r="H34" s="26"/>
      <c r="I34" s="37">
        <v>5</v>
      </c>
      <c r="J34" s="17">
        <v>5</v>
      </c>
      <c r="K34" s="18"/>
      <c r="L34" s="26"/>
      <c r="M34" s="37"/>
      <c r="N34" s="17"/>
      <c r="O34" s="18"/>
      <c r="P34" s="26"/>
      <c r="Q34" s="37">
        <v>5</v>
      </c>
      <c r="R34" s="17">
        <v>5</v>
      </c>
      <c r="S34" s="18">
        <v>5</v>
      </c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02" t="s">
        <v>5</v>
      </c>
      <c r="C36" s="103"/>
      <c r="D36" s="212" t="s">
        <v>142</v>
      </c>
      <c r="E36" s="213"/>
      <c r="F36" s="213"/>
      <c r="G36" s="214"/>
      <c r="H36" s="212"/>
      <c r="I36" s="213"/>
      <c r="J36" s="213"/>
      <c r="K36" s="214"/>
      <c r="L36" s="226" t="s">
        <v>178</v>
      </c>
      <c r="M36" s="213"/>
      <c r="N36" s="213"/>
      <c r="O36" s="214"/>
      <c r="P36" s="226" t="s">
        <v>178</v>
      </c>
      <c r="Q36" s="213"/>
      <c r="R36" s="213"/>
      <c r="S36" s="214"/>
      <c r="T36" s="212"/>
      <c r="U36" s="213"/>
      <c r="V36" s="213"/>
      <c r="W36" s="214"/>
      <c r="X36" s="212"/>
      <c r="Y36" s="213"/>
      <c r="Z36" s="213"/>
      <c r="AA36" s="214"/>
      <c r="AB36" s="212"/>
      <c r="AC36" s="213"/>
      <c r="AD36" s="213"/>
      <c r="AE36" s="214"/>
    </row>
    <row r="37" spans="2:31" x14ac:dyDescent="0.3">
      <c r="B37" s="104"/>
      <c r="C37" s="105"/>
      <c r="D37" s="225" t="s">
        <v>150</v>
      </c>
      <c r="E37" s="204"/>
      <c r="F37" s="204"/>
      <c r="G37" s="205"/>
      <c r="H37" s="203" t="s">
        <v>159</v>
      </c>
      <c r="I37" s="204"/>
      <c r="J37" s="204"/>
      <c r="K37" s="205"/>
      <c r="L37" s="203" t="s">
        <v>174</v>
      </c>
      <c r="M37" s="204"/>
      <c r="N37" s="204"/>
      <c r="O37" s="205"/>
      <c r="P37" s="203" t="s">
        <v>177</v>
      </c>
      <c r="Q37" s="204"/>
      <c r="R37" s="204"/>
      <c r="S37" s="205"/>
      <c r="T37" s="203" t="s">
        <v>179</v>
      </c>
      <c r="U37" s="204"/>
      <c r="V37" s="204"/>
      <c r="W37" s="205"/>
      <c r="X37" s="203"/>
      <c r="Y37" s="204"/>
      <c r="Z37" s="204"/>
      <c r="AA37" s="205"/>
      <c r="AB37" s="203"/>
      <c r="AC37" s="204"/>
      <c r="AD37" s="204"/>
      <c r="AE37" s="205"/>
    </row>
    <row r="38" spans="2:31" x14ac:dyDescent="0.3">
      <c r="B38" s="104"/>
      <c r="C38" s="105"/>
      <c r="D38" s="203" t="s">
        <v>155</v>
      </c>
      <c r="E38" s="204"/>
      <c r="F38" s="204"/>
      <c r="G38" s="205"/>
      <c r="H38" s="203" t="s">
        <v>170</v>
      </c>
      <c r="I38" s="204"/>
      <c r="J38" s="204"/>
      <c r="K38" s="205"/>
      <c r="L38" s="203"/>
      <c r="M38" s="204"/>
      <c r="N38" s="204"/>
      <c r="O38" s="205"/>
      <c r="P38" s="203"/>
      <c r="Q38" s="204"/>
      <c r="R38" s="204"/>
      <c r="S38" s="205"/>
      <c r="T38" s="203"/>
      <c r="U38" s="204"/>
      <c r="V38" s="204"/>
      <c r="W38" s="205"/>
      <c r="X38" s="203"/>
      <c r="Y38" s="204"/>
      <c r="Z38" s="204"/>
      <c r="AA38" s="205"/>
      <c r="AB38" s="203"/>
      <c r="AC38" s="204"/>
      <c r="AD38" s="204"/>
      <c r="AE38" s="205"/>
    </row>
    <row r="39" spans="2:31" x14ac:dyDescent="0.3">
      <c r="B39" s="104"/>
      <c r="C39" s="105"/>
      <c r="D39" s="203"/>
      <c r="E39" s="204"/>
      <c r="F39" s="204"/>
      <c r="G39" s="205"/>
      <c r="H39" s="203" t="s">
        <v>171</v>
      </c>
      <c r="I39" s="204"/>
      <c r="J39" s="204"/>
      <c r="K39" s="205"/>
      <c r="L39" s="203"/>
      <c r="M39" s="204"/>
      <c r="N39" s="204"/>
      <c r="O39" s="205"/>
      <c r="P39" s="203"/>
      <c r="Q39" s="204"/>
      <c r="R39" s="204"/>
      <c r="S39" s="205"/>
      <c r="T39" s="203"/>
      <c r="U39" s="204"/>
      <c r="V39" s="204"/>
      <c r="W39" s="205"/>
      <c r="X39" s="203"/>
      <c r="Y39" s="204"/>
      <c r="Z39" s="204"/>
      <c r="AA39" s="205"/>
      <c r="AB39" s="203"/>
      <c r="AC39" s="204"/>
      <c r="AD39" s="204"/>
      <c r="AE39" s="205"/>
    </row>
    <row r="40" spans="2:31" ht="17.25" thickBot="1" x14ac:dyDescent="0.35">
      <c r="B40" s="108"/>
      <c r="C40" s="109"/>
      <c r="D40" s="166"/>
      <c r="E40" s="167"/>
      <c r="F40" s="167"/>
      <c r="G40" s="168"/>
      <c r="H40" s="166"/>
      <c r="I40" s="167"/>
      <c r="J40" s="167"/>
      <c r="K40" s="168"/>
      <c r="L40" s="166"/>
      <c r="M40" s="167"/>
      <c r="N40" s="167"/>
      <c r="O40" s="168"/>
      <c r="P40" s="166"/>
      <c r="Q40" s="167"/>
      <c r="R40" s="167"/>
      <c r="S40" s="168"/>
      <c r="T40" s="166"/>
      <c r="U40" s="167"/>
      <c r="V40" s="167"/>
      <c r="W40" s="168"/>
      <c r="X40" s="166"/>
      <c r="Y40" s="167"/>
      <c r="Z40" s="167"/>
      <c r="AA40" s="168"/>
      <c r="AB40" s="166"/>
      <c r="AC40" s="167"/>
      <c r="AD40" s="167"/>
      <c r="AE40" s="168"/>
    </row>
    <row r="42" spans="2:31" x14ac:dyDescent="0.3">
      <c r="H42" t="s">
        <v>182</v>
      </c>
    </row>
    <row r="43" spans="2:31" x14ac:dyDescent="0.3">
      <c r="H43" t="s">
        <v>183</v>
      </c>
    </row>
  </sheetData>
  <mergeCells count="63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0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7" priority="4" operator="equal">
      <formula>$B$10+0</formula>
    </cfRule>
    <cfRule type="cellIs" dxfId="6" priority="5" operator="equal">
      <formula>$B$10</formula>
    </cfRule>
  </conditionalFormatting>
  <conditionalFormatting sqref="C12:C35">
    <cfRule type="cellIs" dxfId="5" priority="3" operator="equal">
      <formula>$B$10+1</formula>
    </cfRule>
  </conditionalFormatting>
  <conditionalFormatting sqref="E12:G35 I12:K35 M12:O35 Q12:S35 U12:W35 Y12:AA35 AC12:AE35">
    <cfRule type="notContainsBlanks" dxfId="4" priority="1">
      <formula>LEN(TRIM(E12))&gt;0</formula>
    </cfRule>
    <cfRule type="containsText" dxfId="3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>
    <pageSetUpPr fitToPage="1"/>
  </sheetPr>
  <dimension ref="B1:AE45"/>
  <sheetViews>
    <sheetView showGridLines="0" zoomScale="90" zoomScaleNormal="90" workbookViewId="0">
      <selection activeCell="P30" sqref="P30"/>
    </sheetView>
  </sheetViews>
  <sheetFormatPr defaultRowHeight="16.5" x14ac:dyDescent="0.3"/>
  <cols>
    <col min="2" max="3" width="4.625" customWidth="1"/>
    <col min="4" max="4" width="19" customWidth="1"/>
    <col min="5" max="7" width="4.25" customWidth="1"/>
    <col min="8" max="8" width="19" customWidth="1"/>
    <col min="9" max="11" width="4.25" bestFit="1" customWidth="1"/>
    <col min="12" max="12" width="19" customWidth="1"/>
    <col min="13" max="15" width="4.25" bestFit="1" customWidth="1"/>
    <col min="16" max="16" width="19" customWidth="1"/>
    <col min="17" max="19" width="4.25" bestFit="1" customWidth="1"/>
    <col min="20" max="20" width="19" customWidth="1"/>
    <col min="21" max="23" width="4.25" bestFit="1" customWidth="1"/>
    <col min="24" max="24" width="19" customWidth="1"/>
    <col min="25" max="27" width="4.25" bestFit="1" customWidth="1"/>
    <col min="28" max="28" width="19" customWidth="1"/>
    <col min="29" max="31" width="4.25" bestFit="1" customWidth="1"/>
  </cols>
  <sheetData>
    <row r="1" spans="2:31" ht="17.25" thickBot="1" x14ac:dyDescent="0.35"/>
    <row r="2" spans="2:31" x14ac:dyDescent="0.3">
      <c r="B2" s="102" t="s">
        <v>11</v>
      </c>
      <c r="C2" s="103"/>
      <c r="D2" s="110" t="s">
        <v>96</v>
      </c>
      <c r="E2" s="227"/>
      <c r="F2" s="227"/>
      <c r="G2" s="227"/>
      <c r="H2" s="227"/>
      <c r="I2" s="227"/>
      <c r="J2" s="227"/>
      <c r="K2" s="227"/>
      <c r="L2" s="227"/>
      <c r="M2" s="227"/>
      <c r="N2" s="227"/>
      <c r="O2" s="227"/>
      <c r="P2" s="227"/>
      <c r="Q2" s="227"/>
      <c r="R2" s="227"/>
      <c r="S2" s="228"/>
      <c r="T2" s="227" t="s">
        <v>127</v>
      </c>
      <c r="U2" s="111"/>
      <c r="V2" s="111"/>
      <c r="W2" s="111"/>
      <c r="X2" s="111"/>
      <c r="Y2" s="111"/>
      <c r="Z2" s="111"/>
      <c r="AA2" s="111"/>
      <c r="AB2" s="111"/>
      <c r="AC2" s="111"/>
      <c r="AD2" s="111"/>
      <c r="AE2" s="114"/>
    </row>
    <row r="3" spans="2:31" x14ac:dyDescent="0.3">
      <c r="B3" s="104"/>
      <c r="C3" s="105"/>
      <c r="D3" s="229"/>
      <c r="E3" s="230"/>
      <c r="F3" s="230"/>
      <c r="G3" s="230"/>
      <c r="H3" s="230"/>
      <c r="I3" s="230"/>
      <c r="J3" s="230"/>
      <c r="K3" s="230"/>
      <c r="L3" s="230"/>
      <c r="M3" s="230"/>
      <c r="N3" s="230"/>
      <c r="O3" s="230"/>
      <c r="P3" s="230"/>
      <c r="Q3" s="230"/>
      <c r="R3" s="230"/>
      <c r="S3" s="231"/>
      <c r="T3" s="113"/>
      <c r="U3" s="113"/>
      <c r="V3" s="113"/>
      <c r="W3" s="113"/>
      <c r="X3" s="113"/>
      <c r="Y3" s="113"/>
      <c r="Z3" s="113"/>
      <c r="AA3" s="113"/>
      <c r="AB3" s="113"/>
      <c r="AC3" s="113"/>
      <c r="AD3" s="113"/>
      <c r="AE3" s="115"/>
    </row>
    <row r="4" spans="2:31" x14ac:dyDescent="0.3">
      <c r="B4" s="104"/>
      <c r="C4" s="105"/>
      <c r="D4" s="229"/>
      <c r="E4" s="230"/>
      <c r="F4" s="230"/>
      <c r="G4" s="230"/>
      <c r="H4" s="230"/>
      <c r="I4" s="230"/>
      <c r="J4" s="230"/>
      <c r="K4" s="230"/>
      <c r="L4" s="230"/>
      <c r="M4" s="230"/>
      <c r="N4" s="230"/>
      <c r="O4" s="230"/>
      <c r="P4" s="230"/>
      <c r="Q4" s="230"/>
      <c r="R4" s="230"/>
      <c r="S4" s="231"/>
      <c r="T4" s="113"/>
      <c r="U4" s="113"/>
      <c r="V4" s="113"/>
      <c r="W4" s="113"/>
      <c r="X4" s="113"/>
      <c r="Y4" s="113"/>
      <c r="Z4" s="113"/>
      <c r="AA4" s="113"/>
      <c r="AB4" s="113"/>
      <c r="AC4" s="113"/>
      <c r="AD4" s="113"/>
      <c r="AE4" s="115"/>
    </row>
    <row r="5" spans="2:31" x14ac:dyDescent="0.3">
      <c r="B5" s="104"/>
      <c r="C5" s="105"/>
      <c r="D5" s="229"/>
      <c r="E5" s="230"/>
      <c r="F5" s="230"/>
      <c r="G5" s="230"/>
      <c r="H5" s="230"/>
      <c r="I5" s="230"/>
      <c r="J5" s="230"/>
      <c r="K5" s="230"/>
      <c r="L5" s="230"/>
      <c r="M5" s="230"/>
      <c r="N5" s="230"/>
      <c r="O5" s="230"/>
      <c r="P5" s="230"/>
      <c r="Q5" s="230"/>
      <c r="R5" s="230"/>
      <c r="S5" s="231"/>
      <c r="T5" s="113"/>
      <c r="U5" s="113"/>
      <c r="V5" s="113"/>
      <c r="W5" s="113"/>
      <c r="X5" s="113"/>
      <c r="Y5" s="113"/>
      <c r="Z5" s="113"/>
      <c r="AA5" s="113"/>
      <c r="AB5" s="113"/>
      <c r="AC5" s="113"/>
      <c r="AD5" s="113"/>
      <c r="AE5" s="115"/>
    </row>
    <row r="6" spans="2:31" x14ac:dyDescent="0.3">
      <c r="B6" s="106"/>
      <c r="C6" s="107"/>
      <c r="D6" s="229"/>
      <c r="E6" s="230"/>
      <c r="F6" s="230"/>
      <c r="G6" s="230"/>
      <c r="H6" s="230"/>
      <c r="I6" s="230"/>
      <c r="J6" s="230"/>
      <c r="K6" s="230"/>
      <c r="L6" s="230"/>
      <c r="M6" s="230"/>
      <c r="N6" s="230"/>
      <c r="O6" s="230"/>
      <c r="P6" s="230"/>
      <c r="Q6" s="230"/>
      <c r="R6" s="230"/>
      <c r="S6" s="231"/>
      <c r="T6" s="113"/>
      <c r="U6" s="113"/>
      <c r="V6" s="113"/>
      <c r="W6" s="113"/>
      <c r="X6" s="113"/>
      <c r="Y6" s="113"/>
      <c r="Z6" s="113"/>
      <c r="AA6" s="113"/>
      <c r="AB6" s="113"/>
      <c r="AC6" s="113"/>
      <c r="AD6" s="113"/>
      <c r="AE6" s="115"/>
    </row>
    <row r="7" spans="2:31" ht="17.25" thickBot="1" x14ac:dyDescent="0.35">
      <c r="B7" s="108"/>
      <c r="C7" s="109"/>
      <c r="D7" s="232"/>
      <c r="E7" s="233"/>
      <c r="F7" s="233"/>
      <c r="G7" s="233"/>
      <c r="H7" s="233"/>
      <c r="I7" s="233"/>
      <c r="J7" s="233"/>
      <c r="K7" s="233"/>
      <c r="L7" s="233"/>
      <c r="M7" s="233"/>
      <c r="N7" s="233"/>
      <c r="O7" s="233"/>
      <c r="P7" s="233"/>
      <c r="Q7" s="233"/>
      <c r="R7" s="233"/>
      <c r="S7" s="234"/>
      <c r="T7" s="176"/>
      <c r="U7" s="176"/>
      <c r="V7" s="176"/>
      <c r="W7" s="176"/>
      <c r="X7" s="176"/>
      <c r="Y7" s="176"/>
      <c r="Z7" s="176"/>
      <c r="AA7" s="176"/>
      <c r="AB7" s="176"/>
      <c r="AC7" s="176"/>
      <c r="AD7" s="176"/>
      <c r="AE7" s="177"/>
    </row>
    <row r="8" spans="2:31" ht="18" thickBot="1" x14ac:dyDescent="0.35">
      <c r="B8" s="116"/>
      <c r="C8" s="117"/>
      <c r="D8" s="126">
        <v>44844</v>
      </c>
      <c r="E8" s="127"/>
      <c r="F8" s="127"/>
      <c r="G8" s="128"/>
      <c r="H8" s="120">
        <f>D8+1</f>
        <v>44845</v>
      </c>
      <c r="I8" s="121"/>
      <c r="J8" s="121"/>
      <c r="K8" s="122"/>
      <c r="L8" s="120">
        <f>H8+1</f>
        <v>44846</v>
      </c>
      <c r="M8" s="121"/>
      <c r="N8" s="121"/>
      <c r="O8" s="122"/>
      <c r="P8" s="120">
        <f>L8+1</f>
        <v>44847</v>
      </c>
      <c r="Q8" s="121"/>
      <c r="R8" s="121"/>
      <c r="S8" s="122"/>
      <c r="T8" s="120">
        <f>P8+1</f>
        <v>44848</v>
      </c>
      <c r="U8" s="121"/>
      <c r="V8" s="121"/>
      <c r="W8" s="122"/>
      <c r="X8" s="123">
        <f>T8+1</f>
        <v>44849</v>
      </c>
      <c r="Y8" s="124"/>
      <c r="Z8" s="124"/>
      <c r="AA8" s="125"/>
      <c r="AB8" s="126">
        <f>X8+1</f>
        <v>44850</v>
      </c>
      <c r="AC8" s="127"/>
      <c r="AD8" s="127"/>
      <c r="AE8" s="128"/>
    </row>
    <row r="9" spans="2:31" ht="18" thickBot="1" x14ac:dyDescent="0.35">
      <c r="B9" s="118"/>
      <c r="C9" s="119"/>
      <c r="D9" s="135" t="s">
        <v>48</v>
      </c>
      <c r="E9" s="136"/>
      <c r="F9" s="136"/>
      <c r="G9" s="137"/>
      <c r="H9" s="129" t="s">
        <v>49</v>
      </c>
      <c r="I9" s="130"/>
      <c r="J9" s="130"/>
      <c r="K9" s="131"/>
      <c r="L9" s="129" t="s">
        <v>32</v>
      </c>
      <c r="M9" s="130"/>
      <c r="N9" s="130"/>
      <c r="O9" s="131"/>
      <c r="P9" s="129" t="s">
        <v>52</v>
      </c>
      <c r="Q9" s="130"/>
      <c r="R9" s="130"/>
      <c r="S9" s="131"/>
      <c r="T9" s="129" t="s">
        <v>56</v>
      </c>
      <c r="U9" s="130"/>
      <c r="V9" s="130"/>
      <c r="W9" s="131"/>
      <c r="X9" s="132" t="s">
        <v>57</v>
      </c>
      <c r="Y9" s="133"/>
      <c r="Z9" s="133"/>
      <c r="AA9" s="134"/>
      <c r="AB9" s="135" t="s">
        <v>58</v>
      </c>
      <c r="AC9" s="136"/>
      <c r="AD9" s="136"/>
      <c r="AE9" s="137"/>
    </row>
    <row r="10" spans="2:31" ht="17.25" thickBot="1" x14ac:dyDescent="0.35">
      <c r="B10" s="143" t="str">
        <f ca="1">TEXT(NOW(),"h")</f>
        <v>20</v>
      </c>
      <c r="C10" s="144"/>
      <c r="D10" s="12" t="s">
        <v>3</v>
      </c>
      <c r="E10" s="138" t="s">
        <v>4</v>
      </c>
      <c r="F10" s="139"/>
      <c r="G10" s="140"/>
      <c r="H10" s="12" t="s">
        <v>3</v>
      </c>
      <c r="I10" s="138" t="s">
        <v>4</v>
      </c>
      <c r="J10" s="139"/>
      <c r="K10" s="140"/>
      <c r="L10" s="12" t="s">
        <v>3</v>
      </c>
      <c r="M10" s="138" t="s">
        <v>4</v>
      </c>
      <c r="N10" s="139"/>
      <c r="O10" s="140"/>
      <c r="P10" s="12" t="s">
        <v>3</v>
      </c>
      <c r="Q10" s="138" t="s">
        <v>4</v>
      </c>
      <c r="R10" s="139"/>
      <c r="S10" s="140"/>
      <c r="T10" s="12" t="s">
        <v>3</v>
      </c>
      <c r="U10" s="138" t="s">
        <v>4</v>
      </c>
      <c r="V10" s="139"/>
      <c r="W10" s="140"/>
      <c r="X10" s="12" t="s">
        <v>3</v>
      </c>
      <c r="Y10" s="138" t="s">
        <v>4</v>
      </c>
      <c r="Z10" s="139"/>
      <c r="AA10" s="140"/>
      <c r="AB10" s="12" t="s">
        <v>3</v>
      </c>
      <c r="AC10" s="138" t="s">
        <v>4</v>
      </c>
      <c r="AD10" s="139"/>
      <c r="AE10" s="140"/>
    </row>
    <row r="11" spans="2:31" ht="20.25" x14ac:dyDescent="0.3">
      <c r="B11" s="141" t="s">
        <v>1</v>
      </c>
      <c r="C11" s="142"/>
      <c r="D11" s="25"/>
      <c r="E11" s="13" t="s">
        <v>8</v>
      </c>
      <c r="F11" s="14" t="s">
        <v>9</v>
      </c>
      <c r="G11" s="15" t="s">
        <v>10</v>
      </c>
      <c r="H11" s="25"/>
      <c r="I11" s="13" t="s">
        <v>8</v>
      </c>
      <c r="J11" s="14" t="s">
        <v>9</v>
      </c>
      <c r="K11" s="15" t="s">
        <v>10</v>
      </c>
      <c r="L11" s="25"/>
      <c r="M11" s="13" t="s">
        <v>8</v>
      </c>
      <c r="N11" s="14" t="s">
        <v>9</v>
      </c>
      <c r="O11" s="15" t="s">
        <v>10</v>
      </c>
      <c r="P11" s="25"/>
      <c r="Q11" s="13" t="s">
        <v>8</v>
      </c>
      <c r="R11" s="14" t="s">
        <v>9</v>
      </c>
      <c r="S11" s="15" t="s">
        <v>10</v>
      </c>
      <c r="T11" s="25"/>
      <c r="U11" s="13" t="s">
        <v>8</v>
      </c>
      <c r="V11" s="14" t="s">
        <v>9</v>
      </c>
      <c r="W11" s="15" t="s">
        <v>10</v>
      </c>
      <c r="X11" s="25" t="s">
        <v>143</v>
      </c>
      <c r="Y11" s="13" t="s">
        <v>8</v>
      </c>
      <c r="Z11" s="14" t="s">
        <v>9</v>
      </c>
      <c r="AA11" s="15" t="s">
        <v>10</v>
      </c>
      <c r="AB11" s="25"/>
      <c r="AC11" s="13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16"/>
      <c r="F12" s="17"/>
      <c r="G12" s="18"/>
      <c r="H12" s="26"/>
      <c r="I12" s="16"/>
      <c r="J12" s="17"/>
      <c r="K12" s="18"/>
      <c r="L12" s="26"/>
      <c r="M12" s="16"/>
      <c r="N12" s="17"/>
      <c r="O12" s="18"/>
      <c r="P12" s="26"/>
      <c r="Q12" s="16"/>
      <c r="R12" s="17"/>
      <c r="S12" s="18"/>
      <c r="T12" s="26"/>
      <c r="U12" s="16"/>
      <c r="V12" s="17"/>
      <c r="W12" s="18"/>
      <c r="X12" s="26" t="s">
        <v>144</v>
      </c>
      <c r="Y12" s="16"/>
      <c r="Z12" s="17"/>
      <c r="AA12" s="18"/>
      <c r="AB12" s="26"/>
      <c r="AC12" s="16"/>
      <c r="AD12" s="17"/>
      <c r="AE12" s="18"/>
    </row>
    <row r="13" spans="2:31" x14ac:dyDescent="0.3">
      <c r="B13" s="6">
        <v>1</v>
      </c>
      <c r="C13" s="3">
        <v>2</v>
      </c>
      <c r="D13" s="26"/>
      <c r="E13" s="16"/>
      <c r="F13" s="17"/>
      <c r="G13" s="18"/>
      <c r="H13" s="26"/>
      <c r="I13" s="16"/>
      <c r="J13" s="17"/>
      <c r="K13" s="18"/>
      <c r="L13" s="26" t="s">
        <v>34</v>
      </c>
      <c r="M13" s="16"/>
      <c r="N13" s="17"/>
      <c r="O13" s="18"/>
      <c r="P13" s="26"/>
      <c r="Q13" s="16"/>
      <c r="R13" s="17"/>
      <c r="S13" s="18"/>
      <c r="T13" s="26" t="s">
        <v>109</v>
      </c>
      <c r="U13" s="16"/>
      <c r="V13" s="17"/>
      <c r="W13" s="18"/>
      <c r="X13" s="26"/>
      <c r="Y13" s="16"/>
      <c r="Z13" s="17"/>
      <c r="AA13" s="18"/>
      <c r="AB13" s="26"/>
      <c r="AC13" s="16"/>
      <c r="AD13" s="17"/>
      <c r="AE13" s="18"/>
    </row>
    <row r="14" spans="2:31" x14ac:dyDescent="0.3">
      <c r="B14" s="6">
        <v>2</v>
      </c>
      <c r="C14" s="3">
        <v>3</v>
      </c>
      <c r="D14" s="26"/>
      <c r="E14" s="16"/>
      <c r="F14" s="17"/>
      <c r="G14" s="18"/>
      <c r="H14" s="26"/>
      <c r="I14" s="16"/>
      <c r="J14" s="17"/>
      <c r="K14" s="18"/>
      <c r="L14" s="26"/>
      <c r="M14" s="16"/>
      <c r="N14" s="17"/>
      <c r="O14" s="18"/>
      <c r="P14" s="26" t="s">
        <v>76</v>
      </c>
      <c r="Q14" s="16"/>
      <c r="R14" s="17"/>
      <c r="S14" s="18"/>
      <c r="T14" s="26"/>
      <c r="U14" s="16"/>
      <c r="V14" s="17"/>
      <c r="W14" s="18"/>
      <c r="X14" s="26"/>
      <c r="Y14" s="16"/>
      <c r="Z14" s="17"/>
      <c r="AA14" s="18"/>
      <c r="AB14" s="26"/>
      <c r="AC14" s="16"/>
      <c r="AD14" s="17"/>
      <c r="AE14" s="18"/>
    </row>
    <row r="15" spans="2:31" x14ac:dyDescent="0.3">
      <c r="B15" s="6">
        <v>3</v>
      </c>
      <c r="C15" s="3">
        <v>4</v>
      </c>
      <c r="D15" s="26"/>
      <c r="E15" s="16"/>
      <c r="F15" s="17"/>
      <c r="G15" s="18"/>
      <c r="H15" s="26"/>
      <c r="I15" s="16"/>
      <c r="J15" s="17"/>
      <c r="K15" s="18"/>
      <c r="L15" s="26"/>
      <c r="M15" s="16"/>
      <c r="N15" s="17"/>
      <c r="O15" s="18"/>
      <c r="P15" s="26"/>
      <c r="Q15" s="16"/>
      <c r="R15" s="17"/>
      <c r="S15" s="18"/>
      <c r="T15" s="26"/>
      <c r="U15" s="16"/>
      <c r="V15" s="17"/>
      <c r="W15" s="18"/>
      <c r="X15" s="26"/>
      <c r="Y15" s="16"/>
      <c r="Z15" s="17"/>
      <c r="AA15" s="18"/>
      <c r="AB15" s="26"/>
      <c r="AC15" s="16"/>
      <c r="AD15" s="17"/>
      <c r="AE15" s="18"/>
    </row>
    <row r="16" spans="2:31" x14ac:dyDescent="0.3">
      <c r="B16" s="6">
        <v>4</v>
      </c>
      <c r="C16" s="3">
        <v>5</v>
      </c>
      <c r="D16" s="26"/>
      <c r="E16" s="16"/>
      <c r="F16" s="17"/>
      <c r="G16" s="18"/>
      <c r="H16" s="26"/>
      <c r="I16" s="16"/>
      <c r="J16" s="17"/>
      <c r="K16" s="18"/>
      <c r="L16" s="26"/>
      <c r="M16" s="16"/>
      <c r="N16" s="17"/>
      <c r="O16" s="18"/>
      <c r="P16" s="26"/>
      <c r="Q16" s="16"/>
      <c r="R16" s="17"/>
      <c r="S16" s="18"/>
      <c r="T16" s="26"/>
      <c r="U16" s="16"/>
      <c r="V16" s="17"/>
      <c r="W16" s="18"/>
      <c r="X16" s="26"/>
      <c r="Y16" s="16"/>
      <c r="Z16" s="17"/>
      <c r="AA16" s="18"/>
      <c r="AB16" s="26"/>
      <c r="AC16" s="16"/>
      <c r="AD16" s="17"/>
      <c r="AE16" s="18"/>
    </row>
    <row r="17" spans="2:31" x14ac:dyDescent="0.3">
      <c r="B17" s="6">
        <v>5</v>
      </c>
      <c r="C17" s="3">
        <v>6</v>
      </c>
      <c r="D17" s="26"/>
      <c r="E17" s="16"/>
      <c r="F17" s="17"/>
      <c r="G17" s="18"/>
      <c r="H17" s="26"/>
      <c r="I17" s="16"/>
      <c r="J17" s="17"/>
      <c r="K17" s="18"/>
      <c r="L17" s="26"/>
      <c r="M17" s="16"/>
      <c r="N17" s="17"/>
      <c r="O17" s="18"/>
      <c r="P17" s="26"/>
      <c r="Q17" s="16"/>
      <c r="R17" s="17"/>
      <c r="S17" s="18"/>
      <c r="T17" s="26"/>
      <c r="U17" s="16"/>
      <c r="V17" s="17"/>
      <c r="W17" s="18"/>
      <c r="X17" s="26"/>
      <c r="Y17" s="16"/>
      <c r="Z17" s="17"/>
      <c r="AA17" s="18"/>
      <c r="AB17" s="26"/>
      <c r="AC17" s="16"/>
      <c r="AD17" s="17"/>
      <c r="AE17" s="18"/>
    </row>
    <row r="18" spans="2:31" x14ac:dyDescent="0.3">
      <c r="B18" s="7">
        <v>6</v>
      </c>
      <c r="C18" s="4">
        <v>7</v>
      </c>
      <c r="D18" s="26"/>
      <c r="E18" s="16"/>
      <c r="F18" s="17"/>
      <c r="G18" s="18"/>
      <c r="H18" s="31" t="s">
        <v>6</v>
      </c>
      <c r="I18" s="22">
        <v>1</v>
      </c>
      <c r="J18" s="23">
        <v>2</v>
      </c>
      <c r="K18" s="30"/>
      <c r="L18" s="31" t="s">
        <v>40</v>
      </c>
      <c r="M18" s="16">
        <v>1</v>
      </c>
      <c r="N18" s="17">
        <v>2</v>
      </c>
      <c r="O18" s="30"/>
      <c r="P18" s="26" t="s">
        <v>6</v>
      </c>
      <c r="Q18" s="16">
        <v>1</v>
      </c>
      <c r="R18" s="17">
        <v>2</v>
      </c>
      <c r="S18" s="30"/>
      <c r="T18" s="26" t="s">
        <v>6</v>
      </c>
      <c r="U18" s="16">
        <v>1</v>
      </c>
      <c r="V18" s="17">
        <v>2</v>
      </c>
      <c r="W18" s="30"/>
      <c r="X18" s="29" t="s">
        <v>6</v>
      </c>
      <c r="Y18" s="16"/>
      <c r="Z18" s="17"/>
      <c r="AA18" s="30"/>
      <c r="AB18" s="26" t="s">
        <v>61</v>
      </c>
      <c r="AC18" s="16"/>
      <c r="AD18" s="17"/>
      <c r="AE18" s="18"/>
    </row>
    <row r="19" spans="2:31" x14ac:dyDescent="0.3">
      <c r="B19" s="7">
        <v>7</v>
      </c>
      <c r="C19" s="4">
        <v>8</v>
      </c>
      <c r="D19" s="26"/>
      <c r="E19" s="16"/>
      <c r="F19" s="17"/>
      <c r="G19" s="18"/>
      <c r="H19" s="32" t="s">
        <v>7</v>
      </c>
      <c r="I19" s="22">
        <v>3</v>
      </c>
      <c r="J19" s="23">
        <v>3</v>
      </c>
      <c r="K19" s="24">
        <v>3</v>
      </c>
      <c r="L19" s="26" t="s">
        <v>7</v>
      </c>
      <c r="M19" s="16">
        <v>3</v>
      </c>
      <c r="N19" s="17">
        <v>3</v>
      </c>
      <c r="O19" s="18">
        <v>3</v>
      </c>
      <c r="P19" s="26" t="s">
        <v>7</v>
      </c>
      <c r="Q19" s="16">
        <v>3</v>
      </c>
      <c r="R19" s="17">
        <v>3</v>
      </c>
      <c r="S19" s="18">
        <v>3</v>
      </c>
      <c r="T19" s="26" t="s">
        <v>7</v>
      </c>
      <c r="U19" s="16">
        <v>3</v>
      </c>
      <c r="V19" s="17">
        <v>3</v>
      </c>
      <c r="W19" s="18">
        <v>3</v>
      </c>
      <c r="X19" s="26" t="s">
        <v>7</v>
      </c>
      <c r="Y19" s="16">
        <v>2</v>
      </c>
      <c r="Z19" s="17"/>
      <c r="AA19" s="18"/>
      <c r="AB19" s="26"/>
      <c r="AC19" s="16" t="s">
        <v>134</v>
      </c>
      <c r="AD19" s="17" t="s">
        <v>135</v>
      </c>
      <c r="AE19" s="18" t="s">
        <v>136</v>
      </c>
    </row>
    <row r="20" spans="2:31" x14ac:dyDescent="0.3">
      <c r="B20" s="7">
        <v>8</v>
      </c>
      <c r="C20" s="4">
        <v>9</v>
      </c>
      <c r="D20" s="26"/>
      <c r="E20" s="16"/>
      <c r="F20" s="17"/>
      <c r="G20" s="18"/>
      <c r="H20" s="32" t="s">
        <v>17</v>
      </c>
      <c r="I20" s="16"/>
      <c r="J20" s="23">
        <v>4</v>
      </c>
      <c r="K20" s="24">
        <v>4</v>
      </c>
      <c r="L20" s="26" t="s">
        <v>17</v>
      </c>
      <c r="M20" s="16"/>
      <c r="N20" s="17">
        <v>4</v>
      </c>
      <c r="O20" s="18">
        <v>4</v>
      </c>
      <c r="P20" s="26" t="s">
        <v>17</v>
      </c>
      <c r="Q20" s="16"/>
      <c r="R20" s="17">
        <v>4</v>
      </c>
      <c r="S20" s="18">
        <v>4</v>
      </c>
      <c r="T20" s="26" t="s">
        <v>17</v>
      </c>
      <c r="U20" s="16"/>
      <c r="V20" s="17">
        <v>4</v>
      </c>
      <c r="W20" s="18">
        <v>4</v>
      </c>
      <c r="X20" s="26" t="s">
        <v>17</v>
      </c>
      <c r="Y20" s="16">
        <v>3</v>
      </c>
      <c r="Z20" s="17">
        <v>3</v>
      </c>
      <c r="AA20" s="18" t="s">
        <v>108</v>
      </c>
      <c r="AB20" s="26"/>
      <c r="AC20" s="16" t="s">
        <v>133</v>
      </c>
      <c r="AD20" s="17" t="s">
        <v>133</v>
      </c>
      <c r="AE20" s="18" t="s">
        <v>133</v>
      </c>
    </row>
    <row r="21" spans="2:31" x14ac:dyDescent="0.3">
      <c r="B21" s="7">
        <v>9</v>
      </c>
      <c r="C21" s="4">
        <v>10</v>
      </c>
      <c r="D21" s="26"/>
      <c r="E21" s="16"/>
      <c r="F21" s="17"/>
      <c r="G21" s="18"/>
      <c r="H21" s="32" t="s">
        <v>18</v>
      </c>
      <c r="I21" s="22">
        <v>4</v>
      </c>
      <c r="J21" s="17"/>
      <c r="K21" s="18"/>
      <c r="L21" s="26" t="s">
        <v>41</v>
      </c>
      <c r="M21" s="16"/>
      <c r="N21" s="17" t="s">
        <v>33</v>
      </c>
      <c r="O21" s="18" t="s">
        <v>35</v>
      </c>
      <c r="P21" s="26" t="s">
        <v>18</v>
      </c>
      <c r="Q21" s="16"/>
      <c r="R21" s="17" t="s">
        <v>66</v>
      </c>
      <c r="S21" s="18" t="s">
        <v>67</v>
      </c>
      <c r="T21" s="26" t="s">
        <v>18</v>
      </c>
      <c r="U21" s="16">
        <v>4</v>
      </c>
      <c r="V21" s="17"/>
      <c r="W21" s="18" t="s">
        <v>97</v>
      </c>
      <c r="X21" s="26" t="s">
        <v>125</v>
      </c>
      <c r="Y21" s="16">
        <v>2</v>
      </c>
      <c r="Z21" s="17">
        <v>2</v>
      </c>
      <c r="AA21" s="18" t="s">
        <v>114</v>
      </c>
      <c r="AB21" s="26"/>
      <c r="AC21" s="16"/>
      <c r="AD21" s="17"/>
      <c r="AE21" s="18"/>
    </row>
    <row r="22" spans="2:31" x14ac:dyDescent="0.3">
      <c r="B22" s="7">
        <v>10</v>
      </c>
      <c r="C22" s="4">
        <v>11</v>
      </c>
      <c r="D22" s="26"/>
      <c r="E22" s="16"/>
      <c r="F22" s="17"/>
      <c r="G22" s="18"/>
      <c r="H22" s="32" t="s">
        <v>21</v>
      </c>
      <c r="I22" s="16"/>
      <c r="J22" s="17"/>
      <c r="K22" s="18"/>
      <c r="L22" s="26" t="s">
        <v>21</v>
      </c>
      <c r="M22" s="16" t="s">
        <v>33</v>
      </c>
      <c r="N22" s="17"/>
      <c r="O22" s="18" t="s">
        <v>36</v>
      </c>
      <c r="P22" s="26" t="s">
        <v>21</v>
      </c>
      <c r="Q22" s="16"/>
      <c r="R22" s="28"/>
      <c r="S22" s="18" t="s">
        <v>68</v>
      </c>
      <c r="T22" s="29" t="s">
        <v>105</v>
      </c>
      <c r="U22" s="16" t="s">
        <v>98</v>
      </c>
      <c r="V22" s="28"/>
      <c r="W22" s="18" t="s">
        <v>99</v>
      </c>
      <c r="X22" s="29" t="s">
        <v>128</v>
      </c>
      <c r="Y22" s="16" t="s">
        <v>115</v>
      </c>
      <c r="Z22" s="28"/>
      <c r="AA22" s="18" t="s">
        <v>116</v>
      </c>
      <c r="AB22" s="26"/>
      <c r="AC22" s="16"/>
      <c r="AD22" s="17"/>
      <c r="AE22" s="18"/>
    </row>
    <row r="23" spans="2:31" x14ac:dyDescent="0.3">
      <c r="B23" s="7">
        <v>11</v>
      </c>
      <c r="C23" s="4">
        <v>12</v>
      </c>
      <c r="D23" s="26"/>
      <c r="E23" s="16"/>
      <c r="F23" s="17"/>
      <c r="G23" s="18"/>
      <c r="H23" s="32" t="s">
        <v>26</v>
      </c>
      <c r="I23" s="16"/>
      <c r="J23" s="23" t="s">
        <v>19</v>
      </c>
      <c r="K23" s="24" t="s">
        <v>22</v>
      </c>
      <c r="L23" s="26" t="s">
        <v>46</v>
      </c>
      <c r="M23" s="16" t="s">
        <v>33</v>
      </c>
      <c r="N23" s="17" t="s">
        <v>37</v>
      </c>
      <c r="O23" s="18"/>
      <c r="P23" s="26" t="s">
        <v>45</v>
      </c>
      <c r="Q23" s="16" t="s">
        <v>69</v>
      </c>
      <c r="R23" s="17" t="s">
        <v>70</v>
      </c>
      <c r="S23" s="18" t="s">
        <v>71</v>
      </c>
      <c r="T23" s="29" t="s">
        <v>101</v>
      </c>
      <c r="U23" s="16" t="s">
        <v>100</v>
      </c>
      <c r="V23" s="17" t="s">
        <v>104</v>
      </c>
      <c r="W23" s="18"/>
      <c r="X23" s="35" t="s">
        <v>112</v>
      </c>
      <c r="Y23" s="16" t="s">
        <v>117</v>
      </c>
      <c r="Z23" s="17" t="s">
        <v>117</v>
      </c>
      <c r="AA23" s="18" t="s">
        <v>117</v>
      </c>
      <c r="AB23" s="26"/>
      <c r="AC23" s="16"/>
      <c r="AD23" s="17"/>
      <c r="AE23" s="18"/>
    </row>
    <row r="24" spans="2:31" x14ac:dyDescent="0.3">
      <c r="B24" s="8">
        <v>12</v>
      </c>
      <c r="C24" s="5">
        <v>13</v>
      </c>
      <c r="D24" s="26"/>
      <c r="E24" s="16"/>
      <c r="F24" s="17"/>
      <c r="G24" s="18"/>
      <c r="H24" s="29" t="s">
        <v>27</v>
      </c>
      <c r="I24" s="22" t="s">
        <v>23</v>
      </c>
      <c r="J24" s="17"/>
      <c r="K24" s="18"/>
      <c r="L24" s="29" t="s">
        <v>39</v>
      </c>
      <c r="M24" s="16"/>
      <c r="N24" s="28"/>
      <c r="O24" s="30"/>
      <c r="P24" s="29" t="s">
        <v>92</v>
      </c>
      <c r="Q24" s="16" t="s">
        <v>72</v>
      </c>
      <c r="R24" s="28"/>
      <c r="S24" s="30"/>
      <c r="T24" s="26" t="s">
        <v>103</v>
      </c>
      <c r="U24" s="16"/>
      <c r="V24" s="28"/>
      <c r="W24" s="30"/>
      <c r="X24" s="26" t="s">
        <v>113</v>
      </c>
      <c r="Y24" s="16" t="s">
        <v>118</v>
      </c>
      <c r="Z24" s="28"/>
      <c r="AA24" s="30"/>
      <c r="AB24" s="26" t="s">
        <v>62</v>
      </c>
      <c r="AC24" s="16"/>
      <c r="AD24" s="17"/>
      <c r="AE24" s="18"/>
    </row>
    <row r="25" spans="2:31" x14ac:dyDescent="0.3">
      <c r="B25" s="8">
        <v>13</v>
      </c>
      <c r="C25" s="5">
        <v>14</v>
      </c>
      <c r="D25" s="26"/>
      <c r="E25" s="16"/>
      <c r="F25" s="17"/>
      <c r="G25" s="18"/>
      <c r="H25" s="26"/>
      <c r="I25" s="16"/>
      <c r="J25" s="17"/>
      <c r="K25" s="24" t="s">
        <v>19</v>
      </c>
      <c r="L25" s="26" t="s">
        <v>42</v>
      </c>
      <c r="M25" s="33"/>
      <c r="N25" s="17"/>
      <c r="O25" s="18" t="s">
        <v>35</v>
      </c>
      <c r="P25" s="26" t="s">
        <v>65</v>
      </c>
      <c r="Q25" s="33"/>
      <c r="R25" s="17" t="s">
        <v>73</v>
      </c>
      <c r="S25" s="18" t="s">
        <v>75</v>
      </c>
      <c r="T25" s="40" t="s">
        <v>102</v>
      </c>
      <c r="U25" s="33"/>
      <c r="V25" s="17" t="s">
        <v>111</v>
      </c>
      <c r="W25" s="18"/>
      <c r="X25" s="26" t="s">
        <v>120</v>
      </c>
      <c r="Y25" s="33"/>
      <c r="Z25" s="17" t="s">
        <v>119</v>
      </c>
      <c r="AA25" s="18" t="s">
        <v>119</v>
      </c>
      <c r="AB25" s="26"/>
      <c r="AC25" s="16"/>
      <c r="AD25" s="17"/>
      <c r="AE25" s="18"/>
    </row>
    <row r="26" spans="2:31" x14ac:dyDescent="0.3">
      <c r="B26" s="8">
        <v>14</v>
      </c>
      <c r="C26" s="5">
        <v>15</v>
      </c>
      <c r="D26" s="26"/>
      <c r="E26" s="16"/>
      <c r="F26" s="17"/>
      <c r="G26" s="18"/>
      <c r="H26" s="26"/>
      <c r="I26" s="22" t="s">
        <v>22</v>
      </c>
      <c r="J26" s="23" t="s">
        <v>24</v>
      </c>
      <c r="K26" s="24" t="s">
        <v>19</v>
      </c>
      <c r="L26" s="26" t="s">
        <v>44</v>
      </c>
      <c r="M26" s="16" t="s">
        <v>33</v>
      </c>
      <c r="N26" s="17" t="s">
        <v>33</v>
      </c>
      <c r="O26" s="18"/>
      <c r="P26" s="29" t="s">
        <v>74</v>
      </c>
      <c r="Q26" s="16" t="s">
        <v>72</v>
      </c>
      <c r="R26" s="17" t="s">
        <v>78</v>
      </c>
      <c r="S26" s="18" t="s">
        <v>80</v>
      </c>
      <c r="T26" s="26"/>
      <c r="U26" s="16"/>
      <c r="V26" s="17"/>
      <c r="W26" s="18"/>
      <c r="X26" s="26"/>
      <c r="Y26" s="16" t="s">
        <v>121</v>
      </c>
      <c r="Z26" s="17" t="s">
        <v>122</v>
      </c>
      <c r="AA26" s="18" t="s">
        <v>123</v>
      </c>
      <c r="AB26" s="26"/>
      <c r="AC26" s="16"/>
      <c r="AD26" s="17"/>
      <c r="AE26" s="18"/>
    </row>
    <row r="27" spans="2:31" x14ac:dyDescent="0.3">
      <c r="B27" s="8">
        <v>15</v>
      </c>
      <c r="C27" s="5">
        <v>16</v>
      </c>
      <c r="D27" s="26"/>
      <c r="E27" s="16"/>
      <c r="F27" s="17"/>
      <c r="G27" s="18"/>
      <c r="H27" s="26"/>
      <c r="I27" s="16"/>
      <c r="J27" s="17"/>
      <c r="K27" s="18"/>
      <c r="L27" s="26"/>
      <c r="M27" s="16" t="s">
        <v>38</v>
      </c>
      <c r="N27" s="28"/>
      <c r="O27" s="18" t="s">
        <v>33</v>
      </c>
      <c r="P27" s="26" t="s">
        <v>79</v>
      </c>
      <c r="Q27" s="16" t="s">
        <v>82</v>
      </c>
      <c r="R27" s="28"/>
      <c r="S27" s="18" t="s">
        <v>83</v>
      </c>
      <c r="T27" s="26"/>
      <c r="U27" s="16"/>
      <c r="V27" s="28"/>
      <c r="W27" s="18"/>
      <c r="X27" s="26"/>
      <c r="Y27" s="16" t="s">
        <v>124</v>
      </c>
      <c r="Z27" s="28" t="s">
        <v>123</v>
      </c>
      <c r="AA27" s="18" t="s">
        <v>123</v>
      </c>
      <c r="AB27" s="26"/>
      <c r="AC27" s="16"/>
      <c r="AD27" s="17"/>
      <c r="AE27" s="18"/>
    </row>
    <row r="28" spans="2:31" x14ac:dyDescent="0.3">
      <c r="B28" s="8">
        <v>16</v>
      </c>
      <c r="C28" s="5">
        <v>17</v>
      </c>
      <c r="D28" s="26"/>
      <c r="E28" s="16"/>
      <c r="F28" s="17"/>
      <c r="G28" s="18"/>
      <c r="H28" s="26"/>
      <c r="I28" s="22" t="s">
        <v>19</v>
      </c>
      <c r="J28" s="23" t="s">
        <v>25</v>
      </c>
      <c r="K28" s="24" t="s">
        <v>23</v>
      </c>
      <c r="L28" s="26"/>
      <c r="M28" s="16" t="s">
        <v>37</v>
      </c>
      <c r="N28" s="17" t="s">
        <v>33</v>
      </c>
      <c r="O28" s="18" t="s">
        <v>43</v>
      </c>
      <c r="P28" s="26" t="s">
        <v>95</v>
      </c>
      <c r="Q28" s="16" t="s">
        <v>84</v>
      </c>
      <c r="R28" s="17" t="s">
        <v>85</v>
      </c>
      <c r="S28" s="18" t="s">
        <v>86</v>
      </c>
      <c r="T28" s="26"/>
      <c r="U28" s="16"/>
      <c r="V28" s="17"/>
      <c r="W28" s="18"/>
      <c r="X28" s="26"/>
      <c r="Y28" s="16"/>
      <c r="Z28" s="17" t="s">
        <v>123</v>
      </c>
      <c r="AA28" s="18" t="s">
        <v>126</v>
      </c>
      <c r="AB28" s="26"/>
      <c r="AC28" s="16"/>
      <c r="AD28" s="17"/>
      <c r="AE28" s="18"/>
    </row>
    <row r="29" spans="2:31" x14ac:dyDescent="0.3">
      <c r="B29" s="8">
        <v>17</v>
      </c>
      <c r="C29" s="5">
        <v>18</v>
      </c>
      <c r="D29" s="26"/>
      <c r="E29" s="16"/>
      <c r="F29" s="17"/>
      <c r="G29" s="18"/>
      <c r="H29" s="26"/>
      <c r="I29" s="16"/>
      <c r="J29" s="17"/>
      <c r="K29" s="18"/>
      <c r="L29" s="26"/>
      <c r="M29" s="16"/>
      <c r="N29" s="17" t="s">
        <v>30</v>
      </c>
      <c r="O29" s="18" t="s">
        <v>47</v>
      </c>
      <c r="P29" s="26"/>
      <c r="Q29" s="16" t="s">
        <v>75</v>
      </c>
      <c r="R29" s="17" t="s">
        <v>87</v>
      </c>
      <c r="S29" s="18" t="s">
        <v>87</v>
      </c>
      <c r="T29" s="26"/>
      <c r="U29" s="16"/>
      <c r="V29" s="17"/>
      <c r="W29" s="18"/>
      <c r="X29" s="26"/>
      <c r="Y29" s="16" t="s">
        <v>123</v>
      </c>
      <c r="Z29" s="17" t="s">
        <v>117</v>
      </c>
      <c r="AA29" s="18" t="s">
        <v>119</v>
      </c>
      <c r="AB29" s="26"/>
      <c r="AC29" s="16"/>
      <c r="AD29" s="17"/>
      <c r="AE29" s="18"/>
    </row>
    <row r="30" spans="2:31" x14ac:dyDescent="0.3">
      <c r="B30" s="9">
        <v>18</v>
      </c>
      <c r="C30" s="2">
        <v>19</v>
      </c>
      <c r="D30" s="26"/>
      <c r="E30" s="16"/>
      <c r="F30" s="17"/>
      <c r="G30" s="18"/>
      <c r="H30" s="26"/>
      <c r="I30" s="16"/>
      <c r="J30" s="23">
        <v>2</v>
      </c>
      <c r="K30" s="24">
        <v>2</v>
      </c>
      <c r="L30" s="26"/>
      <c r="M30" s="16" t="s">
        <v>59</v>
      </c>
      <c r="N30" s="17" t="s">
        <v>59</v>
      </c>
      <c r="O30" s="18"/>
      <c r="P30" s="26"/>
      <c r="Q30" s="16" t="s">
        <v>88</v>
      </c>
      <c r="R30" s="28"/>
      <c r="S30" s="34"/>
      <c r="T30" s="26"/>
      <c r="U30" s="33"/>
      <c r="V30" s="28"/>
      <c r="W30" s="34"/>
      <c r="X30" s="26"/>
      <c r="Y30" s="33"/>
      <c r="Z30" s="28"/>
      <c r="AA30" s="34"/>
      <c r="AB30" s="26"/>
      <c r="AC30" s="16"/>
      <c r="AD30" s="17"/>
      <c r="AE30" s="18"/>
    </row>
    <row r="31" spans="2:31" x14ac:dyDescent="0.3">
      <c r="B31" s="9">
        <v>19</v>
      </c>
      <c r="C31" s="2">
        <v>20</v>
      </c>
      <c r="D31" s="26"/>
      <c r="E31" s="16"/>
      <c r="F31" s="17"/>
      <c r="G31" s="18"/>
      <c r="H31" s="26"/>
      <c r="I31" s="22" t="s">
        <v>28</v>
      </c>
      <c r="J31" s="23" t="s">
        <v>29</v>
      </c>
      <c r="K31" s="24" t="s">
        <v>31</v>
      </c>
      <c r="L31" s="26"/>
      <c r="M31" s="16" t="s">
        <v>29</v>
      </c>
      <c r="N31" s="17" t="s">
        <v>63</v>
      </c>
      <c r="O31" s="18">
        <v>5</v>
      </c>
      <c r="P31" s="26"/>
      <c r="Q31" s="16" t="s">
        <v>89</v>
      </c>
      <c r="R31" s="17">
        <v>2</v>
      </c>
      <c r="S31" s="18" t="s">
        <v>90</v>
      </c>
      <c r="T31" s="26"/>
      <c r="U31" s="16"/>
      <c r="V31" s="17"/>
      <c r="W31" s="18"/>
      <c r="X31" s="26"/>
      <c r="Y31" s="16"/>
      <c r="Z31" s="17"/>
      <c r="AA31" s="18"/>
      <c r="AB31" s="26"/>
      <c r="AC31" s="16"/>
      <c r="AD31" s="17"/>
      <c r="AE31" s="18"/>
    </row>
    <row r="32" spans="2:31" x14ac:dyDescent="0.3">
      <c r="B32" s="9">
        <v>20</v>
      </c>
      <c r="C32" s="2">
        <v>21</v>
      </c>
      <c r="D32" s="26"/>
      <c r="E32" s="16"/>
      <c r="F32" s="17"/>
      <c r="G32" s="18"/>
      <c r="H32" s="26"/>
      <c r="I32" s="22" t="s">
        <v>30</v>
      </c>
      <c r="J32" s="23" t="s">
        <v>30</v>
      </c>
      <c r="K32" s="24">
        <v>3</v>
      </c>
      <c r="L32" s="26"/>
      <c r="M32" s="16">
        <v>5</v>
      </c>
      <c r="N32" s="17">
        <v>5</v>
      </c>
      <c r="O32" s="18">
        <v>5</v>
      </c>
      <c r="P32" s="26"/>
      <c r="Q32" s="16" t="s">
        <v>94</v>
      </c>
      <c r="R32" s="17"/>
      <c r="S32" s="18">
        <v>3</v>
      </c>
      <c r="T32" s="26"/>
      <c r="U32" s="16"/>
      <c r="V32" s="17"/>
      <c r="W32" s="18"/>
      <c r="X32" s="26"/>
      <c r="Y32" s="16"/>
      <c r="Z32" s="17"/>
      <c r="AA32" s="18"/>
      <c r="AB32" s="26"/>
      <c r="AC32" s="16"/>
      <c r="AD32" s="17"/>
      <c r="AE32" s="18"/>
    </row>
    <row r="33" spans="2:31" x14ac:dyDescent="0.3">
      <c r="B33" s="9">
        <v>21</v>
      </c>
      <c r="C33" s="2">
        <v>22</v>
      </c>
      <c r="D33" s="26"/>
      <c r="E33" s="16"/>
      <c r="F33" s="17"/>
      <c r="G33" s="18"/>
      <c r="H33" s="26"/>
      <c r="I33" s="22">
        <v>3</v>
      </c>
      <c r="J33" s="17"/>
      <c r="K33" s="24">
        <v>5</v>
      </c>
      <c r="L33" s="26"/>
      <c r="M33" s="16">
        <v>5</v>
      </c>
      <c r="N33" s="17"/>
      <c r="O33" s="18">
        <v>3</v>
      </c>
      <c r="P33" s="26"/>
      <c r="Q33" s="16">
        <v>3</v>
      </c>
      <c r="R33" s="17"/>
      <c r="S33" s="18">
        <v>5</v>
      </c>
      <c r="T33" s="26"/>
      <c r="U33" s="16"/>
      <c r="V33" s="17"/>
      <c r="W33" s="18"/>
      <c r="X33" s="26"/>
      <c r="Y33" s="16"/>
      <c r="Z33" s="17"/>
      <c r="AA33" s="18"/>
      <c r="AB33" s="26"/>
      <c r="AC33" s="16"/>
      <c r="AD33" s="17"/>
      <c r="AE33" s="18"/>
    </row>
    <row r="34" spans="2:31" x14ac:dyDescent="0.3">
      <c r="B34" s="9">
        <v>22</v>
      </c>
      <c r="C34" s="2">
        <v>23</v>
      </c>
      <c r="D34" s="26"/>
      <c r="E34" s="16"/>
      <c r="F34" s="17"/>
      <c r="G34" s="18"/>
      <c r="H34" s="26"/>
      <c r="I34" s="22">
        <v>5</v>
      </c>
      <c r="J34" s="17"/>
      <c r="K34" s="18"/>
      <c r="L34" s="26"/>
      <c r="M34" s="16">
        <v>3</v>
      </c>
      <c r="N34" s="17"/>
      <c r="O34" s="18" t="s">
        <v>93</v>
      </c>
      <c r="P34" s="26"/>
      <c r="Q34" s="16">
        <v>5</v>
      </c>
      <c r="R34" s="17"/>
      <c r="S34" s="18"/>
      <c r="T34" s="26"/>
      <c r="U34" s="16"/>
      <c r="V34" s="17"/>
      <c r="W34" s="18"/>
      <c r="X34" s="26"/>
      <c r="Y34" s="16"/>
      <c r="Z34" s="17"/>
      <c r="AA34" s="18"/>
      <c r="AB34" s="26"/>
      <c r="AC34" s="16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19"/>
      <c r="F35" s="20"/>
      <c r="G35" s="21"/>
      <c r="H35" s="27"/>
      <c r="I35" s="19"/>
      <c r="J35" s="20"/>
      <c r="K35" s="21"/>
      <c r="L35" s="27"/>
      <c r="M35" s="19"/>
      <c r="N35" s="20"/>
      <c r="O35" s="21"/>
      <c r="P35" s="27"/>
      <c r="Q35" s="19"/>
      <c r="R35" s="20"/>
      <c r="S35" s="21"/>
      <c r="T35" s="27"/>
      <c r="U35" s="19"/>
      <c r="V35" s="20"/>
      <c r="W35" s="21"/>
      <c r="X35" s="27"/>
      <c r="Y35" s="19"/>
      <c r="Z35" s="20"/>
      <c r="AA35" s="21"/>
      <c r="AB35" s="27"/>
      <c r="AC35" s="19"/>
      <c r="AD35" s="20"/>
      <c r="AE35" s="21"/>
    </row>
    <row r="36" spans="2:31" x14ac:dyDescent="0.3">
      <c r="B36" s="102" t="s">
        <v>5</v>
      </c>
      <c r="C36" s="103"/>
      <c r="D36" s="212"/>
      <c r="E36" s="213"/>
      <c r="F36" s="213"/>
      <c r="G36" s="214"/>
      <c r="H36" s="212" t="s">
        <v>13</v>
      </c>
      <c r="I36" s="213"/>
      <c r="J36" s="213"/>
      <c r="K36" s="214"/>
      <c r="L36" s="212" t="s">
        <v>77</v>
      </c>
      <c r="M36" s="213"/>
      <c r="N36" s="213"/>
      <c r="O36" s="214"/>
      <c r="P36" s="212" t="s">
        <v>64</v>
      </c>
      <c r="Q36" s="213"/>
      <c r="R36" s="213"/>
      <c r="S36" s="214"/>
      <c r="T36" s="212"/>
      <c r="U36" s="213"/>
      <c r="V36" s="213"/>
      <c r="W36" s="214"/>
      <c r="X36" s="212" t="s">
        <v>107</v>
      </c>
      <c r="Y36" s="213"/>
      <c r="Z36" s="213"/>
      <c r="AA36" s="214"/>
      <c r="AB36" s="212"/>
      <c r="AC36" s="213"/>
      <c r="AD36" s="213"/>
      <c r="AE36" s="214"/>
    </row>
    <row r="37" spans="2:31" x14ac:dyDescent="0.3">
      <c r="B37" s="104"/>
      <c r="C37" s="105"/>
      <c r="D37" s="203"/>
      <c r="E37" s="204"/>
      <c r="F37" s="204"/>
      <c r="G37" s="205"/>
      <c r="H37" s="203" t="s">
        <v>12</v>
      </c>
      <c r="I37" s="204"/>
      <c r="J37" s="204"/>
      <c r="K37" s="205"/>
      <c r="L37" s="203" t="s">
        <v>60</v>
      </c>
      <c r="M37" s="204"/>
      <c r="N37" s="204"/>
      <c r="O37" s="205"/>
      <c r="P37" s="203" t="s">
        <v>91</v>
      </c>
      <c r="Q37" s="204"/>
      <c r="R37" s="204"/>
      <c r="S37" s="205"/>
      <c r="T37" s="203" t="s">
        <v>110</v>
      </c>
      <c r="U37" s="204"/>
      <c r="V37" s="204"/>
      <c r="W37" s="205"/>
      <c r="X37" s="203"/>
      <c r="Y37" s="204"/>
      <c r="Z37" s="204"/>
      <c r="AA37" s="205"/>
      <c r="AB37" s="203"/>
      <c r="AC37" s="204"/>
      <c r="AD37" s="204"/>
      <c r="AE37" s="205"/>
    </row>
    <row r="38" spans="2:31" x14ac:dyDescent="0.3">
      <c r="B38" s="104"/>
      <c r="C38" s="105"/>
      <c r="D38" s="203"/>
      <c r="E38" s="204"/>
      <c r="F38" s="204"/>
      <c r="G38" s="205"/>
      <c r="H38" s="203" t="s">
        <v>14</v>
      </c>
      <c r="I38" s="204"/>
      <c r="J38" s="204"/>
      <c r="K38" s="205"/>
      <c r="L38" s="203"/>
      <c r="M38" s="204"/>
      <c r="N38" s="204"/>
      <c r="O38" s="205"/>
      <c r="P38" s="203" t="s">
        <v>81</v>
      </c>
      <c r="Q38" s="204"/>
      <c r="R38" s="204"/>
      <c r="S38" s="205"/>
      <c r="T38" s="203"/>
      <c r="U38" s="204"/>
      <c r="V38" s="204"/>
      <c r="W38" s="205"/>
      <c r="X38" s="203"/>
      <c r="Y38" s="204"/>
      <c r="Z38" s="204"/>
      <c r="AA38" s="205"/>
      <c r="AB38" s="203"/>
      <c r="AC38" s="204"/>
      <c r="AD38" s="204"/>
      <c r="AE38" s="205"/>
    </row>
    <row r="39" spans="2:31" x14ac:dyDescent="0.3">
      <c r="B39" s="104"/>
      <c r="C39" s="105"/>
      <c r="D39" s="203"/>
      <c r="E39" s="204"/>
      <c r="F39" s="204"/>
      <c r="G39" s="205"/>
      <c r="H39" s="203" t="s">
        <v>20</v>
      </c>
      <c r="I39" s="204"/>
      <c r="J39" s="204"/>
      <c r="K39" s="205"/>
      <c r="L39" s="203"/>
      <c r="M39" s="204"/>
      <c r="N39" s="204"/>
      <c r="O39" s="205"/>
      <c r="P39" s="203" t="s">
        <v>106</v>
      </c>
      <c r="Q39" s="204"/>
      <c r="R39" s="204"/>
      <c r="S39" s="205"/>
      <c r="T39" s="203"/>
      <c r="U39" s="204"/>
      <c r="V39" s="204"/>
      <c r="W39" s="205"/>
      <c r="X39" s="203"/>
      <c r="Y39" s="204"/>
      <c r="Z39" s="204"/>
      <c r="AA39" s="205"/>
      <c r="AB39" s="203"/>
      <c r="AC39" s="204"/>
      <c r="AD39" s="204"/>
      <c r="AE39" s="205"/>
    </row>
    <row r="40" spans="2:31" ht="17.25" thickBot="1" x14ac:dyDescent="0.35">
      <c r="B40" s="108"/>
      <c r="C40" s="109"/>
      <c r="D40" s="166"/>
      <c r="E40" s="167"/>
      <c r="F40" s="167"/>
      <c r="G40" s="168"/>
      <c r="H40" s="166"/>
      <c r="I40" s="167"/>
      <c r="J40" s="167"/>
      <c r="K40" s="168"/>
      <c r="L40" s="166"/>
      <c r="M40" s="167"/>
      <c r="N40" s="167"/>
      <c r="O40" s="168"/>
      <c r="P40" s="166"/>
      <c r="Q40" s="167"/>
      <c r="R40" s="167"/>
      <c r="S40" s="168"/>
      <c r="T40" s="166"/>
      <c r="U40" s="167"/>
      <c r="V40" s="167"/>
      <c r="W40" s="168"/>
      <c r="X40" s="166"/>
      <c r="Y40" s="167"/>
      <c r="Z40" s="167"/>
      <c r="AA40" s="168"/>
      <c r="AB40" s="166"/>
      <c r="AC40" s="167"/>
      <c r="AD40" s="167"/>
      <c r="AE40" s="168"/>
    </row>
    <row r="42" spans="2:31" x14ac:dyDescent="0.3">
      <c r="H42" t="s">
        <v>129</v>
      </c>
    </row>
    <row r="43" spans="2:31" x14ac:dyDescent="0.3">
      <c r="H43" t="s">
        <v>130</v>
      </c>
    </row>
    <row r="44" spans="2:31" x14ac:dyDescent="0.3">
      <c r="H44" t="s">
        <v>131</v>
      </c>
    </row>
    <row r="45" spans="2:31" x14ac:dyDescent="0.3">
      <c r="H45" t="s">
        <v>132</v>
      </c>
    </row>
  </sheetData>
  <mergeCells count="63">
    <mergeCell ref="U10:W10"/>
    <mergeCell ref="Y10:AA10"/>
    <mergeCell ref="AC10:AE10"/>
    <mergeCell ref="B8:C9"/>
    <mergeCell ref="D8:G8"/>
    <mergeCell ref="H8:K8"/>
    <mergeCell ref="L8:O8"/>
    <mergeCell ref="P8:S8"/>
    <mergeCell ref="T8:W8"/>
    <mergeCell ref="X8:AA8"/>
    <mergeCell ref="B10:C10"/>
    <mergeCell ref="E10:G10"/>
    <mergeCell ref="I10:K10"/>
    <mergeCell ref="M10:O10"/>
    <mergeCell ref="Q10:S10"/>
    <mergeCell ref="P36:S36"/>
    <mergeCell ref="D38:G38"/>
    <mergeCell ref="H38:K38"/>
    <mergeCell ref="L38:O38"/>
    <mergeCell ref="P38:S38"/>
    <mergeCell ref="P37:S37"/>
    <mergeCell ref="B11:C11"/>
    <mergeCell ref="B36:C40"/>
    <mergeCell ref="D36:G36"/>
    <mergeCell ref="H36:K36"/>
    <mergeCell ref="L36:O36"/>
    <mergeCell ref="D37:G37"/>
    <mergeCell ref="H37:K37"/>
    <mergeCell ref="L37:O37"/>
    <mergeCell ref="T37:W37"/>
    <mergeCell ref="X39:AA39"/>
    <mergeCell ref="AB39:AE39"/>
    <mergeCell ref="T36:W36"/>
    <mergeCell ref="X36:AA36"/>
    <mergeCell ref="AB36:AE36"/>
    <mergeCell ref="X37:AA37"/>
    <mergeCell ref="AB37:AE37"/>
    <mergeCell ref="AB40:AE40"/>
    <mergeCell ref="B2:C7"/>
    <mergeCell ref="D40:G40"/>
    <mergeCell ref="H40:K40"/>
    <mergeCell ref="L40:O40"/>
    <mergeCell ref="P40:S40"/>
    <mergeCell ref="T40:W40"/>
    <mergeCell ref="X40:AA40"/>
    <mergeCell ref="T38:W38"/>
    <mergeCell ref="X38:AA38"/>
    <mergeCell ref="AB38:AE38"/>
    <mergeCell ref="D39:G39"/>
    <mergeCell ref="H39:K39"/>
    <mergeCell ref="L39:O39"/>
    <mergeCell ref="P39:S39"/>
    <mergeCell ref="T39:W39"/>
    <mergeCell ref="T2:AE7"/>
    <mergeCell ref="D9:G9"/>
    <mergeCell ref="H9:K9"/>
    <mergeCell ref="L9:O9"/>
    <mergeCell ref="P9:S9"/>
    <mergeCell ref="T9:W9"/>
    <mergeCell ref="X9:AA9"/>
    <mergeCell ref="AB9:AE9"/>
    <mergeCell ref="D2:S7"/>
    <mergeCell ref="AB8:AE8"/>
  </mergeCells>
  <phoneticPr fontId="1" type="noConversion"/>
  <conditionalFormatting sqref="B12:B35">
    <cfRule type="cellIs" dxfId="2" priority="3" operator="equal">
      <formula>$B$10+0</formula>
    </cfRule>
    <cfRule type="cellIs" dxfId="1" priority="4" operator="equal">
      <formula>$B$10</formula>
    </cfRule>
  </conditionalFormatting>
  <conditionalFormatting sqref="C12:C35">
    <cfRule type="cellIs" dxfId="0" priority="2" operator="equal">
      <formula>$B$10+1</formula>
    </cfRule>
  </conditionalFormatting>
  <pageMargins left="0.7" right="0.7" top="0.75" bottom="0.75" header="0.3" footer="0.3"/>
  <pageSetup paperSize="9" scale="50" orientation="landscape" r:id="rId1"/>
  <legacy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C2:L367"/>
  <sheetViews>
    <sheetView workbookViewId="0">
      <selection activeCell="O6" sqref="O6"/>
    </sheetView>
  </sheetViews>
  <sheetFormatPr defaultRowHeight="16.5" x14ac:dyDescent="0.3"/>
  <sheetData>
    <row r="2" spans="3:12" x14ac:dyDescent="0.3">
      <c r="C2">
        <v>1</v>
      </c>
      <c r="D2">
        <f>C2*1.02</f>
        <v>1.02</v>
      </c>
      <c r="H2">
        <v>1</v>
      </c>
      <c r="I2">
        <v>2E-3</v>
      </c>
      <c r="J2">
        <f>H2*I2</f>
        <v>2E-3</v>
      </c>
      <c r="L2" t="s">
        <v>2</v>
      </c>
    </row>
    <row r="3" spans="3:12" x14ac:dyDescent="0.3">
      <c r="C3">
        <f>D2</f>
        <v>1.02</v>
      </c>
      <c r="D3">
        <f>C3*1.02</f>
        <v>1.0404</v>
      </c>
      <c r="G3">
        <v>1</v>
      </c>
      <c r="H3">
        <f t="shared" ref="H3:H14" si="0">H2+J2</f>
        <v>1.002</v>
      </c>
      <c r="J3">
        <f t="shared" ref="J3:J14" si="1">H3*$I$2</f>
        <v>2.0040000000000001E-3</v>
      </c>
    </row>
    <row r="4" spans="3:12" x14ac:dyDescent="0.3">
      <c r="C4">
        <f>D3</f>
        <v>1.0404</v>
      </c>
      <c r="D4">
        <f>C4*1.02</f>
        <v>1.0612079999999999</v>
      </c>
      <c r="G4">
        <v>2</v>
      </c>
      <c r="H4">
        <f t="shared" si="0"/>
        <v>1.0040039999999999</v>
      </c>
      <c r="J4">
        <f t="shared" si="1"/>
        <v>2.0080079999999999E-3</v>
      </c>
    </row>
    <row r="5" spans="3:12" x14ac:dyDescent="0.3">
      <c r="C5">
        <f>D4</f>
        <v>1.0612079999999999</v>
      </c>
      <c r="D5">
        <f>C5*1.02</f>
        <v>1.08243216</v>
      </c>
      <c r="G5">
        <v>3</v>
      </c>
      <c r="H5">
        <f t="shared" si="0"/>
        <v>1.0060120079999999</v>
      </c>
      <c r="J5">
        <f t="shared" si="1"/>
        <v>2.0120240159999998E-3</v>
      </c>
    </row>
    <row r="6" spans="3:12" x14ac:dyDescent="0.3">
      <c r="C6">
        <f>D5</f>
        <v>1.08243216</v>
      </c>
      <c r="D6">
        <f>C6*1.02</f>
        <v>1.1040808032</v>
      </c>
      <c r="G6">
        <v>4</v>
      </c>
      <c r="H6">
        <f t="shared" si="0"/>
        <v>1.0080240320159999</v>
      </c>
      <c r="J6">
        <f t="shared" si="1"/>
        <v>2.0160480640319996E-3</v>
      </c>
    </row>
    <row r="7" spans="3:12" x14ac:dyDescent="0.3">
      <c r="C7">
        <f>D6</f>
        <v>1.1040808032</v>
      </c>
      <c r="G7">
        <v>5</v>
      </c>
      <c r="H7">
        <f t="shared" si="0"/>
        <v>1.010040080080032</v>
      </c>
      <c r="J7">
        <f t="shared" si="1"/>
        <v>2.0200801601600641E-3</v>
      </c>
    </row>
    <row r="8" spans="3:12" x14ac:dyDescent="0.3">
      <c r="C8">
        <v>3</v>
      </c>
      <c r="G8">
        <v>6</v>
      </c>
      <c r="H8">
        <f t="shared" si="0"/>
        <v>1.012060160240192</v>
      </c>
      <c r="J8">
        <f t="shared" si="1"/>
        <v>2.0241203204803839E-3</v>
      </c>
    </row>
    <row r="9" spans="3:12" x14ac:dyDescent="0.3">
      <c r="C9">
        <f>D8</f>
        <v>0</v>
      </c>
      <c r="G9">
        <v>7</v>
      </c>
      <c r="H9">
        <f t="shared" si="0"/>
        <v>1.0140842805606725</v>
      </c>
      <c r="J9">
        <f t="shared" si="1"/>
        <v>2.028168561121345E-3</v>
      </c>
    </row>
    <row r="10" spans="3:12" x14ac:dyDescent="0.3">
      <c r="C10">
        <f>D9</f>
        <v>0</v>
      </c>
      <c r="G10">
        <v>8</v>
      </c>
      <c r="H10">
        <f t="shared" si="0"/>
        <v>1.0161124491217939</v>
      </c>
      <c r="J10">
        <f t="shared" si="1"/>
        <v>2.0322248982435876E-3</v>
      </c>
    </row>
    <row r="11" spans="3:12" x14ac:dyDescent="0.3">
      <c r="C11">
        <v>4</v>
      </c>
      <c r="G11">
        <v>9</v>
      </c>
      <c r="H11">
        <f t="shared" si="0"/>
        <v>1.0181446740200375</v>
      </c>
      <c r="J11">
        <f t="shared" si="1"/>
        <v>2.0362893480400752E-3</v>
      </c>
    </row>
    <row r="12" spans="3:12" x14ac:dyDescent="0.3">
      <c r="C12">
        <f>D11</f>
        <v>0</v>
      </c>
      <c r="G12">
        <v>10</v>
      </c>
      <c r="H12">
        <f t="shared" si="0"/>
        <v>1.0201809633680776</v>
      </c>
      <c r="J12">
        <f t="shared" si="1"/>
        <v>2.0403619267361553E-3</v>
      </c>
    </row>
    <row r="13" spans="3:12" x14ac:dyDescent="0.3">
      <c r="C13">
        <f>D12</f>
        <v>0</v>
      </c>
      <c r="G13">
        <v>11</v>
      </c>
      <c r="H13">
        <f t="shared" si="0"/>
        <v>1.0222213252948138</v>
      </c>
      <c r="J13">
        <f t="shared" si="1"/>
        <v>2.0444426505896278E-3</v>
      </c>
    </row>
    <row r="14" spans="3:12" x14ac:dyDescent="0.3">
      <c r="C14">
        <v>5</v>
      </c>
      <c r="G14">
        <v>12</v>
      </c>
      <c r="H14">
        <f t="shared" si="0"/>
        <v>1.0242657679454035</v>
      </c>
      <c r="J14">
        <f t="shared" si="1"/>
        <v>2.0485315358908071E-3</v>
      </c>
    </row>
    <row r="15" spans="3:12" x14ac:dyDescent="0.3">
      <c r="C15">
        <f>D14</f>
        <v>0</v>
      </c>
      <c r="G15">
        <v>13</v>
      </c>
      <c r="H15">
        <f t="shared" ref="H15:H78" si="2">H14+J14</f>
        <v>1.0263142994812944</v>
      </c>
      <c r="J15">
        <f t="shared" ref="J15:J78" si="3">H15*$I$2</f>
        <v>2.0526285989625886E-3</v>
      </c>
    </row>
    <row r="16" spans="3:12" x14ac:dyDescent="0.3">
      <c r="C16">
        <f>D15</f>
        <v>0</v>
      </c>
      <c r="G16">
        <v>14</v>
      </c>
      <c r="H16">
        <f t="shared" si="2"/>
        <v>1.028366928080257</v>
      </c>
      <c r="J16">
        <f t="shared" si="3"/>
        <v>2.0567338561605138E-3</v>
      </c>
    </row>
    <row r="17" spans="3:10" x14ac:dyDescent="0.3">
      <c r="C17">
        <v>6</v>
      </c>
      <c r="G17">
        <v>15</v>
      </c>
      <c r="H17">
        <f t="shared" si="2"/>
        <v>1.0304236619364175</v>
      </c>
      <c r="J17">
        <f t="shared" si="3"/>
        <v>2.060847323872835E-3</v>
      </c>
    </row>
    <row r="18" spans="3:10" x14ac:dyDescent="0.3">
      <c r="C18">
        <f>D17</f>
        <v>0</v>
      </c>
      <c r="G18">
        <v>16</v>
      </c>
      <c r="H18">
        <f t="shared" si="2"/>
        <v>1.0324845092602903</v>
      </c>
      <c r="J18">
        <f t="shared" si="3"/>
        <v>2.0649690185205807E-3</v>
      </c>
    </row>
    <row r="19" spans="3:10" x14ac:dyDescent="0.3">
      <c r="C19">
        <f>D18</f>
        <v>0</v>
      </c>
      <c r="G19">
        <v>17</v>
      </c>
      <c r="H19">
        <f t="shared" si="2"/>
        <v>1.0345494782788109</v>
      </c>
      <c r="J19">
        <f t="shared" si="3"/>
        <v>2.0690989565576219E-3</v>
      </c>
    </row>
    <row r="20" spans="3:10" x14ac:dyDescent="0.3">
      <c r="C20">
        <v>7</v>
      </c>
      <c r="G20">
        <v>18</v>
      </c>
      <c r="H20">
        <f t="shared" si="2"/>
        <v>1.0366185772353687</v>
      </c>
      <c r="J20">
        <f t="shared" si="3"/>
        <v>2.0732371544707373E-3</v>
      </c>
    </row>
    <row r="21" spans="3:10" x14ac:dyDescent="0.3">
      <c r="C21">
        <f>D20</f>
        <v>0</v>
      </c>
      <c r="G21">
        <v>19</v>
      </c>
      <c r="H21">
        <f t="shared" si="2"/>
        <v>1.0386918143898394</v>
      </c>
      <c r="J21">
        <f t="shared" si="3"/>
        <v>2.0773836287796789E-3</v>
      </c>
    </row>
    <row r="22" spans="3:10" x14ac:dyDescent="0.3">
      <c r="C22">
        <f>D21</f>
        <v>0</v>
      </c>
      <c r="G22">
        <v>20</v>
      </c>
      <c r="H22">
        <f t="shared" si="2"/>
        <v>1.0407691980186191</v>
      </c>
      <c r="J22">
        <f t="shared" si="3"/>
        <v>2.0815383960372381E-3</v>
      </c>
    </row>
    <row r="23" spans="3:10" x14ac:dyDescent="0.3">
      <c r="C23">
        <v>8</v>
      </c>
      <c r="G23">
        <v>21</v>
      </c>
      <c r="H23">
        <f t="shared" si="2"/>
        <v>1.0428507364146564</v>
      </c>
      <c r="J23">
        <f t="shared" si="3"/>
        <v>2.0857014728293127E-3</v>
      </c>
    </row>
    <row r="24" spans="3:10" x14ac:dyDescent="0.3">
      <c r="C24">
        <f>D23</f>
        <v>0</v>
      </c>
      <c r="G24">
        <v>22</v>
      </c>
      <c r="H24">
        <f t="shared" si="2"/>
        <v>1.0449364378874857</v>
      </c>
      <c r="J24">
        <f t="shared" si="3"/>
        <v>2.0898728757749716E-3</v>
      </c>
    </row>
    <row r="25" spans="3:10" x14ac:dyDescent="0.3">
      <c r="C25">
        <f>D24</f>
        <v>0</v>
      </c>
      <c r="G25">
        <v>23</v>
      </c>
      <c r="H25">
        <f t="shared" si="2"/>
        <v>1.0470263107632607</v>
      </c>
      <c r="J25">
        <f t="shared" si="3"/>
        <v>2.0940526215265215E-3</v>
      </c>
    </row>
    <row r="26" spans="3:10" x14ac:dyDescent="0.3">
      <c r="C26">
        <v>9</v>
      </c>
      <c r="G26">
        <v>24</v>
      </c>
      <c r="H26">
        <f t="shared" si="2"/>
        <v>1.0491203633847872</v>
      </c>
      <c r="J26">
        <f t="shared" si="3"/>
        <v>2.0982407267695746E-3</v>
      </c>
    </row>
    <row r="27" spans="3:10" x14ac:dyDescent="0.3">
      <c r="G27">
        <v>25</v>
      </c>
      <c r="H27">
        <f t="shared" si="2"/>
        <v>1.0512186041115568</v>
      </c>
      <c r="J27">
        <f t="shared" si="3"/>
        <v>2.1024372082231136E-3</v>
      </c>
    </row>
    <row r="28" spans="3:10" x14ac:dyDescent="0.3">
      <c r="G28">
        <v>26</v>
      </c>
      <c r="H28">
        <f t="shared" si="2"/>
        <v>1.0533210413197798</v>
      </c>
      <c r="J28">
        <f t="shared" si="3"/>
        <v>2.1066420826395594E-3</v>
      </c>
    </row>
    <row r="29" spans="3:10" x14ac:dyDescent="0.3">
      <c r="G29">
        <v>27</v>
      </c>
      <c r="H29">
        <f t="shared" si="2"/>
        <v>1.0554276834024194</v>
      </c>
      <c r="J29">
        <f t="shared" si="3"/>
        <v>2.1108553668048391E-3</v>
      </c>
    </row>
    <row r="30" spans="3:10" x14ac:dyDescent="0.3">
      <c r="G30">
        <v>28</v>
      </c>
      <c r="H30">
        <f t="shared" si="2"/>
        <v>1.0575385387692242</v>
      </c>
      <c r="J30">
        <f t="shared" si="3"/>
        <v>2.1150770775384487E-3</v>
      </c>
    </row>
    <row r="31" spans="3:10" x14ac:dyDescent="0.3">
      <c r="G31">
        <v>29</v>
      </c>
      <c r="H31">
        <f t="shared" si="2"/>
        <v>1.0596536158467627</v>
      </c>
      <c r="J31">
        <f t="shared" si="3"/>
        <v>2.1193072316935254E-3</v>
      </c>
    </row>
    <row r="32" spans="3:10" x14ac:dyDescent="0.3">
      <c r="G32">
        <v>30</v>
      </c>
      <c r="H32">
        <f t="shared" si="2"/>
        <v>1.0617729230784563</v>
      </c>
      <c r="J32">
        <f t="shared" si="3"/>
        <v>2.1235458461569125E-3</v>
      </c>
    </row>
    <row r="33" spans="7:10" x14ac:dyDescent="0.3">
      <c r="G33">
        <v>31</v>
      </c>
      <c r="H33">
        <f t="shared" si="2"/>
        <v>1.0638964689246131</v>
      </c>
      <c r="J33">
        <f t="shared" si="3"/>
        <v>2.1277929378492261E-3</v>
      </c>
    </row>
    <row r="34" spans="7:10" x14ac:dyDescent="0.3">
      <c r="G34">
        <v>32</v>
      </c>
      <c r="H34">
        <f t="shared" si="2"/>
        <v>1.0660242618624622</v>
      </c>
      <c r="J34">
        <f t="shared" si="3"/>
        <v>2.1320485237249246E-3</v>
      </c>
    </row>
    <row r="35" spans="7:10" x14ac:dyDescent="0.3">
      <c r="G35">
        <v>33</v>
      </c>
      <c r="H35">
        <f t="shared" si="2"/>
        <v>1.0681563103861871</v>
      </c>
      <c r="J35">
        <f t="shared" si="3"/>
        <v>2.1363126207723741E-3</v>
      </c>
    </row>
    <row r="36" spans="7:10" x14ac:dyDescent="0.3">
      <c r="G36">
        <v>34</v>
      </c>
      <c r="H36">
        <f t="shared" si="2"/>
        <v>1.0702926230069594</v>
      </c>
      <c r="J36">
        <f t="shared" si="3"/>
        <v>2.1405852460139188E-3</v>
      </c>
    </row>
    <row r="37" spans="7:10" x14ac:dyDescent="0.3">
      <c r="G37">
        <v>35</v>
      </c>
      <c r="H37">
        <f t="shared" si="2"/>
        <v>1.0724332082529733</v>
      </c>
      <c r="J37">
        <f t="shared" si="3"/>
        <v>2.1448664165059465E-3</v>
      </c>
    </row>
    <row r="38" spans="7:10" x14ac:dyDescent="0.3">
      <c r="G38">
        <v>36</v>
      </c>
      <c r="H38">
        <f t="shared" si="2"/>
        <v>1.0745780746694793</v>
      </c>
      <c r="J38">
        <f t="shared" si="3"/>
        <v>2.1491561493389585E-3</v>
      </c>
    </row>
    <row r="39" spans="7:10" x14ac:dyDescent="0.3">
      <c r="G39">
        <v>37</v>
      </c>
      <c r="H39">
        <f t="shared" si="2"/>
        <v>1.0767272308188183</v>
      </c>
      <c r="J39">
        <f t="shared" si="3"/>
        <v>2.1534544616376365E-3</v>
      </c>
    </row>
    <row r="40" spans="7:10" x14ac:dyDescent="0.3">
      <c r="G40">
        <v>38</v>
      </c>
      <c r="H40">
        <f t="shared" si="2"/>
        <v>1.078880685280456</v>
      </c>
      <c r="J40">
        <f t="shared" si="3"/>
        <v>2.157761370560912E-3</v>
      </c>
    </row>
    <row r="41" spans="7:10" x14ac:dyDescent="0.3">
      <c r="G41">
        <v>39</v>
      </c>
      <c r="H41">
        <f t="shared" si="2"/>
        <v>1.081038446651017</v>
      </c>
      <c r="J41">
        <f t="shared" si="3"/>
        <v>2.1620768933020341E-3</v>
      </c>
    </row>
    <row r="42" spans="7:10" x14ac:dyDescent="0.3">
      <c r="G42">
        <v>40</v>
      </c>
      <c r="H42">
        <f t="shared" si="2"/>
        <v>1.0832005235443189</v>
      </c>
      <c r="J42">
        <f t="shared" si="3"/>
        <v>2.1664010470886378E-3</v>
      </c>
    </row>
    <row r="43" spans="7:10" x14ac:dyDescent="0.3">
      <c r="G43">
        <v>41</v>
      </c>
      <c r="H43">
        <f t="shared" si="2"/>
        <v>1.0853669245914075</v>
      </c>
      <c r="J43">
        <f t="shared" si="3"/>
        <v>2.170733849182815E-3</v>
      </c>
    </row>
    <row r="44" spans="7:10" x14ac:dyDescent="0.3">
      <c r="G44">
        <v>42</v>
      </c>
      <c r="H44">
        <f t="shared" si="2"/>
        <v>1.0875376584405902</v>
      </c>
      <c r="J44">
        <f t="shared" si="3"/>
        <v>2.1750753168811804E-3</v>
      </c>
    </row>
    <row r="45" spans="7:10" x14ac:dyDescent="0.3">
      <c r="G45">
        <v>43</v>
      </c>
      <c r="H45">
        <f t="shared" si="2"/>
        <v>1.0897127337574715</v>
      </c>
      <c r="J45">
        <f t="shared" si="3"/>
        <v>2.179425467514943E-3</v>
      </c>
    </row>
    <row r="46" spans="7:10" x14ac:dyDescent="0.3">
      <c r="G46">
        <v>44</v>
      </c>
      <c r="H46">
        <f t="shared" si="2"/>
        <v>1.0918921592249864</v>
      </c>
      <c r="J46">
        <f t="shared" si="3"/>
        <v>2.1837843184499728E-3</v>
      </c>
    </row>
    <row r="47" spans="7:10" x14ac:dyDescent="0.3">
      <c r="G47">
        <v>45</v>
      </c>
      <c r="H47">
        <f t="shared" si="2"/>
        <v>1.0940759435434364</v>
      </c>
      <c r="J47">
        <f t="shared" si="3"/>
        <v>2.1881518870868729E-3</v>
      </c>
    </row>
    <row r="48" spans="7:10" x14ac:dyDescent="0.3">
      <c r="G48">
        <v>46</v>
      </c>
      <c r="H48">
        <f t="shared" si="2"/>
        <v>1.0962640954305232</v>
      </c>
      <c r="J48">
        <f t="shared" si="3"/>
        <v>2.1925281908610462E-3</v>
      </c>
    </row>
    <row r="49" spans="7:10" x14ac:dyDescent="0.3">
      <c r="G49">
        <v>47</v>
      </c>
      <c r="H49">
        <f t="shared" si="2"/>
        <v>1.0984566236213842</v>
      </c>
      <c r="J49">
        <f t="shared" si="3"/>
        <v>2.1969132472427684E-3</v>
      </c>
    </row>
    <row r="50" spans="7:10" x14ac:dyDescent="0.3">
      <c r="G50">
        <v>48</v>
      </c>
      <c r="H50">
        <f t="shared" si="2"/>
        <v>1.100653536868627</v>
      </c>
      <c r="J50">
        <f t="shared" si="3"/>
        <v>2.2013070737372542E-3</v>
      </c>
    </row>
    <row r="51" spans="7:10" x14ac:dyDescent="0.3">
      <c r="G51">
        <v>49</v>
      </c>
      <c r="H51">
        <f t="shared" si="2"/>
        <v>1.1028548439423642</v>
      </c>
      <c r="J51">
        <f t="shared" si="3"/>
        <v>2.2057096878847285E-3</v>
      </c>
    </row>
    <row r="52" spans="7:10" x14ac:dyDescent="0.3">
      <c r="G52">
        <v>50</v>
      </c>
      <c r="H52">
        <f t="shared" si="2"/>
        <v>1.1050605536302489</v>
      </c>
      <c r="J52">
        <f t="shared" si="3"/>
        <v>2.210121107260498E-3</v>
      </c>
    </row>
    <row r="53" spans="7:10" x14ac:dyDescent="0.3">
      <c r="G53">
        <v>51</v>
      </c>
      <c r="H53">
        <f t="shared" si="2"/>
        <v>1.1072706747375094</v>
      </c>
      <c r="J53">
        <f t="shared" si="3"/>
        <v>2.2145413494750188E-3</v>
      </c>
    </row>
    <row r="54" spans="7:10" x14ac:dyDescent="0.3">
      <c r="G54">
        <v>52</v>
      </c>
      <c r="H54">
        <f t="shared" si="2"/>
        <v>1.1094852160869844</v>
      </c>
      <c r="J54">
        <f t="shared" si="3"/>
        <v>2.2189704321739687E-3</v>
      </c>
    </row>
    <row r="55" spans="7:10" x14ac:dyDescent="0.3">
      <c r="G55">
        <v>53</v>
      </c>
      <c r="H55">
        <f t="shared" si="2"/>
        <v>1.1117041865191584</v>
      </c>
      <c r="J55">
        <f t="shared" si="3"/>
        <v>2.2234083730383169E-3</v>
      </c>
    </row>
    <row r="56" spans="7:10" x14ac:dyDescent="0.3">
      <c r="G56">
        <v>54</v>
      </c>
      <c r="H56">
        <f t="shared" si="2"/>
        <v>1.1139275948921967</v>
      </c>
      <c r="J56">
        <f t="shared" si="3"/>
        <v>2.2278551897843934E-3</v>
      </c>
    </row>
    <row r="57" spans="7:10" x14ac:dyDescent="0.3">
      <c r="G57">
        <v>55</v>
      </c>
      <c r="H57">
        <f t="shared" si="2"/>
        <v>1.116155450081981</v>
      </c>
      <c r="J57">
        <f t="shared" si="3"/>
        <v>2.232310900163962E-3</v>
      </c>
    </row>
    <row r="58" spans="7:10" x14ac:dyDescent="0.3">
      <c r="G58">
        <v>56</v>
      </c>
      <c r="H58">
        <f t="shared" si="2"/>
        <v>1.1183877609821451</v>
      </c>
      <c r="J58">
        <f t="shared" si="3"/>
        <v>2.2367755219642902E-3</v>
      </c>
    </row>
    <row r="59" spans="7:10" x14ac:dyDescent="0.3">
      <c r="G59">
        <v>57</v>
      </c>
      <c r="H59">
        <f t="shared" si="2"/>
        <v>1.1206245365041094</v>
      </c>
      <c r="J59">
        <f t="shared" si="3"/>
        <v>2.2412490730082191E-3</v>
      </c>
    </row>
    <row r="60" spans="7:10" x14ac:dyDescent="0.3">
      <c r="G60">
        <v>58</v>
      </c>
      <c r="H60">
        <f t="shared" si="2"/>
        <v>1.1228657855771176</v>
      </c>
      <c r="J60">
        <f t="shared" si="3"/>
        <v>2.2457315711542354E-3</v>
      </c>
    </row>
    <row r="61" spans="7:10" x14ac:dyDescent="0.3">
      <c r="G61">
        <v>59</v>
      </c>
      <c r="H61">
        <f t="shared" si="2"/>
        <v>1.1251115171482717</v>
      </c>
      <c r="J61">
        <f t="shared" si="3"/>
        <v>2.2502230342965434E-3</v>
      </c>
    </row>
    <row r="62" spans="7:10" x14ac:dyDescent="0.3">
      <c r="G62">
        <v>60</v>
      </c>
      <c r="H62">
        <f t="shared" si="2"/>
        <v>1.1273617401825682</v>
      </c>
      <c r="J62">
        <f t="shared" si="3"/>
        <v>2.2547234803651363E-3</v>
      </c>
    </row>
    <row r="63" spans="7:10" x14ac:dyDescent="0.3">
      <c r="G63">
        <v>61</v>
      </c>
      <c r="H63">
        <f t="shared" si="2"/>
        <v>1.1296164636629333</v>
      </c>
      <c r="J63">
        <f t="shared" si="3"/>
        <v>2.2592329273258666E-3</v>
      </c>
    </row>
    <row r="64" spans="7:10" x14ac:dyDescent="0.3">
      <c r="G64">
        <v>62</v>
      </c>
      <c r="H64">
        <f t="shared" si="2"/>
        <v>1.1318756965902592</v>
      </c>
      <c r="J64">
        <f t="shared" si="3"/>
        <v>2.2637513931805186E-3</v>
      </c>
    </row>
    <row r="65" spans="7:10" x14ac:dyDescent="0.3">
      <c r="G65">
        <v>63</v>
      </c>
      <c r="H65">
        <f t="shared" si="2"/>
        <v>1.1341394479834397</v>
      </c>
      <c r="J65">
        <f t="shared" si="3"/>
        <v>2.2682788959668796E-3</v>
      </c>
    </row>
    <row r="66" spans="7:10" x14ac:dyDescent="0.3">
      <c r="G66">
        <v>64</v>
      </c>
      <c r="H66">
        <f t="shared" si="2"/>
        <v>1.1364077268794066</v>
      </c>
      <c r="J66">
        <f t="shared" si="3"/>
        <v>2.2728154537588132E-3</v>
      </c>
    </row>
    <row r="67" spans="7:10" x14ac:dyDescent="0.3">
      <c r="G67">
        <v>65</v>
      </c>
      <c r="H67">
        <f t="shared" si="2"/>
        <v>1.1386805423331654</v>
      </c>
      <c r="J67">
        <f t="shared" si="3"/>
        <v>2.2773610846663307E-3</v>
      </c>
    </row>
    <row r="68" spans="7:10" x14ac:dyDescent="0.3">
      <c r="G68">
        <v>66</v>
      </c>
      <c r="H68">
        <f t="shared" si="2"/>
        <v>1.1409579034178317</v>
      </c>
      <c r="J68">
        <f t="shared" si="3"/>
        <v>2.2819158068356632E-3</v>
      </c>
    </row>
    <row r="69" spans="7:10" x14ac:dyDescent="0.3">
      <c r="G69">
        <v>67</v>
      </c>
      <c r="H69">
        <f t="shared" si="2"/>
        <v>1.1432398192246673</v>
      </c>
      <c r="J69">
        <f t="shared" si="3"/>
        <v>2.2864796384493347E-3</v>
      </c>
    </row>
    <row r="70" spans="7:10" x14ac:dyDescent="0.3">
      <c r="G70">
        <v>68</v>
      </c>
      <c r="H70">
        <f t="shared" si="2"/>
        <v>1.1455262988631167</v>
      </c>
      <c r="J70">
        <f t="shared" si="3"/>
        <v>2.2910525977262335E-3</v>
      </c>
    </row>
    <row r="71" spans="7:10" x14ac:dyDescent="0.3">
      <c r="G71">
        <v>69</v>
      </c>
      <c r="H71">
        <f t="shared" si="2"/>
        <v>1.147817351460843</v>
      </c>
      <c r="J71">
        <f t="shared" si="3"/>
        <v>2.2956347029216861E-3</v>
      </c>
    </row>
    <row r="72" spans="7:10" x14ac:dyDescent="0.3">
      <c r="G72">
        <v>70</v>
      </c>
      <c r="H72">
        <f t="shared" si="2"/>
        <v>1.1501129861637647</v>
      </c>
      <c r="J72">
        <f t="shared" si="3"/>
        <v>2.3002259723275292E-3</v>
      </c>
    </row>
    <row r="73" spans="7:10" x14ac:dyDescent="0.3">
      <c r="G73">
        <v>71</v>
      </c>
      <c r="H73">
        <f t="shared" si="2"/>
        <v>1.1524132121360922</v>
      </c>
      <c r="J73">
        <f t="shared" si="3"/>
        <v>2.3048264242721845E-3</v>
      </c>
    </row>
    <row r="74" spans="7:10" x14ac:dyDescent="0.3">
      <c r="G74">
        <v>72</v>
      </c>
      <c r="H74">
        <f t="shared" si="2"/>
        <v>1.1547180385603644</v>
      </c>
      <c r="J74">
        <f t="shared" si="3"/>
        <v>2.3094360771207289E-3</v>
      </c>
    </row>
    <row r="75" spans="7:10" x14ac:dyDescent="0.3">
      <c r="G75">
        <v>73</v>
      </c>
      <c r="H75">
        <f t="shared" si="2"/>
        <v>1.1570274746374851</v>
      </c>
      <c r="J75">
        <f t="shared" si="3"/>
        <v>2.3140549492749701E-3</v>
      </c>
    </row>
    <row r="76" spans="7:10" x14ac:dyDescent="0.3">
      <c r="G76">
        <v>74</v>
      </c>
      <c r="H76">
        <f t="shared" si="2"/>
        <v>1.1593415295867602</v>
      </c>
      <c r="J76">
        <f t="shared" si="3"/>
        <v>2.3186830591735205E-3</v>
      </c>
    </row>
    <row r="77" spans="7:10" x14ac:dyDescent="0.3">
      <c r="G77">
        <v>75</v>
      </c>
      <c r="H77">
        <f t="shared" si="2"/>
        <v>1.1616602126459337</v>
      </c>
      <c r="J77">
        <f t="shared" si="3"/>
        <v>2.3233204252918675E-3</v>
      </c>
    </row>
    <row r="78" spans="7:10" x14ac:dyDescent="0.3">
      <c r="G78">
        <v>76</v>
      </c>
      <c r="H78">
        <f t="shared" si="2"/>
        <v>1.1639835330712256</v>
      </c>
      <c r="J78">
        <f t="shared" si="3"/>
        <v>2.3279670661424511E-3</v>
      </c>
    </row>
    <row r="79" spans="7:10" x14ac:dyDescent="0.3">
      <c r="G79">
        <v>77</v>
      </c>
      <c r="H79">
        <f t="shared" ref="H79:H142" si="4">H78+J78</f>
        <v>1.1663115001373681</v>
      </c>
      <c r="J79">
        <f t="shared" ref="J79:J142" si="5">H79*$I$2</f>
        <v>2.3326230002747362E-3</v>
      </c>
    </row>
    <row r="80" spans="7:10" x14ac:dyDescent="0.3">
      <c r="G80">
        <v>78</v>
      </c>
      <c r="H80">
        <f t="shared" si="4"/>
        <v>1.1686441231376428</v>
      </c>
      <c r="J80">
        <f t="shared" si="5"/>
        <v>2.3372882462752856E-3</v>
      </c>
    </row>
    <row r="81" spans="7:10" x14ac:dyDescent="0.3">
      <c r="G81">
        <v>79</v>
      </c>
      <c r="H81">
        <f t="shared" si="4"/>
        <v>1.1709814113839181</v>
      </c>
      <c r="J81">
        <f t="shared" si="5"/>
        <v>2.341962822767836E-3</v>
      </c>
    </row>
    <row r="82" spans="7:10" x14ac:dyDescent="0.3">
      <c r="G82">
        <v>80</v>
      </c>
      <c r="H82">
        <f t="shared" si="4"/>
        <v>1.173323374206686</v>
      </c>
      <c r="J82">
        <f t="shared" si="5"/>
        <v>2.346646748413372E-3</v>
      </c>
    </row>
    <row r="83" spans="7:10" x14ac:dyDescent="0.3">
      <c r="G83">
        <v>81</v>
      </c>
      <c r="H83">
        <f t="shared" si="4"/>
        <v>1.1756700209550994</v>
      </c>
      <c r="J83">
        <f t="shared" si="5"/>
        <v>2.3513400419101988E-3</v>
      </c>
    </row>
    <row r="84" spans="7:10" x14ac:dyDescent="0.3">
      <c r="G84">
        <v>82</v>
      </c>
      <c r="H84">
        <f t="shared" si="4"/>
        <v>1.1780213609970096</v>
      </c>
      <c r="J84">
        <f t="shared" si="5"/>
        <v>2.3560427219940193E-3</v>
      </c>
    </row>
    <row r="85" spans="7:10" x14ac:dyDescent="0.3">
      <c r="G85">
        <v>83</v>
      </c>
      <c r="H85">
        <f t="shared" si="4"/>
        <v>1.1803774037190036</v>
      </c>
      <c r="J85">
        <f t="shared" si="5"/>
        <v>2.3607548074380071E-3</v>
      </c>
    </row>
    <row r="86" spans="7:10" x14ac:dyDescent="0.3">
      <c r="G86">
        <v>84</v>
      </c>
      <c r="H86">
        <f t="shared" si="4"/>
        <v>1.1827381585264416</v>
      </c>
      <c r="J86">
        <f t="shared" si="5"/>
        <v>2.3654763170528831E-3</v>
      </c>
    </row>
    <row r="87" spans="7:10" x14ac:dyDescent="0.3">
      <c r="G87">
        <v>85</v>
      </c>
      <c r="H87">
        <f t="shared" si="4"/>
        <v>1.1851036348434945</v>
      </c>
      <c r="J87">
        <f t="shared" si="5"/>
        <v>2.3702072696869889E-3</v>
      </c>
    </row>
    <row r="88" spans="7:10" x14ac:dyDescent="0.3">
      <c r="G88">
        <v>86</v>
      </c>
      <c r="H88">
        <f t="shared" si="4"/>
        <v>1.1874738421131814</v>
      </c>
      <c r="J88">
        <f t="shared" si="5"/>
        <v>2.3749476842263627E-3</v>
      </c>
    </row>
    <row r="89" spans="7:10" x14ac:dyDescent="0.3">
      <c r="G89">
        <v>87</v>
      </c>
      <c r="H89">
        <f t="shared" si="4"/>
        <v>1.1898487897974077</v>
      </c>
      <c r="J89">
        <f t="shared" si="5"/>
        <v>2.3796975795948153E-3</v>
      </c>
    </row>
    <row r="90" spans="7:10" x14ac:dyDescent="0.3">
      <c r="G90">
        <v>88</v>
      </c>
      <c r="H90">
        <f t="shared" si="4"/>
        <v>1.1922284873770026</v>
      </c>
      <c r="J90">
        <f t="shared" si="5"/>
        <v>2.3844569747540055E-3</v>
      </c>
    </row>
    <row r="91" spans="7:10" x14ac:dyDescent="0.3">
      <c r="G91">
        <v>89</v>
      </c>
      <c r="H91">
        <f t="shared" si="4"/>
        <v>1.1946129443517566</v>
      </c>
      <c r="J91">
        <f t="shared" si="5"/>
        <v>2.3892258887035132E-3</v>
      </c>
    </row>
    <row r="92" spans="7:10" x14ac:dyDescent="0.3">
      <c r="G92">
        <v>90</v>
      </c>
      <c r="H92">
        <f t="shared" si="4"/>
        <v>1.1970021702404601</v>
      </c>
      <c r="J92">
        <f t="shared" si="5"/>
        <v>2.3940043404809203E-3</v>
      </c>
    </row>
    <row r="93" spans="7:10" x14ac:dyDescent="0.3">
      <c r="G93">
        <v>91</v>
      </c>
      <c r="H93">
        <f t="shared" si="4"/>
        <v>1.1993961745809409</v>
      </c>
      <c r="J93">
        <f t="shared" si="5"/>
        <v>2.398792349161882E-3</v>
      </c>
    </row>
    <row r="94" spans="7:10" x14ac:dyDescent="0.3">
      <c r="G94">
        <v>92</v>
      </c>
      <c r="H94">
        <f t="shared" si="4"/>
        <v>1.2017949669301029</v>
      </c>
      <c r="J94">
        <f t="shared" si="5"/>
        <v>2.403589933860206E-3</v>
      </c>
    </row>
    <row r="95" spans="7:10" x14ac:dyDescent="0.3">
      <c r="G95">
        <v>93</v>
      </c>
      <c r="H95">
        <f t="shared" si="4"/>
        <v>1.204198556863963</v>
      </c>
      <c r="J95">
        <f t="shared" si="5"/>
        <v>2.408397113727926E-3</v>
      </c>
    </row>
    <row r="96" spans="7:10" x14ac:dyDescent="0.3">
      <c r="G96">
        <v>94</v>
      </c>
      <c r="H96">
        <f t="shared" si="4"/>
        <v>1.2066069539776909</v>
      </c>
      <c r="J96">
        <f t="shared" si="5"/>
        <v>2.4132139079553819E-3</v>
      </c>
    </row>
    <row r="97" spans="7:10" x14ac:dyDescent="0.3">
      <c r="G97">
        <v>95</v>
      </c>
      <c r="H97">
        <f t="shared" si="4"/>
        <v>1.2090201678856463</v>
      </c>
      <c r="J97">
        <f t="shared" si="5"/>
        <v>2.4180403357712925E-3</v>
      </c>
    </row>
    <row r="98" spans="7:10" x14ac:dyDescent="0.3">
      <c r="G98">
        <v>96</v>
      </c>
      <c r="H98">
        <f t="shared" si="4"/>
        <v>1.2114382082214175</v>
      </c>
      <c r="J98">
        <f t="shared" si="5"/>
        <v>2.4228764164428351E-3</v>
      </c>
    </row>
    <row r="99" spans="7:10" x14ac:dyDescent="0.3">
      <c r="G99">
        <v>97</v>
      </c>
      <c r="H99">
        <f t="shared" si="4"/>
        <v>1.2138610846378604</v>
      </c>
      <c r="J99">
        <f t="shared" si="5"/>
        <v>2.4277221692757208E-3</v>
      </c>
    </row>
    <row r="100" spans="7:10" x14ac:dyDescent="0.3">
      <c r="G100">
        <v>98</v>
      </c>
      <c r="H100">
        <f t="shared" si="4"/>
        <v>1.216288806807136</v>
      </c>
      <c r="J100">
        <f t="shared" si="5"/>
        <v>2.4325776136142722E-3</v>
      </c>
    </row>
    <row r="101" spans="7:10" x14ac:dyDescent="0.3">
      <c r="G101">
        <v>99</v>
      </c>
      <c r="H101">
        <f t="shared" si="4"/>
        <v>1.2187213844207503</v>
      </c>
      <c r="J101">
        <f t="shared" si="5"/>
        <v>2.4374427688415006E-3</v>
      </c>
    </row>
    <row r="102" spans="7:10" x14ac:dyDescent="0.3">
      <c r="G102">
        <v>100</v>
      </c>
      <c r="H102">
        <f t="shared" si="4"/>
        <v>1.2211588271895917</v>
      </c>
      <c r="J102">
        <f t="shared" si="5"/>
        <v>2.4423176543791835E-3</v>
      </c>
    </row>
    <row r="103" spans="7:10" x14ac:dyDescent="0.3">
      <c r="G103">
        <v>101</v>
      </c>
      <c r="H103">
        <f t="shared" si="4"/>
        <v>1.2236011448439708</v>
      </c>
      <c r="J103">
        <f t="shared" si="5"/>
        <v>2.4472022896879415E-3</v>
      </c>
    </row>
    <row r="104" spans="7:10" x14ac:dyDescent="0.3">
      <c r="G104">
        <v>102</v>
      </c>
      <c r="H104">
        <f t="shared" si="4"/>
        <v>1.2260483471336587</v>
      </c>
      <c r="J104">
        <f t="shared" si="5"/>
        <v>2.4520966942673176E-3</v>
      </c>
    </row>
    <row r="105" spans="7:10" x14ac:dyDescent="0.3">
      <c r="G105">
        <v>103</v>
      </c>
      <c r="H105">
        <f t="shared" si="4"/>
        <v>1.2285004438279261</v>
      </c>
      <c r="J105">
        <f t="shared" si="5"/>
        <v>2.4570008876558525E-3</v>
      </c>
    </row>
    <row r="106" spans="7:10" x14ac:dyDescent="0.3">
      <c r="G106">
        <v>104</v>
      </c>
      <c r="H106">
        <f t="shared" si="4"/>
        <v>1.230957444715582</v>
      </c>
      <c r="J106">
        <f t="shared" si="5"/>
        <v>2.4619148894311641E-3</v>
      </c>
    </row>
    <row r="107" spans="7:10" x14ac:dyDescent="0.3">
      <c r="G107">
        <v>105</v>
      </c>
      <c r="H107">
        <f t="shared" si="4"/>
        <v>1.2334193596050131</v>
      </c>
      <c r="J107">
        <f t="shared" si="5"/>
        <v>2.4668387192100264E-3</v>
      </c>
    </row>
    <row r="108" spans="7:10" x14ac:dyDescent="0.3">
      <c r="G108">
        <v>106</v>
      </c>
      <c r="H108">
        <f t="shared" si="4"/>
        <v>1.2358861983242231</v>
      </c>
      <c r="J108">
        <f t="shared" si="5"/>
        <v>2.4717723966484464E-3</v>
      </c>
    </row>
    <row r="109" spans="7:10" x14ac:dyDescent="0.3">
      <c r="G109">
        <v>107</v>
      </c>
      <c r="H109">
        <f t="shared" si="4"/>
        <v>1.2383579707208716</v>
      </c>
      <c r="J109">
        <f t="shared" si="5"/>
        <v>2.4767159414417431E-3</v>
      </c>
    </row>
    <row r="110" spans="7:10" x14ac:dyDescent="0.3">
      <c r="G110">
        <v>108</v>
      </c>
      <c r="H110">
        <f t="shared" si="4"/>
        <v>1.2408346866623134</v>
      </c>
      <c r="J110">
        <f t="shared" si="5"/>
        <v>2.481669373324627E-3</v>
      </c>
    </row>
    <row r="111" spans="7:10" x14ac:dyDescent="0.3">
      <c r="G111">
        <v>109</v>
      </c>
      <c r="H111">
        <f t="shared" si="4"/>
        <v>1.2433163560356382</v>
      </c>
      <c r="J111">
        <f t="shared" si="5"/>
        <v>2.4866327120712764E-3</v>
      </c>
    </row>
    <row r="112" spans="7:10" x14ac:dyDescent="0.3">
      <c r="G112">
        <v>110</v>
      </c>
      <c r="H112">
        <f t="shared" si="4"/>
        <v>1.2458029887477093</v>
      </c>
      <c r="J112">
        <f t="shared" si="5"/>
        <v>2.4916059774954188E-3</v>
      </c>
    </row>
    <row r="113" spans="7:10" x14ac:dyDescent="0.3">
      <c r="G113">
        <v>111</v>
      </c>
      <c r="H113">
        <f t="shared" si="4"/>
        <v>1.2482945947252047</v>
      </c>
      <c r="J113">
        <f t="shared" si="5"/>
        <v>2.4965891894504094E-3</v>
      </c>
    </row>
    <row r="114" spans="7:10" x14ac:dyDescent="0.3">
      <c r="G114">
        <v>112</v>
      </c>
      <c r="H114">
        <f t="shared" si="4"/>
        <v>1.250791183914655</v>
      </c>
      <c r="J114">
        <f t="shared" si="5"/>
        <v>2.50158236782931E-3</v>
      </c>
    </row>
    <row r="115" spans="7:10" x14ac:dyDescent="0.3">
      <c r="G115">
        <v>113</v>
      </c>
      <c r="H115">
        <f t="shared" si="4"/>
        <v>1.2532927662824844</v>
      </c>
      <c r="J115">
        <f t="shared" si="5"/>
        <v>2.5065855325649691E-3</v>
      </c>
    </row>
    <row r="116" spans="7:10" x14ac:dyDescent="0.3">
      <c r="G116">
        <v>114</v>
      </c>
      <c r="H116">
        <f t="shared" si="4"/>
        <v>1.2557993518150494</v>
      </c>
      <c r="J116">
        <f t="shared" si="5"/>
        <v>2.5115987036300989E-3</v>
      </c>
    </row>
    <row r="117" spans="7:10" x14ac:dyDescent="0.3">
      <c r="G117">
        <v>115</v>
      </c>
      <c r="H117">
        <f t="shared" si="4"/>
        <v>1.2583109505186796</v>
      </c>
      <c r="J117">
        <f t="shared" si="5"/>
        <v>2.516621901037359E-3</v>
      </c>
    </row>
    <row r="118" spans="7:10" x14ac:dyDescent="0.3">
      <c r="G118">
        <v>116</v>
      </c>
      <c r="H118">
        <f t="shared" si="4"/>
        <v>1.2608275724197169</v>
      </c>
      <c r="J118">
        <f t="shared" si="5"/>
        <v>2.5216551448394337E-3</v>
      </c>
    </row>
    <row r="119" spans="7:10" x14ac:dyDescent="0.3">
      <c r="G119">
        <v>117</v>
      </c>
      <c r="H119">
        <f t="shared" si="4"/>
        <v>1.2633492275645564</v>
      </c>
      <c r="J119">
        <f t="shared" si="5"/>
        <v>2.5266984551291127E-3</v>
      </c>
    </row>
    <row r="120" spans="7:10" x14ac:dyDescent="0.3">
      <c r="G120">
        <v>118</v>
      </c>
      <c r="H120">
        <f t="shared" si="4"/>
        <v>1.2658759260196855</v>
      </c>
      <c r="J120">
        <f t="shared" si="5"/>
        <v>2.531751852039371E-3</v>
      </c>
    </row>
    <row r="121" spans="7:10" x14ac:dyDescent="0.3">
      <c r="G121">
        <v>119</v>
      </c>
      <c r="H121">
        <f t="shared" si="4"/>
        <v>1.2684076778717248</v>
      </c>
      <c r="J121">
        <f t="shared" si="5"/>
        <v>2.5368153557434499E-3</v>
      </c>
    </row>
    <row r="122" spans="7:10" x14ac:dyDescent="0.3">
      <c r="G122">
        <v>120</v>
      </c>
      <c r="H122">
        <f t="shared" si="4"/>
        <v>1.2709444932274683</v>
      </c>
      <c r="J122">
        <f t="shared" si="5"/>
        <v>2.5418889864549368E-3</v>
      </c>
    </row>
    <row r="123" spans="7:10" x14ac:dyDescent="0.3">
      <c r="G123">
        <v>121</v>
      </c>
      <c r="H123">
        <f t="shared" si="4"/>
        <v>1.2734863822139233</v>
      </c>
      <c r="J123">
        <f t="shared" si="5"/>
        <v>2.5469727644278468E-3</v>
      </c>
    </row>
    <row r="124" spans="7:10" x14ac:dyDescent="0.3">
      <c r="G124">
        <v>122</v>
      </c>
      <c r="H124">
        <f t="shared" si="4"/>
        <v>1.2760333549783511</v>
      </c>
      <c r="J124">
        <f t="shared" si="5"/>
        <v>2.5520667099567023E-3</v>
      </c>
    </row>
    <row r="125" spans="7:10" x14ac:dyDescent="0.3">
      <c r="G125">
        <v>123</v>
      </c>
      <c r="H125">
        <f t="shared" si="4"/>
        <v>1.2785854216883079</v>
      </c>
      <c r="J125">
        <f t="shared" si="5"/>
        <v>2.557170843376616E-3</v>
      </c>
    </row>
    <row r="126" spans="7:10" x14ac:dyDescent="0.3">
      <c r="G126">
        <v>124</v>
      </c>
      <c r="H126">
        <f t="shared" si="4"/>
        <v>1.2811425925316846</v>
      </c>
      <c r="J126">
        <f t="shared" si="5"/>
        <v>2.5622851850633692E-3</v>
      </c>
    </row>
    <row r="127" spans="7:10" x14ac:dyDescent="0.3">
      <c r="G127">
        <v>125</v>
      </c>
      <c r="H127">
        <f t="shared" si="4"/>
        <v>1.2837048777167479</v>
      </c>
      <c r="J127">
        <f t="shared" si="5"/>
        <v>2.5674097554334958E-3</v>
      </c>
    </row>
    <row r="128" spans="7:10" x14ac:dyDescent="0.3">
      <c r="G128">
        <v>126</v>
      </c>
      <c r="H128">
        <f t="shared" si="4"/>
        <v>1.2862722874721815</v>
      </c>
      <c r="J128">
        <f t="shared" si="5"/>
        <v>2.5725445749443629E-3</v>
      </c>
    </row>
    <row r="129" spans="7:10" x14ac:dyDescent="0.3">
      <c r="G129">
        <v>127</v>
      </c>
      <c r="H129">
        <f t="shared" si="4"/>
        <v>1.2888448320471257</v>
      </c>
      <c r="J129">
        <f t="shared" si="5"/>
        <v>2.5776896640942516E-3</v>
      </c>
    </row>
    <row r="130" spans="7:10" x14ac:dyDescent="0.3">
      <c r="G130">
        <v>128</v>
      </c>
      <c r="H130">
        <f t="shared" si="4"/>
        <v>1.2914225217112201</v>
      </c>
      <c r="J130">
        <f t="shared" si="5"/>
        <v>2.5828450434224404E-3</v>
      </c>
    </row>
    <row r="131" spans="7:10" x14ac:dyDescent="0.3">
      <c r="G131">
        <v>129</v>
      </c>
      <c r="H131">
        <f t="shared" si="4"/>
        <v>1.2940053667546425</v>
      </c>
      <c r="J131">
        <f t="shared" si="5"/>
        <v>2.588010733509285E-3</v>
      </c>
    </row>
    <row r="132" spans="7:10" x14ac:dyDescent="0.3">
      <c r="G132">
        <v>130</v>
      </c>
      <c r="H132">
        <f t="shared" si="4"/>
        <v>1.2965933774881517</v>
      </c>
      <c r="J132">
        <f t="shared" si="5"/>
        <v>2.5931867549763036E-3</v>
      </c>
    </row>
    <row r="133" spans="7:10" x14ac:dyDescent="0.3">
      <c r="G133">
        <v>131</v>
      </c>
      <c r="H133">
        <f t="shared" si="4"/>
        <v>1.299186564243128</v>
      </c>
      <c r="J133">
        <f t="shared" si="5"/>
        <v>2.5983731284862561E-3</v>
      </c>
    </row>
    <row r="134" spans="7:10" x14ac:dyDescent="0.3">
      <c r="G134">
        <v>132</v>
      </c>
      <c r="H134">
        <f t="shared" si="4"/>
        <v>1.3017849373716142</v>
      </c>
      <c r="J134">
        <f t="shared" si="5"/>
        <v>2.6035698747432284E-3</v>
      </c>
    </row>
    <row r="135" spans="7:10" x14ac:dyDescent="0.3">
      <c r="G135">
        <v>133</v>
      </c>
      <c r="H135">
        <f t="shared" si="4"/>
        <v>1.3043885072463575</v>
      </c>
      <c r="J135">
        <f t="shared" si="5"/>
        <v>2.6087770144927148E-3</v>
      </c>
    </row>
    <row r="136" spans="7:10" x14ac:dyDescent="0.3">
      <c r="G136">
        <v>134</v>
      </c>
      <c r="H136">
        <f t="shared" si="4"/>
        <v>1.3069972842608502</v>
      </c>
      <c r="J136">
        <f t="shared" si="5"/>
        <v>2.6139945685217003E-3</v>
      </c>
    </row>
    <row r="137" spans="7:10" x14ac:dyDescent="0.3">
      <c r="G137">
        <v>135</v>
      </c>
      <c r="H137">
        <f t="shared" si="4"/>
        <v>1.3096112788293719</v>
      </c>
      <c r="J137">
        <f t="shared" si="5"/>
        <v>2.6192225576587439E-3</v>
      </c>
    </row>
    <row r="138" spans="7:10" x14ac:dyDescent="0.3">
      <c r="G138">
        <v>136</v>
      </c>
      <c r="H138">
        <f t="shared" si="4"/>
        <v>1.3122305013870306</v>
      </c>
      <c r="J138">
        <f t="shared" si="5"/>
        <v>2.6244610027740612E-3</v>
      </c>
    </row>
    <row r="139" spans="7:10" x14ac:dyDescent="0.3">
      <c r="G139">
        <v>137</v>
      </c>
      <c r="H139">
        <f t="shared" si="4"/>
        <v>1.3148549623898047</v>
      </c>
      <c r="J139">
        <f t="shared" si="5"/>
        <v>2.6297099247796093E-3</v>
      </c>
    </row>
    <row r="140" spans="7:10" x14ac:dyDescent="0.3">
      <c r="G140">
        <v>138</v>
      </c>
      <c r="H140">
        <f t="shared" si="4"/>
        <v>1.3174846723145843</v>
      </c>
      <c r="J140">
        <f t="shared" si="5"/>
        <v>2.6349693446291685E-3</v>
      </c>
    </row>
    <row r="141" spans="7:10" x14ac:dyDescent="0.3">
      <c r="G141">
        <v>139</v>
      </c>
      <c r="H141">
        <f t="shared" si="4"/>
        <v>1.3201196416592136</v>
      </c>
      <c r="J141">
        <f t="shared" si="5"/>
        <v>2.6402392833184273E-3</v>
      </c>
    </row>
    <row r="142" spans="7:10" x14ac:dyDescent="0.3">
      <c r="G142">
        <v>140</v>
      </c>
      <c r="H142">
        <f t="shared" si="4"/>
        <v>1.3227598809425321</v>
      </c>
      <c r="J142">
        <f t="shared" si="5"/>
        <v>2.645519761885064E-3</v>
      </c>
    </row>
    <row r="143" spans="7:10" x14ac:dyDescent="0.3">
      <c r="G143">
        <v>141</v>
      </c>
      <c r="H143">
        <f t="shared" ref="H143:H206" si="6">H142+J142</f>
        <v>1.3254054007044171</v>
      </c>
      <c r="J143">
        <f t="shared" ref="J143:J206" si="7">H143*$I$2</f>
        <v>2.6508108014088342E-3</v>
      </c>
    </row>
    <row r="144" spans="7:10" x14ac:dyDescent="0.3">
      <c r="G144">
        <v>142</v>
      </c>
      <c r="H144">
        <f t="shared" si="6"/>
        <v>1.3280562115058261</v>
      </c>
      <c r="J144">
        <f t="shared" si="7"/>
        <v>2.6561124230116522E-3</v>
      </c>
    </row>
    <row r="145" spans="7:10" x14ac:dyDescent="0.3">
      <c r="G145">
        <v>143</v>
      </c>
      <c r="H145">
        <f t="shared" si="6"/>
        <v>1.3307123239288376</v>
      </c>
      <c r="J145">
        <f t="shared" si="7"/>
        <v>2.6614246478576754E-3</v>
      </c>
    </row>
    <row r="146" spans="7:10" x14ac:dyDescent="0.3">
      <c r="G146">
        <v>144</v>
      </c>
      <c r="H146">
        <f t="shared" si="6"/>
        <v>1.3333737485766952</v>
      </c>
      <c r="J146">
        <f t="shared" si="7"/>
        <v>2.6667474971533906E-3</v>
      </c>
    </row>
    <row r="147" spans="7:10" x14ac:dyDescent="0.3">
      <c r="G147">
        <v>145</v>
      </c>
      <c r="H147">
        <f t="shared" si="6"/>
        <v>1.3360404960738486</v>
      </c>
      <c r="J147">
        <f t="shared" si="7"/>
        <v>2.6720809921476972E-3</v>
      </c>
    </row>
    <row r="148" spans="7:10" x14ac:dyDescent="0.3">
      <c r="G148">
        <v>146</v>
      </c>
      <c r="H148">
        <f t="shared" si="6"/>
        <v>1.3387125770659962</v>
      </c>
      <c r="J148">
        <f t="shared" si="7"/>
        <v>2.6774251541319925E-3</v>
      </c>
    </row>
    <row r="149" spans="7:10" x14ac:dyDescent="0.3">
      <c r="G149">
        <v>147</v>
      </c>
      <c r="H149">
        <f t="shared" si="6"/>
        <v>1.3413900022201282</v>
      </c>
      <c r="J149">
        <f t="shared" si="7"/>
        <v>2.6827800044402564E-3</v>
      </c>
    </row>
    <row r="150" spans="7:10" x14ac:dyDescent="0.3">
      <c r="G150">
        <v>148</v>
      </c>
      <c r="H150">
        <f t="shared" si="6"/>
        <v>1.3440727822245684</v>
      </c>
      <c r="J150">
        <f t="shared" si="7"/>
        <v>2.688145564449137E-3</v>
      </c>
    </row>
    <row r="151" spans="7:10" x14ac:dyDescent="0.3">
      <c r="G151">
        <v>149</v>
      </c>
      <c r="H151">
        <f t="shared" si="6"/>
        <v>1.3467609277890176</v>
      </c>
      <c r="J151">
        <f t="shared" si="7"/>
        <v>2.693521855578035E-3</v>
      </c>
    </row>
    <row r="152" spans="7:10" x14ac:dyDescent="0.3">
      <c r="G152">
        <v>150</v>
      </c>
      <c r="H152">
        <f t="shared" si="6"/>
        <v>1.3494544496445957</v>
      </c>
      <c r="J152">
        <f t="shared" si="7"/>
        <v>2.6989088992891916E-3</v>
      </c>
    </row>
    <row r="153" spans="7:10" x14ac:dyDescent="0.3">
      <c r="G153">
        <v>151</v>
      </c>
      <c r="H153">
        <f t="shared" si="6"/>
        <v>1.352153358543885</v>
      </c>
      <c r="J153">
        <f t="shared" si="7"/>
        <v>2.7043067170877699E-3</v>
      </c>
    </row>
    <row r="154" spans="7:10" x14ac:dyDescent="0.3">
      <c r="G154">
        <v>152</v>
      </c>
      <c r="H154">
        <f t="shared" si="6"/>
        <v>1.3548576652609727</v>
      </c>
      <c r="J154">
        <f t="shared" si="7"/>
        <v>2.7097153305219454E-3</v>
      </c>
    </row>
    <row r="155" spans="7:10" x14ac:dyDescent="0.3">
      <c r="G155">
        <v>153</v>
      </c>
      <c r="H155">
        <f t="shared" si="6"/>
        <v>1.3575673805914947</v>
      </c>
      <c r="J155">
        <f t="shared" si="7"/>
        <v>2.7151347611829896E-3</v>
      </c>
    </row>
    <row r="156" spans="7:10" x14ac:dyDescent="0.3">
      <c r="G156">
        <v>154</v>
      </c>
      <c r="H156">
        <f t="shared" si="6"/>
        <v>1.3602825153526776</v>
      </c>
      <c r="J156">
        <f t="shared" si="7"/>
        <v>2.7205650307053552E-3</v>
      </c>
    </row>
    <row r="157" spans="7:10" x14ac:dyDescent="0.3">
      <c r="G157">
        <v>155</v>
      </c>
      <c r="H157">
        <f t="shared" si="6"/>
        <v>1.363003080383383</v>
      </c>
      <c r="J157">
        <f t="shared" si="7"/>
        <v>2.7260061607667662E-3</v>
      </c>
    </row>
    <row r="158" spans="7:10" x14ac:dyDescent="0.3">
      <c r="G158">
        <v>156</v>
      </c>
      <c r="H158">
        <f t="shared" si="6"/>
        <v>1.3657290865441498</v>
      </c>
      <c r="J158">
        <f t="shared" si="7"/>
        <v>2.7314581730882997E-3</v>
      </c>
    </row>
    <row r="159" spans="7:10" x14ac:dyDescent="0.3">
      <c r="G159">
        <v>157</v>
      </c>
      <c r="H159">
        <f t="shared" si="6"/>
        <v>1.3684605447172382</v>
      </c>
      <c r="J159">
        <f t="shared" si="7"/>
        <v>2.7369210894344765E-3</v>
      </c>
    </row>
    <row r="160" spans="7:10" x14ac:dyDescent="0.3">
      <c r="G160">
        <v>158</v>
      </c>
      <c r="H160">
        <f t="shared" si="6"/>
        <v>1.3711974658066728</v>
      </c>
      <c r="J160">
        <f t="shared" si="7"/>
        <v>2.7423949316133455E-3</v>
      </c>
    </row>
    <row r="161" spans="7:10" x14ac:dyDescent="0.3">
      <c r="G161">
        <v>159</v>
      </c>
      <c r="H161">
        <f t="shared" si="6"/>
        <v>1.3739398607382862</v>
      </c>
      <c r="J161">
        <f t="shared" si="7"/>
        <v>2.7478797214765724E-3</v>
      </c>
    </row>
    <row r="162" spans="7:10" x14ac:dyDescent="0.3">
      <c r="G162">
        <v>160</v>
      </c>
      <c r="H162">
        <f t="shared" si="6"/>
        <v>1.3766877404597628</v>
      </c>
      <c r="J162">
        <f t="shared" si="7"/>
        <v>2.7533754809195257E-3</v>
      </c>
    </row>
    <row r="163" spans="7:10" x14ac:dyDescent="0.3">
      <c r="G163">
        <v>161</v>
      </c>
      <c r="H163">
        <f t="shared" si="6"/>
        <v>1.3794411159406823</v>
      </c>
      <c r="J163">
        <f t="shared" si="7"/>
        <v>2.7588822318813646E-3</v>
      </c>
    </row>
    <row r="164" spans="7:10" x14ac:dyDescent="0.3">
      <c r="G164">
        <v>162</v>
      </c>
      <c r="H164">
        <f t="shared" si="6"/>
        <v>1.3821999981725637</v>
      </c>
      <c r="J164">
        <f t="shared" si="7"/>
        <v>2.7643999963451273E-3</v>
      </c>
    </row>
    <row r="165" spans="7:10" x14ac:dyDescent="0.3">
      <c r="G165">
        <v>163</v>
      </c>
      <c r="H165">
        <f t="shared" si="6"/>
        <v>1.3849643981689088</v>
      </c>
      <c r="J165">
        <f t="shared" si="7"/>
        <v>2.7699287963378178E-3</v>
      </c>
    </row>
    <row r="166" spans="7:10" x14ac:dyDescent="0.3">
      <c r="G166">
        <v>164</v>
      </c>
      <c r="H166">
        <f t="shared" si="6"/>
        <v>1.3877343269652467</v>
      </c>
      <c r="J166">
        <f t="shared" si="7"/>
        <v>2.7754686539304932E-3</v>
      </c>
    </row>
    <row r="167" spans="7:10" x14ac:dyDescent="0.3">
      <c r="G167">
        <v>165</v>
      </c>
      <c r="H167">
        <f t="shared" si="6"/>
        <v>1.3905097956191772</v>
      </c>
      <c r="J167">
        <f t="shared" si="7"/>
        <v>2.7810195912383543E-3</v>
      </c>
    </row>
    <row r="168" spans="7:10" x14ac:dyDescent="0.3">
      <c r="G168">
        <v>166</v>
      </c>
      <c r="H168">
        <f t="shared" si="6"/>
        <v>1.3932908152104155</v>
      </c>
      <c r="J168">
        <f t="shared" si="7"/>
        <v>2.7865816304208312E-3</v>
      </c>
    </row>
    <row r="169" spans="7:10" x14ac:dyDescent="0.3">
      <c r="G169">
        <v>167</v>
      </c>
      <c r="H169">
        <f t="shared" si="6"/>
        <v>1.3960773968408364</v>
      </c>
      <c r="J169">
        <f t="shared" si="7"/>
        <v>2.7921547936816727E-3</v>
      </c>
    </row>
    <row r="170" spans="7:10" x14ac:dyDescent="0.3">
      <c r="G170">
        <v>168</v>
      </c>
      <c r="H170">
        <f t="shared" si="6"/>
        <v>1.3988695516345182</v>
      </c>
      <c r="J170">
        <f t="shared" si="7"/>
        <v>2.7977391032690366E-3</v>
      </c>
    </row>
    <row r="171" spans="7:10" x14ac:dyDescent="0.3">
      <c r="G171">
        <v>169</v>
      </c>
      <c r="H171">
        <f t="shared" si="6"/>
        <v>1.4016672907377872</v>
      </c>
      <c r="J171">
        <f t="shared" si="7"/>
        <v>2.8033345814755745E-3</v>
      </c>
    </row>
    <row r="172" spans="7:10" x14ac:dyDescent="0.3">
      <c r="G172">
        <v>170</v>
      </c>
      <c r="H172">
        <f t="shared" si="6"/>
        <v>1.4044706253192627</v>
      </c>
      <c r="J172">
        <f t="shared" si="7"/>
        <v>2.8089412506385253E-3</v>
      </c>
    </row>
    <row r="173" spans="7:10" x14ac:dyDescent="0.3">
      <c r="G173">
        <v>171</v>
      </c>
      <c r="H173">
        <f t="shared" si="6"/>
        <v>1.4072795665699012</v>
      </c>
      <c r="J173">
        <f t="shared" si="7"/>
        <v>2.8145591331398025E-3</v>
      </c>
    </row>
    <row r="174" spans="7:10" x14ac:dyDescent="0.3">
      <c r="G174">
        <v>172</v>
      </c>
      <c r="H174">
        <f t="shared" si="6"/>
        <v>1.410094125703041</v>
      </c>
      <c r="J174">
        <f t="shared" si="7"/>
        <v>2.8201882514060821E-3</v>
      </c>
    </row>
    <row r="175" spans="7:10" x14ac:dyDescent="0.3">
      <c r="G175">
        <v>173</v>
      </c>
      <c r="H175">
        <f t="shared" si="6"/>
        <v>1.4129143139544471</v>
      </c>
      <c r="J175">
        <f t="shared" si="7"/>
        <v>2.8258286279088944E-3</v>
      </c>
    </row>
    <row r="176" spans="7:10" x14ac:dyDescent="0.3">
      <c r="G176">
        <v>174</v>
      </c>
      <c r="H176">
        <f t="shared" si="6"/>
        <v>1.4157401425823559</v>
      </c>
      <c r="J176">
        <f t="shared" si="7"/>
        <v>2.8314802851647121E-3</v>
      </c>
    </row>
    <row r="177" spans="7:10" x14ac:dyDescent="0.3">
      <c r="G177">
        <v>175</v>
      </c>
      <c r="H177">
        <f t="shared" si="6"/>
        <v>1.4185716228675207</v>
      </c>
      <c r="J177">
        <f t="shared" si="7"/>
        <v>2.8371432457350416E-3</v>
      </c>
    </row>
    <row r="178" spans="7:10" x14ac:dyDescent="0.3">
      <c r="G178">
        <v>176</v>
      </c>
      <c r="H178">
        <f t="shared" si="6"/>
        <v>1.4214087661132557</v>
      </c>
      <c r="J178">
        <f t="shared" si="7"/>
        <v>2.8428175322265116E-3</v>
      </c>
    </row>
    <row r="179" spans="7:10" x14ac:dyDescent="0.3">
      <c r="G179">
        <v>177</v>
      </c>
      <c r="H179">
        <f t="shared" si="6"/>
        <v>1.4242515836454823</v>
      </c>
      <c r="J179">
        <f t="shared" si="7"/>
        <v>2.8485031672909646E-3</v>
      </c>
    </row>
    <row r="180" spans="7:10" x14ac:dyDescent="0.3">
      <c r="G180">
        <v>178</v>
      </c>
      <c r="H180">
        <f t="shared" si="6"/>
        <v>1.4271000868127732</v>
      </c>
      <c r="J180">
        <f t="shared" si="7"/>
        <v>2.8542001736255465E-3</v>
      </c>
    </row>
    <row r="181" spans="7:10" x14ac:dyDescent="0.3">
      <c r="G181">
        <v>179</v>
      </c>
      <c r="H181">
        <f t="shared" si="6"/>
        <v>1.4299542869863988</v>
      </c>
      <c r="J181">
        <f t="shared" si="7"/>
        <v>2.8599085739727977E-3</v>
      </c>
    </row>
    <row r="182" spans="7:10" x14ac:dyDescent="0.3">
      <c r="G182">
        <v>180</v>
      </c>
      <c r="H182">
        <f t="shared" si="6"/>
        <v>1.4328141955603717</v>
      </c>
      <c r="J182">
        <f t="shared" si="7"/>
        <v>2.8656283911207433E-3</v>
      </c>
    </row>
    <row r="183" spans="7:10" x14ac:dyDescent="0.3">
      <c r="G183">
        <v>181</v>
      </c>
      <c r="H183">
        <f t="shared" si="6"/>
        <v>1.4356798239514925</v>
      </c>
      <c r="J183">
        <f t="shared" si="7"/>
        <v>2.8713596479029851E-3</v>
      </c>
    </row>
    <row r="184" spans="7:10" x14ac:dyDescent="0.3">
      <c r="G184">
        <v>182</v>
      </c>
      <c r="H184">
        <f t="shared" si="6"/>
        <v>1.4385511835993956</v>
      </c>
      <c r="J184">
        <f t="shared" si="7"/>
        <v>2.8771023671987912E-3</v>
      </c>
    </row>
    <row r="185" spans="7:10" x14ac:dyDescent="0.3">
      <c r="G185">
        <v>183</v>
      </c>
      <c r="H185">
        <f t="shared" si="6"/>
        <v>1.4414282859665943</v>
      </c>
      <c r="J185">
        <f t="shared" si="7"/>
        <v>2.8828565719331888E-3</v>
      </c>
    </row>
    <row r="186" spans="7:10" x14ac:dyDescent="0.3">
      <c r="G186">
        <v>184</v>
      </c>
      <c r="H186">
        <f t="shared" si="6"/>
        <v>1.4443111425385275</v>
      </c>
      <c r="J186">
        <f t="shared" si="7"/>
        <v>2.8886222850770553E-3</v>
      </c>
    </row>
    <row r="187" spans="7:10" x14ac:dyDescent="0.3">
      <c r="G187">
        <v>185</v>
      </c>
      <c r="H187">
        <f t="shared" si="6"/>
        <v>1.4471997648236046</v>
      </c>
      <c r="J187">
        <f t="shared" si="7"/>
        <v>2.8943995296472091E-3</v>
      </c>
    </row>
    <row r="188" spans="7:10" x14ac:dyDescent="0.3">
      <c r="G188">
        <v>186</v>
      </c>
      <c r="H188">
        <f t="shared" si="6"/>
        <v>1.4500941643532519</v>
      </c>
      <c r="J188">
        <f t="shared" si="7"/>
        <v>2.900188328706504E-3</v>
      </c>
    </row>
    <row r="189" spans="7:10" x14ac:dyDescent="0.3">
      <c r="G189">
        <v>187</v>
      </c>
      <c r="H189">
        <f t="shared" si="6"/>
        <v>1.4529943526819584</v>
      </c>
      <c r="J189">
        <f t="shared" si="7"/>
        <v>2.905988705363917E-3</v>
      </c>
    </row>
    <row r="190" spans="7:10" x14ac:dyDescent="0.3">
      <c r="G190">
        <v>188</v>
      </c>
      <c r="H190">
        <f t="shared" si="6"/>
        <v>1.4559003413873224</v>
      </c>
      <c r="J190">
        <f t="shared" si="7"/>
        <v>2.911800682774645E-3</v>
      </c>
    </row>
    <row r="191" spans="7:10" x14ac:dyDescent="0.3">
      <c r="G191">
        <v>189</v>
      </c>
      <c r="H191">
        <f t="shared" si="6"/>
        <v>1.458812142070097</v>
      </c>
      <c r="J191">
        <f t="shared" si="7"/>
        <v>2.9176242841401942E-3</v>
      </c>
    </row>
    <row r="192" spans="7:10" x14ac:dyDescent="0.3">
      <c r="G192">
        <v>190</v>
      </c>
      <c r="H192">
        <f t="shared" si="6"/>
        <v>1.4617297663542372</v>
      </c>
      <c r="J192">
        <f t="shared" si="7"/>
        <v>2.9234595327084743E-3</v>
      </c>
    </row>
    <row r="193" spans="7:10" x14ac:dyDescent="0.3">
      <c r="G193">
        <v>191</v>
      </c>
      <c r="H193">
        <f t="shared" si="6"/>
        <v>1.4646532258869458</v>
      </c>
      <c r="J193">
        <f t="shared" si="7"/>
        <v>2.9293064517738917E-3</v>
      </c>
    </row>
    <row r="194" spans="7:10" x14ac:dyDescent="0.3">
      <c r="G194">
        <v>192</v>
      </c>
      <c r="H194">
        <f t="shared" si="6"/>
        <v>1.4675825323387197</v>
      </c>
      <c r="J194">
        <f t="shared" si="7"/>
        <v>2.9351650646774396E-3</v>
      </c>
    </row>
    <row r="195" spans="7:10" x14ac:dyDescent="0.3">
      <c r="G195">
        <v>193</v>
      </c>
      <c r="H195">
        <f t="shared" si="6"/>
        <v>1.4705176974033971</v>
      </c>
      <c r="J195">
        <f t="shared" si="7"/>
        <v>2.9410353948067943E-3</v>
      </c>
    </row>
    <row r="196" spans="7:10" x14ac:dyDescent="0.3">
      <c r="G196">
        <v>194</v>
      </c>
      <c r="H196">
        <f t="shared" si="6"/>
        <v>1.4734587327982038</v>
      </c>
      <c r="J196">
        <f t="shared" si="7"/>
        <v>2.9469174655964076E-3</v>
      </c>
    </row>
    <row r="197" spans="7:10" x14ac:dyDescent="0.3">
      <c r="G197">
        <v>195</v>
      </c>
      <c r="H197">
        <f t="shared" si="6"/>
        <v>1.4764056502638003</v>
      </c>
      <c r="J197">
        <f t="shared" si="7"/>
        <v>2.9528113005276007E-3</v>
      </c>
    </row>
    <row r="198" spans="7:10" x14ac:dyDescent="0.3">
      <c r="G198">
        <v>196</v>
      </c>
      <c r="H198">
        <f t="shared" si="6"/>
        <v>1.4793584615643278</v>
      </c>
      <c r="J198">
        <f t="shared" si="7"/>
        <v>2.9587169231286557E-3</v>
      </c>
    </row>
    <row r="199" spans="7:10" x14ac:dyDescent="0.3">
      <c r="G199">
        <v>197</v>
      </c>
      <c r="H199">
        <f t="shared" si="6"/>
        <v>1.4823171784874565</v>
      </c>
      <c r="J199">
        <f t="shared" si="7"/>
        <v>2.964634356974913E-3</v>
      </c>
    </row>
    <row r="200" spans="7:10" x14ac:dyDescent="0.3">
      <c r="G200">
        <v>198</v>
      </c>
      <c r="H200">
        <f t="shared" si="6"/>
        <v>1.4852818128444314</v>
      </c>
      <c r="J200">
        <f t="shared" si="7"/>
        <v>2.970563625688863E-3</v>
      </c>
    </row>
    <row r="201" spans="7:10" x14ac:dyDescent="0.3">
      <c r="G201">
        <v>199</v>
      </c>
      <c r="H201">
        <f t="shared" si="6"/>
        <v>1.4882523764701203</v>
      </c>
      <c r="J201">
        <f t="shared" si="7"/>
        <v>2.9765047529402406E-3</v>
      </c>
    </row>
    <row r="202" spans="7:10" x14ac:dyDescent="0.3">
      <c r="G202">
        <v>200</v>
      </c>
      <c r="H202">
        <f t="shared" si="6"/>
        <v>1.4912288812230605</v>
      </c>
      <c r="J202">
        <f t="shared" si="7"/>
        <v>2.982457762446121E-3</v>
      </c>
    </row>
    <row r="203" spans="7:10" x14ac:dyDescent="0.3">
      <c r="G203">
        <v>201</v>
      </c>
      <c r="H203">
        <f t="shared" si="6"/>
        <v>1.4942113389855067</v>
      </c>
      <c r="J203">
        <f t="shared" si="7"/>
        <v>2.9884226779710137E-3</v>
      </c>
    </row>
    <row r="204" spans="7:10" x14ac:dyDescent="0.3">
      <c r="G204">
        <v>202</v>
      </c>
      <c r="H204">
        <f t="shared" si="6"/>
        <v>1.4971997616634778</v>
      </c>
      <c r="J204">
        <f t="shared" si="7"/>
        <v>2.9943995233269556E-3</v>
      </c>
    </row>
    <row r="205" spans="7:10" x14ac:dyDescent="0.3">
      <c r="G205">
        <v>203</v>
      </c>
      <c r="H205">
        <f t="shared" si="6"/>
        <v>1.5001941611868048</v>
      </c>
      <c r="J205">
        <f t="shared" si="7"/>
        <v>3.0003883223736097E-3</v>
      </c>
    </row>
    <row r="206" spans="7:10" x14ac:dyDescent="0.3">
      <c r="G206">
        <v>204</v>
      </c>
      <c r="H206">
        <f t="shared" si="6"/>
        <v>1.5031945495091785</v>
      </c>
      <c r="J206">
        <f t="shared" si="7"/>
        <v>3.0063890990183573E-3</v>
      </c>
    </row>
    <row r="207" spans="7:10" x14ac:dyDescent="0.3">
      <c r="G207">
        <v>205</v>
      </c>
      <c r="H207">
        <f t="shared" ref="H207:H270" si="8">H206+J206</f>
        <v>1.5062009386081969</v>
      </c>
      <c r="J207">
        <f t="shared" ref="J207:J270" si="9">H207*$I$2</f>
        <v>3.0124018772163938E-3</v>
      </c>
    </row>
    <row r="208" spans="7:10" x14ac:dyDescent="0.3">
      <c r="G208">
        <v>206</v>
      </c>
      <c r="H208">
        <f t="shared" si="8"/>
        <v>1.5092133404854133</v>
      </c>
      <c r="J208">
        <f t="shared" si="9"/>
        <v>3.0184266809708269E-3</v>
      </c>
    </row>
    <row r="209" spans="7:10" x14ac:dyDescent="0.3">
      <c r="G209">
        <v>207</v>
      </c>
      <c r="H209">
        <f t="shared" si="8"/>
        <v>1.5122317671663841</v>
      </c>
      <c r="J209">
        <f t="shared" si="9"/>
        <v>3.0244635343327684E-3</v>
      </c>
    </row>
    <row r="210" spans="7:10" x14ac:dyDescent="0.3">
      <c r="G210">
        <v>208</v>
      </c>
      <c r="H210">
        <f t="shared" si="8"/>
        <v>1.5152562307007169</v>
      </c>
      <c r="J210">
        <f t="shared" si="9"/>
        <v>3.0305124614014339E-3</v>
      </c>
    </row>
    <row r="211" spans="7:10" x14ac:dyDescent="0.3">
      <c r="G211">
        <v>209</v>
      </c>
      <c r="H211">
        <f t="shared" si="8"/>
        <v>1.5182867431621183</v>
      </c>
      <c r="J211">
        <f t="shared" si="9"/>
        <v>3.0365734863242368E-3</v>
      </c>
    </row>
    <row r="212" spans="7:10" x14ac:dyDescent="0.3">
      <c r="G212">
        <v>210</v>
      </c>
      <c r="H212">
        <f t="shared" si="8"/>
        <v>1.5213233166484426</v>
      </c>
      <c r="J212">
        <f t="shared" si="9"/>
        <v>3.042646633296885E-3</v>
      </c>
    </row>
    <row r="213" spans="7:10" x14ac:dyDescent="0.3">
      <c r="G213">
        <v>211</v>
      </c>
      <c r="H213">
        <f t="shared" si="8"/>
        <v>1.5243659632817395</v>
      </c>
      <c r="J213">
        <f t="shared" si="9"/>
        <v>3.048731926563479E-3</v>
      </c>
    </row>
    <row r="214" spans="7:10" x14ac:dyDescent="0.3">
      <c r="G214">
        <v>212</v>
      </c>
      <c r="H214">
        <f t="shared" si="8"/>
        <v>1.527414695208303</v>
      </c>
      <c r="J214">
        <f t="shared" si="9"/>
        <v>3.054829390416606E-3</v>
      </c>
    </row>
    <row r="215" spans="7:10" x14ac:dyDescent="0.3">
      <c r="G215">
        <v>213</v>
      </c>
      <c r="H215">
        <f t="shared" si="8"/>
        <v>1.5304695245987197</v>
      </c>
      <c r="J215">
        <f t="shared" si="9"/>
        <v>3.0609390491974395E-3</v>
      </c>
    </row>
    <row r="216" spans="7:10" x14ac:dyDescent="0.3">
      <c r="G216">
        <v>214</v>
      </c>
      <c r="H216">
        <f t="shared" si="8"/>
        <v>1.533530463647917</v>
      </c>
      <c r="J216">
        <f t="shared" si="9"/>
        <v>3.0670609272958342E-3</v>
      </c>
    </row>
    <row r="217" spans="7:10" x14ac:dyDescent="0.3">
      <c r="G217">
        <v>215</v>
      </c>
      <c r="H217">
        <f t="shared" si="8"/>
        <v>1.5365975245752128</v>
      </c>
      <c r="J217">
        <f t="shared" si="9"/>
        <v>3.0731950491504258E-3</v>
      </c>
    </row>
    <row r="218" spans="7:10" x14ac:dyDescent="0.3">
      <c r="G218">
        <v>216</v>
      </c>
      <c r="H218">
        <f t="shared" si="8"/>
        <v>1.5396707196243633</v>
      </c>
      <c r="J218">
        <f t="shared" si="9"/>
        <v>3.0793414392487266E-3</v>
      </c>
    </row>
    <row r="219" spans="7:10" x14ac:dyDescent="0.3">
      <c r="G219">
        <v>217</v>
      </c>
      <c r="H219">
        <f t="shared" si="8"/>
        <v>1.542750061063612</v>
      </c>
      <c r="J219">
        <f t="shared" si="9"/>
        <v>3.0855001221272243E-3</v>
      </c>
    </row>
    <row r="220" spans="7:10" x14ac:dyDescent="0.3">
      <c r="G220">
        <v>218</v>
      </c>
      <c r="H220">
        <f t="shared" si="8"/>
        <v>1.5458355611857393</v>
      </c>
      <c r="J220">
        <f t="shared" si="9"/>
        <v>3.0916711223714787E-3</v>
      </c>
    </row>
    <row r="221" spans="7:10" x14ac:dyDescent="0.3">
      <c r="G221">
        <v>219</v>
      </c>
      <c r="H221">
        <f t="shared" si="8"/>
        <v>1.5489272323081107</v>
      </c>
      <c r="J221">
        <f t="shared" si="9"/>
        <v>3.0978544646162215E-3</v>
      </c>
    </row>
    <row r="222" spans="7:10" x14ac:dyDescent="0.3">
      <c r="G222">
        <v>220</v>
      </c>
      <c r="H222">
        <f t="shared" si="8"/>
        <v>1.552025086772727</v>
      </c>
      <c r="J222">
        <f t="shared" si="9"/>
        <v>3.1040501735454542E-3</v>
      </c>
    </row>
    <row r="223" spans="7:10" x14ac:dyDescent="0.3">
      <c r="G223">
        <v>221</v>
      </c>
      <c r="H223">
        <f t="shared" si="8"/>
        <v>1.5551291369462725</v>
      </c>
      <c r="J223">
        <f t="shared" si="9"/>
        <v>3.1102582738925452E-3</v>
      </c>
    </row>
    <row r="224" spans="7:10" x14ac:dyDescent="0.3">
      <c r="G224">
        <v>222</v>
      </c>
      <c r="H224">
        <f t="shared" si="8"/>
        <v>1.558239395220165</v>
      </c>
      <c r="J224">
        <f t="shared" si="9"/>
        <v>3.1164787904403302E-3</v>
      </c>
    </row>
    <row r="225" spans="7:10" x14ac:dyDescent="0.3">
      <c r="G225">
        <v>223</v>
      </c>
      <c r="H225">
        <f t="shared" si="8"/>
        <v>1.5613558740106053</v>
      </c>
      <c r="J225">
        <f t="shared" si="9"/>
        <v>3.1227117480212107E-3</v>
      </c>
    </row>
    <row r="226" spans="7:10" x14ac:dyDescent="0.3">
      <c r="G226">
        <v>224</v>
      </c>
      <c r="H226">
        <f t="shared" si="8"/>
        <v>1.5644785857586265</v>
      </c>
      <c r="J226">
        <f t="shared" si="9"/>
        <v>3.128957171517253E-3</v>
      </c>
    </row>
    <row r="227" spans="7:10" x14ac:dyDescent="0.3">
      <c r="G227">
        <v>225</v>
      </c>
      <c r="H227">
        <f t="shared" si="8"/>
        <v>1.5676075429301437</v>
      </c>
      <c r="J227">
        <f t="shared" si="9"/>
        <v>3.1352150858602874E-3</v>
      </c>
    </row>
    <row r="228" spans="7:10" x14ac:dyDescent="0.3">
      <c r="G228">
        <v>226</v>
      </c>
      <c r="H228">
        <f t="shared" si="8"/>
        <v>1.570742758016004</v>
      </c>
      <c r="J228">
        <f t="shared" si="9"/>
        <v>3.1414855160320082E-3</v>
      </c>
    </row>
    <row r="229" spans="7:10" x14ac:dyDescent="0.3">
      <c r="G229">
        <v>227</v>
      </c>
      <c r="H229">
        <f t="shared" si="8"/>
        <v>1.5738842435320362</v>
      </c>
      <c r="J229">
        <f t="shared" si="9"/>
        <v>3.1477684870640722E-3</v>
      </c>
    </row>
    <row r="230" spans="7:10" x14ac:dyDescent="0.3">
      <c r="G230">
        <v>228</v>
      </c>
      <c r="H230">
        <f t="shared" si="8"/>
        <v>1.5770320120191001</v>
      </c>
      <c r="J230">
        <f t="shared" si="9"/>
        <v>3.1540640240382005E-3</v>
      </c>
    </row>
    <row r="231" spans="7:10" x14ac:dyDescent="0.3">
      <c r="G231">
        <v>229</v>
      </c>
      <c r="H231">
        <f t="shared" si="8"/>
        <v>1.5801860760431383</v>
      </c>
      <c r="J231">
        <f t="shared" si="9"/>
        <v>3.1603721520862766E-3</v>
      </c>
    </row>
    <row r="232" spans="7:10" x14ac:dyDescent="0.3">
      <c r="G232">
        <v>230</v>
      </c>
      <c r="H232">
        <f t="shared" si="8"/>
        <v>1.5833464481952246</v>
      </c>
      <c r="J232">
        <f t="shared" si="9"/>
        <v>3.1666928963904493E-3</v>
      </c>
    </row>
    <row r="233" spans="7:10" x14ac:dyDescent="0.3">
      <c r="G233">
        <v>231</v>
      </c>
      <c r="H233">
        <f t="shared" si="8"/>
        <v>1.5865131410916151</v>
      </c>
      <c r="J233">
        <f t="shared" si="9"/>
        <v>3.1730262821832301E-3</v>
      </c>
    </row>
    <row r="234" spans="7:10" x14ac:dyDescent="0.3">
      <c r="G234">
        <v>232</v>
      </c>
      <c r="H234">
        <f t="shared" si="8"/>
        <v>1.5896861673737983</v>
      </c>
      <c r="J234">
        <f t="shared" si="9"/>
        <v>3.1793723347475966E-3</v>
      </c>
    </row>
    <row r="235" spans="7:10" x14ac:dyDescent="0.3">
      <c r="G235">
        <v>233</v>
      </c>
      <c r="H235">
        <f t="shared" si="8"/>
        <v>1.5928655397085458</v>
      </c>
      <c r="J235">
        <f t="shared" si="9"/>
        <v>3.1857310794170916E-3</v>
      </c>
    </row>
    <row r="236" spans="7:10" x14ac:dyDescent="0.3">
      <c r="G236">
        <v>234</v>
      </c>
      <c r="H236">
        <f t="shared" si="8"/>
        <v>1.5960512707879628</v>
      </c>
      <c r="J236">
        <f t="shared" si="9"/>
        <v>3.1921025415759256E-3</v>
      </c>
    </row>
    <row r="237" spans="7:10" x14ac:dyDescent="0.3">
      <c r="G237">
        <v>235</v>
      </c>
      <c r="H237">
        <f t="shared" si="8"/>
        <v>1.5992433733295388</v>
      </c>
      <c r="J237">
        <f t="shared" si="9"/>
        <v>3.1984867466590778E-3</v>
      </c>
    </row>
    <row r="238" spans="7:10" x14ac:dyDescent="0.3">
      <c r="G238">
        <v>236</v>
      </c>
      <c r="H238">
        <f t="shared" si="8"/>
        <v>1.6024418600761978</v>
      </c>
      <c r="J238">
        <f t="shared" si="9"/>
        <v>3.2048837201523956E-3</v>
      </c>
    </row>
    <row r="239" spans="7:10" x14ac:dyDescent="0.3">
      <c r="G239">
        <v>237</v>
      </c>
      <c r="H239">
        <f t="shared" si="8"/>
        <v>1.6056467437963502</v>
      </c>
      <c r="J239">
        <f t="shared" si="9"/>
        <v>3.2112934875927006E-3</v>
      </c>
    </row>
    <row r="240" spans="7:10" x14ac:dyDescent="0.3">
      <c r="G240">
        <v>238</v>
      </c>
      <c r="H240">
        <f t="shared" si="8"/>
        <v>1.6088580372839429</v>
      </c>
      <c r="J240">
        <f t="shared" si="9"/>
        <v>3.217716074567886E-3</v>
      </c>
    </row>
    <row r="241" spans="7:10" x14ac:dyDescent="0.3">
      <c r="G241">
        <v>239</v>
      </c>
      <c r="H241">
        <f t="shared" si="8"/>
        <v>1.6120757533585108</v>
      </c>
      <c r="J241">
        <f t="shared" si="9"/>
        <v>3.2241515067170218E-3</v>
      </c>
    </row>
    <row r="242" spans="7:10" x14ac:dyDescent="0.3">
      <c r="G242">
        <v>240</v>
      </c>
      <c r="H242">
        <f t="shared" si="8"/>
        <v>1.6152999048652279</v>
      </c>
      <c r="J242">
        <f t="shared" si="9"/>
        <v>3.2305998097304557E-3</v>
      </c>
    </row>
    <row r="243" spans="7:10" x14ac:dyDescent="0.3">
      <c r="G243">
        <v>241</v>
      </c>
      <c r="H243">
        <f t="shared" si="8"/>
        <v>1.6185305046749583</v>
      </c>
      <c r="J243">
        <f t="shared" si="9"/>
        <v>3.2370610093499165E-3</v>
      </c>
    </row>
    <row r="244" spans="7:10" x14ac:dyDescent="0.3">
      <c r="G244">
        <v>242</v>
      </c>
      <c r="H244">
        <f t="shared" si="8"/>
        <v>1.6217675656843082</v>
      </c>
      <c r="J244">
        <f t="shared" si="9"/>
        <v>3.2435351313686166E-3</v>
      </c>
    </row>
    <row r="245" spans="7:10" x14ac:dyDescent="0.3">
      <c r="G245">
        <v>243</v>
      </c>
      <c r="H245">
        <f t="shared" si="8"/>
        <v>1.6250111008156769</v>
      </c>
      <c r="J245">
        <f t="shared" si="9"/>
        <v>3.250022201631354E-3</v>
      </c>
    </row>
    <row r="246" spans="7:10" x14ac:dyDescent="0.3">
      <c r="G246">
        <v>244</v>
      </c>
      <c r="H246">
        <f t="shared" si="8"/>
        <v>1.6282611230173083</v>
      </c>
      <c r="J246">
        <f t="shared" si="9"/>
        <v>3.2565222460346167E-3</v>
      </c>
    </row>
    <row r="247" spans="7:10" x14ac:dyDescent="0.3">
      <c r="G247">
        <v>245</v>
      </c>
      <c r="H247">
        <f t="shared" si="8"/>
        <v>1.6315176452633429</v>
      </c>
      <c r="J247">
        <f t="shared" si="9"/>
        <v>3.2630352905266857E-3</v>
      </c>
    </row>
    <row r="248" spans="7:10" x14ac:dyDescent="0.3">
      <c r="G248">
        <v>246</v>
      </c>
      <c r="H248">
        <f t="shared" si="8"/>
        <v>1.6347806805538696</v>
      </c>
      <c r="J248">
        <f t="shared" si="9"/>
        <v>3.2695613611077395E-3</v>
      </c>
    </row>
    <row r="249" spans="7:10" x14ac:dyDescent="0.3">
      <c r="G249">
        <v>247</v>
      </c>
      <c r="H249">
        <f t="shared" si="8"/>
        <v>1.6380502419149774</v>
      </c>
      <c r="J249">
        <f t="shared" si="9"/>
        <v>3.2761004838299549E-3</v>
      </c>
    </row>
    <row r="250" spans="7:10" x14ac:dyDescent="0.3">
      <c r="G250">
        <v>248</v>
      </c>
      <c r="H250">
        <f t="shared" si="8"/>
        <v>1.6413263423988074</v>
      </c>
      <c r="J250">
        <f t="shared" si="9"/>
        <v>3.2826526847976149E-3</v>
      </c>
    </row>
    <row r="251" spans="7:10" x14ac:dyDescent="0.3">
      <c r="G251">
        <v>249</v>
      </c>
      <c r="H251">
        <f t="shared" si="8"/>
        <v>1.6446089950836049</v>
      </c>
      <c r="J251">
        <f t="shared" si="9"/>
        <v>3.28921799016721E-3</v>
      </c>
    </row>
    <row r="252" spans="7:10" x14ac:dyDescent="0.3">
      <c r="G252">
        <v>250</v>
      </c>
      <c r="H252">
        <f t="shared" si="8"/>
        <v>1.647898213073772</v>
      </c>
      <c r="J252">
        <f t="shared" si="9"/>
        <v>3.295796426147544E-3</v>
      </c>
    </row>
    <row r="253" spans="7:10" x14ac:dyDescent="0.3">
      <c r="G253">
        <v>251</v>
      </c>
      <c r="H253">
        <f t="shared" si="8"/>
        <v>1.6511940094999196</v>
      </c>
      <c r="J253">
        <f t="shared" si="9"/>
        <v>3.3023880189998393E-3</v>
      </c>
    </row>
    <row r="254" spans="7:10" x14ac:dyDescent="0.3">
      <c r="G254">
        <v>252</v>
      </c>
      <c r="H254">
        <f t="shared" si="8"/>
        <v>1.6544963975189193</v>
      </c>
      <c r="J254">
        <f t="shared" si="9"/>
        <v>3.3089927950378387E-3</v>
      </c>
    </row>
    <row r="255" spans="7:10" x14ac:dyDescent="0.3">
      <c r="G255">
        <v>253</v>
      </c>
      <c r="H255">
        <f t="shared" si="8"/>
        <v>1.6578053903139571</v>
      </c>
      <c r="J255">
        <f t="shared" si="9"/>
        <v>3.3156107806279144E-3</v>
      </c>
    </row>
    <row r="256" spans="7:10" x14ac:dyDescent="0.3">
      <c r="G256">
        <v>254</v>
      </c>
      <c r="H256">
        <f t="shared" si="8"/>
        <v>1.6611210010945849</v>
      </c>
      <c r="J256">
        <f t="shared" si="9"/>
        <v>3.3222420021891698E-3</v>
      </c>
    </row>
    <row r="257" spans="7:10" x14ac:dyDescent="0.3">
      <c r="G257">
        <v>255</v>
      </c>
      <c r="H257">
        <f t="shared" si="8"/>
        <v>1.6644432430967742</v>
      </c>
      <c r="J257">
        <f t="shared" si="9"/>
        <v>3.3288864861935482E-3</v>
      </c>
    </row>
    <row r="258" spans="7:10" x14ac:dyDescent="0.3">
      <c r="G258">
        <v>256</v>
      </c>
      <c r="H258">
        <f t="shared" si="8"/>
        <v>1.6677721295829677</v>
      </c>
      <c r="J258">
        <f t="shared" si="9"/>
        <v>3.3355442591659354E-3</v>
      </c>
    </row>
    <row r="259" spans="7:10" x14ac:dyDescent="0.3">
      <c r="G259">
        <v>257</v>
      </c>
      <c r="H259">
        <f t="shared" si="8"/>
        <v>1.6711076738421338</v>
      </c>
      <c r="J259">
        <f t="shared" si="9"/>
        <v>3.3422153476842676E-3</v>
      </c>
    </row>
    <row r="260" spans="7:10" x14ac:dyDescent="0.3">
      <c r="G260">
        <v>258</v>
      </c>
      <c r="H260">
        <f t="shared" si="8"/>
        <v>1.6744498891898181</v>
      </c>
      <c r="J260">
        <f t="shared" si="9"/>
        <v>3.3488997783796362E-3</v>
      </c>
    </row>
    <row r="261" spans="7:10" x14ac:dyDescent="0.3">
      <c r="G261">
        <v>259</v>
      </c>
      <c r="H261">
        <f t="shared" si="8"/>
        <v>1.6777987889681978</v>
      </c>
      <c r="J261">
        <f t="shared" si="9"/>
        <v>3.3555975779363954E-3</v>
      </c>
    </row>
    <row r="262" spans="7:10" x14ac:dyDescent="0.3">
      <c r="G262">
        <v>260</v>
      </c>
      <c r="H262">
        <f t="shared" si="8"/>
        <v>1.6811543865461342</v>
      </c>
      <c r="J262">
        <f t="shared" si="9"/>
        <v>3.3623087730922686E-3</v>
      </c>
    </row>
    <row r="263" spans="7:10" x14ac:dyDescent="0.3">
      <c r="G263">
        <v>261</v>
      </c>
      <c r="H263">
        <f t="shared" si="8"/>
        <v>1.6845166953192265</v>
      </c>
      <c r="J263">
        <f t="shared" si="9"/>
        <v>3.369033390638453E-3</v>
      </c>
    </row>
    <row r="264" spans="7:10" x14ac:dyDescent="0.3">
      <c r="G264">
        <v>262</v>
      </c>
      <c r="H264">
        <f t="shared" si="8"/>
        <v>1.687885728709865</v>
      </c>
      <c r="J264">
        <f t="shared" si="9"/>
        <v>3.3757714574197302E-3</v>
      </c>
    </row>
    <row r="265" spans="7:10" x14ac:dyDescent="0.3">
      <c r="G265">
        <v>263</v>
      </c>
      <c r="H265">
        <f t="shared" si="8"/>
        <v>1.6912615001672846</v>
      </c>
      <c r="J265">
        <f t="shared" si="9"/>
        <v>3.3825230003345693E-3</v>
      </c>
    </row>
    <row r="266" spans="7:10" x14ac:dyDescent="0.3">
      <c r="G266">
        <v>264</v>
      </c>
      <c r="H266">
        <f t="shared" si="8"/>
        <v>1.6946440231676192</v>
      </c>
      <c r="J266">
        <f t="shared" si="9"/>
        <v>3.3892880463352384E-3</v>
      </c>
    </row>
    <row r="267" spans="7:10" x14ac:dyDescent="0.3">
      <c r="G267">
        <v>265</v>
      </c>
      <c r="H267">
        <f t="shared" si="8"/>
        <v>1.6980333112139545</v>
      </c>
      <c r="J267">
        <f t="shared" si="9"/>
        <v>3.3960666224279092E-3</v>
      </c>
    </row>
    <row r="268" spans="7:10" x14ac:dyDescent="0.3">
      <c r="G268">
        <v>266</v>
      </c>
      <c r="H268">
        <f t="shared" si="8"/>
        <v>1.7014293778363825</v>
      </c>
      <c r="J268">
        <f t="shared" si="9"/>
        <v>3.4028587556727652E-3</v>
      </c>
    </row>
    <row r="269" spans="7:10" x14ac:dyDescent="0.3">
      <c r="G269">
        <v>267</v>
      </c>
      <c r="H269">
        <f t="shared" si="8"/>
        <v>1.7048322365920552</v>
      </c>
      <c r="J269">
        <f t="shared" si="9"/>
        <v>3.4096644731841106E-3</v>
      </c>
    </row>
    <row r="270" spans="7:10" x14ac:dyDescent="0.3">
      <c r="G270">
        <v>268</v>
      </c>
      <c r="H270">
        <f t="shared" si="8"/>
        <v>1.7082419010652392</v>
      </c>
      <c r="J270">
        <f t="shared" si="9"/>
        <v>3.4164838021304785E-3</v>
      </c>
    </row>
    <row r="271" spans="7:10" x14ac:dyDescent="0.3">
      <c r="G271">
        <v>269</v>
      </c>
      <c r="H271">
        <f t="shared" ref="H271:H334" si="10">H270+J270</f>
        <v>1.7116583848673697</v>
      </c>
      <c r="J271">
        <f t="shared" ref="J271:J334" si="11">H271*$I$2</f>
        <v>3.4233167697347395E-3</v>
      </c>
    </row>
    <row r="272" spans="7:10" x14ac:dyDescent="0.3">
      <c r="G272">
        <v>270</v>
      </c>
      <c r="H272">
        <f t="shared" si="10"/>
        <v>1.7150817016371045</v>
      </c>
      <c r="J272">
        <f t="shared" si="11"/>
        <v>3.4301634032742091E-3</v>
      </c>
    </row>
    <row r="273" spans="7:10" x14ac:dyDescent="0.3">
      <c r="G273">
        <v>271</v>
      </c>
      <c r="H273">
        <f t="shared" si="10"/>
        <v>1.7185118650403788</v>
      </c>
      <c r="J273">
        <f t="shared" si="11"/>
        <v>3.4370237300807576E-3</v>
      </c>
    </row>
    <row r="274" spans="7:10" x14ac:dyDescent="0.3">
      <c r="G274">
        <v>272</v>
      </c>
      <c r="H274">
        <f t="shared" si="10"/>
        <v>1.7219488887704595</v>
      </c>
      <c r="J274">
        <f t="shared" si="11"/>
        <v>3.4438977775409193E-3</v>
      </c>
    </row>
    <row r="275" spans="7:10" x14ac:dyDescent="0.3">
      <c r="G275">
        <v>273</v>
      </c>
      <c r="H275">
        <f t="shared" si="10"/>
        <v>1.7253927865480003</v>
      </c>
      <c r="J275">
        <f t="shared" si="11"/>
        <v>3.4507855730960008E-3</v>
      </c>
    </row>
    <row r="276" spans="7:10" x14ac:dyDescent="0.3">
      <c r="G276">
        <v>274</v>
      </c>
      <c r="H276">
        <f t="shared" si="10"/>
        <v>1.7288435721210964</v>
      </c>
      <c r="J276">
        <f t="shared" si="11"/>
        <v>3.4576871442421929E-3</v>
      </c>
    </row>
    <row r="277" spans="7:10" x14ac:dyDescent="0.3">
      <c r="G277">
        <v>275</v>
      </c>
      <c r="H277">
        <f t="shared" si="10"/>
        <v>1.7323012592653386</v>
      </c>
      <c r="J277">
        <f t="shared" si="11"/>
        <v>3.4646025185306774E-3</v>
      </c>
    </row>
    <row r="278" spans="7:10" x14ac:dyDescent="0.3">
      <c r="G278">
        <v>276</v>
      </c>
      <c r="H278">
        <f t="shared" si="10"/>
        <v>1.7357658617838694</v>
      </c>
      <c r="J278">
        <f t="shared" si="11"/>
        <v>3.4715317235677386E-3</v>
      </c>
    </row>
    <row r="279" spans="7:10" x14ac:dyDescent="0.3">
      <c r="G279">
        <v>277</v>
      </c>
      <c r="H279">
        <f t="shared" si="10"/>
        <v>1.7392373935074372</v>
      </c>
      <c r="J279">
        <f t="shared" si="11"/>
        <v>3.4784747870148743E-3</v>
      </c>
    </row>
    <row r="280" spans="7:10" x14ac:dyDescent="0.3">
      <c r="G280">
        <v>278</v>
      </c>
      <c r="H280">
        <f t="shared" si="10"/>
        <v>1.7427158682944521</v>
      </c>
      <c r="J280">
        <f t="shared" si="11"/>
        <v>3.4854317365889042E-3</v>
      </c>
    </row>
    <row r="281" spans="7:10" x14ac:dyDescent="0.3">
      <c r="G281">
        <v>279</v>
      </c>
      <c r="H281">
        <f t="shared" si="10"/>
        <v>1.746201300031041</v>
      </c>
      <c r="J281">
        <f t="shared" si="11"/>
        <v>3.492402600062082E-3</v>
      </c>
    </row>
    <row r="282" spans="7:10" x14ac:dyDescent="0.3">
      <c r="G282">
        <v>280</v>
      </c>
      <c r="H282">
        <f t="shared" si="10"/>
        <v>1.749693702631103</v>
      </c>
      <c r="J282">
        <f t="shared" si="11"/>
        <v>3.4993874052622062E-3</v>
      </c>
    </row>
    <row r="283" spans="7:10" x14ac:dyDescent="0.3">
      <c r="G283">
        <v>281</v>
      </c>
      <c r="H283">
        <f t="shared" si="10"/>
        <v>1.7531930900363653</v>
      </c>
      <c r="J283">
        <f t="shared" si="11"/>
        <v>3.5063861800727304E-3</v>
      </c>
    </row>
    <row r="284" spans="7:10" x14ac:dyDescent="0.3">
      <c r="G284">
        <v>282</v>
      </c>
      <c r="H284">
        <f t="shared" si="10"/>
        <v>1.7566994762164381</v>
      </c>
      <c r="J284">
        <f t="shared" si="11"/>
        <v>3.5133989524328761E-3</v>
      </c>
    </row>
    <row r="285" spans="7:10" x14ac:dyDescent="0.3">
      <c r="G285">
        <v>283</v>
      </c>
      <c r="H285">
        <f t="shared" si="10"/>
        <v>1.760212875168871</v>
      </c>
      <c r="J285">
        <f t="shared" si="11"/>
        <v>3.5204257503377422E-3</v>
      </c>
    </row>
    <row r="286" spans="7:10" x14ac:dyDescent="0.3">
      <c r="G286">
        <v>284</v>
      </c>
      <c r="H286">
        <f t="shared" si="10"/>
        <v>1.7637333009192089</v>
      </c>
      <c r="J286">
        <f t="shared" si="11"/>
        <v>3.527466601838418E-3</v>
      </c>
    </row>
    <row r="287" spans="7:10" x14ac:dyDescent="0.3">
      <c r="G287">
        <v>285</v>
      </c>
      <c r="H287">
        <f t="shared" si="10"/>
        <v>1.7672607675210472</v>
      </c>
      <c r="J287">
        <f t="shared" si="11"/>
        <v>3.5345215350420945E-3</v>
      </c>
    </row>
    <row r="288" spans="7:10" x14ac:dyDescent="0.3">
      <c r="G288">
        <v>286</v>
      </c>
      <c r="H288">
        <f t="shared" si="10"/>
        <v>1.7707952890560894</v>
      </c>
      <c r="J288">
        <f t="shared" si="11"/>
        <v>3.5415905781121791E-3</v>
      </c>
    </row>
    <row r="289" spans="7:10" x14ac:dyDescent="0.3">
      <c r="G289">
        <v>287</v>
      </c>
      <c r="H289">
        <f t="shared" si="10"/>
        <v>1.7743368796342016</v>
      </c>
      <c r="J289">
        <f t="shared" si="11"/>
        <v>3.5486737592684034E-3</v>
      </c>
    </row>
    <row r="290" spans="7:10" x14ac:dyDescent="0.3">
      <c r="G290">
        <v>288</v>
      </c>
      <c r="H290">
        <f t="shared" si="10"/>
        <v>1.7778855533934701</v>
      </c>
      <c r="J290">
        <f t="shared" si="11"/>
        <v>3.5557711067869401E-3</v>
      </c>
    </row>
    <row r="291" spans="7:10" x14ac:dyDescent="0.3">
      <c r="G291">
        <v>289</v>
      </c>
      <c r="H291">
        <f t="shared" si="10"/>
        <v>1.7814413245002569</v>
      </c>
      <c r="J291">
        <f t="shared" si="11"/>
        <v>3.5628826490005138E-3</v>
      </c>
    </row>
    <row r="292" spans="7:10" x14ac:dyDescent="0.3">
      <c r="G292">
        <v>290</v>
      </c>
      <c r="H292">
        <f t="shared" si="10"/>
        <v>1.7850042071492576</v>
      </c>
      <c r="J292">
        <f t="shared" si="11"/>
        <v>3.5700084142985151E-3</v>
      </c>
    </row>
    <row r="293" spans="7:10" x14ac:dyDescent="0.3">
      <c r="G293">
        <v>291</v>
      </c>
      <c r="H293">
        <f t="shared" si="10"/>
        <v>1.788574215563556</v>
      </c>
      <c r="J293">
        <f t="shared" si="11"/>
        <v>3.5771484311271119E-3</v>
      </c>
    </row>
    <row r="294" spans="7:10" x14ac:dyDescent="0.3">
      <c r="G294">
        <v>292</v>
      </c>
      <c r="H294">
        <f t="shared" si="10"/>
        <v>1.7921513639946831</v>
      </c>
      <c r="J294">
        <f t="shared" si="11"/>
        <v>3.5843027279893664E-3</v>
      </c>
    </row>
    <row r="295" spans="7:10" x14ac:dyDescent="0.3">
      <c r="G295">
        <v>293</v>
      </c>
      <c r="H295">
        <f t="shared" si="10"/>
        <v>1.7957356667226725</v>
      </c>
      <c r="J295">
        <f t="shared" si="11"/>
        <v>3.5914713334453448E-3</v>
      </c>
    </row>
    <row r="296" spans="7:10" x14ac:dyDescent="0.3">
      <c r="G296">
        <v>294</v>
      </c>
      <c r="H296">
        <f t="shared" si="10"/>
        <v>1.7993271380561178</v>
      </c>
      <c r="J296">
        <f t="shared" si="11"/>
        <v>3.5986542761122357E-3</v>
      </c>
    </row>
    <row r="297" spans="7:10" x14ac:dyDescent="0.3">
      <c r="G297">
        <v>295</v>
      </c>
      <c r="H297">
        <f t="shared" si="10"/>
        <v>1.8029257923322299</v>
      </c>
      <c r="J297">
        <f t="shared" si="11"/>
        <v>3.6058515846644598E-3</v>
      </c>
    </row>
    <row r="298" spans="7:10" x14ac:dyDescent="0.3">
      <c r="G298">
        <v>296</v>
      </c>
      <c r="H298">
        <f t="shared" si="10"/>
        <v>1.8065316439168944</v>
      </c>
      <c r="J298">
        <f t="shared" si="11"/>
        <v>3.6130632878337886E-3</v>
      </c>
    </row>
    <row r="299" spans="7:10" x14ac:dyDescent="0.3">
      <c r="G299">
        <v>297</v>
      </c>
      <c r="H299">
        <f t="shared" si="10"/>
        <v>1.8101447072047281</v>
      </c>
      <c r="J299">
        <f t="shared" si="11"/>
        <v>3.6202894144094565E-3</v>
      </c>
    </row>
    <row r="300" spans="7:10" x14ac:dyDescent="0.3">
      <c r="G300">
        <v>298</v>
      </c>
      <c r="H300">
        <f t="shared" si="10"/>
        <v>1.8137649966191376</v>
      </c>
      <c r="J300">
        <f t="shared" si="11"/>
        <v>3.6275299932382755E-3</v>
      </c>
    </row>
    <row r="301" spans="7:10" x14ac:dyDescent="0.3">
      <c r="G301">
        <v>299</v>
      </c>
      <c r="H301">
        <f t="shared" si="10"/>
        <v>1.8173925266123758</v>
      </c>
      <c r="J301">
        <f t="shared" si="11"/>
        <v>3.6347850532247516E-3</v>
      </c>
    </row>
    <row r="302" spans="7:10" x14ac:dyDescent="0.3">
      <c r="G302">
        <v>300</v>
      </c>
      <c r="H302">
        <f t="shared" si="10"/>
        <v>1.8210273116656006</v>
      </c>
      <c r="J302">
        <f t="shared" si="11"/>
        <v>3.6420546233312014E-3</v>
      </c>
    </row>
    <row r="303" spans="7:10" x14ac:dyDescent="0.3">
      <c r="G303">
        <v>301</v>
      </c>
      <c r="H303">
        <f t="shared" si="10"/>
        <v>1.8246693662889317</v>
      </c>
      <c r="J303">
        <f t="shared" si="11"/>
        <v>3.6493387325778636E-3</v>
      </c>
    </row>
    <row r="304" spans="7:10" x14ac:dyDescent="0.3">
      <c r="G304">
        <v>302</v>
      </c>
      <c r="H304">
        <f t="shared" si="10"/>
        <v>1.8283187050215095</v>
      </c>
      <c r="J304">
        <f t="shared" si="11"/>
        <v>3.656637410043019E-3</v>
      </c>
    </row>
    <row r="305" spans="7:10" x14ac:dyDescent="0.3">
      <c r="G305">
        <v>303</v>
      </c>
      <c r="H305">
        <f t="shared" si="10"/>
        <v>1.8319753424315526</v>
      </c>
      <c r="J305">
        <f t="shared" si="11"/>
        <v>3.663950684863105E-3</v>
      </c>
    </row>
    <row r="306" spans="7:10" x14ac:dyDescent="0.3">
      <c r="G306">
        <v>304</v>
      </c>
      <c r="H306">
        <f t="shared" si="10"/>
        <v>1.8356392931164156</v>
      </c>
      <c r="J306">
        <f t="shared" si="11"/>
        <v>3.6712785862328314E-3</v>
      </c>
    </row>
    <row r="307" spans="7:10" x14ac:dyDescent="0.3">
      <c r="G307">
        <v>305</v>
      </c>
      <c r="H307">
        <f t="shared" si="10"/>
        <v>1.8393105717026483</v>
      </c>
      <c r="J307">
        <f t="shared" si="11"/>
        <v>3.6786211434052967E-3</v>
      </c>
    </row>
    <row r="308" spans="7:10" x14ac:dyDescent="0.3">
      <c r="G308">
        <v>306</v>
      </c>
      <c r="H308">
        <f t="shared" si="10"/>
        <v>1.8429891928460536</v>
      </c>
      <c r="J308">
        <f t="shared" si="11"/>
        <v>3.6859783856921071E-3</v>
      </c>
    </row>
    <row r="309" spans="7:10" x14ac:dyDescent="0.3">
      <c r="G309">
        <v>307</v>
      </c>
      <c r="H309">
        <f t="shared" si="10"/>
        <v>1.8466751712317457</v>
      </c>
      <c r="J309">
        <f t="shared" si="11"/>
        <v>3.6933503424634914E-3</v>
      </c>
    </row>
    <row r="310" spans="7:10" x14ac:dyDescent="0.3">
      <c r="G310">
        <v>308</v>
      </c>
      <c r="H310">
        <f t="shared" si="10"/>
        <v>1.8503685215742092</v>
      </c>
      <c r="J310">
        <f t="shared" si="11"/>
        <v>3.7007370431484184E-3</v>
      </c>
    </row>
    <row r="311" spans="7:10" x14ac:dyDescent="0.3">
      <c r="G311">
        <v>309</v>
      </c>
      <c r="H311">
        <f t="shared" si="10"/>
        <v>1.8540692586173575</v>
      </c>
      <c r="J311">
        <f t="shared" si="11"/>
        <v>3.7081385172347153E-3</v>
      </c>
    </row>
    <row r="312" spans="7:10" x14ac:dyDescent="0.3">
      <c r="G312">
        <v>310</v>
      </c>
      <c r="H312">
        <f t="shared" si="10"/>
        <v>1.8577773971345921</v>
      </c>
      <c r="J312">
        <f t="shared" si="11"/>
        <v>3.7155547942691841E-3</v>
      </c>
    </row>
    <row r="313" spans="7:10" x14ac:dyDescent="0.3">
      <c r="G313">
        <v>311</v>
      </c>
      <c r="H313">
        <f t="shared" si="10"/>
        <v>1.8614929519288612</v>
      </c>
      <c r="J313">
        <f t="shared" si="11"/>
        <v>3.7229859038577224E-3</v>
      </c>
    </row>
    <row r="314" spans="7:10" x14ac:dyDescent="0.3">
      <c r="G314">
        <v>312</v>
      </c>
      <c r="H314">
        <f t="shared" si="10"/>
        <v>1.8652159378327189</v>
      </c>
      <c r="J314">
        <f t="shared" si="11"/>
        <v>3.7304318756654379E-3</v>
      </c>
    </row>
    <row r="315" spans="7:10" x14ac:dyDescent="0.3">
      <c r="G315">
        <v>313</v>
      </c>
      <c r="H315">
        <f t="shared" si="10"/>
        <v>1.8689463697083843</v>
      </c>
      <c r="J315">
        <f t="shared" si="11"/>
        <v>3.7378927394167687E-3</v>
      </c>
    </row>
    <row r="316" spans="7:10" x14ac:dyDescent="0.3">
      <c r="G316">
        <v>314</v>
      </c>
      <c r="H316">
        <f t="shared" si="10"/>
        <v>1.8726842624478011</v>
      </c>
      <c r="J316">
        <f t="shared" si="11"/>
        <v>3.745368524895602E-3</v>
      </c>
    </row>
    <row r="317" spans="7:10" x14ac:dyDescent="0.3">
      <c r="G317">
        <v>315</v>
      </c>
      <c r="H317">
        <f t="shared" si="10"/>
        <v>1.8764296309726967</v>
      </c>
      <c r="J317">
        <f t="shared" si="11"/>
        <v>3.7528592619453932E-3</v>
      </c>
    </row>
    <row r="318" spans="7:10" x14ac:dyDescent="0.3">
      <c r="G318">
        <v>316</v>
      </c>
      <c r="H318">
        <f t="shared" si="10"/>
        <v>1.880182490234642</v>
      </c>
      <c r="J318">
        <f t="shared" si="11"/>
        <v>3.7603649804692843E-3</v>
      </c>
    </row>
    <row r="319" spans="7:10" x14ac:dyDescent="0.3">
      <c r="G319">
        <v>317</v>
      </c>
      <c r="H319">
        <f t="shared" si="10"/>
        <v>1.8839428552151114</v>
      </c>
      <c r="J319">
        <f t="shared" si="11"/>
        <v>3.7678857104302228E-3</v>
      </c>
    </row>
    <row r="320" spans="7:10" x14ac:dyDescent="0.3">
      <c r="G320">
        <v>318</v>
      </c>
      <c r="H320">
        <f t="shared" si="10"/>
        <v>1.8877107409255416</v>
      </c>
      <c r="J320">
        <f t="shared" si="11"/>
        <v>3.7754214818510831E-3</v>
      </c>
    </row>
    <row r="321" spans="7:10" x14ac:dyDescent="0.3">
      <c r="G321">
        <v>319</v>
      </c>
      <c r="H321">
        <f t="shared" si="10"/>
        <v>1.8914861624073926</v>
      </c>
      <c r="J321">
        <f t="shared" si="11"/>
        <v>3.7829723248147852E-3</v>
      </c>
    </row>
    <row r="322" spans="7:10" x14ac:dyDescent="0.3">
      <c r="G322">
        <v>320</v>
      </c>
      <c r="H322">
        <f t="shared" si="10"/>
        <v>1.8952691347322075</v>
      </c>
      <c r="J322">
        <f t="shared" si="11"/>
        <v>3.7905382694644152E-3</v>
      </c>
    </row>
    <row r="323" spans="7:10" x14ac:dyDescent="0.3">
      <c r="G323">
        <v>321</v>
      </c>
      <c r="H323">
        <f t="shared" si="10"/>
        <v>1.899059673001672</v>
      </c>
      <c r="J323">
        <f t="shared" si="11"/>
        <v>3.798119346003344E-3</v>
      </c>
    </row>
    <row r="324" spans="7:10" x14ac:dyDescent="0.3">
      <c r="G324">
        <v>322</v>
      </c>
      <c r="H324">
        <f t="shared" si="10"/>
        <v>1.9028577923476753</v>
      </c>
      <c r="J324">
        <f t="shared" si="11"/>
        <v>3.8057155846953506E-3</v>
      </c>
    </row>
    <row r="325" spans="7:10" x14ac:dyDescent="0.3">
      <c r="G325">
        <v>323</v>
      </c>
      <c r="H325">
        <f t="shared" si="10"/>
        <v>1.9066635079323706</v>
      </c>
      <c r="J325">
        <f t="shared" si="11"/>
        <v>3.8133270158647414E-3</v>
      </c>
    </row>
    <row r="326" spans="7:10" x14ac:dyDescent="0.3">
      <c r="G326">
        <v>324</v>
      </c>
      <c r="H326">
        <f t="shared" si="10"/>
        <v>1.9104768349482353</v>
      </c>
      <c r="J326">
        <f t="shared" si="11"/>
        <v>3.8209536698964705E-3</v>
      </c>
    </row>
    <row r="327" spans="7:10" x14ac:dyDescent="0.3">
      <c r="G327">
        <v>325</v>
      </c>
      <c r="H327">
        <f t="shared" si="10"/>
        <v>1.9142977886181318</v>
      </c>
      <c r="J327">
        <f t="shared" si="11"/>
        <v>3.8285955772362637E-3</v>
      </c>
    </row>
    <row r="328" spans="7:10" x14ac:dyDescent="0.3">
      <c r="G328">
        <v>326</v>
      </c>
      <c r="H328">
        <f t="shared" si="10"/>
        <v>1.9181263841953682</v>
      </c>
      <c r="J328">
        <f t="shared" si="11"/>
        <v>3.8362527683907365E-3</v>
      </c>
    </row>
    <row r="329" spans="7:10" x14ac:dyDescent="0.3">
      <c r="G329">
        <v>327</v>
      </c>
      <c r="H329">
        <f t="shared" si="10"/>
        <v>1.921962636963759</v>
      </c>
      <c r="J329">
        <f t="shared" si="11"/>
        <v>3.843925273927518E-3</v>
      </c>
    </row>
    <row r="330" spans="7:10" x14ac:dyDescent="0.3">
      <c r="G330">
        <v>328</v>
      </c>
      <c r="H330">
        <f t="shared" si="10"/>
        <v>1.9258065622376865</v>
      </c>
      <c r="J330">
        <f t="shared" si="11"/>
        <v>3.851613124475373E-3</v>
      </c>
    </row>
    <row r="331" spans="7:10" x14ac:dyDescent="0.3">
      <c r="G331">
        <v>329</v>
      </c>
      <c r="H331">
        <f t="shared" si="10"/>
        <v>1.929658175362162</v>
      </c>
      <c r="J331">
        <f t="shared" si="11"/>
        <v>3.8593163507243239E-3</v>
      </c>
    </row>
    <row r="332" spans="7:10" x14ac:dyDescent="0.3">
      <c r="G332">
        <v>330</v>
      </c>
      <c r="H332">
        <f t="shared" si="10"/>
        <v>1.9335174917128863</v>
      </c>
      <c r="J332">
        <f t="shared" si="11"/>
        <v>3.8670349834257728E-3</v>
      </c>
    </row>
    <row r="333" spans="7:10" x14ac:dyDescent="0.3">
      <c r="G333">
        <v>331</v>
      </c>
      <c r="H333">
        <f t="shared" si="10"/>
        <v>1.9373845266963121</v>
      </c>
      <c r="J333">
        <f t="shared" si="11"/>
        <v>3.8747690533926242E-3</v>
      </c>
    </row>
    <row r="334" spans="7:10" x14ac:dyDescent="0.3">
      <c r="G334">
        <v>332</v>
      </c>
      <c r="H334">
        <f t="shared" si="10"/>
        <v>1.9412592957497048</v>
      </c>
      <c r="J334">
        <f t="shared" si="11"/>
        <v>3.8825185914994095E-3</v>
      </c>
    </row>
    <row r="335" spans="7:10" x14ac:dyDescent="0.3">
      <c r="G335">
        <v>333</v>
      </c>
      <c r="H335">
        <f t="shared" ref="H335:H367" si="12">H334+J334</f>
        <v>1.9451418143412043</v>
      </c>
      <c r="J335">
        <f t="shared" ref="J335:J367" si="13">H335*$I$2</f>
        <v>3.8902836286824087E-3</v>
      </c>
    </row>
    <row r="336" spans="7:10" x14ac:dyDescent="0.3">
      <c r="G336">
        <v>334</v>
      </c>
      <c r="H336">
        <f t="shared" si="12"/>
        <v>1.9490320979698867</v>
      </c>
      <c r="J336">
        <f t="shared" si="13"/>
        <v>3.8980641959397737E-3</v>
      </c>
    </row>
    <row r="337" spans="7:10" x14ac:dyDescent="0.3">
      <c r="G337">
        <v>335</v>
      </c>
      <c r="H337">
        <f t="shared" si="12"/>
        <v>1.9529301621658266</v>
      </c>
      <c r="J337">
        <f t="shared" si="13"/>
        <v>3.9058603243316533E-3</v>
      </c>
    </row>
    <row r="338" spans="7:10" x14ac:dyDescent="0.3">
      <c r="G338">
        <v>336</v>
      </c>
      <c r="H338">
        <f t="shared" si="12"/>
        <v>1.9568360224901582</v>
      </c>
      <c r="J338">
        <f t="shared" si="13"/>
        <v>3.9136720449803163E-3</v>
      </c>
    </row>
    <row r="339" spans="7:10" x14ac:dyDescent="0.3">
      <c r="G339">
        <v>337</v>
      </c>
      <c r="H339">
        <f t="shared" si="12"/>
        <v>1.9607496945351386</v>
      </c>
      <c r="J339">
        <f t="shared" si="13"/>
        <v>3.921499389070277E-3</v>
      </c>
    </row>
    <row r="340" spans="7:10" x14ac:dyDescent="0.3">
      <c r="G340">
        <v>338</v>
      </c>
      <c r="H340">
        <f t="shared" si="12"/>
        <v>1.964671193924209</v>
      </c>
      <c r="J340">
        <f t="shared" si="13"/>
        <v>3.929342387848418E-3</v>
      </c>
    </row>
    <row r="341" spans="7:10" x14ac:dyDescent="0.3">
      <c r="G341">
        <v>339</v>
      </c>
      <c r="H341">
        <f t="shared" si="12"/>
        <v>1.9686005363120573</v>
      </c>
      <c r="J341">
        <f t="shared" si="13"/>
        <v>3.9372010726241146E-3</v>
      </c>
    </row>
    <row r="342" spans="7:10" x14ac:dyDescent="0.3">
      <c r="G342">
        <v>340</v>
      </c>
      <c r="H342">
        <f t="shared" si="12"/>
        <v>1.9725377373846815</v>
      </c>
      <c r="J342">
        <f t="shared" si="13"/>
        <v>3.9450754747693629E-3</v>
      </c>
    </row>
    <row r="343" spans="7:10" x14ac:dyDescent="0.3">
      <c r="G343">
        <v>341</v>
      </c>
      <c r="H343">
        <f t="shared" si="12"/>
        <v>1.9764828128594509</v>
      </c>
      <c r="J343">
        <f t="shared" si="13"/>
        <v>3.9529656257189022E-3</v>
      </c>
    </row>
    <row r="344" spans="7:10" x14ac:dyDescent="0.3">
      <c r="G344">
        <v>342</v>
      </c>
      <c r="H344">
        <f t="shared" si="12"/>
        <v>1.9804357784851698</v>
      </c>
      <c r="J344">
        <f t="shared" si="13"/>
        <v>3.96087155697034E-3</v>
      </c>
    </row>
    <row r="345" spans="7:10" x14ac:dyDescent="0.3">
      <c r="G345">
        <v>343</v>
      </c>
      <c r="H345">
        <f t="shared" si="12"/>
        <v>1.9843966500421402</v>
      </c>
      <c r="J345">
        <f t="shared" si="13"/>
        <v>3.9687933000842803E-3</v>
      </c>
    </row>
    <row r="346" spans="7:10" x14ac:dyDescent="0.3">
      <c r="G346">
        <v>344</v>
      </c>
      <c r="H346">
        <f t="shared" si="12"/>
        <v>1.9883654433422244</v>
      </c>
      <c r="J346">
        <f t="shared" si="13"/>
        <v>3.9767308866844493E-3</v>
      </c>
    </row>
    <row r="347" spans="7:10" x14ac:dyDescent="0.3">
      <c r="G347">
        <v>345</v>
      </c>
      <c r="H347">
        <f t="shared" si="12"/>
        <v>1.9923421742289089</v>
      </c>
      <c r="J347">
        <f t="shared" si="13"/>
        <v>3.9846843484578178E-3</v>
      </c>
    </row>
    <row r="348" spans="7:10" x14ac:dyDescent="0.3">
      <c r="G348">
        <v>346</v>
      </c>
      <c r="H348">
        <f t="shared" si="12"/>
        <v>1.9963268585773668</v>
      </c>
      <c r="J348">
        <f t="shared" si="13"/>
        <v>3.9926537171547337E-3</v>
      </c>
    </row>
    <row r="349" spans="7:10" x14ac:dyDescent="0.3">
      <c r="G349">
        <v>347</v>
      </c>
      <c r="H349">
        <f t="shared" si="12"/>
        <v>2.0003195122945217</v>
      </c>
      <c r="J349">
        <f t="shared" si="13"/>
        <v>4.0006390245890438E-3</v>
      </c>
    </row>
    <row r="350" spans="7:10" x14ac:dyDescent="0.3">
      <c r="G350">
        <v>348</v>
      </c>
      <c r="H350">
        <f t="shared" si="12"/>
        <v>2.0043201513191109</v>
      </c>
      <c r="J350">
        <f t="shared" si="13"/>
        <v>4.0086403026382217E-3</v>
      </c>
    </row>
    <row r="351" spans="7:10" x14ac:dyDescent="0.3">
      <c r="G351">
        <v>349</v>
      </c>
      <c r="H351">
        <f t="shared" si="12"/>
        <v>2.0083287916217492</v>
      </c>
      <c r="J351">
        <f t="shared" si="13"/>
        <v>4.0166575832434985E-3</v>
      </c>
    </row>
    <row r="352" spans="7:10" x14ac:dyDescent="0.3">
      <c r="G352">
        <v>350</v>
      </c>
      <c r="H352">
        <f t="shared" si="12"/>
        <v>2.0123454492049926</v>
      </c>
      <c r="J352">
        <f t="shared" si="13"/>
        <v>4.0246908984099853E-3</v>
      </c>
    </row>
    <row r="353" spans="7:10" x14ac:dyDescent="0.3">
      <c r="G353">
        <v>351</v>
      </c>
      <c r="H353">
        <f t="shared" si="12"/>
        <v>2.0163701401034024</v>
      </c>
      <c r="J353">
        <f t="shared" si="13"/>
        <v>4.0327402802068047E-3</v>
      </c>
    </row>
    <row r="354" spans="7:10" x14ac:dyDescent="0.3">
      <c r="G354">
        <v>352</v>
      </c>
      <c r="H354">
        <f t="shared" si="12"/>
        <v>2.0204028803836094</v>
      </c>
      <c r="J354">
        <f t="shared" si="13"/>
        <v>4.0408057607672189E-3</v>
      </c>
    </row>
    <row r="355" spans="7:10" x14ac:dyDescent="0.3">
      <c r="G355">
        <v>353</v>
      </c>
      <c r="H355">
        <f t="shared" si="12"/>
        <v>2.0244436861443766</v>
      </c>
      <c r="J355">
        <f t="shared" si="13"/>
        <v>4.0488873722887538E-3</v>
      </c>
    </row>
    <row r="356" spans="7:10" x14ac:dyDescent="0.3">
      <c r="G356">
        <v>354</v>
      </c>
      <c r="H356">
        <f t="shared" si="12"/>
        <v>2.0284925735166652</v>
      </c>
      <c r="J356">
        <f t="shared" si="13"/>
        <v>4.0569851470333308E-3</v>
      </c>
    </row>
    <row r="357" spans="7:10" x14ac:dyDescent="0.3">
      <c r="G357">
        <v>355</v>
      </c>
      <c r="H357">
        <f t="shared" si="12"/>
        <v>2.0325495586636984</v>
      </c>
      <c r="J357">
        <f t="shared" si="13"/>
        <v>4.0650991173273969E-3</v>
      </c>
    </row>
    <row r="358" spans="7:10" x14ac:dyDescent="0.3">
      <c r="G358">
        <v>356</v>
      </c>
      <c r="H358">
        <f t="shared" si="12"/>
        <v>2.0366146577810258</v>
      </c>
      <c r="J358">
        <f t="shared" si="13"/>
        <v>4.0732293155620516E-3</v>
      </c>
    </row>
    <row r="359" spans="7:10" x14ac:dyDescent="0.3">
      <c r="G359">
        <v>357</v>
      </c>
      <c r="H359">
        <f t="shared" si="12"/>
        <v>2.0406878870965879</v>
      </c>
      <c r="J359">
        <f t="shared" si="13"/>
        <v>4.0813757741931756E-3</v>
      </c>
    </row>
    <row r="360" spans="7:10" x14ac:dyDescent="0.3">
      <c r="G360">
        <v>358</v>
      </c>
      <c r="H360">
        <f t="shared" si="12"/>
        <v>2.0447692628707812</v>
      </c>
      <c r="J360">
        <f t="shared" si="13"/>
        <v>4.0895385257415625E-3</v>
      </c>
    </row>
    <row r="361" spans="7:10" x14ac:dyDescent="0.3">
      <c r="G361">
        <v>359</v>
      </c>
      <c r="H361">
        <f t="shared" si="12"/>
        <v>2.0488588013965225</v>
      </c>
      <c r="J361">
        <f t="shared" si="13"/>
        <v>4.0977176027930454E-3</v>
      </c>
    </row>
    <row r="362" spans="7:10" x14ac:dyDescent="0.3">
      <c r="G362">
        <v>360</v>
      </c>
      <c r="H362">
        <f t="shared" si="12"/>
        <v>2.0529565189993155</v>
      </c>
      <c r="J362">
        <f t="shared" si="13"/>
        <v>4.1059130379986312E-3</v>
      </c>
    </row>
    <row r="363" spans="7:10" x14ac:dyDescent="0.3">
      <c r="G363">
        <v>361</v>
      </c>
      <c r="H363">
        <f t="shared" si="12"/>
        <v>2.0570624320373141</v>
      </c>
      <c r="J363">
        <f t="shared" si="13"/>
        <v>4.1141248640746281E-3</v>
      </c>
    </row>
    <row r="364" spans="7:10" x14ac:dyDescent="0.3">
      <c r="G364">
        <v>362</v>
      </c>
      <c r="H364">
        <f t="shared" si="12"/>
        <v>2.0611765569013887</v>
      </c>
      <c r="J364">
        <f t="shared" si="13"/>
        <v>4.1223531138027776E-3</v>
      </c>
    </row>
    <row r="365" spans="7:10" x14ac:dyDescent="0.3">
      <c r="G365">
        <v>363</v>
      </c>
      <c r="H365">
        <f t="shared" si="12"/>
        <v>2.0652989100151915</v>
      </c>
      <c r="J365">
        <f t="shared" si="13"/>
        <v>4.1305978200303827E-3</v>
      </c>
    </row>
    <row r="366" spans="7:10" x14ac:dyDescent="0.3">
      <c r="G366">
        <v>364</v>
      </c>
      <c r="H366">
        <f t="shared" si="12"/>
        <v>2.0694295078352218</v>
      </c>
      <c r="J366">
        <f t="shared" si="13"/>
        <v>4.138859015670444E-3</v>
      </c>
    </row>
    <row r="367" spans="7:10" x14ac:dyDescent="0.3">
      <c r="G367">
        <v>365</v>
      </c>
      <c r="H367">
        <f t="shared" si="12"/>
        <v>2.0735683668508922</v>
      </c>
      <c r="J367">
        <f t="shared" si="13"/>
        <v>4.1471367337017843E-3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1:AE56"/>
  <sheetViews>
    <sheetView showGridLines="0" zoomScale="90" zoomScaleNormal="90" workbookViewId="0">
      <pane xSplit="3" topLeftCell="D1" activePane="topRight" state="frozen"/>
      <selection pane="topRight" activeCell="D13" sqref="D13:G1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2" t="s">
        <v>11</v>
      </c>
      <c r="C2" s="103"/>
      <c r="D2" s="174" t="s">
        <v>15</v>
      </c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74" t="s">
        <v>16</v>
      </c>
      <c r="U2" s="111"/>
      <c r="V2" s="111"/>
      <c r="W2" s="111"/>
      <c r="X2" s="111"/>
      <c r="Y2" s="111"/>
      <c r="Z2" s="111"/>
      <c r="AA2" s="111"/>
      <c r="AB2" s="111"/>
      <c r="AC2" s="111"/>
      <c r="AD2" s="111"/>
      <c r="AE2" s="114"/>
    </row>
    <row r="3" spans="2:31" x14ac:dyDescent="0.3">
      <c r="B3" s="104"/>
      <c r="C3" s="105"/>
      <c r="D3" s="112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2"/>
      <c r="U3" s="113"/>
      <c r="V3" s="113"/>
      <c r="W3" s="113"/>
      <c r="X3" s="113"/>
      <c r="Y3" s="113"/>
      <c r="Z3" s="113"/>
      <c r="AA3" s="113"/>
      <c r="AB3" s="113"/>
      <c r="AC3" s="113"/>
      <c r="AD3" s="113"/>
      <c r="AE3" s="115"/>
    </row>
    <row r="4" spans="2:31" x14ac:dyDescent="0.3">
      <c r="B4" s="104"/>
      <c r="C4" s="105"/>
      <c r="D4" s="112"/>
      <c r="E4" s="113"/>
      <c r="F4" s="113"/>
      <c r="G4" s="113"/>
      <c r="H4" s="113"/>
      <c r="I4" s="113"/>
      <c r="J4" s="113"/>
      <c r="K4" s="113"/>
      <c r="L4" s="113"/>
      <c r="M4" s="113"/>
      <c r="N4" s="113"/>
      <c r="O4" s="113"/>
      <c r="P4" s="113"/>
      <c r="Q4" s="113"/>
      <c r="R4" s="113"/>
      <c r="S4" s="113"/>
      <c r="T4" s="112"/>
      <c r="U4" s="113"/>
      <c r="V4" s="113"/>
      <c r="W4" s="113"/>
      <c r="X4" s="113"/>
      <c r="Y4" s="113"/>
      <c r="Z4" s="113"/>
      <c r="AA4" s="113"/>
      <c r="AB4" s="113"/>
      <c r="AC4" s="113"/>
      <c r="AD4" s="113"/>
      <c r="AE4" s="115"/>
    </row>
    <row r="5" spans="2:31" x14ac:dyDescent="0.3">
      <c r="B5" s="104"/>
      <c r="C5" s="105"/>
      <c r="D5" s="112"/>
      <c r="E5" s="113"/>
      <c r="F5" s="113"/>
      <c r="G5" s="113"/>
      <c r="H5" s="113"/>
      <c r="I5" s="113"/>
      <c r="J5" s="113"/>
      <c r="K5" s="113"/>
      <c r="L5" s="113"/>
      <c r="M5" s="113"/>
      <c r="N5" s="113"/>
      <c r="O5" s="113"/>
      <c r="P5" s="113"/>
      <c r="Q5" s="113"/>
      <c r="R5" s="113"/>
      <c r="S5" s="113"/>
      <c r="T5" s="112"/>
      <c r="U5" s="113"/>
      <c r="V5" s="113"/>
      <c r="W5" s="113"/>
      <c r="X5" s="113"/>
      <c r="Y5" s="113"/>
      <c r="Z5" s="113"/>
      <c r="AA5" s="113"/>
      <c r="AB5" s="113"/>
      <c r="AC5" s="113"/>
      <c r="AD5" s="113"/>
      <c r="AE5" s="115"/>
    </row>
    <row r="6" spans="2:31" x14ac:dyDescent="0.3">
      <c r="B6" s="106"/>
      <c r="C6" s="107"/>
      <c r="D6" s="112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113"/>
      <c r="P6" s="113"/>
      <c r="Q6" s="113"/>
      <c r="R6" s="113"/>
      <c r="S6" s="113"/>
      <c r="T6" s="112"/>
      <c r="U6" s="113"/>
      <c r="V6" s="113"/>
      <c r="W6" s="113"/>
      <c r="X6" s="113"/>
      <c r="Y6" s="113"/>
      <c r="Z6" s="113"/>
      <c r="AA6" s="113"/>
      <c r="AB6" s="113"/>
      <c r="AC6" s="113"/>
      <c r="AD6" s="113"/>
      <c r="AE6" s="115"/>
    </row>
    <row r="7" spans="2:31" x14ac:dyDescent="0.3">
      <c r="B7" s="106"/>
      <c r="C7" s="107"/>
      <c r="D7" s="112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3"/>
      <c r="P7" s="113"/>
      <c r="Q7" s="113"/>
      <c r="R7" s="113"/>
      <c r="S7" s="113"/>
      <c r="T7" s="112"/>
      <c r="U7" s="113"/>
      <c r="V7" s="113"/>
      <c r="W7" s="113"/>
      <c r="X7" s="113"/>
      <c r="Y7" s="113"/>
      <c r="Z7" s="113"/>
      <c r="AA7" s="113"/>
      <c r="AB7" s="113"/>
      <c r="AC7" s="113"/>
      <c r="AD7" s="113"/>
      <c r="AE7" s="115"/>
    </row>
    <row r="8" spans="2:31" x14ac:dyDescent="0.3">
      <c r="B8" s="106"/>
      <c r="C8" s="107"/>
      <c r="D8" s="112"/>
      <c r="E8" s="113"/>
      <c r="F8" s="113"/>
      <c r="G8" s="113"/>
      <c r="H8" s="113"/>
      <c r="I8" s="113"/>
      <c r="J8" s="113"/>
      <c r="K8" s="113"/>
      <c r="L8" s="113"/>
      <c r="M8" s="113"/>
      <c r="N8" s="113"/>
      <c r="O8" s="113"/>
      <c r="P8" s="113"/>
      <c r="Q8" s="113"/>
      <c r="R8" s="113"/>
      <c r="S8" s="113"/>
      <c r="T8" s="112"/>
      <c r="U8" s="113"/>
      <c r="V8" s="113"/>
      <c r="W8" s="113"/>
      <c r="X8" s="113"/>
      <c r="Y8" s="113"/>
      <c r="Z8" s="113"/>
      <c r="AA8" s="113"/>
      <c r="AB8" s="113"/>
      <c r="AC8" s="113"/>
      <c r="AD8" s="113"/>
      <c r="AE8" s="115"/>
    </row>
    <row r="9" spans="2:31" x14ac:dyDescent="0.3">
      <c r="B9" s="106"/>
      <c r="C9" s="107"/>
      <c r="D9" s="112"/>
      <c r="E9" s="113"/>
      <c r="F9" s="113"/>
      <c r="G9" s="113"/>
      <c r="H9" s="113"/>
      <c r="I9" s="113"/>
      <c r="J9" s="113"/>
      <c r="K9" s="113"/>
      <c r="L9" s="113"/>
      <c r="M9" s="113"/>
      <c r="N9" s="113"/>
      <c r="O9" s="113"/>
      <c r="P9" s="113"/>
      <c r="Q9" s="113"/>
      <c r="R9" s="113"/>
      <c r="S9" s="113"/>
      <c r="T9" s="112"/>
      <c r="U9" s="113"/>
      <c r="V9" s="113"/>
      <c r="W9" s="113"/>
      <c r="X9" s="113"/>
      <c r="Y9" s="113"/>
      <c r="Z9" s="113"/>
      <c r="AA9" s="113"/>
      <c r="AB9" s="113"/>
      <c r="AC9" s="113"/>
      <c r="AD9" s="113"/>
      <c r="AE9" s="115"/>
    </row>
    <row r="10" spans="2:31" x14ac:dyDescent="0.3">
      <c r="B10" s="106"/>
      <c r="C10" s="107"/>
      <c r="D10" s="112"/>
      <c r="E10" s="113"/>
      <c r="F10" s="113"/>
      <c r="G10" s="113"/>
      <c r="H10" s="113"/>
      <c r="I10" s="113"/>
      <c r="J10" s="113"/>
      <c r="K10" s="113"/>
      <c r="L10" s="113"/>
      <c r="M10" s="113"/>
      <c r="N10" s="113"/>
      <c r="O10" s="113"/>
      <c r="P10" s="113"/>
      <c r="Q10" s="113"/>
      <c r="R10" s="113"/>
      <c r="S10" s="113"/>
      <c r="T10" s="112"/>
      <c r="U10" s="113"/>
      <c r="V10" s="113"/>
      <c r="W10" s="113"/>
      <c r="X10" s="113"/>
      <c r="Y10" s="113"/>
      <c r="Z10" s="113"/>
      <c r="AA10" s="113"/>
      <c r="AB10" s="113"/>
      <c r="AC10" s="113"/>
      <c r="AD10" s="113"/>
      <c r="AE10" s="115"/>
    </row>
    <row r="11" spans="2:31" ht="17.25" thickBot="1" x14ac:dyDescent="0.35">
      <c r="B11" s="108"/>
      <c r="C11" s="109"/>
      <c r="D11" s="175"/>
      <c r="E11" s="176"/>
      <c r="F11" s="176"/>
      <c r="G11" s="176"/>
      <c r="H11" s="176"/>
      <c r="I11" s="176"/>
      <c r="J11" s="176"/>
      <c r="K11" s="176"/>
      <c r="L11" s="176"/>
      <c r="M11" s="176"/>
      <c r="N11" s="176"/>
      <c r="O11" s="176"/>
      <c r="P11" s="176"/>
      <c r="Q11" s="176"/>
      <c r="R11" s="176"/>
      <c r="S11" s="176"/>
      <c r="T11" s="175"/>
      <c r="U11" s="176"/>
      <c r="V11" s="176"/>
      <c r="W11" s="176"/>
      <c r="X11" s="176"/>
      <c r="Y11" s="176"/>
      <c r="Z11" s="176"/>
      <c r="AA11" s="176"/>
      <c r="AB11" s="176"/>
      <c r="AC11" s="176"/>
      <c r="AD11" s="176"/>
      <c r="AE11" s="177"/>
    </row>
    <row r="12" spans="2:31" ht="18" thickBot="1" x14ac:dyDescent="0.35">
      <c r="B12" s="116"/>
      <c r="C12" s="117"/>
      <c r="D12" s="120">
        <v>45047</v>
      </c>
      <c r="E12" s="121"/>
      <c r="F12" s="121"/>
      <c r="G12" s="122"/>
      <c r="H12" s="120">
        <f>D12+1</f>
        <v>45048</v>
      </c>
      <c r="I12" s="121"/>
      <c r="J12" s="121"/>
      <c r="K12" s="122"/>
      <c r="L12" s="120">
        <f>H12+1</f>
        <v>45049</v>
      </c>
      <c r="M12" s="121"/>
      <c r="N12" s="121"/>
      <c r="O12" s="122"/>
      <c r="P12" s="120">
        <f>L12+1</f>
        <v>45050</v>
      </c>
      <c r="Q12" s="121"/>
      <c r="R12" s="121"/>
      <c r="S12" s="122"/>
      <c r="T12" s="120">
        <f>P12+1</f>
        <v>45051</v>
      </c>
      <c r="U12" s="121"/>
      <c r="V12" s="121"/>
      <c r="W12" s="122"/>
      <c r="X12" s="123">
        <f>T12+1</f>
        <v>45052</v>
      </c>
      <c r="Y12" s="124"/>
      <c r="Z12" s="124"/>
      <c r="AA12" s="125"/>
      <c r="AB12" s="126">
        <f>X12+1</f>
        <v>45053</v>
      </c>
      <c r="AC12" s="127"/>
      <c r="AD12" s="127"/>
      <c r="AE12" s="128"/>
    </row>
    <row r="13" spans="2:31" ht="18" thickBot="1" x14ac:dyDescent="0.35">
      <c r="B13" s="118"/>
      <c r="C13" s="119"/>
      <c r="D13" s="129" t="s">
        <v>48</v>
      </c>
      <c r="E13" s="130"/>
      <c r="F13" s="130"/>
      <c r="G13" s="131"/>
      <c r="H13" s="129" t="s">
        <v>49</v>
      </c>
      <c r="I13" s="130"/>
      <c r="J13" s="130"/>
      <c r="K13" s="131"/>
      <c r="L13" s="129" t="s">
        <v>32</v>
      </c>
      <c r="M13" s="130"/>
      <c r="N13" s="130"/>
      <c r="O13" s="131"/>
      <c r="P13" s="129" t="s">
        <v>52</v>
      </c>
      <c r="Q13" s="130"/>
      <c r="R13" s="130"/>
      <c r="S13" s="131"/>
      <c r="T13" s="129" t="s">
        <v>53</v>
      </c>
      <c r="U13" s="130"/>
      <c r="V13" s="130"/>
      <c r="W13" s="131"/>
      <c r="X13" s="132" t="s">
        <v>54</v>
      </c>
      <c r="Y13" s="133"/>
      <c r="Z13" s="133"/>
      <c r="AA13" s="134"/>
      <c r="AB13" s="135" t="s">
        <v>55</v>
      </c>
      <c r="AC13" s="136"/>
      <c r="AD13" s="136"/>
      <c r="AE13" s="137"/>
    </row>
    <row r="14" spans="2:31" ht="17.25" thickBot="1" x14ac:dyDescent="0.35">
      <c r="B14" s="143" t="str">
        <f ca="1">TEXT(NOW(),"h")</f>
        <v>20</v>
      </c>
      <c r="C14" s="144"/>
      <c r="D14" s="12" t="s">
        <v>3</v>
      </c>
      <c r="E14" s="138" t="s">
        <v>4</v>
      </c>
      <c r="F14" s="139"/>
      <c r="G14" s="140"/>
      <c r="H14" s="12" t="s">
        <v>3</v>
      </c>
      <c r="I14" s="138" t="s">
        <v>4</v>
      </c>
      <c r="J14" s="139"/>
      <c r="K14" s="140"/>
      <c r="L14" s="12" t="s">
        <v>3</v>
      </c>
      <c r="M14" s="138" t="s">
        <v>4</v>
      </c>
      <c r="N14" s="139"/>
      <c r="O14" s="140"/>
      <c r="P14" s="12" t="s">
        <v>3</v>
      </c>
      <c r="Q14" s="138" t="s">
        <v>4</v>
      </c>
      <c r="R14" s="139"/>
      <c r="S14" s="140"/>
      <c r="T14" s="12" t="s">
        <v>3</v>
      </c>
      <c r="U14" s="138" t="s">
        <v>4</v>
      </c>
      <c r="V14" s="139"/>
      <c r="W14" s="140"/>
      <c r="X14" s="12" t="s">
        <v>3</v>
      </c>
      <c r="Y14" s="138" t="s">
        <v>4</v>
      </c>
      <c r="Z14" s="139"/>
      <c r="AA14" s="140"/>
      <c r="AB14" s="12" t="s">
        <v>3</v>
      </c>
      <c r="AC14" s="138" t="s">
        <v>4</v>
      </c>
      <c r="AD14" s="139"/>
      <c r="AE14" s="140"/>
    </row>
    <row r="15" spans="2:31" ht="20.25" x14ac:dyDescent="0.3">
      <c r="B15" s="141" t="s">
        <v>0</v>
      </c>
      <c r="C15" s="142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2" t="s">
        <v>245</v>
      </c>
      <c r="E21" s="37"/>
      <c r="F21" s="17"/>
      <c r="G21" s="18"/>
      <c r="H21" s="42" t="s">
        <v>245</v>
      </c>
      <c r="I21" s="37"/>
      <c r="J21" s="17"/>
      <c r="K21" s="18"/>
      <c r="L21" s="42" t="s">
        <v>245</v>
      </c>
      <c r="M21" s="37"/>
      <c r="N21" s="17"/>
      <c r="O21" s="18"/>
      <c r="P21" s="42" t="s">
        <v>245</v>
      </c>
      <c r="Q21" s="37"/>
      <c r="R21" s="17"/>
      <c r="S21" s="18"/>
      <c r="T21" s="42" t="s">
        <v>245</v>
      </c>
      <c r="U21" s="37"/>
      <c r="V21" s="17"/>
      <c r="W21" s="18"/>
      <c r="X21" s="42"/>
      <c r="Y21" s="37"/>
      <c r="Z21" s="17"/>
      <c r="AA21" s="18"/>
      <c r="AB21" s="26" t="s">
        <v>663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32" t="s">
        <v>7</v>
      </c>
      <c r="E22" s="37"/>
      <c r="F22" s="28"/>
      <c r="G22" s="34"/>
      <c r="H22" s="32" t="s">
        <v>7</v>
      </c>
      <c r="I22" s="37"/>
      <c r="J22" s="28"/>
      <c r="K22" s="34"/>
      <c r="L22" s="32" t="s">
        <v>7</v>
      </c>
      <c r="M22" s="37"/>
      <c r="N22" s="28"/>
      <c r="O22" s="34"/>
      <c r="P22" s="32" t="s">
        <v>7</v>
      </c>
      <c r="Q22" s="37"/>
      <c r="R22" s="28"/>
      <c r="S22" s="34"/>
      <c r="T22" s="32" t="s">
        <v>7</v>
      </c>
      <c r="U22" s="37"/>
      <c r="V22" s="28"/>
      <c r="W22" s="34"/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32" t="s">
        <v>604</v>
      </c>
      <c r="E23" s="37"/>
      <c r="F23" s="17"/>
      <c r="G23" s="18"/>
      <c r="H23" s="32" t="s">
        <v>604</v>
      </c>
      <c r="I23" s="37"/>
      <c r="J23" s="17"/>
      <c r="K23" s="18"/>
      <c r="L23" s="32" t="s">
        <v>604</v>
      </c>
      <c r="M23" s="37"/>
      <c r="N23" s="17"/>
      <c r="O23" s="18"/>
      <c r="P23" s="32" t="s">
        <v>604</v>
      </c>
      <c r="Q23" s="37"/>
      <c r="R23" s="17"/>
      <c r="S23" s="18"/>
      <c r="T23" s="32" t="s">
        <v>604</v>
      </c>
      <c r="U23" s="37"/>
      <c r="V23" s="17"/>
      <c r="W23" s="18"/>
      <c r="X23" s="32" t="s">
        <v>604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32" t="s">
        <v>2080</v>
      </c>
      <c r="E24" s="37"/>
      <c r="F24" s="17"/>
      <c r="G24" s="18"/>
      <c r="H24" s="32" t="s">
        <v>2080</v>
      </c>
      <c r="I24" s="37"/>
      <c r="J24" s="17"/>
      <c r="K24" s="18"/>
      <c r="L24" s="32" t="s">
        <v>2080</v>
      </c>
      <c r="M24" s="37"/>
      <c r="N24" s="17"/>
      <c r="O24" s="18"/>
      <c r="P24" s="32" t="s">
        <v>2080</v>
      </c>
      <c r="Q24" s="37"/>
      <c r="R24" s="17"/>
      <c r="S24" s="18"/>
      <c r="T24" s="32" t="s">
        <v>2080</v>
      </c>
      <c r="U24" s="37"/>
      <c r="V24" s="17"/>
      <c r="W24" s="18"/>
      <c r="X24" s="26"/>
      <c r="Y24" s="37"/>
      <c r="Z24" s="17"/>
      <c r="AA24" s="18"/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26"/>
      <c r="E25" s="37"/>
      <c r="F25" s="17"/>
      <c r="G25" s="18"/>
      <c r="H25" s="26"/>
      <c r="I25" s="37"/>
      <c r="J25" s="17"/>
      <c r="K25" s="18"/>
      <c r="L25" s="26"/>
      <c r="M25" s="37"/>
      <c r="N25" s="17"/>
      <c r="O25" s="18"/>
      <c r="P25" s="26"/>
      <c r="Q25" s="37"/>
      <c r="R25" s="17"/>
      <c r="S25" s="18"/>
      <c r="T25" s="26"/>
      <c r="U25" s="37"/>
      <c r="V25" s="17"/>
      <c r="W25" s="18"/>
      <c r="X25" s="26"/>
      <c r="Y25" s="37"/>
      <c r="Z25" s="17"/>
      <c r="AA25" s="18"/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/>
      <c r="G26" s="18"/>
      <c r="H26" s="26"/>
      <c r="I26" s="38"/>
      <c r="J26" s="54"/>
      <c r="K26" s="18"/>
      <c r="L26" s="26"/>
      <c r="M26" s="38"/>
      <c r="N26" s="54"/>
      <c r="O26" s="18"/>
      <c r="P26" s="26"/>
      <c r="Q26" s="38"/>
      <c r="R26" s="54"/>
      <c r="S26" s="18"/>
      <c r="T26" s="26"/>
      <c r="U26" s="38"/>
      <c r="V26" s="54"/>
      <c r="W26" s="18"/>
      <c r="X26" s="26"/>
      <c r="Y26" s="38"/>
      <c r="Z26" s="54"/>
      <c r="AA26" s="18"/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/>
      <c r="J27" s="17"/>
      <c r="K27" s="18"/>
      <c r="L27" s="26"/>
      <c r="M27" s="37"/>
      <c r="N27" s="17"/>
      <c r="O27" s="18"/>
      <c r="P27" s="26"/>
      <c r="Q27" s="37"/>
      <c r="R27" s="17"/>
      <c r="S27" s="18"/>
      <c r="T27" s="26"/>
      <c r="U27" s="37"/>
      <c r="V27" s="17"/>
      <c r="W27" s="18"/>
      <c r="X27" s="26" t="s">
        <v>2622</v>
      </c>
      <c r="Y27" s="37"/>
      <c r="Z27" s="17"/>
      <c r="AA27" s="18"/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26" t="s">
        <v>1201</v>
      </c>
      <c r="E28" s="38"/>
      <c r="F28" s="54"/>
      <c r="G28" s="30"/>
      <c r="H28" s="26" t="s">
        <v>1201</v>
      </c>
      <c r="I28" s="38"/>
      <c r="J28" s="54"/>
      <c r="K28" s="30"/>
      <c r="L28" s="26" t="s">
        <v>1201</v>
      </c>
      <c r="M28" s="38"/>
      <c r="N28" s="54"/>
      <c r="O28" s="30"/>
      <c r="P28" s="26" t="s">
        <v>1201</v>
      </c>
      <c r="Q28" s="38"/>
      <c r="R28" s="54"/>
      <c r="S28" s="30"/>
      <c r="T28" s="26" t="s">
        <v>1201</v>
      </c>
      <c r="U28" s="38"/>
      <c r="V28" s="54"/>
      <c r="W28" s="30"/>
      <c r="X28" s="26" t="s">
        <v>2623</v>
      </c>
      <c r="Y28" s="38"/>
      <c r="Z28" s="28"/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26"/>
      <c r="I29" s="55"/>
      <c r="J29" s="17"/>
      <c r="K29" s="18"/>
      <c r="L29" s="26"/>
      <c r="M29" s="55"/>
      <c r="N29" s="17"/>
      <c r="O29" s="18"/>
      <c r="P29" s="26"/>
      <c r="Q29" s="55"/>
      <c r="R29" s="17"/>
      <c r="S29" s="18"/>
      <c r="T29" s="26"/>
      <c r="U29" s="55"/>
      <c r="V29" s="17"/>
      <c r="W29" s="18"/>
      <c r="X29" s="26"/>
      <c r="Y29" s="55"/>
      <c r="Z29" s="17"/>
      <c r="AA29" s="18"/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/>
      <c r="F30" s="17"/>
      <c r="G30" s="18"/>
      <c r="H30" s="26"/>
      <c r="I30" s="37"/>
      <c r="J30" s="17"/>
      <c r="K30" s="18"/>
      <c r="L30" s="26"/>
      <c r="M30" s="37"/>
      <c r="N30" s="17"/>
      <c r="O30" s="18"/>
      <c r="P30" s="26"/>
      <c r="Q30" s="37"/>
      <c r="R30" s="17"/>
      <c r="S30" s="18"/>
      <c r="T30" s="26"/>
      <c r="U30" s="37"/>
      <c r="V30" s="17"/>
      <c r="W30" s="18"/>
      <c r="X30" s="26"/>
      <c r="Y30" s="37"/>
      <c r="Z30" s="17"/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/>
      <c r="G31" s="18"/>
      <c r="H31" s="26"/>
      <c r="I31" s="38"/>
      <c r="J31" s="54"/>
      <c r="K31" s="18"/>
      <c r="L31" s="26"/>
      <c r="M31" s="38"/>
      <c r="N31" s="54"/>
      <c r="O31" s="18"/>
      <c r="P31" s="26"/>
      <c r="Q31" s="38"/>
      <c r="R31" s="54"/>
      <c r="S31" s="18"/>
      <c r="T31" s="26"/>
      <c r="U31" s="38"/>
      <c r="V31" s="54"/>
      <c r="W31" s="18"/>
      <c r="X31" s="26"/>
      <c r="Y31" s="38"/>
      <c r="Z31" s="54"/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/>
      <c r="F32" s="17"/>
      <c r="G32" s="18"/>
      <c r="H32" s="26"/>
      <c r="I32" s="37"/>
      <c r="J32" s="17"/>
      <c r="K32" s="18"/>
      <c r="L32" s="26"/>
      <c r="M32" s="37"/>
      <c r="N32" s="17"/>
      <c r="O32" s="18"/>
      <c r="P32" s="26"/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26" t="s">
        <v>605</v>
      </c>
      <c r="E33" s="38"/>
      <c r="F33" s="28"/>
      <c r="G33" s="18"/>
      <c r="H33" s="26" t="s">
        <v>605</v>
      </c>
      <c r="I33" s="38"/>
      <c r="J33" s="28"/>
      <c r="K33" s="18"/>
      <c r="L33" s="26" t="s">
        <v>605</v>
      </c>
      <c r="M33" s="38"/>
      <c r="N33" s="28"/>
      <c r="O33" s="18"/>
      <c r="P33" s="26" t="s">
        <v>605</v>
      </c>
      <c r="Q33" s="38"/>
      <c r="R33" s="28"/>
      <c r="S33" s="18"/>
      <c r="T33" s="26" t="s">
        <v>605</v>
      </c>
      <c r="U33" s="38"/>
      <c r="V33" s="28"/>
      <c r="W33" s="18"/>
      <c r="X33" s="26"/>
      <c r="Y33" s="38"/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6" t="s">
        <v>2242</v>
      </c>
      <c r="E34" s="55"/>
      <c r="F34" s="54"/>
      <c r="G34" s="18"/>
      <c r="H34" s="26" t="s">
        <v>2242</v>
      </c>
      <c r="I34" s="55"/>
      <c r="J34" s="54"/>
      <c r="K34" s="18"/>
      <c r="L34" s="26" t="s">
        <v>2242</v>
      </c>
      <c r="M34" s="55"/>
      <c r="N34" s="54"/>
      <c r="O34" s="18"/>
      <c r="P34" s="26" t="s">
        <v>2242</v>
      </c>
      <c r="Q34" s="55"/>
      <c r="R34" s="54"/>
      <c r="S34" s="18"/>
      <c r="T34" s="26" t="s">
        <v>2242</v>
      </c>
      <c r="U34" s="55"/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/>
      <c r="J35" s="17"/>
      <c r="K35" s="34"/>
      <c r="L35" s="26" t="s">
        <v>624</v>
      </c>
      <c r="M35" s="37"/>
      <c r="N35" s="17"/>
      <c r="O35" s="34"/>
      <c r="P35" s="26" t="s">
        <v>2434</v>
      </c>
      <c r="Q35" s="37"/>
      <c r="R35" s="17"/>
      <c r="S35" s="34"/>
      <c r="T35" s="26" t="s">
        <v>624</v>
      </c>
      <c r="U35" s="37"/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26" t="s">
        <v>624</v>
      </c>
      <c r="E36" s="37"/>
      <c r="F36" s="17"/>
      <c r="G36" s="18"/>
      <c r="H36" s="26" t="s">
        <v>624</v>
      </c>
      <c r="I36" s="37"/>
      <c r="J36" s="17"/>
      <c r="K36" s="18"/>
      <c r="L36" s="26"/>
      <c r="M36" s="37"/>
      <c r="N36" s="17"/>
      <c r="O36" s="18"/>
      <c r="P36" s="26" t="s">
        <v>624</v>
      </c>
      <c r="Q36" s="37"/>
      <c r="R36" s="17"/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6" t="s">
        <v>21</v>
      </c>
      <c r="E37" s="37"/>
      <c r="F37" s="17"/>
      <c r="G37" s="18"/>
      <c r="H37" s="26" t="s">
        <v>21</v>
      </c>
      <c r="I37" s="37"/>
      <c r="J37" s="17"/>
      <c r="K37" s="18"/>
      <c r="L37" s="26"/>
      <c r="M37" s="37"/>
      <c r="N37" s="17"/>
      <c r="O37" s="18"/>
      <c r="P37" s="26" t="s">
        <v>21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6" t="s">
        <v>2823</v>
      </c>
      <c r="E38" s="37"/>
      <c r="F38" s="17"/>
      <c r="G38" s="18"/>
      <c r="H38" s="26" t="s">
        <v>2823</v>
      </c>
      <c r="I38" s="37"/>
      <c r="J38" s="17"/>
      <c r="K38" s="18"/>
      <c r="L38" s="26" t="s">
        <v>2823</v>
      </c>
      <c r="M38" s="37"/>
      <c r="N38" s="17"/>
      <c r="O38" s="18"/>
      <c r="P38" s="26" t="s">
        <v>2823</v>
      </c>
      <c r="Q38" s="37"/>
      <c r="R38" s="17"/>
      <c r="S38" s="18"/>
      <c r="T38" s="26" t="s">
        <v>2823</v>
      </c>
      <c r="U38" s="37"/>
      <c r="V38" s="17"/>
      <c r="W38" s="18"/>
      <c r="X38" s="26"/>
      <c r="Y38" s="37"/>
      <c r="Z38" s="17"/>
      <c r="AA38" s="18"/>
      <c r="AB38" s="26" t="s">
        <v>2102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27" t="s">
        <v>2161</v>
      </c>
      <c r="E39" s="39"/>
      <c r="F39" s="20"/>
      <c r="G39" s="21"/>
      <c r="H39" s="27" t="s">
        <v>2161</v>
      </c>
      <c r="I39" s="39"/>
      <c r="J39" s="20"/>
      <c r="K39" s="21"/>
      <c r="L39" s="27" t="s">
        <v>2161</v>
      </c>
      <c r="M39" s="39"/>
      <c r="N39" s="20"/>
      <c r="O39" s="21"/>
      <c r="P39" s="27" t="s">
        <v>2161</v>
      </c>
      <c r="Q39" s="39"/>
      <c r="R39" s="20"/>
      <c r="S39" s="21"/>
      <c r="T39" s="27" t="s">
        <v>2161</v>
      </c>
      <c r="U39" s="39"/>
      <c r="V39" s="20"/>
      <c r="W39" s="21"/>
      <c r="X39" s="27" t="s">
        <v>2161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02" t="s">
        <v>5</v>
      </c>
      <c r="C40" s="103"/>
      <c r="D40" s="72" t="s">
        <v>1238</v>
      </c>
      <c r="E40" s="145"/>
      <c r="F40" s="146"/>
      <c r="G40" s="147"/>
      <c r="H40" s="72" t="s">
        <v>1238</v>
      </c>
      <c r="I40" s="145"/>
      <c r="J40" s="146"/>
      <c r="K40" s="147"/>
      <c r="L40" s="72" t="s">
        <v>1238</v>
      </c>
      <c r="M40" s="145"/>
      <c r="N40" s="146"/>
      <c r="O40" s="147"/>
      <c r="P40" s="72" t="s">
        <v>1238</v>
      </c>
      <c r="Q40" s="145"/>
      <c r="R40" s="146"/>
      <c r="S40" s="147"/>
      <c r="T40" s="72" t="s">
        <v>1238</v>
      </c>
      <c r="U40" s="145"/>
      <c r="V40" s="146"/>
      <c r="W40" s="147"/>
      <c r="X40" s="72" t="s">
        <v>1238</v>
      </c>
      <c r="Y40" s="145"/>
      <c r="Z40" s="146"/>
      <c r="AA40" s="147"/>
      <c r="AB40" s="72" t="s">
        <v>1238</v>
      </c>
      <c r="AC40" s="145"/>
      <c r="AD40" s="146"/>
      <c r="AE40" s="147"/>
    </row>
    <row r="41" spans="2:31" x14ac:dyDescent="0.3">
      <c r="B41" s="104"/>
      <c r="C41" s="105"/>
      <c r="D41" s="73" t="s">
        <v>1239</v>
      </c>
      <c r="E41" s="148"/>
      <c r="F41" s="149"/>
      <c r="G41" s="150"/>
      <c r="H41" s="73" t="s">
        <v>1239</v>
      </c>
      <c r="I41" s="148"/>
      <c r="J41" s="149"/>
      <c r="K41" s="150"/>
      <c r="L41" s="73" t="s">
        <v>1239</v>
      </c>
      <c r="M41" s="148"/>
      <c r="N41" s="149"/>
      <c r="O41" s="150"/>
      <c r="P41" s="73" t="s">
        <v>1239</v>
      </c>
      <c r="Q41" s="148"/>
      <c r="R41" s="149"/>
      <c r="S41" s="150"/>
      <c r="T41" s="73" t="s">
        <v>1239</v>
      </c>
      <c r="U41" s="148"/>
      <c r="V41" s="149"/>
      <c r="W41" s="150"/>
      <c r="X41" s="73" t="s">
        <v>1239</v>
      </c>
      <c r="Y41" s="148"/>
      <c r="Z41" s="149"/>
      <c r="AA41" s="150"/>
      <c r="AB41" s="73" t="s">
        <v>1239</v>
      </c>
      <c r="AC41" s="148"/>
      <c r="AD41" s="149"/>
      <c r="AE41" s="150"/>
    </row>
    <row r="42" spans="2:31" ht="17.25" thickBot="1" x14ac:dyDescent="0.35">
      <c r="B42" s="104"/>
      <c r="C42" s="105"/>
      <c r="D42" s="74" t="s">
        <v>1240</v>
      </c>
      <c r="E42" s="151"/>
      <c r="F42" s="152"/>
      <c r="G42" s="153"/>
      <c r="H42" s="74" t="s">
        <v>1240</v>
      </c>
      <c r="I42" s="151"/>
      <c r="J42" s="152"/>
      <c r="K42" s="153"/>
      <c r="L42" s="74" t="s">
        <v>1240</v>
      </c>
      <c r="M42" s="151"/>
      <c r="N42" s="152"/>
      <c r="O42" s="153"/>
      <c r="P42" s="74" t="s">
        <v>1240</v>
      </c>
      <c r="Q42" s="151"/>
      <c r="R42" s="152"/>
      <c r="S42" s="153"/>
      <c r="T42" s="74" t="s">
        <v>1240</v>
      </c>
      <c r="U42" s="151"/>
      <c r="V42" s="152"/>
      <c r="W42" s="153"/>
      <c r="X42" s="74" t="s">
        <v>1240</v>
      </c>
      <c r="Y42" s="151"/>
      <c r="Z42" s="152"/>
      <c r="AA42" s="153"/>
      <c r="AB42" s="74" t="s">
        <v>1240</v>
      </c>
      <c r="AC42" s="151"/>
      <c r="AD42" s="152"/>
      <c r="AE42" s="153"/>
    </row>
    <row r="43" spans="2:31" x14ac:dyDescent="0.3">
      <c r="B43" s="104"/>
      <c r="C43" s="105"/>
      <c r="D43" s="157"/>
      <c r="E43" s="158"/>
      <c r="F43" s="158"/>
      <c r="G43" s="159"/>
      <c r="H43" s="157"/>
      <c r="I43" s="158"/>
      <c r="J43" s="158"/>
      <c r="K43" s="159"/>
      <c r="L43" s="157"/>
      <c r="M43" s="158"/>
      <c r="N43" s="158"/>
      <c r="O43" s="159"/>
      <c r="P43" s="157"/>
      <c r="Q43" s="158"/>
      <c r="R43" s="158"/>
      <c r="S43" s="159"/>
      <c r="T43" s="157"/>
      <c r="U43" s="158"/>
      <c r="V43" s="158"/>
      <c r="W43" s="159"/>
      <c r="X43" s="157"/>
      <c r="Y43" s="158"/>
      <c r="Z43" s="158"/>
      <c r="AA43" s="159"/>
      <c r="AB43" s="157"/>
      <c r="AC43" s="158"/>
      <c r="AD43" s="158"/>
      <c r="AE43" s="159"/>
    </row>
    <row r="44" spans="2:31" x14ac:dyDescent="0.3">
      <c r="B44" s="106"/>
      <c r="C44" s="107"/>
      <c r="D44" s="160"/>
      <c r="E44" s="161"/>
      <c r="F44" s="161"/>
      <c r="G44" s="162"/>
      <c r="H44" s="160"/>
      <c r="I44" s="161"/>
      <c r="J44" s="161"/>
      <c r="K44" s="162"/>
      <c r="L44" s="160"/>
      <c r="M44" s="161"/>
      <c r="N44" s="161"/>
      <c r="O44" s="162"/>
      <c r="P44" s="160"/>
      <c r="Q44" s="161"/>
      <c r="R44" s="161"/>
      <c r="S44" s="162"/>
      <c r="T44" s="160"/>
      <c r="U44" s="161"/>
      <c r="V44" s="161"/>
      <c r="W44" s="162"/>
      <c r="X44" s="160"/>
      <c r="Y44" s="161"/>
      <c r="Z44" s="161"/>
      <c r="AA44" s="162"/>
      <c r="AB44" s="160"/>
      <c r="AC44" s="161"/>
      <c r="AD44" s="161"/>
      <c r="AE44" s="162"/>
    </row>
    <row r="45" spans="2:31" x14ac:dyDescent="0.3">
      <c r="B45" s="106"/>
      <c r="C45" s="107"/>
      <c r="D45" s="160"/>
      <c r="E45" s="161"/>
      <c r="F45" s="161"/>
      <c r="G45" s="162"/>
      <c r="H45" s="160"/>
      <c r="I45" s="161"/>
      <c r="J45" s="161"/>
      <c r="K45" s="162"/>
      <c r="L45" s="160"/>
      <c r="M45" s="161"/>
      <c r="N45" s="161"/>
      <c r="O45" s="162"/>
      <c r="P45" s="160"/>
      <c r="Q45" s="161"/>
      <c r="R45" s="161"/>
      <c r="S45" s="162"/>
      <c r="T45" s="160"/>
      <c r="U45" s="161"/>
      <c r="V45" s="161"/>
      <c r="W45" s="162"/>
      <c r="X45" s="160"/>
      <c r="Y45" s="161"/>
      <c r="Z45" s="161"/>
      <c r="AA45" s="162"/>
      <c r="AB45" s="160"/>
      <c r="AC45" s="161"/>
      <c r="AD45" s="161"/>
      <c r="AE45" s="162"/>
    </row>
    <row r="46" spans="2:31" x14ac:dyDescent="0.3">
      <c r="B46" s="106"/>
      <c r="C46" s="107"/>
      <c r="D46" s="160"/>
      <c r="E46" s="161"/>
      <c r="F46" s="161"/>
      <c r="G46" s="162"/>
      <c r="H46" s="160"/>
      <c r="I46" s="161"/>
      <c r="J46" s="161"/>
      <c r="K46" s="162"/>
      <c r="L46" s="160"/>
      <c r="M46" s="161"/>
      <c r="N46" s="161"/>
      <c r="O46" s="162"/>
      <c r="P46" s="160"/>
      <c r="Q46" s="161"/>
      <c r="R46" s="161"/>
      <c r="S46" s="162"/>
      <c r="T46" s="160"/>
      <c r="U46" s="161"/>
      <c r="V46" s="161"/>
      <c r="W46" s="162"/>
      <c r="X46" s="160"/>
      <c r="Y46" s="161"/>
      <c r="Z46" s="161"/>
      <c r="AA46" s="162"/>
      <c r="AB46" s="160"/>
      <c r="AC46" s="161"/>
      <c r="AD46" s="161"/>
      <c r="AE46" s="162"/>
    </row>
    <row r="47" spans="2:31" ht="17.25" thickBot="1" x14ac:dyDescent="0.35">
      <c r="B47" s="108"/>
      <c r="C47" s="109"/>
      <c r="D47" s="166"/>
      <c r="E47" s="167"/>
      <c r="F47" s="167"/>
      <c r="G47" s="168"/>
      <c r="H47" s="166"/>
      <c r="I47" s="167"/>
      <c r="J47" s="167"/>
      <c r="K47" s="168"/>
      <c r="L47" s="166"/>
      <c r="M47" s="167"/>
      <c r="N47" s="167"/>
      <c r="O47" s="168"/>
      <c r="P47" s="166"/>
      <c r="Q47" s="167"/>
      <c r="R47" s="167"/>
      <c r="S47" s="168"/>
      <c r="T47" s="166"/>
      <c r="U47" s="167"/>
      <c r="V47" s="167"/>
      <c r="W47" s="168"/>
      <c r="X47" s="166"/>
      <c r="Y47" s="167"/>
      <c r="Z47" s="167"/>
      <c r="AA47" s="168"/>
      <c r="AB47" s="166"/>
      <c r="AC47" s="167"/>
      <c r="AD47" s="167"/>
      <c r="AE47" s="168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0</v>
      </c>
      <c r="C50" s="71">
        <f t="shared" ref="C50:C56" si="1">B50*20/60</f>
        <v>0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0</v>
      </c>
      <c r="N50" s="1"/>
      <c r="O50" s="1"/>
      <c r="P50" s="1"/>
      <c r="Q50" s="1">
        <f>COUNTIF($Q$16:$S$39, "C"&amp;"*")</f>
        <v>0</v>
      </c>
      <c r="R50" s="1"/>
      <c r="S50" s="1"/>
      <c r="T50" s="1"/>
      <c r="U50" s="1">
        <f>COUNTIF($U$16:$W$39, "C"&amp;"*")</f>
        <v>0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0</v>
      </c>
      <c r="C51" s="71">
        <f t="shared" si="1"/>
        <v>0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0</v>
      </c>
      <c r="C52" s="71">
        <f t="shared" si="1"/>
        <v>0</v>
      </c>
      <c r="D52" s="1" t="s">
        <v>1273</v>
      </c>
      <c r="E52" s="1">
        <f>COUNTIF($E$16:$G$39, "P"&amp;"*")-COUNTIF($E$16:$G$39, "P1"&amp;"*")</f>
        <v>0</v>
      </c>
      <c r="F52" s="1"/>
      <c r="G52" s="1"/>
      <c r="H52" s="1"/>
      <c r="I52" s="1">
        <f>COUNTIF($I$16:$K$39, "P"&amp;"*")-COUNTIF($I$16:$K$39, "P1"&amp;"*")</f>
        <v>0</v>
      </c>
      <c r="J52" s="1"/>
      <c r="K52" s="1"/>
      <c r="L52" s="1"/>
      <c r="M52" s="1">
        <f>COUNTIF($M$16:$O$39, "P"&amp;"*")-COUNTIF($M$16:$O$39, "P1"&amp;"*")</f>
        <v>0</v>
      </c>
      <c r="N52" s="1"/>
      <c r="O52" s="1"/>
      <c r="P52" s="1"/>
      <c r="Q52" s="1">
        <f>COUNTIF($Q$16:$S$39, "P"&amp;"*")-COUNTIF($Q$16:$S$39, "P1"&amp;"*")</f>
        <v>0</v>
      </c>
      <c r="R52" s="1"/>
      <c r="S52" s="1"/>
      <c r="T52" s="1"/>
      <c r="U52" s="1">
        <f>COUNTIF($U$16:$W$39, "P"&amp;"*")-COUNTIF($U$16:$W$39, "P1"&amp;"*")</f>
        <v>0</v>
      </c>
      <c r="V52" s="1"/>
      <c r="W52" s="1"/>
      <c r="X52" s="1"/>
      <c r="Y52" s="1">
        <f>COUNTIF($Y$16:$AA$39, "P"&amp;"*")-COUNTIF($Y$16:$AA$39, "P1"&amp;"*")</f>
        <v>0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0</v>
      </c>
      <c r="C53" s="71">
        <f t="shared" si="1"/>
        <v>0</v>
      </c>
      <c r="D53" s="1" t="s">
        <v>1877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0</v>
      </c>
      <c r="AD53" s="1"/>
      <c r="AE53" s="1"/>
    </row>
    <row r="54" spans="2:31" x14ac:dyDescent="0.3">
      <c r="B54" s="1">
        <f t="shared" si="0"/>
        <v>0</v>
      </c>
      <c r="C54" s="71">
        <f t="shared" si="1"/>
        <v>0</v>
      </c>
      <c r="D54" s="1" t="s">
        <v>1859</v>
      </c>
      <c r="E54" s="1">
        <f>COUNTIF($E$16:$G$39, 3) + COUNTIF($E$16:$G$39, "P1")</f>
        <v>0</v>
      </c>
      <c r="F54" s="1"/>
      <c r="G54" s="1"/>
      <c r="H54" s="1"/>
      <c r="I54" s="1">
        <f>COUNTIF($I$16:$K$39, 3) + COUNTIF($I$16:$K$39, "P1")</f>
        <v>0</v>
      </c>
      <c r="J54" s="1"/>
      <c r="K54" s="1"/>
      <c r="L54" s="1"/>
      <c r="M54" s="1">
        <f>COUNTIF($M$16:$O$39, 3) + COUNTIF($M$16:$O$39, "P1")</f>
        <v>0</v>
      </c>
      <c r="N54" s="1"/>
      <c r="O54" s="1"/>
      <c r="P54" s="1"/>
      <c r="Q54" s="1">
        <f>COUNTIF($Q$16:$S$39, 3) + COUNTIF($Q$16:$S$39, "P1")</f>
        <v>0</v>
      </c>
      <c r="R54" s="1"/>
      <c r="S54" s="1"/>
      <c r="T54" s="1"/>
      <c r="U54" s="1">
        <f>COUNTIF($U$16:$W$39, 3)+COUNTIF($U$16:$W$39, "P1")</f>
        <v>0</v>
      </c>
      <c r="V54" s="1"/>
      <c r="W54" s="1"/>
      <c r="X54" s="1"/>
      <c r="Y54" s="1">
        <f>COUNTIF($Y$16:$AA$39, 3)+COUNTIF($Y$16:$AA$39, "P1")</f>
        <v>0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0</v>
      </c>
      <c r="C55" s="71">
        <f t="shared" si="1"/>
        <v>0</v>
      </c>
      <c r="D55" s="1" t="s">
        <v>1860</v>
      </c>
      <c r="E55" s="1">
        <f>COUNTIF($E$16:$G$39, 2)</f>
        <v>0</v>
      </c>
      <c r="F55" s="1"/>
      <c r="G55" s="1"/>
      <c r="H55" s="1"/>
      <c r="I55" s="1">
        <f>COUNTIF($I$16:$K$39, 2)</f>
        <v>0</v>
      </c>
      <c r="J55" s="1"/>
      <c r="K55" s="1"/>
      <c r="L55" s="1"/>
      <c r="M55" s="1">
        <f>COUNTIF($M$16:$O$39, 2)</f>
        <v>0</v>
      </c>
      <c r="N55" s="1"/>
      <c r="O55" s="1"/>
      <c r="P55" s="1"/>
      <c r="Q55" s="1">
        <f>COUNTIF($Q$16:$S$39, 2)</f>
        <v>0</v>
      </c>
      <c r="R55" s="1"/>
      <c r="S55" s="1"/>
      <c r="T55" s="1"/>
      <c r="U55" s="1">
        <f>COUNTIF($U$16:$W$39, 2)</f>
        <v>0</v>
      </c>
      <c r="V55" s="1"/>
      <c r="W55" s="1"/>
      <c r="X55" s="1"/>
      <c r="Y55" s="1">
        <f>COUNTIF($Y$16:$AA$39, 2)</f>
        <v>0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0</v>
      </c>
      <c r="C56" s="71">
        <f t="shared" si="1"/>
        <v>0</v>
      </c>
      <c r="D56" s="1" t="s">
        <v>1878</v>
      </c>
      <c r="E56" s="1">
        <f>COUNTIF($E$16:$G$39, 1) + COUNTIF($E$16:$G$39, 4)+ COUNTIF($E$16:$G$39, 5)</f>
        <v>0</v>
      </c>
      <c r="F56" s="1"/>
      <c r="G56" s="1"/>
      <c r="H56" s="1"/>
      <c r="I56" s="1">
        <f>COUNTIF($I$16:$K$39, 1) +COUNTIF($I$16:$K$39, 4) + COUNTIF($I$16:$K$39, 5)</f>
        <v>0</v>
      </c>
      <c r="J56" s="1"/>
      <c r="K56" s="1"/>
      <c r="L56" s="1"/>
      <c r="M56" s="1">
        <f>COUNTIF($M$16:$O$39, 1) + COUNTIF($M$16:$O$39, 4) + COUNTIF($M$16:$O$39, 5)</f>
        <v>0</v>
      </c>
      <c r="N56" s="1"/>
      <c r="O56" s="1"/>
      <c r="P56" s="1"/>
      <c r="Q56" s="1">
        <f>COUNTIF($Q$16:$S$39, 1) + COUNTIF($Q$16:$S$39, 4)+COUNTIF($Q$16:$S$39, 5)</f>
        <v>0</v>
      </c>
      <c r="R56" s="1"/>
      <c r="S56" s="1"/>
      <c r="T56" s="1"/>
      <c r="U56" s="1">
        <f>COUNTIF($U$16:$W$39, 1)+COUNTIF($U$16:$W$39, 4)+COUNTIF($U$16:$W$39, 5)</f>
        <v>0</v>
      </c>
      <c r="V56" s="1"/>
      <c r="W56" s="1"/>
      <c r="X56" s="1"/>
      <c r="Y56" s="1">
        <f>COUNTIF($Y$16:$AA$39, 1)+COUNTIF($Y$16:$AA$39, 4)+COUNTIF($Y$16:$AA$39, 5)</f>
        <v>0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689" priority="38" operator="equal">
      <formula>$B$14+0</formula>
    </cfRule>
    <cfRule type="cellIs" dxfId="688" priority="39" operator="equal">
      <formula>$B$14</formula>
    </cfRule>
  </conditionalFormatting>
  <conditionalFormatting sqref="C16:C39">
    <cfRule type="cellIs" dxfId="687" priority="37" operator="equal">
      <formula>$B$14+1</formula>
    </cfRule>
  </conditionalFormatting>
  <conditionalFormatting sqref="D12:AE12">
    <cfRule type="timePeriod" dxfId="686" priority="36" timePeriod="today">
      <formula>FLOOR(D12,1)=TODAY()</formula>
    </cfRule>
  </conditionalFormatting>
  <conditionalFormatting sqref="E16:G39">
    <cfRule type="notContainsBlanks" dxfId="685" priority="34">
      <formula>LEN(TRIM(E16))&gt;0</formula>
    </cfRule>
    <cfRule type="containsText" dxfId="684" priority="35" operator="containsText" text="1234567789">
      <formula>NOT(ISERROR(SEARCH("1234567789",E16)))</formula>
    </cfRule>
  </conditionalFormatting>
  <conditionalFormatting sqref="E16:G39">
    <cfRule type="containsText" dxfId="683" priority="31" operator="containsText" text="A">
      <formula>NOT(ISERROR(SEARCH("A",E16)))</formula>
    </cfRule>
    <cfRule type="containsText" dxfId="682" priority="32" operator="containsText" text="P">
      <formula>NOT(ISERROR(SEARCH("P",E16)))</formula>
    </cfRule>
    <cfRule type="containsText" dxfId="681" priority="33" operator="containsText" text="C">
      <formula>NOT(ISERROR(SEARCH("C",E16)))</formula>
    </cfRule>
  </conditionalFormatting>
  <conditionalFormatting sqref="I16:K39">
    <cfRule type="notContainsBlanks" dxfId="680" priority="29">
      <formula>LEN(TRIM(I16))&gt;0</formula>
    </cfRule>
    <cfRule type="containsText" dxfId="679" priority="30" operator="containsText" text="1234567789">
      <formula>NOT(ISERROR(SEARCH("1234567789",I16)))</formula>
    </cfRule>
  </conditionalFormatting>
  <conditionalFormatting sqref="I16:K39">
    <cfRule type="containsText" dxfId="678" priority="26" operator="containsText" text="A">
      <formula>NOT(ISERROR(SEARCH("A",I16)))</formula>
    </cfRule>
    <cfRule type="containsText" dxfId="677" priority="27" operator="containsText" text="P">
      <formula>NOT(ISERROR(SEARCH("P",I16)))</formula>
    </cfRule>
    <cfRule type="containsText" dxfId="676" priority="28" operator="containsText" text="C">
      <formula>NOT(ISERROR(SEARCH("C",I16)))</formula>
    </cfRule>
  </conditionalFormatting>
  <conditionalFormatting sqref="M16:O39">
    <cfRule type="notContainsBlanks" dxfId="675" priority="24">
      <formula>LEN(TRIM(M16))&gt;0</formula>
    </cfRule>
    <cfRule type="containsText" dxfId="674" priority="25" operator="containsText" text="1234567789">
      <formula>NOT(ISERROR(SEARCH("1234567789",M16)))</formula>
    </cfRule>
  </conditionalFormatting>
  <conditionalFormatting sqref="M16:O39">
    <cfRule type="containsText" dxfId="673" priority="21" operator="containsText" text="A">
      <formula>NOT(ISERROR(SEARCH("A",M16)))</formula>
    </cfRule>
    <cfRule type="containsText" dxfId="672" priority="22" operator="containsText" text="P">
      <formula>NOT(ISERROR(SEARCH("P",M16)))</formula>
    </cfRule>
    <cfRule type="containsText" dxfId="671" priority="23" operator="containsText" text="C">
      <formula>NOT(ISERROR(SEARCH("C",M16)))</formula>
    </cfRule>
  </conditionalFormatting>
  <conditionalFormatting sqref="Q16:S39">
    <cfRule type="notContainsBlanks" dxfId="670" priority="19">
      <formula>LEN(TRIM(Q16))&gt;0</formula>
    </cfRule>
    <cfRule type="containsText" dxfId="669" priority="20" operator="containsText" text="1234567789">
      <formula>NOT(ISERROR(SEARCH("1234567789",Q16)))</formula>
    </cfRule>
  </conditionalFormatting>
  <conditionalFormatting sqref="Q16:S39">
    <cfRule type="containsText" dxfId="668" priority="16" operator="containsText" text="A">
      <formula>NOT(ISERROR(SEARCH("A",Q16)))</formula>
    </cfRule>
    <cfRule type="containsText" dxfId="667" priority="17" operator="containsText" text="P">
      <formula>NOT(ISERROR(SEARCH("P",Q16)))</formula>
    </cfRule>
    <cfRule type="containsText" dxfId="666" priority="18" operator="containsText" text="C">
      <formula>NOT(ISERROR(SEARCH("C",Q16)))</formula>
    </cfRule>
  </conditionalFormatting>
  <conditionalFormatting sqref="U16:W39">
    <cfRule type="notContainsBlanks" dxfId="665" priority="14">
      <formula>LEN(TRIM(U16))&gt;0</formula>
    </cfRule>
    <cfRule type="containsText" dxfId="664" priority="15" operator="containsText" text="1234567789">
      <formula>NOT(ISERROR(SEARCH("1234567789",U16)))</formula>
    </cfRule>
  </conditionalFormatting>
  <conditionalFormatting sqref="U16:W39">
    <cfRule type="containsText" dxfId="663" priority="11" operator="containsText" text="A">
      <formula>NOT(ISERROR(SEARCH("A",U16)))</formula>
    </cfRule>
    <cfRule type="containsText" dxfId="662" priority="12" operator="containsText" text="P">
      <formula>NOT(ISERROR(SEARCH("P",U16)))</formula>
    </cfRule>
    <cfRule type="containsText" dxfId="661" priority="13" operator="containsText" text="C">
      <formula>NOT(ISERROR(SEARCH("C",U16)))</formula>
    </cfRule>
  </conditionalFormatting>
  <conditionalFormatting sqref="Y16:AA39">
    <cfRule type="notContainsBlanks" dxfId="660" priority="9">
      <formula>LEN(TRIM(Y16))&gt;0</formula>
    </cfRule>
    <cfRule type="containsText" dxfId="659" priority="10" operator="containsText" text="1234567789">
      <formula>NOT(ISERROR(SEARCH("1234567789",Y16)))</formula>
    </cfRule>
  </conditionalFormatting>
  <conditionalFormatting sqref="Y16:AA39">
    <cfRule type="containsText" dxfId="658" priority="6" operator="containsText" text="A">
      <formula>NOT(ISERROR(SEARCH("A",Y16)))</formula>
    </cfRule>
    <cfRule type="containsText" dxfId="657" priority="7" operator="containsText" text="P">
      <formula>NOT(ISERROR(SEARCH("P",Y16)))</formula>
    </cfRule>
    <cfRule type="containsText" dxfId="656" priority="8" operator="containsText" text="C">
      <formula>NOT(ISERROR(SEARCH("C",Y16)))</formula>
    </cfRule>
  </conditionalFormatting>
  <conditionalFormatting sqref="AC16:AE39">
    <cfRule type="notContainsBlanks" dxfId="655" priority="4">
      <formula>LEN(TRIM(AC16))&gt;0</formula>
    </cfRule>
    <cfRule type="containsText" dxfId="654" priority="5" operator="containsText" text="1234567789">
      <formula>NOT(ISERROR(SEARCH("1234567789",AC16)))</formula>
    </cfRule>
  </conditionalFormatting>
  <conditionalFormatting sqref="AC16:AE39">
    <cfRule type="containsText" dxfId="653" priority="1" operator="containsText" text="A">
      <formula>NOT(ISERROR(SEARCH("A",AC16)))</formula>
    </cfRule>
    <cfRule type="containsText" dxfId="652" priority="2" operator="containsText" text="P">
      <formula>NOT(ISERROR(SEARCH("P",AC16)))</formula>
    </cfRule>
    <cfRule type="containsText" dxfId="651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22" zoomScale="90" zoomScaleNormal="90" workbookViewId="0">
      <pane xSplit="3" topLeftCell="I1" activePane="topRight" state="frozen"/>
      <selection pane="topRight" activeCell="Z34" sqref="Z34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2" t="s">
        <v>11</v>
      </c>
      <c r="C2" s="103"/>
      <c r="D2" s="110" t="s">
        <v>2908</v>
      </c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0" t="s">
        <v>2978</v>
      </c>
      <c r="U2" s="111"/>
      <c r="V2" s="111"/>
      <c r="W2" s="111"/>
      <c r="X2" s="111"/>
      <c r="Y2" s="111"/>
      <c r="Z2" s="111"/>
      <c r="AA2" s="111"/>
      <c r="AB2" s="111"/>
      <c r="AC2" s="111"/>
      <c r="AD2" s="111"/>
      <c r="AE2" s="114"/>
    </row>
    <row r="3" spans="2:31" x14ac:dyDescent="0.3">
      <c r="B3" s="104"/>
      <c r="C3" s="105"/>
      <c r="D3" s="112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2"/>
      <c r="U3" s="113"/>
      <c r="V3" s="113"/>
      <c r="W3" s="113"/>
      <c r="X3" s="113"/>
      <c r="Y3" s="113"/>
      <c r="Z3" s="113"/>
      <c r="AA3" s="113"/>
      <c r="AB3" s="113"/>
      <c r="AC3" s="113"/>
      <c r="AD3" s="113"/>
      <c r="AE3" s="115"/>
    </row>
    <row r="4" spans="2:31" x14ac:dyDescent="0.3">
      <c r="B4" s="104"/>
      <c r="C4" s="105"/>
      <c r="D4" s="112"/>
      <c r="E4" s="113"/>
      <c r="F4" s="113"/>
      <c r="G4" s="113"/>
      <c r="H4" s="113"/>
      <c r="I4" s="113"/>
      <c r="J4" s="113"/>
      <c r="K4" s="113"/>
      <c r="L4" s="113"/>
      <c r="M4" s="113"/>
      <c r="N4" s="113"/>
      <c r="O4" s="113"/>
      <c r="P4" s="113"/>
      <c r="Q4" s="113"/>
      <c r="R4" s="113"/>
      <c r="S4" s="113"/>
      <c r="T4" s="112"/>
      <c r="U4" s="113"/>
      <c r="V4" s="113"/>
      <c r="W4" s="113"/>
      <c r="X4" s="113"/>
      <c r="Y4" s="113"/>
      <c r="Z4" s="113"/>
      <c r="AA4" s="113"/>
      <c r="AB4" s="113"/>
      <c r="AC4" s="113"/>
      <c r="AD4" s="113"/>
      <c r="AE4" s="115"/>
    </row>
    <row r="5" spans="2:31" x14ac:dyDescent="0.3">
      <c r="B5" s="104"/>
      <c r="C5" s="105"/>
      <c r="D5" s="112"/>
      <c r="E5" s="113"/>
      <c r="F5" s="113"/>
      <c r="G5" s="113"/>
      <c r="H5" s="113"/>
      <c r="I5" s="113"/>
      <c r="J5" s="113"/>
      <c r="K5" s="113"/>
      <c r="L5" s="113"/>
      <c r="M5" s="113"/>
      <c r="N5" s="113"/>
      <c r="O5" s="113"/>
      <c r="P5" s="113"/>
      <c r="Q5" s="113"/>
      <c r="R5" s="113"/>
      <c r="S5" s="113"/>
      <c r="T5" s="112"/>
      <c r="U5" s="113"/>
      <c r="V5" s="113"/>
      <c r="W5" s="113"/>
      <c r="X5" s="113"/>
      <c r="Y5" s="113"/>
      <c r="Z5" s="113"/>
      <c r="AA5" s="113"/>
      <c r="AB5" s="113"/>
      <c r="AC5" s="113"/>
      <c r="AD5" s="113"/>
      <c r="AE5" s="115"/>
    </row>
    <row r="6" spans="2:31" x14ac:dyDescent="0.3">
      <c r="B6" s="106"/>
      <c r="C6" s="107"/>
      <c r="D6" s="112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113"/>
      <c r="P6" s="113"/>
      <c r="Q6" s="113"/>
      <c r="R6" s="113"/>
      <c r="S6" s="113"/>
      <c r="T6" s="112"/>
      <c r="U6" s="113"/>
      <c r="V6" s="113"/>
      <c r="W6" s="113"/>
      <c r="X6" s="113"/>
      <c r="Y6" s="113"/>
      <c r="Z6" s="113"/>
      <c r="AA6" s="113"/>
      <c r="AB6" s="113"/>
      <c r="AC6" s="113"/>
      <c r="AD6" s="113"/>
      <c r="AE6" s="115"/>
    </row>
    <row r="7" spans="2:31" x14ac:dyDescent="0.3">
      <c r="B7" s="106"/>
      <c r="C7" s="107"/>
      <c r="D7" s="112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3"/>
      <c r="P7" s="113"/>
      <c r="Q7" s="113"/>
      <c r="R7" s="113"/>
      <c r="S7" s="113"/>
      <c r="T7" s="112"/>
      <c r="U7" s="113"/>
      <c r="V7" s="113"/>
      <c r="W7" s="113"/>
      <c r="X7" s="113"/>
      <c r="Y7" s="113"/>
      <c r="Z7" s="113"/>
      <c r="AA7" s="113"/>
      <c r="AB7" s="113"/>
      <c r="AC7" s="113"/>
      <c r="AD7" s="113"/>
      <c r="AE7" s="115"/>
    </row>
    <row r="8" spans="2:31" x14ac:dyDescent="0.3">
      <c r="B8" s="106"/>
      <c r="C8" s="107"/>
      <c r="D8" s="112"/>
      <c r="E8" s="113"/>
      <c r="F8" s="113"/>
      <c r="G8" s="113"/>
      <c r="H8" s="113"/>
      <c r="I8" s="113"/>
      <c r="J8" s="113"/>
      <c r="K8" s="113"/>
      <c r="L8" s="113"/>
      <c r="M8" s="113"/>
      <c r="N8" s="113"/>
      <c r="O8" s="113"/>
      <c r="P8" s="113"/>
      <c r="Q8" s="113"/>
      <c r="R8" s="113"/>
      <c r="S8" s="113"/>
      <c r="T8" s="112"/>
      <c r="U8" s="113"/>
      <c r="V8" s="113"/>
      <c r="W8" s="113"/>
      <c r="X8" s="113"/>
      <c r="Y8" s="113"/>
      <c r="Z8" s="113"/>
      <c r="AA8" s="113"/>
      <c r="AB8" s="113"/>
      <c r="AC8" s="113"/>
      <c r="AD8" s="113"/>
      <c r="AE8" s="115"/>
    </row>
    <row r="9" spans="2:31" x14ac:dyDescent="0.3">
      <c r="B9" s="106"/>
      <c r="C9" s="107"/>
      <c r="D9" s="112"/>
      <c r="E9" s="113"/>
      <c r="F9" s="113"/>
      <c r="G9" s="113"/>
      <c r="H9" s="113"/>
      <c r="I9" s="113"/>
      <c r="J9" s="113"/>
      <c r="K9" s="113"/>
      <c r="L9" s="113"/>
      <c r="M9" s="113"/>
      <c r="N9" s="113"/>
      <c r="O9" s="113"/>
      <c r="P9" s="113"/>
      <c r="Q9" s="113"/>
      <c r="R9" s="113"/>
      <c r="S9" s="113"/>
      <c r="T9" s="112"/>
      <c r="U9" s="113"/>
      <c r="V9" s="113"/>
      <c r="W9" s="113"/>
      <c r="X9" s="113"/>
      <c r="Y9" s="113"/>
      <c r="Z9" s="113"/>
      <c r="AA9" s="113"/>
      <c r="AB9" s="113"/>
      <c r="AC9" s="113"/>
      <c r="AD9" s="113"/>
      <c r="AE9" s="115"/>
    </row>
    <row r="10" spans="2:31" x14ac:dyDescent="0.3">
      <c r="B10" s="106"/>
      <c r="C10" s="107"/>
      <c r="D10" s="112"/>
      <c r="E10" s="113"/>
      <c r="F10" s="113"/>
      <c r="G10" s="113"/>
      <c r="H10" s="113"/>
      <c r="I10" s="113"/>
      <c r="J10" s="113"/>
      <c r="K10" s="113"/>
      <c r="L10" s="113"/>
      <c r="M10" s="113"/>
      <c r="N10" s="113"/>
      <c r="O10" s="113"/>
      <c r="P10" s="113"/>
      <c r="Q10" s="113"/>
      <c r="R10" s="113"/>
      <c r="S10" s="113"/>
      <c r="T10" s="112"/>
      <c r="U10" s="113"/>
      <c r="V10" s="113"/>
      <c r="W10" s="113"/>
      <c r="X10" s="113"/>
      <c r="Y10" s="113"/>
      <c r="Z10" s="113"/>
      <c r="AA10" s="113"/>
      <c r="AB10" s="113"/>
      <c r="AC10" s="113"/>
      <c r="AD10" s="113"/>
      <c r="AE10" s="115"/>
    </row>
    <row r="11" spans="2:31" ht="17.25" thickBot="1" x14ac:dyDescent="0.35">
      <c r="B11" s="108"/>
      <c r="C11" s="109"/>
      <c r="D11" s="112"/>
      <c r="E11" s="113"/>
      <c r="F11" s="113"/>
      <c r="G11" s="113"/>
      <c r="H11" s="113"/>
      <c r="I11" s="113"/>
      <c r="J11" s="113"/>
      <c r="K11" s="113"/>
      <c r="L11" s="113"/>
      <c r="M11" s="113"/>
      <c r="N11" s="113"/>
      <c r="O11" s="113"/>
      <c r="P11" s="113"/>
      <c r="Q11" s="113"/>
      <c r="R11" s="113"/>
      <c r="S11" s="113"/>
      <c r="T11" s="112"/>
      <c r="U11" s="113"/>
      <c r="V11" s="113"/>
      <c r="W11" s="113"/>
      <c r="X11" s="113"/>
      <c r="Y11" s="113"/>
      <c r="Z11" s="113"/>
      <c r="AA11" s="113"/>
      <c r="AB11" s="113"/>
      <c r="AC11" s="113"/>
      <c r="AD11" s="113"/>
      <c r="AE11" s="115"/>
    </row>
    <row r="12" spans="2:31" ht="18" thickBot="1" x14ac:dyDescent="0.35">
      <c r="B12" s="116"/>
      <c r="C12" s="117"/>
      <c r="D12" s="120">
        <v>45026</v>
      </c>
      <c r="E12" s="121"/>
      <c r="F12" s="121"/>
      <c r="G12" s="122"/>
      <c r="H12" s="120">
        <f>D12+1</f>
        <v>45027</v>
      </c>
      <c r="I12" s="121"/>
      <c r="J12" s="121"/>
      <c r="K12" s="122"/>
      <c r="L12" s="120">
        <f>H12+1</f>
        <v>45028</v>
      </c>
      <c r="M12" s="121"/>
      <c r="N12" s="121"/>
      <c r="O12" s="122"/>
      <c r="P12" s="120">
        <f>L12+1</f>
        <v>45029</v>
      </c>
      <c r="Q12" s="121"/>
      <c r="R12" s="121"/>
      <c r="S12" s="122"/>
      <c r="T12" s="120">
        <f>P12+1</f>
        <v>45030</v>
      </c>
      <c r="U12" s="121"/>
      <c r="V12" s="121"/>
      <c r="W12" s="122"/>
      <c r="X12" s="123">
        <f>T12+1</f>
        <v>45031</v>
      </c>
      <c r="Y12" s="124"/>
      <c r="Z12" s="124"/>
      <c r="AA12" s="125"/>
      <c r="AB12" s="126">
        <f>X12+1</f>
        <v>45032</v>
      </c>
      <c r="AC12" s="127"/>
      <c r="AD12" s="127"/>
      <c r="AE12" s="128"/>
    </row>
    <row r="13" spans="2:31" ht="18" thickBot="1" x14ac:dyDescent="0.35">
      <c r="B13" s="118"/>
      <c r="C13" s="119"/>
      <c r="D13" s="129" t="s">
        <v>48</v>
      </c>
      <c r="E13" s="130"/>
      <c r="F13" s="130"/>
      <c r="G13" s="131"/>
      <c r="H13" s="129" t="s">
        <v>49</v>
      </c>
      <c r="I13" s="130"/>
      <c r="J13" s="130"/>
      <c r="K13" s="131"/>
      <c r="L13" s="129" t="s">
        <v>32</v>
      </c>
      <c r="M13" s="130"/>
      <c r="N13" s="130"/>
      <c r="O13" s="131"/>
      <c r="P13" s="129" t="s">
        <v>52</v>
      </c>
      <c r="Q13" s="130"/>
      <c r="R13" s="130"/>
      <c r="S13" s="131"/>
      <c r="T13" s="129" t="s">
        <v>53</v>
      </c>
      <c r="U13" s="130"/>
      <c r="V13" s="130"/>
      <c r="W13" s="131"/>
      <c r="X13" s="132" t="s">
        <v>54</v>
      </c>
      <c r="Y13" s="133"/>
      <c r="Z13" s="133"/>
      <c r="AA13" s="134"/>
      <c r="AB13" s="135" t="s">
        <v>55</v>
      </c>
      <c r="AC13" s="136"/>
      <c r="AD13" s="136"/>
      <c r="AE13" s="137"/>
    </row>
    <row r="14" spans="2:31" ht="17.25" thickBot="1" x14ac:dyDescent="0.35">
      <c r="B14" s="143" t="str">
        <f ca="1">TEXT(NOW(),"h")</f>
        <v>20</v>
      </c>
      <c r="C14" s="144"/>
      <c r="D14" s="12" t="s">
        <v>3</v>
      </c>
      <c r="E14" s="138" t="s">
        <v>4</v>
      </c>
      <c r="F14" s="139"/>
      <c r="G14" s="140"/>
      <c r="H14" s="12" t="s">
        <v>3</v>
      </c>
      <c r="I14" s="138" t="s">
        <v>4</v>
      </c>
      <c r="J14" s="139"/>
      <c r="K14" s="140"/>
      <c r="L14" s="12" t="s">
        <v>3</v>
      </c>
      <c r="M14" s="138" t="s">
        <v>4</v>
      </c>
      <c r="N14" s="139"/>
      <c r="O14" s="140"/>
      <c r="P14" s="12" t="s">
        <v>3</v>
      </c>
      <c r="Q14" s="138" t="s">
        <v>4</v>
      </c>
      <c r="R14" s="139"/>
      <c r="S14" s="140"/>
      <c r="T14" s="12" t="s">
        <v>3</v>
      </c>
      <c r="U14" s="138" t="s">
        <v>4</v>
      </c>
      <c r="V14" s="139"/>
      <c r="W14" s="140"/>
      <c r="X14" s="12" t="s">
        <v>3</v>
      </c>
      <c r="Y14" s="138" t="s">
        <v>4</v>
      </c>
      <c r="Z14" s="139"/>
      <c r="AA14" s="140"/>
      <c r="AB14" s="12" t="s">
        <v>3</v>
      </c>
      <c r="AC14" s="138" t="s">
        <v>4</v>
      </c>
      <c r="AD14" s="139"/>
      <c r="AE14" s="140"/>
    </row>
    <row r="15" spans="2:31" ht="20.25" x14ac:dyDescent="0.3">
      <c r="B15" s="141" t="s">
        <v>0</v>
      </c>
      <c r="C15" s="142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 t="s">
        <v>3079</v>
      </c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3015</v>
      </c>
      <c r="E17" s="37"/>
      <c r="F17" s="17"/>
      <c r="G17" s="18"/>
      <c r="H17" s="26" t="s">
        <v>109</v>
      </c>
      <c r="I17" s="37"/>
      <c r="J17" s="17"/>
      <c r="K17" s="18"/>
      <c r="L17" s="26" t="s">
        <v>109</v>
      </c>
      <c r="M17" s="37"/>
      <c r="N17" s="17"/>
      <c r="O17" s="18"/>
      <c r="P17" s="26" t="s">
        <v>3034</v>
      </c>
      <c r="Q17" s="37"/>
      <c r="R17" s="17"/>
      <c r="S17" s="18"/>
      <c r="T17" s="26" t="s">
        <v>109</v>
      </c>
      <c r="U17" s="37"/>
      <c r="V17" s="17"/>
      <c r="W17" s="18"/>
      <c r="X17" s="26" t="s">
        <v>109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2977</v>
      </c>
      <c r="E18" s="37"/>
      <c r="F18" s="17"/>
      <c r="G18" s="18"/>
      <c r="H18" s="98" t="s">
        <v>3020</v>
      </c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66" t="s">
        <v>245</v>
      </c>
      <c r="Q21" s="37"/>
      <c r="R21" s="17"/>
      <c r="S21" s="18">
        <v>1</v>
      </c>
      <c r="T21" s="66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2127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 t="s">
        <v>3060</v>
      </c>
      <c r="AB22" s="26"/>
      <c r="AC22" s="37"/>
      <c r="AD22" s="28"/>
      <c r="AE22" s="34" t="s">
        <v>3077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2992</v>
      </c>
      <c r="G23" s="18" t="s">
        <v>2993</v>
      </c>
      <c r="H23" s="40" t="s">
        <v>604</v>
      </c>
      <c r="I23" s="37">
        <v>3</v>
      </c>
      <c r="J23" s="17" t="s">
        <v>3008</v>
      </c>
      <c r="K23" s="18" t="s">
        <v>3009</v>
      </c>
      <c r="L23" s="40" t="s">
        <v>604</v>
      </c>
      <c r="M23" s="37">
        <v>3</v>
      </c>
      <c r="N23" s="17" t="s">
        <v>3022</v>
      </c>
      <c r="O23" s="18" t="s">
        <v>3023</v>
      </c>
      <c r="P23" s="40" t="s">
        <v>604</v>
      </c>
      <c r="Q23" s="37">
        <v>3</v>
      </c>
      <c r="R23" s="17" t="s">
        <v>3035</v>
      </c>
      <c r="S23" s="18" t="s">
        <v>3036</v>
      </c>
      <c r="T23" s="40" t="s">
        <v>604</v>
      </c>
      <c r="U23" s="37">
        <v>3</v>
      </c>
      <c r="V23" s="17" t="s">
        <v>3051</v>
      </c>
      <c r="W23" s="18" t="s">
        <v>3052</v>
      </c>
      <c r="X23" s="40" t="s">
        <v>604</v>
      </c>
      <c r="Y23" s="37" t="s">
        <v>3060</v>
      </c>
      <c r="Z23" s="17">
        <v>3</v>
      </c>
      <c r="AA23" s="18">
        <v>3</v>
      </c>
      <c r="AB23" s="26"/>
      <c r="AC23" s="37" t="s">
        <v>3077</v>
      </c>
      <c r="AD23" s="17" t="s">
        <v>3077</v>
      </c>
      <c r="AE23" s="18" t="s">
        <v>3077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2993</v>
      </c>
      <c r="F24" s="17" t="s">
        <v>2993</v>
      </c>
      <c r="G24" s="18" t="s">
        <v>2996</v>
      </c>
      <c r="H24" s="66" t="s">
        <v>2080</v>
      </c>
      <c r="I24" s="37" t="s">
        <v>3008</v>
      </c>
      <c r="J24" s="17" t="s">
        <v>3009</v>
      </c>
      <c r="K24" s="18" t="s">
        <v>3009</v>
      </c>
      <c r="L24" s="66" t="s">
        <v>2080</v>
      </c>
      <c r="M24" s="37" t="s">
        <v>3026</v>
      </c>
      <c r="N24" s="17" t="s">
        <v>3026</v>
      </c>
      <c r="O24" s="18" t="s">
        <v>3027</v>
      </c>
      <c r="P24" s="66" t="s">
        <v>2080</v>
      </c>
      <c r="Q24" s="37" t="s">
        <v>3035</v>
      </c>
      <c r="R24" s="17" t="s">
        <v>3035</v>
      </c>
      <c r="S24" s="18" t="s">
        <v>3040</v>
      </c>
      <c r="T24" s="66" t="s">
        <v>2080</v>
      </c>
      <c r="U24" s="37" t="s">
        <v>3052</v>
      </c>
      <c r="V24" s="17" t="s">
        <v>3052</v>
      </c>
      <c r="W24" s="18" t="s">
        <v>3052</v>
      </c>
      <c r="X24" s="40" t="s">
        <v>3065</v>
      </c>
      <c r="Y24" s="37" t="s">
        <v>3059</v>
      </c>
      <c r="Z24" s="17" t="s">
        <v>3060</v>
      </c>
      <c r="AA24" s="18" t="s">
        <v>3060</v>
      </c>
      <c r="AB24" s="26"/>
      <c r="AC24" s="37" t="s">
        <v>3077</v>
      </c>
      <c r="AD24" s="17" t="s">
        <v>3077</v>
      </c>
      <c r="AE24" s="18" t="s">
        <v>3077</v>
      </c>
    </row>
    <row r="25" spans="2:31" x14ac:dyDescent="0.3">
      <c r="B25" s="7">
        <v>9</v>
      </c>
      <c r="C25" s="4">
        <v>10</v>
      </c>
      <c r="D25" s="40" t="s">
        <v>2911</v>
      </c>
      <c r="E25" s="37" t="s">
        <v>2993</v>
      </c>
      <c r="F25" s="17" t="s">
        <v>2993</v>
      </c>
      <c r="G25" s="18" t="s">
        <v>2993</v>
      </c>
      <c r="H25" s="66" t="s">
        <v>2911</v>
      </c>
      <c r="I25" s="37" t="s">
        <v>3009</v>
      </c>
      <c r="J25" s="17" t="s">
        <v>3009</v>
      </c>
      <c r="K25" s="18" t="s">
        <v>3009</v>
      </c>
      <c r="L25" s="66" t="s">
        <v>3028</v>
      </c>
      <c r="M25" s="37" t="s">
        <v>3026</v>
      </c>
      <c r="N25" s="17" t="s">
        <v>3026</v>
      </c>
      <c r="O25" s="18" t="s">
        <v>93</v>
      </c>
      <c r="P25" s="66" t="s">
        <v>2911</v>
      </c>
      <c r="Q25" s="37" t="s">
        <v>3040</v>
      </c>
      <c r="R25" s="17" t="s">
        <v>3041</v>
      </c>
      <c r="S25" s="18" t="s">
        <v>3040</v>
      </c>
      <c r="T25" s="66" t="s">
        <v>2911</v>
      </c>
      <c r="U25" s="37" t="s">
        <v>3052</v>
      </c>
      <c r="V25" s="17" t="s">
        <v>3052</v>
      </c>
      <c r="W25" s="18">
        <v>2</v>
      </c>
      <c r="X25" s="40" t="s">
        <v>3067</v>
      </c>
      <c r="Y25" s="37" t="s">
        <v>3060</v>
      </c>
      <c r="Z25" s="17">
        <v>2</v>
      </c>
      <c r="AA25" s="18">
        <v>2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2997</v>
      </c>
      <c r="G26" s="18" t="s">
        <v>2997</v>
      </c>
      <c r="H26" s="40" t="s">
        <v>3011</v>
      </c>
      <c r="I26" s="38"/>
      <c r="J26" s="54" t="s">
        <v>3010</v>
      </c>
      <c r="K26" s="18" t="s">
        <v>3010</v>
      </c>
      <c r="L26" s="26"/>
      <c r="M26" s="38"/>
      <c r="N26" s="54" t="s">
        <v>3026</v>
      </c>
      <c r="O26" s="18" t="s">
        <v>19</v>
      </c>
      <c r="P26" s="26"/>
      <c r="Q26" s="38"/>
      <c r="R26" s="54" t="s">
        <v>3040</v>
      </c>
      <c r="S26" s="18" t="s">
        <v>3040</v>
      </c>
      <c r="T26" s="26"/>
      <c r="U26" s="38"/>
      <c r="V26" s="54" t="s">
        <v>3056</v>
      </c>
      <c r="W26" s="18" t="s">
        <v>1458</v>
      </c>
      <c r="X26" s="40" t="s">
        <v>3066</v>
      </c>
      <c r="Y26" s="38" t="s">
        <v>3063</v>
      </c>
      <c r="Z26" s="54" t="s">
        <v>3063</v>
      </c>
      <c r="AA26" s="18"/>
      <c r="AB26" s="40" t="s">
        <v>3073</v>
      </c>
      <c r="AC26" s="38"/>
      <c r="AD26" s="54" t="s">
        <v>2927</v>
      </c>
      <c r="AE26" s="18">
        <v>3</v>
      </c>
    </row>
    <row r="27" spans="2:31" x14ac:dyDescent="0.3">
      <c r="B27" s="7">
        <v>11</v>
      </c>
      <c r="C27" s="4">
        <v>12</v>
      </c>
      <c r="D27" s="26"/>
      <c r="E27" s="37" t="s">
        <v>2997</v>
      </c>
      <c r="F27" s="17" t="s">
        <v>2993</v>
      </c>
      <c r="G27" s="18" t="s">
        <v>2993</v>
      </c>
      <c r="H27" s="26"/>
      <c r="I27" s="37" t="s">
        <v>3009</v>
      </c>
      <c r="J27" s="17" t="s">
        <v>3009</v>
      </c>
      <c r="K27" s="18" t="s">
        <v>3009</v>
      </c>
      <c r="L27" s="26"/>
      <c r="M27" s="37" t="s">
        <v>3026</v>
      </c>
      <c r="N27" s="17" t="s">
        <v>3026</v>
      </c>
      <c r="O27" s="18" t="s">
        <v>19</v>
      </c>
      <c r="P27" s="26"/>
      <c r="Q27" s="37" t="s">
        <v>3042</v>
      </c>
      <c r="R27" s="17" t="s">
        <v>153</v>
      </c>
      <c r="S27" s="18" t="s">
        <v>153</v>
      </c>
      <c r="T27" s="26"/>
      <c r="U27" s="37" t="s">
        <v>1458</v>
      </c>
      <c r="V27" s="17" t="s">
        <v>1458</v>
      </c>
      <c r="W27" s="18" t="s">
        <v>1458</v>
      </c>
      <c r="X27" s="40" t="s">
        <v>2622</v>
      </c>
      <c r="Y27" s="37">
        <v>2</v>
      </c>
      <c r="Z27" s="17">
        <v>4</v>
      </c>
      <c r="AA27" s="18">
        <v>4</v>
      </c>
      <c r="AB27" s="40" t="s">
        <v>3074</v>
      </c>
      <c r="AC27" s="37">
        <v>3</v>
      </c>
      <c r="AD27" s="17">
        <v>4</v>
      </c>
      <c r="AE27" s="18">
        <v>4</v>
      </c>
    </row>
    <row r="28" spans="2:31" x14ac:dyDescent="0.3">
      <c r="B28" s="8">
        <v>12</v>
      </c>
      <c r="C28" s="5">
        <v>13</v>
      </c>
      <c r="D28" s="66" t="s">
        <v>1201</v>
      </c>
      <c r="E28" s="38"/>
      <c r="F28" s="54">
        <v>4</v>
      </c>
      <c r="G28" s="30"/>
      <c r="H28" s="66" t="s">
        <v>1201</v>
      </c>
      <c r="I28" s="38"/>
      <c r="J28" s="54">
        <v>4</v>
      </c>
      <c r="K28" s="30"/>
      <c r="L28" s="66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 t="s">
        <v>3084</v>
      </c>
      <c r="AD28" s="28"/>
      <c r="AE28" s="30"/>
    </row>
    <row r="29" spans="2:31" x14ac:dyDescent="0.3">
      <c r="B29" s="8">
        <v>13</v>
      </c>
      <c r="C29" s="5">
        <v>14</v>
      </c>
      <c r="D29" s="40" t="s">
        <v>2361</v>
      </c>
      <c r="E29" s="55">
        <v>3</v>
      </c>
      <c r="F29" s="17" t="s">
        <v>2998</v>
      </c>
      <c r="G29" s="18" t="s">
        <v>2998</v>
      </c>
      <c r="H29" s="26"/>
      <c r="I29" s="55" t="s">
        <v>19</v>
      </c>
      <c r="J29" s="17" t="s">
        <v>19</v>
      </c>
      <c r="K29" s="18" t="s">
        <v>19</v>
      </c>
      <c r="L29" s="26"/>
      <c r="M29" s="55" t="s">
        <v>3030</v>
      </c>
      <c r="N29" s="17" t="s">
        <v>3030</v>
      </c>
      <c r="O29" s="18" t="s">
        <v>3030</v>
      </c>
      <c r="P29" s="26"/>
      <c r="Q29" s="55" t="s">
        <v>3043</v>
      </c>
      <c r="R29" s="17" t="s">
        <v>3042</v>
      </c>
      <c r="S29" s="18" t="s">
        <v>3042</v>
      </c>
      <c r="T29" s="26"/>
      <c r="U29" s="55" t="s">
        <v>1458</v>
      </c>
      <c r="V29" s="17" t="s">
        <v>1458</v>
      </c>
      <c r="W29" s="18" t="s">
        <v>1458</v>
      </c>
      <c r="X29" s="26"/>
      <c r="Y29" s="55" t="s">
        <v>3068</v>
      </c>
      <c r="Z29" s="17" t="s">
        <v>3068</v>
      </c>
      <c r="AA29" s="18"/>
      <c r="AB29" s="40" t="s">
        <v>3088</v>
      </c>
      <c r="AC29" s="55" t="s">
        <v>3085</v>
      </c>
      <c r="AD29" s="17" t="s">
        <v>3092</v>
      </c>
      <c r="AE29" s="18" t="s">
        <v>3092</v>
      </c>
    </row>
    <row r="30" spans="2:31" x14ac:dyDescent="0.3">
      <c r="B30" s="8">
        <v>14</v>
      </c>
      <c r="C30" s="5">
        <v>15</v>
      </c>
      <c r="D30" s="26"/>
      <c r="E30" s="37" t="s">
        <v>2998</v>
      </c>
      <c r="F30" s="17" t="s">
        <v>2998</v>
      </c>
      <c r="G30" s="18" t="s">
        <v>2998</v>
      </c>
      <c r="H30" s="26"/>
      <c r="I30" s="37" t="s">
        <v>19</v>
      </c>
      <c r="J30" s="17" t="s">
        <v>19</v>
      </c>
      <c r="K30" s="18" t="s">
        <v>19</v>
      </c>
      <c r="L30" s="26"/>
      <c r="M30" s="37" t="s">
        <v>3030</v>
      </c>
      <c r="N30" s="17" t="s">
        <v>3030</v>
      </c>
      <c r="O30" s="18" t="s">
        <v>3030</v>
      </c>
      <c r="P30" s="26"/>
      <c r="Q30" s="37" t="s">
        <v>153</v>
      </c>
      <c r="R30" s="17" t="s">
        <v>153</v>
      </c>
      <c r="S30" s="18" t="s">
        <v>153</v>
      </c>
      <c r="T30" s="26"/>
      <c r="U30" s="37" t="s">
        <v>1458</v>
      </c>
      <c r="V30" s="17" t="s">
        <v>1458</v>
      </c>
      <c r="W30" s="18" t="s">
        <v>3056</v>
      </c>
      <c r="X30" s="26"/>
      <c r="Y30" s="37"/>
      <c r="Z30" s="17"/>
      <c r="AA30" s="18" t="s">
        <v>3060</v>
      </c>
      <c r="AB30" s="26"/>
      <c r="AC30" s="37" t="s">
        <v>3092</v>
      </c>
      <c r="AD30" s="17" t="s">
        <v>3092</v>
      </c>
      <c r="AE30" s="18" t="s">
        <v>3086</v>
      </c>
    </row>
    <row r="31" spans="2:31" x14ac:dyDescent="0.3">
      <c r="B31" s="8">
        <v>15</v>
      </c>
      <c r="C31" s="5">
        <v>16</v>
      </c>
      <c r="D31" s="26"/>
      <c r="E31" s="38" t="s">
        <v>2998</v>
      </c>
      <c r="F31" s="54" t="s">
        <v>2998</v>
      </c>
      <c r="G31" s="18" t="s">
        <v>3002</v>
      </c>
      <c r="H31" s="26"/>
      <c r="I31" s="38"/>
      <c r="J31" s="54" t="s">
        <v>3012</v>
      </c>
      <c r="K31" s="18" t="s">
        <v>19</v>
      </c>
      <c r="L31" s="26"/>
      <c r="M31" s="38"/>
      <c r="N31" s="54" t="s">
        <v>3026</v>
      </c>
      <c r="O31" s="18" t="s">
        <v>3026</v>
      </c>
      <c r="P31" s="26"/>
      <c r="Q31" s="38"/>
      <c r="R31" s="54" t="s">
        <v>19</v>
      </c>
      <c r="S31" s="18" t="s">
        <v>19</v>
      </c>
      <c r="T31" s="26"/>
      <c r="U31" s="38"/>
      <c r="V31" s="54" t="s">
        <v>22</v>
      </c>
      <c r="W31" s="18" t="s">
        <v>22</v>
      </c>
      <c r="X31" s="59" t="s">
        <v>2080</v>
      </c>
      <c r="Y31" s="38"/>
      <c r="Z31" s="54"/>
      <c r="AA31" s="18" t="s">
        <v>3068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66" t="s">
        <v>3000</v>
      </c>
      <c r="E32" s="37" t="s">
        <v>3003</v>
      </c>
      <c r="F32" s="17">
        <v>3</v>
      </c>
      <c r="G32" s="18">
        <v>3</v>
      </c>
      <c r="H32" s="26"/>
      <c r="I32" s="37" t="s">
        <v>3013</v>
      </c>
      <c r="J32" s="17" t="s">
        <v>1450</v>
      </c>
      <c r="K32" s="18" t="s">
        <v>1450</v>
      </c>
      <c r="L32" s="29" t="s">
        <v>3032</v>
      </c>
      <c r="M32" s="37" t="s">
        <v>3026</v>
      </c>
      <c r="N32" s="17" t="s">
        <v>3026</v>
      </c>
      <c r="O32" s="18">
        <v>2</v>
      </c>
      <c r="P32" s="26"/>
      <c r="Q32" s="37" t="s">
        <v>19</v>
      </c>
      <c r="R32" s="17" t="s">
        <v>19</v>
      </c>
      <c r="S32" s="18" t="s">
        <v>19</v>
      </c>
      <c r="T32" s="26"/>
      <c r="U32" s="37" t="s">
        <v>22</v>
      </c>
      <c r="V32" s="17" t="s">
        <v>22</v>
      </c>
      <c r="W32" s="18" t="s">
        <v>22</v>
      </c>
      <c r="X32" s="26"/>
      <c r="Y32" s="37" t="s">
        <v>123</v>
      </c>
      <c r="Z32" s="17" t="s">
        <v>123</v>
      </c>
      <c r="AA32" s="18" t="s">
        <v>123</v>
      </c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66" t="s">
        <v>605</v>
      </c>
      <c r="E33" s="38" t="s">
        <v>3001</v>
      </c>
      <c r="F33" s="28" t="s">
        <v>3001</v>
      </c>
      <c r="G33" s="18" t="s">
        <v>3001</v>
      </c>
      <c r="H33" s="40" t="s">
        <v>605</v>
      </c>
      <c r="I33" s="38" t="s">
        <v>3013</v>
      </c>
      <c r="J33" s="28"/>
      <c r="K33" s="18">
        <v>2</v>
      </c>
      <c r="L33" s="66" t="s">
        <v>605</v>
      </c>
      <c r="M33" s="38"/>
      <c r="N33" s="28"/>
      <c r="O33" s="18"/>
      <c r="P33" s="66" t="s">
        <v>605</v>
      </c>
      <c r="Q33" s="38"/>
      <c r="R33" s="28">
        <v>2</v>
      </c>
      <c r="S33" s="18" t="s">
        <v>3044</v>
      </c>
      <c r="T33" s="40" t="s">
        <v>605</v>
      </c>
      <c r="U33" s="38"/>
      <c r="V33" s="28">
        <v>2</v>
      </c>
      <c r="W33" s="18">
        <v>2</v>
      </c>
      <c r="X33" s="40" t="s">
        <v>3064</v>
      </c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66" t="s">
        <v>2242</v>
      </c>
      <c r="E34" s="55"/>
      <c r="F34" s="54"/>
      <c r="G34" s="18"/>
      <c r="H34" s="40" t="s">
        <v>2242</v>
      </c>
      <c r="I34" s="55">
        <v>2</v>
      </c>
      <c r="J34" s="54"/>
      <c r="K34" s="18" t="s">
        <v>3014</v>
      </c>
      <c r="L34" s="29" t="s">
        <v>2242</v>
      </c>
      <c r="M34" s="55"/>
      <c r="N34" s="54" t="s">
        <v>3031</v>
      </c>
      <c r="O34" s="18" t="s">
        <v>3031</v>
      </c>
      <c r="P34" s="40" t="s">
        <v>2242</v>
      </c>
      <c r="Q34" s="55"/>
      <c r="R34" s="54"/>
      <c r="S34" s="18">
        <v>2</v>
      </c>
      <c r="T34" s="40" t="s">
        <v>2242</v>
      </c>
      <c r="U34" s="55"/>
      <c r="V34" s="54" t="s">
        <v>3058</v>
      </c>
      <c r="W34" s="18"/>
      <c r="X34" s="26"/>
      <c r="Y34" s="55"/>
      <c r="Z34" s="54" t="s">
        <v>3078</v>
      </c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3001</v>
      </c>
      <c r="F35" s="17" t="s">
        <v>3004</v>
      </c>
      <c r="G35" s="34">
        <v>2</v>
      </c>
      <c r="H35" s="26"/>
      <c r="I35" s="37">
        <v>2</v>
      </c>
      <c r="J35" s="17">
        <v>2</v>
      </c>
      <c r="K35" s="34"/>
      <c r="L35" s="40" t="s">
        <v>624</v>
      </c>
      <c r="M35" s="37"/>
      <c r="N35" s="17">
        <v>2</v>
      </c>
      <c r="O35" s="34"/>
      <c r="P35" s="40" t="s">
        <v>2480</v>
      </c>
      <c r="Q35" s="37" t="s">
        <v>3046</v>
      </c>
      <c r="R35" s="17" t="s">
        <v>3048</v>
      </c>
      <c r="S35" s="34" t="s">
        <v>3048</v>
      </c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>
        <v>3</v>
      </c>
      <c r="F36" s="17">
        <v>3</v>
      </c>
      <c r="G36" s="18"/>
      <c r="H36" s="40" t="s">
        <v>624</v>
      </c>
      <c r="I36" s="37">
        <v>3</v>
      </c>
      <c r="J36" s="17">
        <v>3</v>
      </c>
      <c r="K36" s="18"/>
      <c r="L36" s="26"/>
      <c r="M36" s="37"/>
      <c r="N36" s="17"/>
      <c r="O36" s="18"/>
      <c r="P36" s="40" t="s">
        <v>624</v>
      </c>
      <c r="Q36" s="37" t="s">
        <v>3049</v>
      </c>
      <c r="R36" s="17" t="s">
        <v>3048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3005</v>
      </c>
      <c r="E37" s="37"/>
      <c r="F37" s="17"/>
      <c r="G37" s="18"/>
      <c r="H37" s="40" t="s">
        <v>1709</v>
      </c>
      <c r="I37" s="37">
        <v>5</v>
      </c>
      <c r="J37" s="17">
        <v>5</v>
      </c>
      <c r="K37" s="18">
        <v>5</v>
      </c>
      <c r="L37" s="26"/>
      <c r="M37" s="37"/>
      <c r="N37" s="17">
        <v>3</v>
      </c>
      <c r="O37" s="18">
        <v>3</v>
      </c>
      <c r="P37" s="66" t="s">
        <v>21</v>
      </c>
      <c r="Q37" s="37">
        <v>3</v>
      </c>
      <c r="R37" s="17">
        <v>3</v>
      </c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66" t="s">
        <v>2823</v>
      </c>
      <c r="E38" s="37" t="s">
        <v>3006</v>
      </c>
      <c r="F38" s="17">
        <v>2</v>
      </c>
      <c r="G38" s="18" t="s">
        <v>3007</v>
      </c>
      <c r="H38" s="40" t="s">
        <v>2823</v>
      </c>
      <c r="I38" s="37">
        <v>5</v>
      </c>
      <c r="J38" s="17"/>
      <c r="K38" s="18"/>
      <c r="L38" s="29" t="s">
        <v>2823</v>
      </c>
      <c r="M38" s="37"/>
      <c r="N38" s="17"/>
      <c r="O38" s="18"/>
      <c r="P38" s="29" t="s">
        <v>2823</v>
      </c>
      <c r="Q38" s="37">
        <v>5</v>
      </c>
      <c r="R38" s="17"/>
      <c r="S38" s="18"/>
      <c r="T38" s="66" t="s">
        <v>2823</v>
      </c>
      <c r="U38" s="37"/>
      <c r="V38" s="17"/>
      <c r="W38" s="18"/>
      <c r="X38" s="26"/>
      <c r="Y38" s="37"/>
      <c r="Z38" s="17"/>
      <c r="AA38" s="18"/>
      <c r="AB38" s="40" t="s">
        <v>3089</v>
      </c>
      <c r="AC38" s="37"/>
      <c r="AD38" s="17" t="s">
        <v>3087</v>
      </c>
      <c r="AE38" s="18"/>
    </row>
    <row r="39" spans="2:31" ht="17.25" thickBot="1" x14ac:dyDescent="0.35">
      <c r="B39" s="10">
        <v>23</v>
      </c>
      <c r="C39" s="11">
        <v>24</v>
      </c>
      <c r="D39" s="84" t="s">
        <v>2235</v>
      </c>
      <c r="E39" s="39" t="s">
        <v>3006</v>
      </c>
      <c r="F39" s="20"/>
      <c r="G39" s="21"/>
      <c r="H39" s="84" t="s">
        <v>2364</v>
      </c>
      <c r="I39" s="39"/>
      <c r="J39" s="20" t="s">
        <v>3018</v>
      </c>
      <c r="K39" s="21" t="s">
        <v>3019</v>
      </c>
      <c r="L39" s="85" t="s">
        <v>2279</v>
      </c>
      <c r="M39" s="39"/>
      <c r="N39" s="20"/>
      <c r="O39" s="21"/>
      <c r="P39" s="85" t="s">
        <v>3050</v>
      </c>
      <c r="Q39" s="39"/>
      <c r="R39" s="20"/>
      <c r="S39" s="21"/>
      <c r="T39" s="85" t="s">
        <v>3061</v>
      </c>
      <c r="U39" s="39"/>
      <c r="V39" s="20" t="s">
        <v>3069</v>
      </c>
      <c r="W39" s="21"/>
      <c r="X39" s="85" t="s">
        <v>2279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02" t="s">
        <v>5</v>
      </c>
      <c r="C40" s="103"/>
      <c r="D40" s="72" t="s">
        <v>1238</v>
      </c>
      <c r="E40" s="145">
        <v>7</v>
      </c>
      <c r="F40" s="146"/>
      <c r="G40" s="147"/>
      <c r="H40" s="72" t="s">
        <v>1238</v>
      </c>
      <c r="I40" s="145">
        <v>10</v>
      </c>
      <c r="J40" s="146"/>
      <c r="K40" s="147"/>
      <c r="L40" s="72" t="s">
        <v>1238</v>
      </c>
      <c r="M40" s="145">
        <v>4</v>
      </c>
      <c r="N40" s="146"/>
      <c r="O40" s="147"/>
      <c r="P40" s="72" t="s">
        <v>1238</v>
      </c>
      <c r="Q40" s="145">
        <v>6</v>
      </c>
      <c r="R40" s="146"/>
      <c r="S40" s="147"/>
      <c r="T40" s="72" t="s">
        <v>1238</v>
      </c>
      <c r="U40" s="145">
        <v>6</v>
      </c>
      <c r="V40" s="146"/>
      <c r="W40" s="147"/>
      <c r="X40" s="72" t="s">
        <v>1238</v>
      </c>
      <c r="Y40" s="145">
        <v>7</v>
      </c>
      <c r="Z40" s="146"/>
      <c r="AA40" s="147"/>
      <c r="AB40" s="72" t="s">
        <v>1238</v>
      </c>
      <c r="AC40" s="145">
        <v>5</v>
      </c>
      <c r="AD40" s="146"/>
      <c r="AE40" s="147"/>
    </row>
    <row r="41" spans="2:31" x14ac:dyDescent="0.3">
      <c r="B41" s="104"/>
      <c r="C41" s="105"/>
      <c r="D41" s="73" t="s">
        <v>1239</v>
      </c>
      <c r="E41" s="148">
        <v>6</v>
      </c>
      <c r="F41" s="149"/>
      <c r="G41" s="150"/>
      <c r="H41" s="73" t="s">
        <v>1239</v>
      </c>
      <c r="I41" s="148">
        <v>3</v>
      </c>
      <c r="J41" s="149"/>
      <c r="K41" s="150"/>
      <c r="L41" s="73" t="s">
        <v>1239</v>
      </c>
      <c r="M41" s="148">
        <v>4</v>
      </c>
      <c r="N41" s="149"/>
      <c r="O41" s="150"/>
      <c r="P41" s="73" t="s">
        <v>1239</v>
      </c>
      <c r="Q41" s="148">
        <v>4</v>
      </c>
      <c r="R41" s="149"/>
      <c r="S41" s="150"/>
      <c r="T41" s="73" t="s">
        <v>1239</v>
      </c>
      <c r="U41" s="148">
        <v>4</v>
      </c>
      <c r="V41" s="149"/>
      <c r="W41" s="150"/>
      <c r="X41" s="73" t="s">
        <v>1239</v>
      </c>
      <c r="Y41" s="148">
        <v>0</v>
      </c>
      <c r="Z41" s="149"/>
      <c r="AA41" s="150"/>
      <c r="AB41" s="73" t="s">
        <v>1239</v>
      </c>
      <c r="AC41" s="148">
        <v>0</v>
      </c>
      <c r="AD41" s="149"/>
      <c r="AE41" s="150"/>
    </row>
    <row r="42" spans="2:31" ht="17.25" thickBot="1" x14ac:dyDescent="0.35">
      <c r="B42" s="104"/>
      <c r="C42" s="105"/>
      <c r="D42" s="74" t="s">
        <v>1240</v>
      </c>
      <c r="E42" s="151">
        <v>1</v>
      </c>
      <c r="F42" s="152"/>
      <c r="G42" s="153"/>
      <c r="H42" s="74" t="s">
        <v>1240</v>
      </c>
      <c r="I42" s="151">
        <v>0</v>
      </c>
      <c r="J42" s="152"/>
      <c r="K42" s="153"/>
      <c r="L42" s="74" t="s">
        <v>1240</v>
      </c>
      <c r="M42" s="151">
        <v>4</v>
      </c>
      <c r="N42" s="152"/>
      <c r="O42" s="153"/>
      <c r="P42" s="74" t="s">
        <v>1240</v>
      </c>
      <c r="Q42" s="151">
        <v>3</v>
      </c>
      <c r="R42" s="152"/>
      <c r="S42" s="153"/>
      <c r="T42" s="74" t="s">
        <v>1240</v>
      </c>
      <c r="U42" s="151">
        <v>2</v>
      </c>
      <c r="V42" s="152"/>
      <c r="W42" s="153"/>
      <c r="X42" s="74" t="s">
        <v>1240</v>
      </c>
      <c r="Y42" s="151">
        <v>2</v>
      </c>
      <c r="Z42" s="152"/>
      <c r="AA42" s="153"/>
      <c r="AB42" s="74" t="s">
        <v>1240</v>
      </c>
      <c r="AC42" s="151">
        <v>0</v>
      </c>
      <c r="AD42" s="152"/>
      <c r="AE42" s="153"/>
    </row>
    <row r="43" spans="2:31" x14ac:dyDescent="0.3">
      <c r="B43" s="104"/>
      <c r="C43" s="105"/>
      <c r="D43" s="154" t="s">
        <v>2035</v>
      </c>
      <c r="E43" s="155"/>
      <c r="F43" s="155"/>
      <c r="G43" s="156"/>
      <c r="H43" s="154" t="s">
        <v>2035</v>
      </c>
      <c r="I43" s="155"/>
      <c r="J43" s="155"/>
      <c r="K43" s="156"/>
      <c r="L43" s="154" t="s">
        <v>2035</v>
      </c>
      <c r="M43" s="155"/>
      <c r="N43" s="155"/>
      <c r="O43" s="156"/>
      <c r="P43" s="154" t="s">
        <v>2035</v>
      </c>
      <c r="Q43" s="155"/>
      <c r="R43" s="155"/>
      <c r="S43" s="156"/>
      <c r="T43" s="154" t="s">
        <v>2035</v>
      </c>
      <c r="U43" s="155"/>
      <c r="V43" s="155"/>
      <c r="W43" s="156"/>
      <c r="X43" s="154" t="s">
        <v>2035</v>
      </c>
      <c r="Y43" s="155"/>
      <c r="Z43" s="155"/>
      <c r="AA43" s="156"/>
      <c r="AB43" s="178" t="s">
        <v>2970</v>
      </c>
      <c r="AC43" s="179"/>
      <c r="AD43" s="179"/>
      <c r="AE43" s="180"/>
    </row>
    <row r="44" spans="2:31" x14ac:dyDescent="0.3">
      <c r="B44" s="106"/>
      <c r="C44" s="107"/>
      <c r="D44" s="160"/>
      <c r="E44" s="161"/>
      <c r="F44" s="161"/>
      <c r="G44" s="162"/>
      <c r="H44" s="160"/>
      <c r="I44" s="161"/>
      <c r="J44" s="161"/>
      <c r="K44" s="162"/>
      <c r="L44" s="163" t="s">
        <v>3033</v>
      </c>
      <c r="M44" s="164"/>
      <c r="N44" s="164"/>
      <c r="O44" s="165"/>
      <c r="P44" s="163" t="s">
        <v>3047</v>
      </c>
      <c r="Q44" s="164"/>
      <c r="R44" s="164"/>
      <c r="S44" s="165"/>
      <c r="T44" s="163" t="s">
        <v>3062</v>
      </c>
      <c r="U44" s="164"/>
      <c r="V44" s="164"/>
      <c r="W44" s="165"/>
      <c r="X44" s="160"/>
      <c r="Y44" s="161"/>
      <c r="Z44" s="161"/>
      <c r="AA44" s="162"/>
      <c r="AB44" s="160"/>
      <c r="AC44" s="161"/>
      <c r="AD44" s="161"/>
      <c r="AE44" s="162"/>
    </row>
    <row r="45" spans="2:31" x14ac:dyDescent="0.3">
      <c r="B45" s="106"/>
      <c r="C45" s="107"/>
      <c r="D45" s="160"/>
      <c r="E45" s="161"/>
      <c r="F45" s="161"/>
      <c r="G45" s="162"/>
      <c r="H45" s="160"/>
      <c r="I45" s="161"/>
      <c r="J45" s="161"/>
      <c r="K45" s="162"/>
      <c r="L45" s="160"/>
      <c r="M45" s="161"/>
      <c r="N45" s="161"/>
      <c r="O45" s="162"/>
      <c r="P45" s="160"/>
      <c r="Q45" s="161"/>
      <c r="R45" s="161"/>
      <c r="S45" s="162"/>
      <c r="T45" s="163" t="s">
        <v>3076</v>
      </c>
      <c r="U45" s="164"/>
      <c r="V45" s="164"/>
      <c r="W45" s="165"/>
      <c r="X45" s="160"/>
      <c r="Y45" s="161"/>
      <c r="Z45" s="161"/>
      <c r="AA45" s="162"/>
      <c r="AB45" s="160"/>
      <c r="AC45" s="161"/>
      <c r="AD45" s="161"/>
      <c r="AE45" s="162"/>
    </row>
    <row r="46" spans="2:31" x14ac:dyDescent="0.3">
      <c r="B46" s="106"/>
      <c r="C46" s="107"/>
      <c r="D46" s="160"/>
      <c r="E46" s="161"/>
      <c r="F46" s="161"/>
      <c r="G46" s="162"/>
      <c r="H46" s="160"/>
      <c r="I46" s="161"/>
      <c r="J46" s="161"/>
      <c r="K46" s="162"/>
      <c r="L46" s="160"/>
      <c r="M46" s="161"/>
      <c r="N46" s="161"/>
      <c r="O46" s="162"/>
      <c r="P46" s="160"/>
      <c r="Q46" s="161"/>
      <c r="R46" s="161"/>
      <c r="S46" s="162"/>
      <c r="T46" s="160"/>
      <c r="U46" s="161"/>
      <c r="V46" s="161"/>
      <c r="W46" s="162"/>
      <c r="X46" s="160"/>
      <c r="Y46" s="161"/>
      <c r="Z46" s="161"/>
      <c r="AA46" s="162"/>
      <c r="AB46" s="160"/>
      <c r="AC46" s="161"/>
      <c r="AD46" s="161"/>
      <c r="AE46" s="162"/>
    </row>
    <row r="47" spans="2:31" ht="17.25" thickBot="1" x14ac:dyDescent="0.35">
      <c r="B47" s="108"/>
      <c r="C47" s="109"/>
      <c r="D47" s="166"/>
      <c r="E47" s="167"/>
      <c r="F47" s="167"/>
      <c r="G47" s="168"/>
      <c r="H47" s="166"/>
      <c r="I47" s="167"/>
      <c r="J47" s="167"/>
      <c r="K47" s="168"/>
      <c r="L47" s="166"/>
      <c r="M47" s="167"/>
      <c r="N47" s="167"/>
      <c r="O47" s="168"/>
      <c r="P47" s="166"/>
      <c r="Q47" s="167"/>
      <c r="R47" s="167"/>
      <c r="S47" s="168"/>
      <c r="T47" s="166"/>
      <c r="U47" s="167"/>
      <c r="V47" s="167"/>
      <c r="W47" s="168"/>
      <c r="X47" s="166"/>
      <c r="Y47" s="167"/>
      <c r="Z47" s="167"/>
      <c r="AA47" s="168"/>
      <c r="AB47" s="166"/>
      <c r="AC47" s="167"/>
      <c r="AD47" s="167"/>
      <c r="AE47" s="168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97</v>
      </c>
      <c r="C50" s="71">
        <f t="shared" ref="C50:C56" si="1">B50*20/60</f>
        <v>32.333333333333336</v>
      </c>
      <c r="D50" s="1" t="s">
        <v>1272</v>
      </c>
      <c r="E50" s="1">
        <f>COUNTIF($E$16:$G$39, "C"&amp;"*")</f>
        <v>12</v>
      </c>
      <c r="F50" s="1"/>
      <c r="G50" s="1"/>
      <c r="H50" s="1"/>
      <c r="I50" s="1">
        <f>COUNTIF($I$16:$K$39, "C"&amp;"*")</f>
        <v>17</v>
      </c>
      <c r="J50" s="1"/>
      <c r="K50" s="1"/>
      <c r="L50" s="1"/>
      <c r="M50" s="1">
        <f>COUNTIF($M$16:$O$39, "C"&amp;"*")</f>
        <v>22</v>
      </c>
      <c r="N50" s="1"/>
      <c r="O50" s="1"/>
      <c r="P50" s="1"/>
      <c r="Q50" s="1">
        <f>COUNTIF($Q$16:$S$39, "C"&amp;"*")</f>
        <v>24</v>
      </c>
      <c r="R50" s="1"/>
      <c r="S50" s="1"/>
      <c r="T50" s="1"/>
      <c r="U50" s="1">
        <f>COUNTIF($U$16:$W$39, "C"&amp;"*")</f>
        <v>22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10</v>
      </c>
      <c r="C51" s="71">
        <f t="shared" si="1"/>
        <v>3.3333333333333335</v>
      </c>
      <c r="D51" s="1" t="s">
        <v>1832</v>
      </c>
      <c r="E51" s="1">
        <f>COUNTIF($E$16:$G$39, "AC"&amp;"*")</f>
        <v>4</v>
      </c>
      <c r="F51" s="1"/>
      <c r="G51" s="1"/>
      <c r="H51" s="1"/>
      <c r="I51" s="1">
        <f>COUNTIF($I$16:$K$39, "AC"&amp;"*")</f>
        <v>6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28</v>
      </c>
      <c r="C52" s="71">
        <f t="shared" si="1"/>
        <v>9.3333333333333339</v>
      </c>
      <c r="D52" s="1" t="s">
        <v>1273</v>
      </c>
      <c r="E52" s="1">
        <f>COUNTIF($E$16:$G$39, "P"&amp;"*")-COUNTIF($E$16:$G$39, "P1"&amp;"*")</f>
        <v>3</v>
      </c>
      <c r="F52" s="1"/>
      <c r="G52" s="1"/>
      <c r="H52" s="1"/>
      <c r="I52" s="1">
        <f>COUNTIF($I$16:$K$39, "P"&amp;"*")-COUNTIF($I$16:$K$39, "P1"&amp;"*")</f>
        <v>4</v>
      </c>
      <c r="J52" s="1"/>
      <c r="K52" s="1"/>
      <c r="L52" s="1"/>
      <c r="M52" s="1">
        <f>COUNTIF($M$16:$O$39, "P"&amp;"*")-COUNTIF($M$16:$O$39, "P1"&amp;"*")</f>
        <v>3</v>
      </c>
      <c r="N52" s="1"/>
      <c r="O52" s="1"/>
      <c r="P52" s="1"/>
      <c r="Q52" s="1">
        <f>COUNTIF($Q$16:$S$39, "P"&amp;"*")-COUNTIF($Q$16:$S$39, "P1"&amp;"*")</f>
        <v>6</v>
      </c>
      <c r="R52" s="1"/>
      <c r="S52" s="1"/>
      <c r="T52" s="1"/>
      <c r="U52" s="1">
        <f>COUNTIF($U$16:$W$39, "P"&amp;"*")-COUNTIF($U$16:$W$39, "P1"&amp;"*")</f>
        <v>2</v>
      </c>
      <c r="V52" s="1"/>
      <c r="W52" s="1"/>
      <c r="X52" s="1"/>
      <c r="Y52" s="1">
        <f>COUNTIF($Y$16:$AA$39, "P"&amp;"*")-COUNTIF($Y$16:$AA$39, "P1"&amp;"*")</f>
        <v>9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20</v>
      </c>
      <c r="C53" s="71">
        <f t="shared" si="1"/>
        <v>6.666666666666667</v>
      </c>
      <c r="D53" s="1" t="s">
        <v>1841</v>
      </c>
      <c r="E53" s="1">
        <f>COUNTIF($E$16:$G$39, "AP"&amp;"*")</f>
        <v>9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11</v>
      </c>
      <c r="AD53" s="1"/>
      <c r="AE53" s="1"/>
    </row>
    <row r="54" spans="2:31" x14ac:dyDescent="0.3">
      <c r="B54" s="1">
        <f t="shared" si="0"/>
        <v>44</v>
      </c>
      <c r="C54" s="71">
        <f t="shared" si="1"/>
        <v>14.666666666666666</v>
      </c>
      <c r="D54" s="1" t="s">
        <v>1859</v>
      </c>
      <c r="E54" s="1">
        <f>COUNTIF($E$16:$G$39, 3) + COUNTIF($E$16:$G$39, "P1")</f>
        <v>9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5</v>
      </c>
      <c r="V54" s="1"/>
      <c r="W54" s="1"/>
      <c r="X54" s="1"/>
      <c r="Y54" s="1">
        <f>COUNTIF($Y$16:$AA$39, 3)+COUNTIF($Y$16:$AA$39, "P1")</f>
        <v>11</v>
      </c>
      <c r="Z54" s="1"/>
      <c r="AA54" s="1"/>
      <c r="AB54" s="1"/>
      <c r="AC54" s="1">
        <f>COUNTIF($AC$16:$AE$39, 3)+COUNTIF($AC$16:$AE$39, "P1")</f>
        <v>6</v>
      </c>
      <c r="AD54" s="1"/>
      <c r="AE54" s="1"/>
    </row>
    <row r="55" spans="2:31" x14ac:dyDescent="0.3">
      <c r="B55" s="1">
        <f t="shared" si="0"/>
        <v>21</v>
      </c>
      <c r="C55" s="71">
        <f t="shared" si="1"/>
        <v>7</v>
      </c>
      <c r="D55" s="1" t="s">
        <v>1860</v>
      </c>
      <c r="E55" s="1">
        <f>COUNTIF($E$16:$G$39, 2)</f>
        <v>3</v>
      </c>
      <c r="F55" s="1"/>
      <c r="G55" s="1"/>
      <c r="H55" s="1"/>
      <c r="I55" s="1">
        <f>COUNTIF($I$16:$K$39, 2)</f>
        <v>5</v>
      </c>
      <c r="J55" s="1"/>
      <c r="K55" s="1"/>
      <c r="L55" s="1"/>
      <c r="M55" s="1">
        <f>COUNTIF($M$16:$O$39, 2)</f>
        <v>3</v>
      </c>
      <c r="N55" s="1"/>
      <c r="O55" s="1"/>
      <c r="P55" s="1"/>
      <c r="Q55" s="1">
        <f>COUNTIF($Q$16:$S$39, 2)</f>
        <v>3</v>
      </c>
      <c r="R55" s="1"/>
      <c r="S55" s="1"/>
      <c r="T55" s="1"/>
      <c r="U55" s="1">
        <f>COUNTIF($U$16:$W$39, 2)</f>
        <v>4</v>
      </c>
      <c r="V55" s="1"/>
      <c r="W55" s="1"/>
      <c r="X55" s="1"/>
      <c r="Y55" s="1">
        <f>COUNTIF($Y$16:$AA$39, 2)</f>
        <v>3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22</v>
      </c>
      <c r="C56" s="71">
        <f t="shared" si="1"/>
        <v>7.333333333333333</v>
      </c>
      <c r="D56" s="1" t="s">
        <v>1861</v>
      </c>
      <c r="E56" s="1">
        <f>COUNTIF($E$16:$G$39, 1) + COUNTIF($E$16:$G$39, 4)+ COUNTIF($E$16:$G$39, 5)</f>
        <v>2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2</v>
      </c>
      <c r="N56" s="1"/>
      <c r="O56" s="1"/>
      <c r="P56" s="1"/>
      <c r="Q56" s="1">
        <f>COUNTIF($Q$16:$S$39, 1) + COUNTIF($Q$16:$S$39, 4)+COUNTIF($Q$16:$S$39, 5)</f>
        <v>3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5</v>
      </c>
      <c r="Z56" s="1"/>
      <c r="AA56" s="1"/>
      <c r="AB56" s="1"/>
      <c r="AC56" s="1">
        <f>COUNTIF($AC$16:$AE$39, 1)+COUNTIF($AC$16:$AE$39, 4)+COUNTIF($AC$16:$AE$39, 5)</f>
        <v>2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650" priority="38" operator="equal">
      <formula>$B$14+0</formula>
    </cfRule>
    <cfRule type="cellIs" dxfId="649" priority="39" operator="equal">
      <formula>$B$14</formula>
    </cfRule>
  </conditionalFormatting>
  <conditionalFormatting sqref="C16:C39">
    <cfRule type="cellIs" dxfId="648" priority="37" operator="equal">
      <formula>$B$14+1</formula>
    </cfRule>
  </conditionalFormatting>
  <conditionalFormatting sqref="D12:AE12">
    <cfRule type="timePeriod" dxfId="647" priority="36" timePeriod="today">
      <formula>FLOOR(D12,1)=TODAY()</formula>
    </cfRule>
  </conditionalFormatting>
  <conditionalFormatting sqref="E16:G39">
    <cfRule type="notContainsBlanks" dxfId="646" priority="34">
      <formula>LEN(TRIM(E16))&gt;0</formula>
    </cfRule>
    <cfRule type="containsText" dxfId="645" priority="35" operator="containsText" text="1234567789">
      <formula>NOT(ISERROR(SEARCH("1234567789",E16)))</formula>
    </cfRule>
  </conditionalFormatting>
  <conditionalFormatting sqref="E16:G39">
    <cfRule type="containsText" dxfId="644" priority="31" operator="containsText" text="A">
      <formula>NOT(ISERROR(SEARCH("A",E16)))</formula>
    </cfRule>
    <cfRule type="containsText" dxfId="643" priority="32" operator="containsText" text="P">
      <formula>NOT(ISERROR(SEARCH("P",E16)))</formula>
    </cfRule>
    <cfRule type="containsText" dxfId="642" priority="33" operator="containsText" text="C">
      <formula>NOT(ISERROR(SEARCH("C",E16)))</formula>
    </cfRule>
  </conditionalFormatting>
  <conditionalFormatting sqref="I16:K39">
    <cfRule type="notContainsBlanks" dxfId="641" priority="29">
      <formula>LEN(TRIM(I16))&gt;0</formula>
    </cfRule>
    <cfRule type="containsText" dxfId="640" priority="30" operator="containsText" text="1234567789">
      <formula>NOT(ISERROR(SEARCH("1234567789",I16)))</formula>
    </cfRule>
  </conditionalFormatting>
  <conditionalFormatting sqref="I16:K39">
    <cfRule type="containsText" dxfId="639" priority="26" operator="containsText" text="A">
      <formula>NOT(ISERROR(SEARCH("A",I16)))</formula>
    </cfRule>
    <cfRule type="containsText" dxfId="638" priority="27" operator="containsText" text="P">
      <formula>NOT(ISERROR(SEARCH("P",I16)))</formula>
    </cfRule>
    <cfRule type="containsText" dxfId="637" priority="28" operator="containsText" text="C">
      <formula>NOT(ISERROR(SEARCH("C",I16)))</formula>
    </cfRule>
  </conditionalFormatting>
  <conditionalFormatting sqref="M16:O39">
    <cfRule type="notContainsBlanks" dxfId="636" priority="24">
      <formula>LEN(TRIM(M16))&gt;0</formula>
    </cfRule>
    <cfRule type="containsText" dxfId="635" priority="25" operator="containsText" text="1234567789">
      <formula>NOT(ISERROR(SEARCH("1234567789",M16)))</formula>
    </cfRule>
  </conditionalFormatting>
  <conditionalFormatting sqref="M16:O39">
    <cfRule type="containsText" dxfId="634" priority="21" operator="containsText" text="A">
      <formula>NOT(ISERROR(SEARCH("A",M16)))</formula>
    </cfRule>
    <cfRule type="containsText" dxfId="633" priority="22" operator="containsText" text="P">
      <formula>NOT(ISERROR(SEARCH("P",M16)))</formula>
    </cfRule>
    <cfRule type="containsText" dxfId="632" priority="23" operator="containsText" text="C">
      <formula>NOT(ISERROR(SEARCH("C",M16)))</formula>
    </cfRule>
  </conditionalFormatting>
  <conditionalFormatting sqref="Q16:S39">
    <cfRule type="notContainsBlanks" dxfId="631" priority="19">
      <formula>LEN(TRIM(Q16))&gt;0</formula>
    </cfRule>
    <cfRule type="containsText" dxfId="630" priority="20" operator="containsText" text="1234567789">
      <formula>NOT(ISERROR(SEARCH("1234567789",Q16)))</formula>
    </cfRule>
  </conditionalFormatting>
  <conditionalFormatting sqref="Q16:S39">
    <cfRule type="containsText" dxfId="629" priority="16" operator="containsText" text="A">
      <formula>NOT(ISERROR(SEARCH("A",Q16)))</formula>
    </cfRule>
    <cfRule type="containsText" dxfId="628" priority="17" operator="containsText" text="P">
      <formula>NOT(ISERROR(SEARCH("P",Q16)))</formula>
    </cfRule>
    <cfRule type="containsText" dxfId="627" priority="18" operator="containsText" text="C">
      <formula>NOT(ISERROR(SEARCH("C",Q16)))</formula>
    </cfRule>
  </conditionalFormatting>
  <conditionalFormatting sqref="U16:W39">
    <cfRule type="notContainsBlanks" dxfId="626" priority="14">
      <formula>LEN(TRIM(U16))&gt;0</formula>
    </cfRule>
    <cfRule type="containsText" dxfId="625" priority="15" operator="containsText" text="1234567789">
      <formula>NOT(ISERROR(SEARCH("1234567789",U16)))</formula>
    </cfRule>
  </conditionalFormatting>
  <conditionalFormatting sqref="U16:W39">
    <cfRule type="containsText" dxfId="624" priority="11" operator="containsText" text="A">
      <formula>NOT(ISERROR(SEARCH("A",U16)))</formula>
    </cfRule>
    <cfRule type="containsText" dxfId="623" priority="12" operator="containsText" text="P">
      <formula>NOT(ISERROR(SEARCH("P",U16)))</formula>
    </cfRule>
    <cfRule type="containsText" dxfId="622" priority="13" operator="containsText" text="C">
      <formula>NOT(ISERROR(SEARCH("C",U16)))</formula>
    </cfRule>
  </conditionalFormatting>
  <conditionalFormatting sqref="Y16:AA39">
    <cfRule type="notContainsBlanks" dxfId="621" priority="9">
      <formula>LEN(TRIM(Y16))&gt;0</formula>
    </cfRule>
    <cfRule type="containsText" dxfId="620" priority="10" operator="containsText" text="1234567789">
      <formula>NOT(ISERROR(SEARCH("1234567789",Y16)))</formula>
    </cfRule>
  </conditionalFormatting>
  <conditionalFormatting sqref="Y16:AA39">
    <cfRule type="containsText" dxfId="619" priority="6" operator="containsText" text="A">
      <formula>NOT(ISERROR(SEARCH("A",Y16)))</formula>
    </cfRule>
    <cfRule type="containsText" dxfId="618" priority="7" operator="containsText" text="P">
      <formula>NOT(ISERROR(SEARCH("P",Y16)))</formula>
    </cfRule>
    <cfRule type="containsText" dxfId="617" priority="8" operator="containsText" text="C">
      <formula>NOT(ISERROR(SEARCH("C",Y16)))</formula>
    </cfRule>
  </conditionalFormatting>
  <conditionalFormatting sqref="AC16:AE39">
    <cfRule type="notContainsBlanks" dxfId="616" priority="4">
      <formula>LEN(TRIM(AC16))&gt;0</formula>
    </cfRule>
    <cfRule type="containsText" dxfId="615" priority="5" operator="containsText" text="1234567789">
      <formula>NOT(ISERROR(SEARCH("1234567789",AC16)))</formula>
    </cfRule>
  </conditionalFormatting>
  <conditionalFormatting sqref="AC16:AE39">
    <cfRule type="containsText" dxfId="614" priority="1" operator="containsText" text="A">
      <formula>NOT(ISERROR(SEARCH("A",AC16)))</formula>
    </cfRule>
    <cfRule type="containsText" dxfId="613" priority="2" operator="containsText" text="P">
      <formula>NOT(ISERROR(SEARCH("P",AC16)))</formula>
    </cfRule>
    <cfRule type="containsText" dxfId="612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D1" activePane="topRight" state="frozen"/>
      <selection pane="topRight" activeCell="X43" sqref="X43:AA4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2" t="s">
        <v>11</v>
      </c>
      <c r="C2" s="103"/>
      <c r="D2" s="110" t="s">
        <v>2908</v>
      </c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0" t="s">
        <v>2593</v>
      </c>
      <c r="U2" s="111"/>
      <c r="V2" s="111"/>
      <c r="W2" s="111"/>
      <c r="X2" s="111"/>
      <c r="Y2" s="111"/>
      <c r="Z2" s="111"/>
      <c r="AA2" s="111"/>
      <c r="AB2" s="111"/>
      <c r="AC2" s="111"/>
      <c r="AD2" s="111"/>
      <c r="AE2" s="114"/>
    </row>
    <row r="3" spans="2:31" x14ac:dyDescent="0.3">
      <c r="B3" s="104"/>
      <c r="C3" s="105"/>
      <c r="D3" s="112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2"/>
      <c r="U3" s="113"/>
      <c r="V3" s="113"/>
      <c r="W3" s="113"/>
      <c r="X3" s="113"/>
      <c r="Y3" s="113"/>
      <c r="Z3" s="113"/>
      <c r="AA3" s="113"/>
      <c r="AB3" s="113"/>
      <c r="AC3" s="113"/>
      <c r="AD3" s="113"/>
      <c r="AE3" s="115"/>
    </row>
    <row r="4" spans="2:31" x14ac:dyDescent="0.3">
      <c r="B4" s="104"/>
      <c r="C4" s="105"/>
      <c r="D4" s="112"/>
      <c r="E4" s="113"/>
      <c r="F4" s="113"/>
      <c r="G4" s="113"/>
      <c r="H4" s="113"/>
      <c r="I4" s="113"/>
      <c r="J4" s="113"/>
      <c r="K4" s="113"/>
      <c r="L4" s="113"/>
      <c r="M4" s="113"/>
      <c r="N4" s="113"/>
      <c r="O4" s="113"/>
      <c r="P4" s="113"/>
      <c r="Q4" s="113"/>
      <c r="R4" s="113"/>
      <c r="S4" s="113"/>
      <c r="T4" s="112"/>
      <c r="U4" s="113"/>
      <c r="V4" s="113"/>
      <c r="W4" s="113"/>
      <c r="X4" s="113"/>
      <c r="Y4" s="113"/>
      <c r="Z4" s="113"/>
      <c r="AA4" s="113"/>
      <c r="AB4" s="113"/>
      <c r="AC4" s="113"/>
      <c r="AD4" s="113"/>
      <c r="AE4" s="115"/>
    </row>
    <row r="5" spans="2:31" x14ac:dyDescent="0.3">
      <c r="B5" s="104"/>
      <c r="C5" s="105"/>
      <c r="D5" s="112"/>
      <c r="E5" s="113"/>
      <c r="F5" s="113"/>
      <c r="G5" s="113"/>
      <c r="H5" s="113"/>
      <c r="I5" s="113"/>
      <c r="J5" s="113"/>
      <c r="K5" s="113"/>
      <c r="L5" s="113"/>
      <c r="M5" s="113"/>
      <c r="N5" s="113"/>
      <c r="O5" s="113"/>
      <c r="P5" s="113"/>
      <c r="Q5" s="113"/>
      <c r="R5" s="113"/>
      <c r="S5" s="113"/>
      <c r="T5" s="112"/>
      <c r="U5" s="113"/>
      <c r="V5" s="113"/>
      <c r="W5" s="113"/>
      <c r="X5" s="113"/>
      <c r="Y5" s="113"/>
      <c r="Z5" s="113"/>
      <c r="AA5" s="113"/>
      <c r="AB5" s="113"/>
      <c r="AC5" s="113"/>
      <c r="AD5" s="113"/>
      <c r="AE5" s="115"/>
    </row>
    <row r="6" spans="2:31" x14ac:dyDescent="0.3">
      <c r="B6" s="106"/>
      <c r="C6" s="107"/>
      <c r="D6" s="112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113"/>
      <c r="P6" s="113"/>
      <c r="Q6" s="113"/>
      <c r="R6" s="113"/>
      <c r="S6" s="113"/>
      <c r="T6" s="112"/>
      <c r="U6" s="113"/>
      <c r="V6" s="113"/>
      <c r="W6" s="113"/>
      <c r="X6" s="113"/>
      <c r="Y6" s="113"/>
      <c r="Z6" s="113"/>
      <c r="AA6" s="113"/>
      <c r="AB6" s="113"/>
      <c r="AC6" s="113"/>
      <c r="AD6" s="113"/>
      <c r="AE6" s="115"/>
    </row>
    <row r="7" spans="2:31" x14ac:dyDescent="0.3">
      <c r="B7" s="106"/>
      <c r="C7" s="107"/>
      <c r="D7" s="112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3"/>
      <c r="P7" s="113"/>
      <c r="Q7" s="113"/>
      <c r="R7" s="113"/>
      <c r="S7" s="113"/>
      <c r="T7" s="112"/>
      <c r="U7" s="113"/>
      <c r="V7" s="113"/>
      <c r="W7" s="113"/>
      <c r="X7" s="113"/>
      <c r="Y7" s="113"/>
      <c r="Z7" s="113"/>
      <c r="AA7" s="113"/>
      <c r="AB7" s="113"/>
      <c r="AC7" s="113"/>
      <c r="AD7" s="113"/>
      <c r="AE7" s="115"/>
    </row>
    <row r="8" spans="2:31" x14ac:dyDescent="0.3">
      <c r="B8" s="106"/>
      <c r="C8" s="107"/>
      <c r="D8" s="112"/>
      <c r="E8" s="113"/>
      <c r="F8" s="113"/>
      <c r="G8" s="113"/>
      <c r="H8" s="113"/>
      <c r="I8" s="113"/>
      <c r="J8" s="113"/>
      <c r="K8" s="113"/>
      <c r="L8" s="113"/>
      <c r="M8" s="113"/>
      <c r="N8" s="113"/>
      <c r="O8" s="113"/>
      <c r="P8" s="113"/>
      <c r="Q8" s="113"/>
      <c r="R8" s="113"/>
      <c r="S8" s="113"/>
      <c r="T8" s="112"/>
      <c r="U8" s="113"/>
      <c r="V8" s="113"/>
      <c r="W8" s="113"/>
      <c r="X8" s="113"/>
      <c r="Y8" s="113"/>
      <c r="Z8" s="113"/>
      <c r="AA8" s="113"/>
      <c r="AB8" s="113"/>
      <c r="AC8" s="113"/>
      <c r="AD8" s="113"/>
      <c r="AE8" s="115"/>
    </row>
    <row r="9" spans="2:31" x14ac:dyDescent="0.3">
      <c r="B9" s="106"/>
      <c r="C9" s="107"/>
      <c r="D9" s="112"/>
      <c r="E9" s="113"/>
      <c r="F9" s="113"/>
      <c r="G9" s="113"/>
      <c r="H9" s="113"/>
      <c r="I9" s="113"/>
      <c r="J9" s="113"/>
      <c r="K9" s="113"/>
      <c r="L9" s="113"/>
      <c r="M9" s="113"/>
      <c r="N9" s="113"/>
      <c r="O9" s="113"/>
      <c r="P9" s="113"/>
      <c r="Q9" s="113"/>
      <c r="R9" s="113"/>
      <c r="S9" s="113"/>
      <c r="T9" s="112"/>
      <c r="U9" s="113"/>
      <c r="V9" s="113"/>
      <c r="W9" s="113"/>
      <c r="X9" s="113"/>
      <c r="Y9" s="113"/>
      <c r="Z9" s="113"/>
      <c r="AA9" s="113"/>
      <c r="AB9" s="113"/>
      <c r="AC9" s="113"/>
      <c r="AD9" s="113"/>
      <c r="AE9" s="115"/>
    </row>
    <row r="10" spans="2:31" x14ac:dyDescent="0.3">
      <c r="B10" s="106"/>
      <c r="C10" s="107"/>
      <c r="D10" s="112"/>
      <c r="E10" s="113"/>
      <c r="F10" s="113"/>
      <c r="G10" s="113"/>
      <c r="H10" s="113"/>
      <c r="I10" s="113"/>
      <c r="J10" s="113"/>
      <c r="K10" s="113"/>
      <c r="L10" s="113"/>
      <c r="M10" s="113"/>
      <c r="N10" s="113"/>
      <c r="O10" s="113"/>
      <c r="P10" s="113"/>
      <c r="Q10" s="113"/>
      <c r="R10" s="113"/>
      <c r="S10" s="113"/>
      <c r="T10" s="112"/>
      <c r="U10" s="113"/>
      <c r="V10" s="113"/>
      <c r="W10" s="113"/>
      <c r="X10" s="113"/>
      <c r="Y10" s="113"/>
      <c r="Z10" s="113"/>
      <c r="AA10" s="113"/>
      <c r="AB10" s="113"/>
      <c r="AC10" s="113"/>
      <c r="AD10" s="113"/>
      <c r="AE10" s="115"/>
    </row>
    <row r="11" spans="2:31" ht="17.25" thickBot="1" x14ac:dyDescent="0.35">
      <c r="B11" s="108"/>
      <c r="C11" s="109"/>
      <c r="D11" s="112"/>
      <c r="E11" s="113"/>
      <c r="F11" s="113"/>
      <c r="G11" s="113"/>
      <c r="H11" s="113"/>
      <c r="I11" s="113"/>
      <c r="J11" s="113"/>
      <c r="K11" s="113"/>
      <c r="L11" s="113"/>
      <c r="M11" s="113"/>
      <c r="N11" s="113"/>
      <c r="O11" s="113"/>
      <c r="P11" s="113"/>
      <c r="Q11" s="113"/>
      <c r="R11" s="113"/>
      <c r="S11" s="113"/>
      <c r="T11" s="112"/>
      <c r="U11" s="113"/>
      <c r="V11" s="113"/>
      <c r="W11" s="113"/>
      <c r="X11" s="113"/>
      <c r="Y11" s="113"/>
      <c r="Z11" s="113"/>
      <c r="AA11" s="113"/>
      <c r="AB11" s="113"/>
      <c r="AC11" s="113"/>
      <c r="AD11" s="113"/>
      <c r="AE11" s="115"/>
    </row>
    <row r="12" spans="2:31" ht="18" thickBot="1" x14ac:dyDescent="0.35">
      <c r="B12" s="116"/>
      <c r="C12" s="117"/>
      <c r="D12" s="120">
        <v>45019</v>
      </c>
      <c r="E12" s="121"/>
      <c r="F12" s="121"/>
      <c r="G12" s="122"/>
      <c r="H12" s="120">
        <f>D12+1</f>
        <v>45020</v>
      </c>
      <c r="I12" s="121"/>
      <c r="J12" s="121"/>
      <c r="K12" s="122"/>
      <c r="L12" s="120">
        <f>H12+1</f>
        <v>45021</v>
      </c>
      <c r="M12" s="121"/>
      <c r="N12" s="121"/>
      <c r="O12" s="122"/>
      <c r="P12" s="120">
        <f>L12+1</f>
        <v>45022</v>
      </c>
      <c r="Q12" s="121"/>
      <c r="R12" s="121"/>
      <c r="S12" s="122"/>
      <c r="T12" s="120">
        <f>P12+1</f>
        <v>45023</v>
      </c>
      <c r="U12" s="121"/>
      <c r="V12" s="121"/>
      <c r="W12" s="122"/>
      <c r="X12" s="123">
        <f>T12+1</f>
        <v>45024</v>
      </c>
      <c r="Y12" s="124"/>
      <c r="Z12" s="124"/>
      <c r="AA12" s="125"/>
      <c r="AB12" s="126">
        <f>X12+1</f>
        <v>45025</v>
      </c>
      <c r="AC12" s="127"/>
      <c r="AD12" s="127"/>
      <c r="AE12" s="128"/>
    </row>
    <row r="13" spans="2:31" ht="18" thickBot="1" x14ac:dyDescent="0.35">
      <c r="B13" s="118"/>
      <c r="C13" s="119"/>
      <c r="D13" s="129" t="s">
        <v>48</v>
      </c>
      <c r="E13" s="130"/>
      <c r="F13" s="130"/>
      <c r="G13" s="131"/>
      <c r="H13" s="129" t="s">
        <v>49</v>
      </c>
      <c r="I13" s="130"/>
      <c r="J13" s="130"/>
      <c r="K13" s="131"/>
      <c r="L13" s="129" t="s">
        <v>32</v>
      </c>
      <c r="M13" s="130"/>
      <c r="N13" s="130"/>
      <c r="O13" s="131"/>
      <c r="P13" s="129" t="s">
        <v>52</v>
      </c>
      <c r="Q13" s="130"/>
      <c r="R13" s="130"/>
      <c r="S13" s="131"/>
      <c r="T13" s="129" t="s">
        <v>53</v>
      </c>
      <c r="U13" s="130"/>
      <c r="V13" s="130"/>
      <c r="W13" s="131"/>
      <c r="X13" s="132" t="s">
        <v>54</v>
      </c>
      <c r="Y13" s="133"/>
      <c r="Z13" s="133"/>
      <c r="AA13" s="134"/>
      <c r="AB13" s="135" t="s">
        <v>55</v>
      </c>
      <c r="AC13" s="136"/>
      <c r="AD13" s="136"/>
      <c r="AE13" s="137"/>
    </row>
    <row r="14" spans="2:31" ht="17.25" thickBot="1" x14ac:dyDescent="0.35">
      <c r="B14" s="143" t="str">
        <f ca="1">TEXT(NOW(),"h")</f>
        <v>20</v>
      </c>
      <c r="C14" s="144"/>
      <c r="D14" s="12" t="s">
        <v>3</v>
      </c>
      <c r="E14" s="138" t="s">
        <v>4</v>
      </c>
      <c r="F14" s="139"/>
      <c r="G14" s="140"/>
      <c r="H14" s="12" t="s">
        <v>3</v>
      </c>
      <c r="I14" s="138" t="s">
        <v>4</v>
      </c>
      <c r="J14" s="139"/>
      <c r="K14" s="140"/>
      <c r="L14" s="12" t="s">
        <v>3</v>
      </c>
      <c r="M14" s="138" t="s">
        <v>4</v>
      </c>
      <c r="N14" s="139"/>
      <c r="O14" s="140"/>
      <c r="P14" s="12" t="s">
        <v>3</v>
      </c>
      <c r="Q14" s="138" t="s">
        <v>4</v>
      </c>
      <c r="R14" s="139"/>
      <c r="S14" s="140"/>
      <c r="T14" s="12" t="s">
        <v>3</v>
      </c>
      <c r="U14" s="138" t="s">
        <v>4</v>
      </c>
      <c r="V14" s="139"/>
      <c r="W14" s="140"/>
      <c r="X14" s="12" t="s">
        <v>3</v>
      </c>
      <c r="Y14" s="138" t="s">
        <v>4</v>
      </c>
      <c r="Z14" s="139"/>
      <c r="AA14" s="140"/>
      <c r="AB14" s="12" t="s">
        <v>3</v>
      </c>
      <c r="AC14" s="138" t="s">
        <v>4</v>
      </c>
      <c r="AD14" s="139"/>
      <c r="AE14" s="140"/>
    </row>
    <row r="15" spans="2:31" ht="20.25" x14ac:dyDescent="0.3">
      <c r="B15" s="141" t="s">
        <v>0</v>
      </c>
      <c r="C15" s="142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2928</v>
      </c>
      <c r="E16" s="37"/>
      <c r="F16" s="17"/>
      <c r="G16" s="18"/>
      <c r="H16" s="26" t="s">
        <v>2948</v>
      </c>
      <c r="I16" s="37"/>
      <c r="J16" s="17"/>
      <c r="K16" s="18"/>
      <c r="L16" s="26" t="s">
        <v>2949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2899</v>
      </c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98" t="s">
        <v>2900</v>
      </c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98" t="s">
        <v>2905</v>
      </c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2087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/>
      <c r="X22" s="32"/>
      <c r="Y22" s="37"/>
      <c r="Z22" s="28"/>
      <c r="AA22" s="34"/>
      <c r="AB22" s="26"/>
      <c r="AC22" s="37"/>
      <c r="AD22" s="28"/>
      <c r="AE22" s="34" t="s">
        <v>2984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93</v>
      </c>
      <c r="G23" s="18" t="s">
        <v>25</v>
      </c>
      <c r="H23" s="40" t="s">
        <v>604</v>
      </c>
      <c r="I23" s="37">
        <v>3</v>
      </c>
      <c r="J23" s="17" t="s">
        <v>2924</v>
      </c>
      <c r="K23" s="18" t="s">
        <v>2925</v>
      </c>
      <c r="L23" s="40" t="s">
        <v>604</v>
      </c>
      <c r="M23" s="37">
        <v>3</v>
      </c>
      <c r="N23" s="17" t="s">
        <v>2951</v>
      </c>
      <c r="O23" s="18" t="s">
        <v>2950</v>
      </c>
      <c r="P23" s="40" t="s">
        <v>604</v>
      </c>
      <c r="Q23" s="37">
        <v>3</v>
      </c>
      <c r="R23" s="17" t="s">
        <v>2958</v>
      </c>
      <c r="S23" s="18" t="s">
        <v>2959</v>
      </c>
      <c r="T23" s="40" t="s">
        <v>604</v>
      </c>
      <c r="U23" s="37">
        <v>3</v>
      </c>
      <c r="V23" s="17">
        <v>3</v>
      </c>
      <c r="W23" s="18" t="s">
        <v>2968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2984</v>
      </c>
      <c r="AD23" s="17" t="s">
        <v>2984</v>
      </c>
      <c r="AE23" s="18" t="s">
        <v>2984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2906</v>
      </c>
      <c r="F24" s="17">
        <v>2</v>
      </c>
      <c r="G24" s="18" t="s">
        <v>2907</v>
      </c>
      <c r="H24" s="66" t="s">
        <v>2080</v>
      </c>
      <c r="I24" s="37" t="s">
        <v>2925</v>
      </c>
      <c r="J24" s="17" t="s">
        <v>2925</v>
      </c>
      <c r="K24" s="18" t="s">
        <v>2933</v>
      </c>
      <c r="L24" s="66" t="s">
        <v>2080</v>
      </c>
      <c r="M24" s="37" t="s">
        <v>2950</v>
      </c>
      <c r="N24" s="17" t="s">
        <v>2950</v>
      </c>
      <c r="O24" s="18" t="s">
        <v>2950</v>
      </c>
      <c r="P24" s="66" t="s">
        <v>2080</v>
      </c>
      <c r="Q24" s="37" t="s">
        <v>2959</v>
      </c>
      <c r="R24" s="17" t="s">
        <v>2959</v>
      </c>
      <c r="S24" s="18" t="s">
        <v>2964</v>
      </c>
      <c r="T24" s="29" t="s">
        <v>2080</v>
      </c>
      <c r="U24" s="37" t="s">
        <v>2968</v>
      </c>
      <c r="V24" s="17" t="s">
        <v>2968</v>
      </c>
      <c r="W24" s="18" t="s">
        <v>2968</v>
      </c>
      <c r="X24" s="66" t="s">
        <v>2080</v>
      </c>
      <c r="Y24" s="37" t="s">
        <v>2971</v>
      </c>
      <c r="Z24" s="17" t="s">
        <v>2972</v>
      </c>
      <c r="AA24" s="18" t="s">
        <v>2972</v>
      </c>
      <c r="AB24" s="26"/>
      <c r="AC24" s="37" t="s">
        <v>2984</v>
      </c>
      <c r="AD24" s="17" t="s">
        <v>2984</v>
      </c>
      <c r="AE24" s="18"/>
    </row>
    <row r="25" spans="2:31" x14ac:dyDescent="0.3">
      <c r="B25" s="7">
        <v>9</v>
      </c>
      <c r="C25" s="4">
        <v>10</v>
      </c>
      <c r="D25" s="97" t="s">
        <v>2910</v>
      </c>
      <c r="E25" s="37" t="s">
        <v>2907</v>
      </c>
      <c r="F25" s="17" t="s">
        <v>2909</v>
      </c>
      <c r="G25" s="18" t="s">
        <v>2909</v>
      </c>
      <c r="H25" s="66" t="s">
        <v>2911</v>
      </c>
      <c r="I25" s="37" t="s">
        <v>2933</v>
      </c>
      <c r="J25" s="17" t="s">
        <v>2933</v>
      </c>
      <c r="K25" s="18" t="s">
        <v>2934</v>
      </c>
      <c r="L25" s="66" t="s">
        <v>2911</v>
      </c>
      <c r="M25" s="37" t="s">
        <v>2952</v>
      </c>
      <c r="N25" s="17" t="s">
        <v>2952</v>
      </c>
      <c r="O25" s="18" t="s">
        <v>2952</v>
      </c>
      <c r="P25" s="66" t="s">
        <v>2911</v>
      </c>
      <c r="Q25" s="37" t="s">
        <v>2959</v>
      </c>
      <c r="R25" s="17" t="s">
        <v>2959</v>
      </c>
      <c r="S25" s="18" t="s">
        <v>2965</v>
      </c>
      <c r="T25" s="40" t="s">
        <v>2967</v>
      </c>
      <c r="U25" s="37" t="s">
        <v>2968</v>
      </c>
      <c r="V25" s="17" t="s">
        <v>2968</v>
      </c>
      <c r="W25" s="18" t="s">
        <v>2968</v>
      </c>
      <c r="X25" s="29" t="s">
        <v>2911</v>
      </c>
      <c r="Y25" s="37" t="s">
        <v>2972</v>
      </c>
      <c r="Z25" s="17"/>
      <c r="AA25" s="18">
        <v>2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66" t="s">
        <v>2911</v>
      </c>
      <c r="E26" s="38"/>
      <c r="F26" s="54" t="s">
        <v>2912</v>
      </c>
      <c r="G26" s="18" t="s">
        <v>2912</v>
      </c>
      <c r="H26" s="26"/>
      <c r="I26" s="38"/>
      <c r="J26" s="54" t="s">
        <v>2937</v>
      </c>
      <c r="K26" s="18" t="s">
        <v>2937</v>
      </c>
      <c r="L26" s="26"/>
      <c r="M26" s="38"/>
      <c r="N26" s="54" t="s">
        <v>2952</v>
      </c>
      <c r="O26" s="18" t="s">
        <v>19</v>
      </c>
      <c r="P26" s="26"/>
      <c r="Q26" s="38"/>
      <c r="R26" s="54" t="s">
        <v>2959</v>
      </c>
      <c r="S26" s="18" t="s">
        <v>2959</v>
      </c>
      <c r="T26" s="26"/>
      <c r="U26" s="38" t="s">
        <v>2968</v>
      </c>
      <c r="V26" s="54" t="s">
        <v>2968</v>
      </c>
      <c r="W26" s="18" t="s">
        <v>2968</v>
      </c>
      <c r="X26" s="26"/>
      <c r="Y26" s="38">
        <v>2</v>
      </c>
      <c r="Z26" s="54">
        <v>2</v>
      </c>
      <c r="AA26" s="18">
        <v>2</v>
      </c>
      <c r="AB26" s="26"/>
      <c r="AC26" s="38"/>
      <c r="AD26" s="54">
        <v>4</v>
      </c>
      <c r="AE26" s="18">
        <v>4</v>
      </c>
    </row>
    <row r="27" spans="2:31" x14ac:dyDescent="0.3">
      <c r="B27" s="7">
        <v>11</v>
      </c>
      <c r="C27" s="4">
        <v>12</v>
      </c>
      <c r="D27" s="26"/>
      <c r="E27" s="37" t="s">
        <v>2915</v>
      </c>
      <c r="F27" s="17" t="s">
        <v>2912</v>
      </c>
      <c r="G27" s="18" t="s">
        <v>2912</v>
      </c>
      <c r="H27" s="26"/>
      <c r="I27" s="37" t="s">
        <v>2937</v>
      </c>
      <c r="J27" s="17" t="s">
        <v>2937</v>
      </c>
      <c r="K27" s="18" t="s">
        <v>2937</v>
      </c>
      <c r="L27" s="26"/>
      <c r="M27" s="37" t="s">
        <v>19</v>
      </c>
      <c r="N27" s="17" t="s">
        <v>19</v>
      </c>
      <c r="O27" s="18" t="s">
        <v>19</v>
      </c>
      <c r="P27" s="26"/>
      <c r="Q27" s="37" t="s">
        <v>2959</v>
      </c>
      <c r="R27" s="17" t="s">
        <v>2959</v>
      </c>
      <c r="S27" s="18" t="s">
        <v>2959</v>
      </c>
      <c r="T27" s="26"/>
      <c r="U27" s="37" t="s">
        <v>2968</v>
      </c>
      <c r="V27" s="17" t="s">
        <v>2968</v>
      </c>
      <c r="W27" s="18" t="s">
        <v>2968</v>
      </c>
      <c r="X27" s="40" t="s">
        <v>2622</v>
      </c>
      <c r="Y27" s="37"/>
      <c r="Z27" s="17">
        <v>2</v>
      </c>
      <c r="AA27" s="18">
        <v>4</v>
      </c>
      <c r="AB27" s="26"/>
      <c r="AC27" s="37">
        <v>4</v>
      </c>
      <c r="AD27" s="17">
        <v>3</v>
      </c>
      <c r="AE27" s="18">
        <v>3</v>
      </c>
    </row>
    <row r="28" spans="2:31" x14ac:dyDescent="0.3">
      <c r="B28" s="8">
        <v>12</v>
      </c>
      <c r="C28" s="5">
        <v>13</v>
      </c>
      <c r="D28" s="29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29" t="s">
        <v>1201</v>
      </c>
      <c r="M28" s="38"/>
      <c r="N28" s="54"/>
      <c r="O28" s="30"/>
      <c r="P28" s="29" t="s">
        <v>1201</v>
      </c>
      <c r="Q28" s="38"/>
      <c r="R28" s="54"/>
      <c r="S28" s="30"/>
      <c r="T28" s="29" t="s">
        <v>1201</v>
      </c>
      <c r="U28" s="38"/>
      <c r="V28" s="54"/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 t="s">
        <v>2913</v>
      </c>
      <c r="H29" s="26"/>
      <c r="I29" s="55" t="s">
        <v>2936</v>
      </c>
      <c r="J29" s="17" t="s">
        <v>2936</v>
      </c>
      <c r="K29" s="18" t="s">
        <v>2936</v>
      </c>
      <c r="L29" s="26"/>
      <c r="M29" s="55" t="s">
        <v>19</v>
      </c>
      <c r="N29" s="17" t="s">
        <v>19</v>
      </c>
      <c r="O29" s="18" t="s">
        <v>19</v>
      </c>
      <c r="P29" s="26"/>
      <c r="Q29" s="55" t="s">
        <v>2959</v>
      </c>
      <c r="R29" s="17" t="s">
        <v>2959</v>
      </c>
      <c r="S29" s="18" t="s">
        <v>2959</v>
      </c>
      <c r="T29" s="26"/>
      <c r="U29" s="55" t="s">
        <v>2968</v>
      </c>
      <c r="V29" s="17" t="s">
        <v>2968</v>
      </c>
      <c r="W29" s="18" t="s">
        <v>2968</v>
      </c>
      <c r="X29" s="26"/>
      <c r="Y29" s="55"/>
      <c r="Z29" s="17" t="s">
        <v>2974</v>
      </c>
      <c r="AA29" s="18" t="s">
        <v>2975</v>
      </c>
      <c r="AB29" s="26"/>
      <c r="AC29" s="55"/>
      <c r="AD29" s="17"/>
      <c r="AE29" s="18">
        <v>3</v>
      </c>
    </row>
    <row r="30" spans="2:31" x14ac:dyDescent="0.3">
      <c r="B30" s="8">
        <v>14</v>
      </c>
      <c r="C30" s="5">
        <v>15</v>
      </c>
      <c r="D30" s="40" t="s">
        <v>1879</v>
      </c>
      <c r="E30" s="37" t="s">
        <v>1704</v>
      </c>
      <c r="F30" s="17" t="s">
        <v>2917</v>
      </c>
      <c r="G30" s="18" t="s">
        <v>1704</v>
      </c>
      <c r="H30" s="66" t="s">
        <v>2935</v>
      </c>
      <c r="I30" s="37" t="s">
        <v>2936</v>
      </c>
      <c r="J30" s="17" t="s">
        <v>2936</v>
      </c>
      <c r="K30" s="18" t="s">
        <v>2936</v>
      </c>
      <c r="L30" s="26"/>
      <c r="M30" s="37" t="s">
        <v>19</v>
      </c>
      <c r="N30" s="17" t="s">
        <v>19</v>
      </c>
      <c r="O30" s="18" t="s">
        <v>163</v>
      </c>
      <c r="P30" s="26"/>
      <c r="Q30" s="37" t="s">
        <v>2959</v>
      </c>
      <c r="R30" s="17" t="s">
        <v>2959</v>
      </c>
      <c r="S30" s="18" t="s">
        <v>2959</v>
      </c>
      <c r="T30" s="26"/>
      <c r="U30" s="37" t="s">
        <v>2968</v>
      </c>
      <c r="V30" s="17" t="s">
        <v>2968</v>
      </c>
      <c r="W30" s="18" t="s">
        <v>2968</v>
      </c>
      <c r="X30" s="26"/>
      <c r="Y30" s="37" t="s">
        <v>2974</v>
      </c>
      <c r="Z30" s="17"/>
      <c r="AA30" s="18"/>
      <c r="AB30" s="66" t="s">
        <v>2080</v>
      </c>
      <c r="AC30" s="37">
        <v>3</v>
      </c>
      <c r="AD30" s="17">
        <v>3</v>
      </c>
      <c r="AE30" s="18">
        <v>3</v>
      </c>
    </row>
    <row r="31" spans="2:31" x14ac:dyDescent="0.3">
      <c r="B31" s="8">
        <v>15</v>
      </c>
      <c r="C31" s="5">
        <v>16</v>
      </c>
      <c r="D31" s="26"/>
      <c r="E31" s="38" t="s">
        <v>2923</v>
      </c>
      <c r="F31" s="54">
        <v>2</v>
      </c>
      <c r="G31" s="18">
        <v>2</v>
      </c>
      <c r="H31" s="26"/>
      <c r="I31" s="38" t="s">
        <v>2936</v>
      </c>
      <c r="J31" s="54" t="s">
        <v>2936</v>
      </c>
      <c r="K31" s="18" t="s">
        <v>2936</v>
      </c>
      <c r="L31" s="26"/>
      <c r="M31" s="38"/>
      <c r="N31" s="54" t="s">
        <v>97</v>
      </c>
      <c r="O31" s="18" t="s">
        <v>2954</v>
      </c>
      <c r="P31" s="26"/>
      <c r="Q31" s="38"/>
      <c r="R31" s="54" t="s">
        <v>2959</v>
      </c>
      <c r="S31" s="18" t="s">
        <v>2959</v>
      </c>
      <c r="T31" s="26"/>
      <c r="U31" s="38" t="s">
        <v>2968</v>
      </c>
      <c r="V31" s="54" t="s">
        <v>2968</v>
      </c>
      <c r="W31" s="18" t="s">
        <v>2968</v>
      </c>
      <c r="X31" s="26"/>
      <c r="Y31" s="38" t="s">
        <v>2976</v>
      </c>
      <c r="Z31" s="54" t="s">
        <v>2983</v>
      </c>
      <c r="AA31" s="18" t="s">
        <v>2983</v>
      </c>
      <c r="AB31" s="26"/>
      <c r="AC31" s="38" t="s">
        <v>2985</v>
      </c>
      <c r="AD31" s="54" t="s">
        <v>2985</v>
      </c>
      <c r="AE31" s="18" t="s">
        <v>2985</v>
      </c>
    </row>
    <row r="32" spans="2:31" x14ac:dyDescent="0.3">
      <c r="B32" s="8">
        <v>16</v>
      </c>
      <c r="C32" s="5">
        <v>17</v>
      </c>
      <c r="D32" s="40" t="s">
        <v>2914</v>
      </c>
      <c r="E32" s="37">
        <v>2</v>
      </c>
      <c r="F32" s="17"/>
      <c r="G32" s="18"/>
      <c r="H32" s="26"/>
      <c r="I32" s="37" t="s">
        <v>2936</v>
      </c>
      <c r="J32" s="17" t="s">
        <v>2936</v>
      </c>
      <c r="K32" s="18" t="s">
        <v>2936</v>
      </c>
      <c r="L32" s="26"/>
      <c r="M32" s="37" t="s">
        <v>97</v>
      </c>
      <c r="N32" s="17" t="s">
        <v>97</v>
      </c>
      <c r="O32" s="18" t="s">
        <v>97</v>
      </c>
      <c r="P32" s="26"/>
      <c r="Q32" s="37" t="s">
        <v>2959</v>
      </c>
      <c r="R32" s="17" t="s">
        <v>2959</v>
      </c>
      <c r="S32" s="18" t="s">
        <v>2959</v>
      </c>
      <c r="T32" s="26"/>
      <c r="U32" s="37" t="s">
        <v>2968</v>
      </c>
      <c r="V32" s="17" t="s">
        <v>2968</v>
      </c>
      <c r="W32" s="18" t="s">
        <v>2968</v>
      </c>
      <c r="X32" s="26"/>
      <c r="Y32" s="37" t="s">
        <v>2983</v>
      </c>
      <c r="Z32" s="17" t="s">
        <v>2983</v>
      </c>
      <c r="AA32" s="18"/>
      <c r="AB32" s="26"/>
      <c r="AC32" s="37" t="s">
        <v>2986</v>
      </c>
      <c r="AD32" s="17" t="s">
        <v>2985</v>
      </c>
      <c r="AE32" s="18" t="s">
        <v>2985</v>
      </c>
    </row>
    <row r="33" spans="2:31" x14ac:dyDescent="0.3">
      <c r="B33" s="8">
        <v>17</v>
      </c>
      <c r="C33" s="5">
        <v>18</v>
      </c>
      <c r="D33" s="40" t="s">
        <v>605</v>
      </c>
      <c r="E33" s="38" t="s">
        <v>2918</v>
      </c>
      <c r="F33" s="28" t="s">
        <v>2919</v>
      </c>
      <c r="G33" s="18" t="s">
        <v>2920</v>
      </c>
      <c r="H33" s="40" t="s">
        <v>605</v>
      </c>
      <c r="I33" s="38"/>
      <c r="J33" s="28">
        <v>2</v>
      </c>
      <c r="K33" s="18">
        <v>2</v>
      </c>
      <c r="L33" s="66" t="s">
        <v>605</v>
      </c>
      <c r="M33" s="38" t="s">
        <v>2956</v>
      </c>
      <c r="N33" s="28" t="s">
        <v>2957</v>
      </c>
      <c r="O33" s="18">
        <v>2</v>
      </c>
      <c r="P33" s="66" t="s">
        <v>605</v>
      </c>
      <c r="Q33" s="38"/>
      <c r="R33" s="28" t="s">
        <v>2959</v>
      </c>
      <c r="S33" s="18" t="s">
        <v>2959</v>
      </c>
      <c r="T33" s="66" t="s">
        <v>605</v>
      </c>
      <c r="U33" s="38" t="s">
        <v>1704</v>
      </c>
      <c r="V33" s="28" t="s">
        <v>1704</v>
      </c>
      <c r="W33" s="18" t="s">
        <v>1704</v>
      </c>
      <c r="X33" s="26"/>
      <c r="Y33" s="38">
        <v>3</v>
      </c>
      <c r="Z33" s="28">
        <v>3</v>
      </c>
      <c r="AA33" s="18"/>
      <c r="AB33" s="26"/>
      <c r="AC33" s="38" t="s">
        <v>2985</v>
      </c>
      <c r="AD33" s="28" t="s">
        <v>2985</v>
      </c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 t="s">
        <v>2919</v>
      </c>
      <c r="F34" s="54" t="s">
        <v>2919</v>
      </c>
      <c r="G34" s="18" t="s">
        <v>2919</v>
      </c>
      <c r="H34" s="40" t="s">
        <v>2242</v>
      </c>
      <c r="I34" s="55">
        <v>2</v>
      </c>
      <c r="J34" s="54">
        <v>2</v>
      </c>
      <c r="K34" s="18" t="s">
        <v>2939</v>
      </c>
      <c r="L34" s="40" t="s">
        <v>2242</v>
      </c>
      <c r="M34" s="55"/>
      <c r="N34" s="54">
        <v>2</v>
      </c>
      <c r="O34" s="18"/>
      <c r="P34" s="29" t="s">
        <v>2242</v>
      </c>
      <c r="Q34" s="55"/>
      <c r="R34" s="54">
        <v>2</v>
      </c>
      <c r="S34" s="18"/>
      <c r="T34" s="29" t="s">
        <v>2242</v>
      </c>
      <c r="U34" s="55" t="s">
        <v>1704</v>
      </c>
      <c r="V34" s="54" t="s">
        <v>1704</v>
      </c>
      <c r="W34" s="18" t="s">
        <v>1704</v>
      </c>
      <c r="X34" s="26"/>
      <c r="Y34" s="55"/>
      <c r="Z34" s="54"/>
      <c r="AA34" s="18"/>
      <c r="AB34" s="26"/>
      <c r="AC34" s="55">
        <v>3</v>
      </c>
      <c r="AD34" s="54">
        <v>3</v>
      </c>
      <c r="AE34" s="18"/>
    </row>
    <row r="35" spans="2:31" x14ac:dyDescent="0.3">
      <c r="B35" s="9">
        <v>19</v>
      </c>
      <c r="C35" s="2">
        <v>20</v>
      </c>
      <c r="D35" s="26"/>
      <c r="E35" s="37" t="s">
        <v>2919</v>
      </c>
      <c r="F35" s="17" t="s">
        <v>2919</v>
      </c>
      <c r="G35" s="34" t="s">
        <v>2919</v>
      </c>
      <c r="H35" s="26"/>
      <c r="I35" s="37" t="s">
        <v>2939</v>
      </c>
      <c r="J35" s="17"/>
      <c r="K35" s="34"/>
      <c r="L35" s="40" t="s">
        <v>624</v>
      </c>
      <c r="M35" s="37">
        <v>3</v>
      </c>
      <c r="N35" s="17">
        <v>3</v>
      </c>
      <c r="O35" s="34"/>
      <c r="P35" s="40" t="s">
        <v>2969</v>
      </c>
      <c r="Q35" s="37"/>
      <c r="R35" s="17" t="s">
        <v>2966</v>
      </c>
      <c r="S35" s="34"/>
      <c r="T35" s="40" t="s">
        <v>624</v>
      </c>
      <c r="U35" s="37" t="s">
        <v>1704</v>
      </c>
      <c r="V35" s="17">
        <v>3</v>
      </c>
      <c r="W35" s="34">
        <v>3</v>
      </c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 t="s">
        <v>2921</v>
      </c>
      <c r="F36" s="17" t="s">
        <v>2922</v>
      </c>
      <c r="G36" s="18" t="s">
        <v>2919</v>
      </c>
      <c r="H36" s="40" t="s">
        <v>624</v>
      </c>
      <c r="I36" s="37">
        <v>3</v>
      </c>
      <c r="J36" s="17">
        <v>3</v>
      </c>
      <c r="K36" s="18"/>
      <c r="L36" s="26"/>
      <c r="M36" s="37"/>
      <c r="N36" s="17"/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>
        <v>2</v>
      </c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 t="s">
        <v>2926</v>
      </c>
      <c r="F37" s="17" t="s">
        <v>2926</v>
      </c>
      <c r="G37" s="18" t="s">
        <v>2927</v>
      </c>
      <c r="H37" s="40" t="s">
        <v>2944</v>
      </c>
      <c r="I37" s="37">
        <v>5</v>
      </c>
      <c r="J37" s="17">
        <v>5</v>
      </c>
      <c r="K37" s="18">
        <v>5</v>
      </c>
      <c r="L37" s="26"/>
      <c r="M37" s="37"/>
      <c r="N37" s="17"/>
      <c r="O37" s="18"/>
      <c r="P37" s="29" t="s">
        <v>21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2823</v>
      </c>
      <c r="E38" s="37"/>
      <c r="F38" s="17"/>
      <c r="G38" s="18"/>
      <c r="H38" s="40" t="s">
        <v>2945</v>
      </c>
      <c r="I38" s="37">
        <v>5</v>
      </c>
      <c r="J38" s="17"/>
      <c r="K38" s="18"/>
      <c r="L38" s="29" t="s">
        <v>2823</v>
      </c>
      <c r="M38" s="37"/>
      <c r="N38" s="17"/>
      <c r="O38" s="18"/>
      <c r="P38" s="29" t="s">
        <v>2823</v>
      </c>
      <c r="Q38" s="37"/>
      <c r="R38" s="17"/>
      <c r="S38" s="18"/>
      <c r="T38" s="29" t="s">
        <v>2823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5" t="s">
        <v>2279</v>
      </c>
      <c r="E39" s="39"/>
      <c r="F39" s="20"/>
      <c r="G39" s="21"/>
      <c r="H39" s="84" t="s">
        <v>2864</v>
      </c>
      <c r="I39" s="39" t="s">
        <v>2942</v>
      </c>
      <c r="J39" s="20" t="s">
        <v>2943</v>
      </c>
      <c r="K39" s="21"/>
      <c r="L39" s="85" t="s">
        <v>2279</v>
      </c>
      <c r="M39" s="39"/>
      <c r="N39" s="20"/>
      <c r="O39" s="21"/>
      <c r="P39" s="85" t="s">
        <v>2279</v>
      </c>
      <c r="Q39" s="39"/>
      <c r="R39" s="20"/>
      <c r="S39" s="21"/>
      <c r="T39" s="85" t="s">
        <v>2279</v>
      </c>
      <c r="U39" s="39"/>
      <c r="V39" s="20"/>
      <c r="W39" s="21"/>
      <c r="X39" s="85" t="s">
        <v>2987</v>
      </c>
      <c r="Y39" s="39"/>
      <c r="Z39" s="20"/>
      <c r="AA39" s="21"/>
      <c r="AB39" s="27"/>
      <c r="AC39" s="39"/>
      <c r="AD39" s="20"/>
      <c r="AE39" s="21" t="s">
        <v>2991</v>
      </c>
    </row>
    <row r="40" spans="2:31" x14ac:dyDescent="0.3">
      <c r="B40" s="102" t="s">
        <v>5</v>
      </c>
      <c r="C40" s="103"/>
      <c r="D40" s="72" t="s">
        <v>1238</v>
      </c>
      <c r="E40" s="145">
        <v>7</v>
      </c>
      <c r="F40" s="146"/>
      <c r="G40" s="147"/>
      <c r="H40" s="72" t="s">
        <v>1238</v>
      </c>
      <c r="I40" s="145">
        <v>10</v>
      </c>
      <c r="J40" s="146"/>
      <c r="K40" s="147"/>
      <c r="L40" s="72" t="s">
        <v>1238</v>
      </c>
      <c r="M40" s="145">
        <v>5</v>
      </c>
      <c r="N40" s="146"/>
      <c r="O40" s="147"/>
      <c r="P40" s="72" t="s">
        <v>1238</v>
      </c>
      <c r="Q40" s="145">
        <v>4</v>
      </c>
      <c r="R40" s="146"/>
      <c r="S40" s="147"/>
      <c r="T40" s="72" t="s">
        <v>1238</v>
      </c>
      <c r="U40" s="145">
        <v>5</v>
      </c>
      <c r="V40" s="146"/>
      <c r="W40" s="147"/>
      <c r="X40" s="72" t="s">
        <v>1238</v>
      </c>
      <c r="Y40" s="145">
        <v>3</v>
      </c>
      <c r="Z40" s="146"/>
      <c r="AA40" s="147"/>
      <c r="AB40" s="72" t="s">
        <v>1238</v>
      </c>
      <c r="AC40" s="145">
        <v>2</v>
      </c>
      <c r="AD40" s="146"/>
      <c r="AE40" s="147"/>
    </row>
    <row r="41" spans="2:31" x14ac:dyDescent="0.3">
      <c r="B41" s="104"/>
      <c r="C41" s="105"/>
      <c r="D41" s="73" t="s">
        <v>1239</v>
      </c>
      <c r="E41" s="148">
        <v>3</v>
      </c>
      <c r="F41" s="149"/>
      <c r="G41" s="150"/>
      <c r="H41" s="73" t="s">
        <v>1239</v>
      </c>
      <c r="I41" s="148">
        <v>3</v>
      </c>
      <c r="J41" s="149"/>
      <c r="K41" s="150"/>
      <c r="L41" s="73" t="s">
        <v>1239</v>
      </c>
      <c r="M41" s="148">
        <v>3</v>
      </c>
      <c r="N41" s="149"/>
      <c r="O41" s="150"/>
      <c r="P41" s="73" t="s">
        <v>1239</v>
      </c>
      <c r="Q41" s="148">
        <v>4</v>
      </c>
      <c r="R41" s="149"/>
      <c r="S41" s="150"/>
      <c r="T41" s="73" t="s">
        <v>1239</v>
      </c>
      <c r="U41" s="148">
        <v>1</v>
      </c>
      <c r="V41" s="149"/>
      <c r="W41" s="150"/>
      <c r="X41" s="73" t="s">
        <v>1239</v>
      </c>
      <c r="Y41" s="148">
        <v>1</v>
      </c>
      <c r="Z41" s="149"/>
      <c r="AA41" s="150"/>
      <c r="AB41" s="73" t="s">
        <v>1239</v>
      </c>
      <c r="AC41" s="148">
        <v>1</v>
      </c>
      <c r="AD41" s="149"/>
      <c r="AE41" s="150"/>
    </row>
    <row r="42" spans="2:31" ht="17.25" thickBot="1" x14ac:dyDescent="0.35">
      <c r="B42" s="104"/>
      <c r="C42" s="105"/>
      <c r="D42" s="74" t="s">
        <v>1240</v>
      </c>
      <c r="E42" s="151">
        <v>4</v>
      </c>
      <c r="F42" s="152"/>
      <c r="G42" s="153"/>
      <c r="H42" s="74" t="s">
        <v>1240</v>
      </c>
      <c r="I42" s="151">
        <v>0</v>
      </c>
      <c r="J42" s="152"/>
      <c r="K42" s="153"/>
      <c r="L42" s="74" t="s">
        <v>1240</v>
      </c>
      <c r="M42" s="151">
        <v>3</v>
      </c>
      <c r="N42" s="152"/>
      <c r="O42" s="153"/>
      <c r="P42" s="74" t="s">
        <v>1240</v>
      </c>
      <c r="Q42" s="151">
        <v>4</v>
      </c>
      <c r="R42" s="152"/>
      <c r="S42" s="153"/>
      <c r="T42" s="74" t="s">
        <v>1240</v>
      </c>
      <c r="U42" s="151">
        <v>5</v>
      </c>
      <c r="V42" s="152"/>
      <c r="W42" s="153"/>
      <c r="X42" s="74" t="s">
        <v>1240</v>
      </c>
      <c r="Y42" s="151">
        <v>2</v>
      </c>
      <c r="Z42" s="152"/>
      <c r="AA42" s="153"/>
      <c r="AB42" s="74" t="s">
        <v>1240</v>
      </c>
      <c r="AC42" s="151">
        <v>0</v>
      </c>
      <c r="AD42" s="152"/>
      <c r="AE42" s="153"/>
    </row>
    <row r="43" spans="2:31" x14ac:dyDescent="0.3">
      <c r="B43" s="104"/>
      <c r="C43" s="105"/>
      <c r="D43" s="154" t="s">
        <v>2035</v>
      </c>
      <c r="E43" s="155"/>
      <c r="F43" s="155"/>
      <c r="G43" s="156"/>
      <c r="H43" s="154" t="s">
        <v>2035</v>
      </c>
      <c r="I43" s="155"/>
      <c r="J43" s="155"/>
      <c r="K43" s="156"/>
      <c r="L43" s="154" t="s">
        <v>2035</v>
      </c>
      <c r="M43" s="155"/>
      <c r="N43" s="155"/>
      <c r="O43" s="156"/>
      <c r="P43" s="154" t="s">
        <v>2035</v>
      </c>
      <c r="Q43" s="155"/>
      <c r="R43" s="155"/>
      <c r="S43" s="156"/>
      <c r="T43" s="154" t="s">
        <v>2035</v>
      </c>
      <c r="U43" s="155"/>
      <c r="V43" s="155"/>
      <c r="W43" s="156"/>
      <c r="X43" s="178" t="s">
        <v>2970</v>
      </c>
      <c r="Y43" s="179"/>
      <c r="Z43" s="179"/>
      <c r="AA43" s="180"/>
      <c r="AB43" s="178" t="s">
        <v>2970</v>
      </c>
      <c r="AC43" s="179"/>
      <c r="AD43" s="179"/>
      <c r="AE43" s="180"/>
    </row>
    <row r="44" spans="2:31" x14ac:dyDescent="0.3">
      <c r="B44" s="106"/>
      <c r="C44" s="107"/>
      <c r="D44" s="160"/>
      <c r="E44" s="161"/>
      <c r="F44" s="161"/>
      <c r="G44" s="162"/>
      <c r="H44" s="160"/>
      <c r="I44" s="161"/>
      <c r="J44" s="161"/>
      <c r="K44" s="162"/>
      <c r="L44" s="160"/>
      <c r="M44" s="161"/>
      <c r="N44" s="161"/>
      <c r="O44" s="162"/>
      <c r="P44" s="160"/>
      <c r="Q44" s="161"/>
      <c r="R44" s="161"/>
      <c r="S44" s="162"/>
      <c r="T44" s="169" t="s">
        <v>2973</v>
      </c>
      <c r="U44" s="170"/>
      <c r="V44" s="170"/>
      <c r="W44" s="171"/>
      <c r="X44" s="160"/>
      <c r="Y44" s="161"/>
      <c r="Z44" s="161"/>
      <c r="AA44" s="162"/>
      <c r="AB44" s="160"/>
      <c r="AC44" s="161"/>
      <c r="AD44" s="161"/>
      <c r="AE44" s="162"/>
    </row>
    <row r="45" spans="2:31" x14ac:dyDescent="0.3">
      <c r="B45" s="106"/>
      <c r="C45" s="107"/>
      <c r="D45" s="160"/>
      <c r="E45" s="161"/>
      <c r="F45" s="161"/>
      <c r="G45" s="162"/>
      <c r="H45" s="160"/>
      <c r="I45" s="161"/>
      <c r="J45" s="161"/>
      <c r="K45" s="162"/>
      <c r="L45" s="160"/>
      <c r="M45" s="161"/>
      <c r="N45" s="161"/>
      <c r="O45" s="162"/>
      <c r="P45" s="160"/>
      <c r="Q45" s="161"/>
      <c r="R45" s="161"/>
      <c r="S45" s="162"/>
      <c r="T45" s="160"/>
      <c r="U45" s="161"/>
      <c r="V45" s="161"/>
      <c r="W45" s="162"/>
      <c r="X45" s="160"/>
      <c r="Y45" s="161"/>
      <c r="Z45" s="161"/>
      <c r="AA45" s="162"/>
      <c r="AB45" s="160"/>
      <c r="AC45" s="161"/>
      <c r="AD45" s="161"/>
      <c r="AE45" s="162"/>
    </row>
    <row r="46" spans="2:31" x14ac:dyDescent="0.3">
      <c r="B46" s="106"/>
      <c r="C46" s="107"/>
      <c r="D46" s="160"/>
      <c r="E46" s="161"/>
      <c r="F46" s="161"/>
      <c r="G46" s="162"/>
      <c r="H46" s="160"/>
      <c r="I46" s="161"/>
      <c r="J46" s="161"/>
      <c r="K46" s="162"/>
      <c r="L46" s="160"/>
      <c r="M46" s="161"/>
      <c r="N46" s="161"/>
      <c r="O46" s="162"/>
      <c r="P46" s="160"/>
      <c r="Q46" s="161"/>
      <c r="R46" s="161"/>
      <c r="S46" s="162"/>
      <c r="T46" s="160"/>
      <c r="U46" s="161"/>
      <c r="V46" s="161"/>
      <c r="W46" s="162"/>
      <c r="X46" s="160"/>
      <c r="Y46" s="161"/>
      <c r="Z46" s="161"/>
      <c r="AA46" s="162"/>
      <c r="AB46" s="160"/>
      <c r="AC46" s="161"/>
      <c r="AD46" s="161"/>
      <c r="AE46" s="162"/>
    </row>
    <row r="47" spans="2:31" ht="17.25" thickBot="1" x14ac:dyDescent="0.35">
      <c r="B47" s="108"/>
      <c r="C47" s="109"/>
      <c r="D47" s="166"/>
      <c r="E47" s="167"/>
      <c r="F47" s="167"/>
      <c r="G47" s="168"/>
      <c r="H47" s="166"/>
      <c r="I47" s="167"/>
      <c r="J47" s="167"/>
      <c r="K47" s="168"/>
      <c r="L47" s="166"/>
      <c r="M47" s="167"/>
      <c r="N47" s="167"/>
      <c r="O47" s="168"/>
      <c r="P47" s="166"/>
      <c r="Q47" s="167"/>
      <c r="R47" s="167"/>
      <c r="S47" s="168"/>
      <c r="T47" s="166"/>
      <c r="U47" s="167"/>
      <c r="V47" s="167"/>
      <c r="W47" s="168"/>
      <c r="X47" s="166"/>
      <c r="Y47" s="167"/>
      <c r="Z47" s="167"/>
      <c r="AA47" s="168"/>
      <c r="AB47" s="166"/>
      <c r="AC47" s="167"/>
      <c r="AD47" s="167"/>
      <c r="AE47" s="168"/>
    </row>
    <row r="49" spans="2:31" x14ac:dyDescent="0.3">
      <c r="B49" s="65" t="s">
        <v>1287</v>
      </c>
      <c r="C49" s="65" t="s">
        <v>1</v>
      </c>
    </row>
    <row r="50" spans="2:31" x14ac:dyDescent="0.3">
      <c r="B50" s="1">
        <f t="shared" ref="B50:B56" si="0">SUM(E50,I50,M50,Q50,U50,Y50,AC50)</f>
        <v>83</v>
      </c>
      <c r="C50" s="71">
        <f t="shared" ref="C50:C56" si="1">B50*20/60</f>
        <v>27.666666666666668</v>
      </c>
      <c r="D50" s="1" t="s">
        <v>1272</v>
      </c>
      <c r="E50" s="1">
        <f>COUNTIF($E$16:$G$39, "C"&amp;"*")</f>
        <v>10</v>
      </c>
      <c r="F50" s="1"/>
      <c r="G50" s="1"/>
      <c r="H50" s="1"/>
      <c r="I50" s="1">
        <f>COUNTIF($I$16:$K$39, "C"&amp;"*")</f>
        <v>12</v>
      </c>
      <c r="J50" s="1"/>
      <c r="K50" s="1"/>
      <c r="L50" s="1"/>
      <c r="M50" s="1">
        <f>COUNTIF($M$16:$O$39, "C"&amp;"*")</f>
        <v>23</v>
      </c>
      <c r="N50" s="1"/>
      <c r="O50" s="1"/>
      <c r="P50" s="1"/>
      <c r="Q50" s="1">
        <f>COUNTIF($Q$16:$S$39, "C"&amp;"*")</f>
        <v>25</v>
      </c>
      <c r="R50" s="1"/>
      <c r="S50" s="1"/>
      <c r="T50" s="1"/>
      <c r="U50" s="1">
        <f>COUNTIF($U$16:$W$39, "C"&amp;"*")</f>
        <v>0</v>
      </c>
      <c r="V50" s="1"/>
      <c r="W50" s="1"/>
      <c r="X50" s="1"/>
      <c r="Y50" s="1">
        <f>COUNTIF($Y$16:$AA$39, "C"&amp;"*")</f>
        <v>5</v>
      </c>
      <c r="Z50" s="1"/>
      <c r="AA50" s="1"/>
      <c r="AB50" s="1"/>
      <c r="AC50" s="1">
        <f>COUNTIF($AC$16:$AE$39, "C"&amp;"*")</f>
        <v>8</v>
      </c>
      <c r="AD50" s="1"/>
      <c r="AE50" s="1"/>
    </row>
    <row r="51" spans="2:31" x14ac:dyDescent="0.3">
      <c r="B51" s="1">
        <f t="shared" si="0"/>
        <v>12</v>
      </c>
      <c r="C51" s="71">
        <f t="shared" si="1"/>
        <v>4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12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17</v>
      </c>
      <c r="C52" s="71">
        <f t="shared" si="1"/>
        <v>5.666666666666667</v>
      </c>
      <c r="D52" s="1" t="s">
        <v>1273</v>
      </c>
      <c r="E52" s="1">
        <f>COUNTIF($E$16:$G$39, "P"&amp;"*")-COUNTIF($E$16:$G$39, "P1"&amp;"*")</f>
        <v>3</v>
      </c>
      <c r="F52" s="1"/>
      <c r="G52" s="1"/>
      <c r="H52" s="1"/>
      <c r="I52" s="1">
        <f>COUNTIF($I$16:$K$39, "P"&amp;"*")-COUNTIF($I$16:$K$39, "P1"&amp;"*")</f>
        <v>4</v>
      </c>
      <c r="J52" s="1"/>
      <c r="K52" s="1"/>
      <c r="L52" s="1"/>
      <c r="M52" s="1">
        <f>COUNTIF($M$16:$O$39, "P"&amp;"*")-COUNTIF($M$16:$O$39, "P1"&amp;"*")</f>
        <v>3</v>
      </c>
      <c r="N52" s="1"/>
      <c r="O52" s="1"/>
      <c r="P52" s="1"/>
      <c r="Q52" s="1">
        <f>COUNTIF($Q$16:$S$39, "P"&amp;"*")-COUNTIF($Q$16:$S$39, "P1"&amp;"*")</f>
        <v>2</v>
      </c>
      <c r="R52" s="1"/>
      <c r="S52" s="1"/>
      <c r="T52" s="1"/>
      <c r="U52" s="1">
        <f>COUNTIF($U$16:$W$39, "P"&amp;"*")-COUNTIF($U$16:$W$39, "P1"&amp;"*")</f>
        <v>0</v>
      </c>
      <c r="V52" s="1"/>
      <c r="W52" s="1"/>
      <c r="X52" s="1"/>
      <c r="Y52" s="1">
        <f>COUNTIF($Y$16:$AA$39, "P"&amp;"*")-COUNTIF($Y$16:$AA$39, "P1"&amp;"*")</f>
        <v>4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57</v>
      </c>
      <c r="C53" s="71">
        <f t="shared" si="1"/>
        <v>19</v>
      </c>
      <c r="D53" s="1" t="s">
        <v>1841</v>
      </c>
      <c r="E53" s="1">
        <f>COUNTIF($E$16:$G$39, "AP"&amp;"*")</f>
        <v>19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32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6</v>
      </c>
      <c r="AD53" s="1"/>
      <c r="AE53" s="1"/>
    </row>
    <row r="54" spans="2:31" x14ac:dyDescent="0.3">
      <c r="B54" s="1">
        <f t="shared" si="0"/>
        <v>36</v>
      </c>
      <c r="C54" s="71">
        <f t="shared" si="1"/>
        <v>12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7</v>
      </c>
      <c r="Z54" s="1"/>
      <c r="AA54" s="1"/>
      <c r="AB54" s="1"/>
      <c r="AC54" s="1">
        <f>COUNTIF($AC$16:$AE$39, 3)+COUNTIF($AC$16:$AE$39, "P1")</f>
        <v>8</v>
      </c>
      <c r="AD54" s="1"/>
      <c r="AE54" s="1"/>
    </row>
    <row r="55" spans="2:31" x14ac:dyDescent="0.3">
      <c r="B55" s="1">
        <f t="shared" si="0"/>
        <v>22</v>
      </c>
      <c r="C55" s="71">
        <f t="shared" si="1"/>
        <v>7.333333333333333</v>
      </c>
      <c r="D55" s="1" t="s">
        <v>1860</v>
      </c>
      <c r="E55" s="1">
        <f>COUNTIF($E$16:$G$39, 2)</f>
        <v>5</v>
      </c>
      <c r="F55" s="1"/>
      <c r="G55" s="1"/>
      <c r="H55" s="1"/>
      <c r="I55" s="1">
        <f>COUNTIF($I$16:$K$39, 2)</f>
        <v>5</v>
      </c>
      <c r="J55" s="1"/>
      <c r="K55" s="1"/>
      <c r="L55" s="1"/>
      <c r="M55" s="1">
        <f>COUNTIF($M$16:$O$39, 2)</f>
        <v>3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2</v>
      </c>
      <c r="V55" s="1"/>
      <c r="W55" s="1"/>
      <c r="X55" s="1"/>
      <c r="Y55" s="1">
        <f>COUNTIF($Y$16:$AA$39, 2)</f>
        <v>5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17</v>
      </c>
      <c r="C56" s="71">
        <f t="shared" si="1"/>
        <v>5.666666666666667</v>
      </c>
      <c r="D56" s="1" t="s">
        <v>1861</v>
      </c>
      <c r="E56" s="1">
        <f>COUNTIF($E$16:$G$39, 1) + COUNTIF($E$16:$G$39, 4)+ COUNTIF($E$16:$G$39, 5)</f>
        <v>1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1</v>
      </c>
      <c r="N56" s="1"/>
      <c r="O56" s="1"/>
      <c r="P56" s="1"/>
      <c r="Q56" s="1">
        <f>COUNTIF($Q$16:$S$39, 1) + COUNTIF($Q$16:$S$39, 4)+COUNTIF($Q$16:$S$39, 5)</f>
        <v>1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3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611" priority="38" operator="equal">
      <formula>$B$14+0</formula>
    </cfRule>
    <cfRule type="cellIs" dxfId="610" priority="39" operator="equal">
      <formula>$B$14</formula>
    </cfRule>
  </conditionalFormatting>
  <conditionalFormatting sqref="C16:C39">
    <cfRule type="cellIs" dxfId="609" priority="37" operator="equal">
      <formula>$B$14+1</formula>
    </cfRule>
  </conditionalFormatting>
  <conditionalFormatting sqref="D12:AE12">
    <cfRule type="timePeriod" dxfId="608" priority="36" timePeriod="today">
      <formula>FLOOR(D12,1)=TODAY()</formula>
    </cfRule>
  </conditionalFormatting>
  <conditionalFormatting sqref="E16:G39">
    <cfRule type="notContainsBlanks" dxfId="607" priority="34">
      <formula>LEN(TRIM(E16))&gt;0</formula>
    </cfRule>
    <cfRule type="containsText" dxfId="606" priority="35" operator="containsText" text="1234567789">
      <formula>NOT(ISERROR(SEARCH("1234567789",E16)))</formula>
    </cfRule>
  </conditionalFormatting>
  <conditionalFormatting sqref="E16:G39">
    <cfRule type="containsText" dxfId="605" priority="31" operator="containsText" text="A">
      <formula>NOT(ISERROR(SEARCH("A",E16)))</formula>
    </cfRule>
    <cfRule type="containsText" dxfId="604" priority="32" operator="containsText" text="P">
      <formula>NOT(ISERROR(SEARCH("P",E16)))</formula>
    </cfRule>
    <cfRule type="containsText" dxfId="603" priority="33" operator="containsText" text="C">
      <formula>NOT(ISERROR(SEARCH("C",E16)))</formula>
    </cfRule>
  </conditionalFormatting>
  <conditionalFormatting sqref="I16:K39">
    <cfRule type="notContainsBlanks" dxfId="602" priority="29">
      <formula>LEN(TRIM(I16))&gt;0</formula>
    </cfRule>
    <cfRule type="containsText" dxfId="601" priority="30" operator="containsText" text="1234567789">
      <formula>NOT(ISERROR(SEARCH("1234567789",I16)))</formula>
    </cfRule>
  </conditionalFormatting>
  <conditionalFormatting sqref="I16:K39">
    <cfRule type="containsText" dxfId="600" priority="26" operator="containsText" text="A">
      <formula>NOT(ISERROR(SEARCH("A",I16)))</formula>
    </cfRule>
    <cfRule type="containsText" dxfId="599" priority="27" operator="containsText" text="P">
      <formula>NOT(ISERROR(SEARCH("P",I16)))</formula>
    </cfRule>
    <cfRule type="containsText" dxfId="598" priority="28" operator="containsText" text="C">
      <formula>NOT(ISERROR(SEARCH("C",I16)))</formula>
    </cfRule>
  </conditionalFormatting>
  <conditionalFormatting sqref="M16:O39">
    <cfRule type="notContainsBlanks" dxfId="597" priority="24">
      <formula>LEN(TRIM(M16))&gt;0</formula>
    </cfRule>
    <cfRule type="containsText" dxfId="596" priority="25" operator="containsText" text="1234567789">
      <formula>NOT(ISERROR(SEARCH("1234567789",M16)))</formula>
    </cfRule>
  </conditionalFormatting>
  <conditionalFormatting sqref="M16:O39">
    <cfRule type="containsText" dxfId="595" priority="21" operator="containsText" text="A">
      <formula>NOT(ISERROR(SEARCH("A",M16)))</formula>
    </cfRule>
    <cfRule type="containsText" dxfId="594" priority="22" operator="containsText" text="P">
      <formula>NOT(ISERROR(SEARCH("P",M16)))</formula>
    </cfRule>
    <cfRule type="containsText" dxfId="593" priority="23" operator="containsText" text="C">
      <formula>NOT(ISERROR(SEARCH("C",M16)))</formula>
    </cfRule>
  </conditionalFormatting>
  <conditionalFormatting sqref="Q16:S39">
    <cfRule type="notContainsBlanks" dxfId="592" priority="19">
      <formula>LEN(TRIM(Q16))&gt;0</formula>
    </cfRule>
    <cfRule type="containsText" dxfId="591" priority="20" operator="containsText" text="1234567789">
      <formula>NOT(ISERROR(SEARCH("1234567789",Q16)))</formula>
    </cfRule>
  </conditionalFormatting>
  <conditionalFormatting sqref="Q16:S39">
    <cfRule type="containsText" dxfId="590" priority="16" operator="containsText" text="A">
      <formula>NOT(ISERROR(SEARCH("A",Q16)))</formula>
    </cfRule>
    <cfRule type="containsText" dxfId="589" priority="17" operator="containsText" text="P">
      <formula>NOT(ISERROR(SEARCH("P",Q16)))</formula>
    </cfRule>
    <cfRule type="containsText" dxfId="588" priority="18" operator="containsText" text="C">
      <formula>NOT(ISERROR(SEARCH("C",Q16)))</formula>
    </cfRule>
  </conditionalFormatting>
  <conditionalFormatting sqref="U16:W39">
    <cfRule type="notContainsBlanks" dxfId="587" priority="14">
      <formula>LEN(TRIM(U16))&gt;0</formula>
    </cfRule>
    <cfRule type="containsText" dxfId="586" priority="15" operator="containsText" text="1234567789">
      <formula>NOT(ISERROR(SEARCH("1234567789",U16)))</formula>
    </cfRule>
  </conditionalFormatting>
  <conditionalFormatting sqref="U16:W39">
    <cfRule type="containsText" dxfId="585" priority="11" operator="containsText" text="A">
      <formula>NOT(ISERROR(SEARCH("A",U16)))</formula>
    </cfRule>
    <cfRule type="containsText" dxfId="584" priority="12" operator="containsText" text="P">
      <formula>NOT(ISERROR(SEARCH("P",U16)))</formula>
    </cfRule>
    <cfRule type="containsText" dxfId="583" priority="13" operator="containsText" text="C">
      <formula>NOT(ISERROR(SEARCH("C",U16)))</formula>
    </cfRule>
  </conditionalFormatting>
  <conditionalFormatting sqref="Y16:AA39">
    <cfRule type="notContainsBlanks" dxfId="582" priority="9">
      <formula>LEN(TRIM(Y16))&gt;0</formula>
    </cfRule>
    <cfRule type="containsText" dxfId="581" priority="10" operator="containsText" text="1234567789">
      <formula>NOT(ISERROR(SEARCH("1234567789",Y16)))</formula>
    </cfRule>
  </conditionalFormatting>
  <conditionalFormatting sqref="Y16:AA39">
    <cfRule type="containsText" dxfId="580" priority="6" operator="containsText" text="A">
      <formula>NOT(ISERROR(SEARCH("A",Y16)))</formula>
    </cfRule>
    <cfRule type="containsText" dxfId="579" priority="7" operator="containsText" text="P">
      <formula>NOT(ISERROR(SEARCH("P",Y16)))</formula>
    </cfRule>
    <cfRule type="containsText" dxfId="578" priority="8" operator="containsText" text="C">
      <formula>NOT(ISERROR(SEARCH("C",Y16)))</formula>
    </cfRule>
  </conditionalFormatting>
  <conditionalFormatting sqref="AC16:AE39">
    <cfRule type="notContainsBlanks" dxfId="577" priority="4">
      <formula>LEN(TRIM(AC16))&gt;0</formula>
    </cfRule>
    <cfRule type="containsText" dxfId="576" priority="5" operator="containsText" text="1234567789">
      <formula>NOT(ISERROR(SEARCH("1234567789",AC16)))</formula>
    </cfRule>
  </conditionalFormatting>
  <conditionalFormatting sqref="AC16:AE39">
    <cfRule type="containsText" dxfId="575" priority="1" operator="containsText" text="A">
      <formula>NOT(ISERROR(SEARCH("A",AC16)))</formula>
    </cfRule>
    <cfRule type="containsText" dxfId="574" priority="2" operator="containsText" text="P">
      <formula>NOT(ISERROR(SEARCH("P",AC16)))</formula>
    </cfRule>
    <cfRule type="containsText" dxfId="573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8"/>
  <sheetViews>
    <sheetView showGridLines="0" topLeftCell="A10" zoomScale="90" zoomScaleNormal="90" workbookViewId="0">
      <pane xSplit="3" topLeftCell="D1" activePane="topRight" state="frozen"/>
      <selection pane="topRight" activeCell="T33" sqref="T3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2" t="s">
        <v>11</v>
      </c>
      <c r="C2" s="103"/>
      <c r="D2" s="110" t="s">
        <v>2809</v>
      </c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0" t="s">
        <v>2593</v>
      </c>
      <c r="U2" s="111"/>
      <c r="V2" s="111"/>
      <c r="W2" s="111"/>
      <c r="X2" s="111"/>
      <c r="Y2" s="111"/>
      <c r="Z2" s="111"/>
      <c r="AA2" s="111"/>
      <c r="AB2" s="111"/>
      <c r="AC2" s="111"/>
      <c r="AD2" s="111"/>
      <c r="AE2" s="114"/>
    </row>
    <row r="3" spans="2:31" x14ac:dyDescent="0.3">
      <c r="B3" s="104"/>
      <c r="C3" s="105"/>
      <c r="D3" s="112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2"/>
      <c r="U3" s="113"/>
      <c r="V3" s="113"/>
      <c r="W3" s="113"/>
      <c r="X3" s="113"/>
      <c r="Y3" s="113"/>
      <c r="Z3" s="113"/>
      <c r="AA3" s="113"/>
      <c r="AB3" s="113"/>
      <c r="AC3" s="113"/>
      <c r="AD3" s="113"/>
      <c r="AE3" s="115"/>
    </row>
    <row r="4" spans="2:31" x14ac:dyDescent="0.3">
      <c r="B4" s="104"/>
      <c r="C4" s="105"/>
      <c r="D4" s="112"/>
      <c r="E4" s="113"/>
      <c r="F4" s="113"/>
      <c r="G4" s="113"/>
      <c r="H4" s="113"/>
      <c r="I4" s="113"/>
      <c r="J4" s="113"/>
      <c r="K4" s="113"/>
      <c r="L4" s="113"/>
      <c r="M4" s="113"/>
      <c r="N4" s="113"/>
      <c r="O4" s="113"/>
      <c r="P4" s="113"/>
      <c r="Q4" s="113"/>
      <c r="R4" s="113"/>
      <c r="S4" s="113"/>
      <c r="T4" s="112"/>
      <c r="U4" s="113"/>
      <c r="V4" s="113"/>
      <c r="W4" s="113"/>
      <c r="X4" s="113"/>
      <c r="Y4" s="113"/>
      <c r="Z4" s="113"/>
      <c r="AA4" s="113"/>
      <c r="AB4" s="113"/>
      <c r="AC4" s="113"/>
      <c r="AD4" s="113"/>
      <c r="AE4" s="115"/>
    </row>
    <row r="5" spans="2:31" x14ac:dyDescent="0.3">
      <c r="B5" s="104"/>
      <c r="C5" s="105"/>
      <c r="D5" s="112"/>
      <c r="E5" s="113"/>
      <c r="F5" s="113"/>
      <c r="G5" s="113"/>
      <c r="H5" s="113"/>
      <c r="I5" s="113"/>
      <c r="J5" s="113"/>
      <c r="K5" s="113"/>
      <c r="L5" s="113"/>
      <c r="M5" s="113"/>
      <c r="N5" s="113"/>
      <c r="O5" s="113"/>
      <c r="P5" s="113"/>
      <c r="Q5" s="113"/>
      <c r="R5" s="113"/>
      <c r="S5" s="113"/>
      <c r="T5" s="112"/>
      <c r="U5" s="113"/>
      <c r="V5" s="113"/>
      <c r="W5" s="113"/>
      <c r="X5" s="113"/>
      <c r="Y5" s="113"/>
      <c r="Z5" s="113"/>
      <c r="AA5" s="113"/>
      <c r="AB5" s="113"/>
      <c r="AC5" s="113"/>
      <c r="AD5" s="113"/>
      <c r="AE5" s="115"/>
    </row>
    <row r="6" spans="2:31" x14ac:dyDescent="0.3">
      <c r="B6" s="106"/>
      <c r="C6" s="107"/>
      <c r="D6" s="112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113"/>
      <c r="P6" s="113"/>
      <c r="Q6" s="113"/>
      <c r="R6" s="113"/>
      <c r="S6" s="113"/>
      <c r="T6" s="112"/>
      <c r="U6" s="113"/>
      <c r="V6" s="113"/>
      <c r="W6" s="113"/>
      <c r="X6" s="113"/>
      <c r="Y6" s="113"/>
      <c r="Z6" s="113"/>
      <c r="AA6" s="113"/>
      <c r="AB6" s="113"/>
      <c r="AC6" s="113"/>
      <c r="AD6" s="113"/>
      <c r="AE6" s="115"/>
    </row>
    <row r="7" spans="2:31" x14ac:dyDescent="0.3">
      <c r="B7" s="106"/>
      <c r="C7" s="107"/>
      <c r="D7" s="112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3"/>
      <c r="P7" s="113"/>
      <c r="Q7" s="113"/>
      <c r="R7" s="113"/>
      <c r="S7" s="113"/>
      <c r="T7" s="112"/>
      <c r="U7" s="113"/>
      <c r="V7" s="113"/>
      <c r="W7" s="113"/>
      <c r="X7" s="113"/>
      <c r="Y7" s="113"/>
      <c r="Z7" s="113"/>
      <c r="AA7" s="113"/>
      <c r="AB7" s="113"/>
      <c r="AC7" s="113"/>
      <c r="AD7" s="113"/>
      <c r="AE7" s="115"/>
    </row>
    <row r="8" spans="2:31" x14ac:dyDescent="0.3">
      <c r="B8" s="106"/>
      <c r="C8" s="107"/>
      <c r="D8" s="112"/>
      <c r="E8" s="113"/>
      <c r="F8" s="113"/>
      <c r="G8" s="113"/>
      <c r="H8" s="113"/>
      <c r="I8" s="113"/>
      <c r="J8" s="113"/>
      <c r="K8" s="113"/>
      <c r="L8" s="113"/>
      <c r="M8" s="113"/>
      <c r="N8" s="113"/>
      <c r="O8" s="113"/>
      <c r="P8" s="113"/>
      <c r="Q8" s="113"/>
      <c r="R8" s="113"/>
      <c r="S8" s="113"/>
      <c r="T8" s="112"/>
      <c r="U8" s="113"/>
      <c r="V8" s="113"/>
      <c r="W8" s="113"/>
      <c r="X8" s="113"/>
      <c r="Y8" s="113"/>
      <c r="Z8" s="113"/>
      <c r="AA8" s="113"/>
      <c r="AB8" s="113"/>
      <c r="AC8" s="113"/>
      <c r="AD8" s="113"/>
      <c r="AE8" s="115"/>
    </row>
    <row r="9" spans="2:31" x14ac:dyDescent="0.3">
      <c r="B9" s="106"/>
      <c r="C9" s="107"/>
      <c r="D9" s="112"/>
      <c r="E9" s="113"/>
      <c r="F9" s="113"/>
      <c r="G9" s="113"/>
      <c r="H9" s="113"/>
      <c r="I9" s="113"/>
      <c r="J9" s="113"/>
      <c r="K9" s="113"/>
      <c r="L9" s="113"/>
      <c r="M9" s="113"/>
      <c r="N9" s="113"/>
      <c r="O9" s="113"/>
      <c r="P9" s="113"/>
      <c r="Q9" s="113"/>
      <c r="R9" s="113"/>
      <c r="S9" s="113"/>
      <c r="T9" s="112"/>
      <c r="U9" s="113"/>
      <c r="V9" s="113"/>
      <c r="W9" s="113"/>
      <c r="X9" s="113"/>
      <c r="Y9" s="113"/>
      <c r="Z9" s="113"/>
      <c r="AA9" s="113"/>
      <c r="AB9" s="113"/>
      <c r="AC9" s="113"/>
      <c r="AD9" s="113"/>
      <c r="AE9" s="115"/>
    </row>
    <row r="10" spans="2:31" x14ac:dyDescent="0.3">
      <c r="B10" s="106"/>
      <c r="C10" s="107"/>
      <c r="D10" s="112"/>
      <c r="E10" s="113"/>
      <c r="F10" s="113"/>
      <c r="G10" s="113"/>
      <c r="H10" s="113"/>
      <c r="I10" s="113"/>
      <c r="J10" s="113"/>
      <c r="K10" s="113"/>
      <c r="L10" s="113"/>
      <c r="M10" s="113"/>
      <c r="N10" s="113"/>
      <c r="O10" s="113"/>
      <c r="P10" s="113"/>
      <c r="Q10" s="113"/>
      <c r="R10" s="113"/>
      <c r="S10" s="113"/>
      <c r="T10" s="112"/>
      <c r="U10" s="113"/>
      <c r="V10" s="113"/>
      <c r="W10" s="113"/>
      <c r="X10" s="113"/>
      <c r="Y10" s="113"/>
      <c r="Z10" s="113"/>
      <c r="AA10" s="113"/>
      <c r="AB10" s="113"/>
      <c r="AC10" s="113"/>
      <c r="AD10" s="113"/>
      <c r="AE10" s="115"/>
    </row>
    <row r="11" spans="2:31" ht="17.25" thickBot="1" x14ac:dyDescent="0.35">
      <c r="B11" s="108"/>
      <c r="C11" s="109"/>
      <c r="D11" s="112"/>
      <c r="E11" s="113"/>
      <c r="F11" s="113"/>
      <c r="G11" s="113"/>
      <c r="H11" s="113"/>
      <c r="I11" s="113"/>
      <c r="J11" s="113"/>
      <c r="K11" s="113"/>
      <c r="L11" s="113"/>
      <c r="M11" s="113"/>
      <c r="N11" s="113"/>
      <c r="O11" s="113"/>
      <c r="P11" s="113"/>
      <c r="Q11" s="113"/>
      <c r="R11" s="113"/>
      <c r="S11" s="113"/>
      <c r="T11" s="112"/>
      <c r="U11" s="113"/>
      <c r="V11" s="113"/>
      <c r="W11" s="113"/>
      <c r="X11" s="113"/>
      <c r="Y11" s="113"/>
      <c r="Z11" s="113"/>
      <c r="AA11" s="113"/>
      <c r="AB11" s="113"/>
      <c r="AC11" s="113"/>
      <c r="AD11" s="113"/>
      <c r="AE11" s="115"/>
    </row>
    <row r="12" spans="2:31" ht="18" thickBot="1" x14ac:dyDescent="0.35">
      <c r="B12" s="116"/>
      <c r="C12" s="117"/>
      <c r="D12" s="120">
        <v>45012</v>
      </c>
      <c r="E12" s="121"/>
      <c r="F12" s="121"/>
      <c r="G12" s="122"/>
      <c r="H12" s="120">
        <f>D12+1</f>
        <v>45013</v>
      </c>
      <c r="I12" s="121"/>
      <c r="J12" s="121"/>
      <c r="K12" s="122"/>
      <c r="L12" s="120">
        <f>H12+1</f>
        <v>45014</v>
      </c>
      <c r="M12" s="121"/>
      <c r="N12" s="121"/>
      <c r="O12" s="122"/>
      <c r="P12" s="120">
        <f>L12+1</f>
        <v>45015</v>
      </c>
      <c r="Q12" s="121"/>
      <c r="R12" s="121"/>
      <c r="S12" s="122"/>
      <c r="T12" s="120">
        <f>P12+1</f>
        <v>45016</v>
      </c>
      <c r="U12" s="121"/>
      <c r="V12" s="121"/>
      <c r="W12" s="122"/>
      <c r="X12" s="123">
        <f>T12+1</f>
        <v>45017</v>
      </c>
      <c r="Y12" s="124"/>
      <c r="Z12" s="124"/>
      <c r="AA12" s="125"/>
      <c r="AB12" s="126">
        <f>X12+1</f>
        <v>45018</v>
      </c>
      <c r="AC12" s="127"/>
      <c r="AD12" s="127"/>
      <c r="AE12" s="128"/>
    </row>
    <row r="13" spans="2:31" ht="18" thickBot="1" x14ac:dyDescent="0.35">
      <c r="B13" s="118"/>
      <c r="C13" s="119"/>
      <c r="D13" s="129" t="s">
        <v>48</v>
      </c>
      <c r="E13" s="130"/>
      <c r="F13" s="130"/>
      <c r="G13" s="131"/>
      <c r="H13" s="129" t="s">
        <v>49</v>
      </c>
      <c r="I13" s="130"/>
      <c r="J13" s="130"/>
      <c r="K13" s="131"/>
      <c r="L13" s="129" t="s">
        <v>32</v>
      </c>
      <c r="M13" s="130"/>
      <c r="N13" s="130"/>
      <c r="O13" s="131"/>
      <c r="P13" s="129" t="s">
        <v>52</v>
      </c>
      <c r="Q13" s="130"/>
      <c r="R13" s="130"/>
      <c r="S13" s="131"/>
      <c r="T13" s="129" t="s">
        <v>53</v>
      </c>
      <c r="U13" s="130"/>
      <c r="V13" s="130"/>
      <c r="W13" s="131"/>
      <c r="X13" s="132" t="s">
        <v>54</v>
      </c>
      <c r="Y13" s="133"/>
      <c r="Z13" s="133"/>
      <c r="AA13" s="134"/>
      <c r="AB13" s="135" t="s">
        <v>55</v>
      </c>
      <c r="AC13" s="136"/>
      <c r="AD13" s="136"/>
      <c r="AE13" s="137"/>
    </row>
    <row r="14" spans="2:31" ht="17.25" thickBot="1" x14ac:dyDescent="0.35">
      <c r="B14" s="143" t="str">
        <f ca="1">TEXT(NOW(),"h")</f>
        <v>20</v>
      </c>
      <c r="C14" s="144"/>
      <c r="D14" s="12" t="s">
        <v>3</v>
      </c>
      <c r="E14" s="138" t="s">
        <v>4</v>
      </c>
      <c r="F14" s="139"/>
      <c r="G14" s="140"/>
      <c r="H14" s="12" t="s">
        <v>3</v>
      </c>
      <c r="I14" s="138" t="s">
        <v>4</v>
      </c>
      <c r="J14" s="139"/>
      <c r="K14" s="140"/>
      <c r="L14" s="12" t="s">
        <v>3</v>
      </c>
      <c r="M14" s="138" t="s">
        <v>4</v>
      </c>
      <c r="N14" s="139"/>
      <c r="O14" s="140"/>
      <c r="P14" s="12" t="s">
        <v>3</v>
      </c>
      <c r="Q14" s="138" t="s">
        <v>4</v>
      </c>
      <c r="R14" s="139"/>
      <c r="S14" s="140"/>
      <c r="T14" s="12" t="s">
        <v>3</v>
      </c>
      <c r="U14" s="138" t="s">
        <v>4</v>
      </c>
      <c r="V14" s="139"/>
      <c r="W14" s="140"/>
      <c r="X14" s="12" t="s">
        <v>3</v>
      </c>
      <c r="Y14" s="138" t="s">
        <v>4</v>
      </c>
      <c r="Z14" s="139"/>
      <c r="AA14" s="140"/>
      <c r="AB14" s="12" t="s">
        <v>3</v>
      </c>
      <c r="AC14" s="138" t="s">
        <v>4</v>
      </c>
      <c r="AD14" s="139"/>
      <c r="AE14" s="140"/>
    </row>
    <row r="15" spans="2:31" ht="20.25" x14ac:dyDescent="0.3">
      <c r="B15" s="141" t="s">
        <v>0</v>
      </c>
      <c r="C15" s="142"/>
      <c r="D15" s="25"/>
      <c r="E15" s="36" t="s">
        <v>8</v>
      </c>
      <c r="F15" s="14" t="s">
        <v>9</v>
      </c>
      <c r="G15" s="15" t="s">
        <v>10</v>
      </c>
      <c r="H15" s="25" t="s">
        <v>2818</v>
      </c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277</v>
      </c>
      <c r="E16" s="37"/>
      <c r="F16" s="17"/>
      <c r="G16" s="18"/>
      <c r="H16" s="26"/>
      <c r="I16" s="37"/>
      <c r="J16" s="17"/>
      <c r="K16" s="18"/>
      <c r="L16" s="26" t="s">
        <v>277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 t="s">
        <v>2846</v>
      </c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2670</v>
      </c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98" t="s">
        <v>2852</v>
      </c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2127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2799</v>
      </c>
      <c r="G23" s="18" t="s">
        <v>2800</v>
      </c>
      <c r="H23" s="40" t="s">
        <v>604</v>
      </c>
      <c r="I23" s="37">
        <v>3</v>
      </c>
      <c r="J23" s="17" t="s">
        <v>2814</v>
      </c>
      <c r="K23" s="18" t="s">
        <v>2815</v>
      </c>
      <c r="L23" s="40" t="s">
        <v>604</v>
      </c>
      <c r="M23" s="37">
        <v>3</v>
      </c>
      <c r="N23" s="17" t="s">
        <v>2837</v>
      </c>
      <c r="O23" s="18" t="s">
        <v>2838</v>
      </c>
      <c r="P23" s="40" t="s">
        <v>604</v>
      </c>
      <c r="Q23" s="37">
        <v>3</v>
      </c>
      <c r="R23" s="17" t="s">
        <v>2847</v>
      </c>
      <c r="S23" s="18" t="s">
        <v>2848</v>
      </c>
      <c r="T23" s="40" t="s">
        <v>604</v>
      </c>
      <c r="U23" s="37">
        <v>3</v>
      </c>
      <c r="V23" s="17">
        <v>3</v>
      </c>
      <c r="W23" s="18">
        <v>3</v>
      </c>
      <c r="X23" s="40" t="s">
        <v>604</v>
      </c>
      <c r="Y23" s="37"/>
      <c r="Z23" s="17"/>
      <c r="AA23" s="18"/>
      <c r="AB23" s="26"/>
      <c r="AC23" s="37" t="s">
        <v>2893</v>
      </c>
      <c r="AD23" s="17" t="s">
        <v>2893</v>
      </c>
      <c r="AE23" s="18" t="s">
        <v>2894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2799</v>
      </c>
      <c r="F24" s="17" t="s">
        <v>2799</v>
      </c>
      <c r="G24" s="18" t="s">
        <v>2802</v>
      </c>
      <c r="H24" s="66" t="s">
        <v>2080</v>
      </c>
      <c r="I24" s="37" t="s">
        <v>2815</v>
      </c>
      <c r="J24" s="17" t="s">
        <v>2816</v>
      </c>
      <c r="K24" s="18" t="s">
        <v>2817</v>
      </c>
      <c r="L24" s="66" t="s">
        <v>2080</v>
      </c>
      <c r="M24" s="37" t="s">
        <v>2838</v>
      </c>
      <c r="N24" s="17" t="s">
        <v>2838</v>
      </c>
      <c r="O24" s="18" t="s">
        <v>2840</v>
      </c>
      <c r="P24" s="66" t="s">
        <v>2080</v>
      </c>
      <c r="Q24" s="37" t="s">
        <v>2853</v>
      </c>
      <c r="R24" s="17" t="s">
        <v>2853</v>
      </c>
      <c r="S24" s="18" t="s">
        <v>2854</v>
      </c>
      <c r="T24" s="66" t="s">
        <v>2080</v>
      </c>
      <c r="U24" s="37"/>
      <c r="V24" s="17"/>
      <c r="W24" s="18"/>
      <c r="X24" s="26"/>
      <c r="Y24" s="37"/>
      <c r="Z24" s="17">
        <v>3</v>
      </c>
      <c r="AA24" s="18">
        <v>3</v>
      </c>
      <c r="AB24" s="26"/>
      <c r="AC24" s="37" t="s">
        <v>2893</v>
      </c>
      <c r="AD24" s="17"/>
      <c r="AE24" s="18"/>
    </row>
    <row r="25" spans="2:31" x14ac:dyDescent="0.3">
      <c r="B25" s="7">
        <v>9</v>
      </c>
      <c r="C25" s="4">
        <v>10</v>
      </c>
      <c r="D25" s="66" t="s">
        <v>2609</v>
      </c>
      <c r="E25" s="37" t="s">
        <v>2802</v>
      </c>
      <c r="F25" s="17" t="s">
        <v>2802</v>
      </c>
      <c r="G25" s="18" t="s">
        <v>2803</v>
      </c>
      <c r="H25" s="66" t="s">
        <v>2832</v>
      </c>
      <c r="I25" s="37" t="s">
        <v>2821</v>
      </c>
      <c r="J25" s="17" t="s">
        <v>2821</v>
      </c>
      <c r="K25" s="18" t="s">
        <v>2821</v>
      </c>
      <c r="L25" s="66" t="s">
        <v>2609</v>
      </c>
      <c r="M25" s="37" t="s">
        <v>2838</v>
      </c>
      <c r="N25" s="17" t="s">
        <v>2838</v>
      </c>
      <c r="O25" s="18" t="s">
        <v>2838</v>
      </c>
      <c r="P25" s="66" t="s">
        <v>2609</v>
      </c>
      <c r="Q25" s="37" t="s">
        <v>1450</v>
      </c>
      <c r="R25" s="17" t="s">
        <v>1450</v>
      </c>
      <c r="S25" s="18" t="s">
        <v>2854</v>
      </c>
      <c r="T25" s="66" t="s">
        <v>2609</v>
      </c>
      <c r="U25" s="37" t="s">
        <v>2866</v>
      </c>
      <c r="V25" s="17" t="s">
        <v>2866</v>
      </c>
      <c r="W25" s="18" t="s">
        <v>2867</v>
      </c>
      <c r="X25" s="40" t="s">
        <v>2885</v>
      </c>
      <c r="Y25" s="37" t="s">
        <v>2883</v>
      </c>
      <c r="Z25" s="17" t="s">
        <v>2882</v>
      </c>
      <c r="AA25" s="18" t="s">
        <v>2882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2802</v>
      </c>
      <c r="G26" s="18" t="s">
        <v>2799</v>
      </c>
      <c r="H26" s="26"/>
      <c r="I26" s="38"/>
      <c r="J26" s="54" t="s">
        <v>2821</v>
      </c>
      <c r="K26" s="18" t="s">
        <v>2821</v>
      </c>
      <c r="L26" s="26"/>
      <c r="M26" s="38"/>
      <c r="N26" s="54" t="s">
        <v>2841</v>
      </c>
      <c r="O26" s="18" t="s">
        <v>2841</v>
      </c>
      <c r="P26" s="26"/>
      <c r="Q26" s="38"/>
      <c r="R26" s="54" t="s">
        <v>1450</v>
      </c>
      <c r="S26" s="18" t="s">
        <v>2854</v>
      </c>
      <c r="T26" s="26"/>
      <c r="U26" s="38" t="s">
        <v>2867</v>
      </c>
      <c r="V26" s="54" t="s">
        <v>2867</v>
      </c>
      <c r="W26" s="18" t="s">
        <v>2866</v>
      </c>
      <c r="X26" s="26"/>
      <c r="Y26" s="38"/>
      <c r="Z26" s="54" t="s">
        <v>2882</v>
      </c>
      <c r="AA26" s="18" t="s">
        <v>2882</v>
      </c>
      <c r="AB26" s="40" t="s">
        <v>2895</v>
      </c>
      <c r="AC26" s="38" t="s">
        <v>2896</v>
      </c>
      <c r="AD26" s="54" t="s">
        <v>2896</v>
      </c>
      <c r="AE26" s="18" t="s">
        <v>2896</v>
      </c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 t="s">
        <v>2821</v>
      </c>
      <c r="J27" s="17" t="s">
        <v>2821</v>
      </c>
      <c r="K27" s="18" t="s">
        <v>2821</v>
      </c>
      <c r="L27" s="26"/>
      <c r="M27" s="37" t="s">
        <v>2841</v>
      </c>
      <c r="N27" s="17" t="s">
        <v>2841</v>
      </c>
      <c r="O27" s="18" t="s">
        <v>2841</v>
      </c>
      <c r="P27" s="26"/>
      <c r="Q27" s="37" t="s">
        <v>1450</v>
      </c>
      <c r="R27" s="17" t="s">
        <v>1450</v>
      </c>
      <c r="S27" s="18" t="s">
        <v>2854</v>
      </c>
      <c r="T27" s="26"/>
      <c r="U27" s="37" t="s">
        <v>2867</v>
      </c>
      <c r="V27" s="17" t="s">
        <v>2867</v>
      </c>
      <c r="W27" s="18" t="s">
        <v>2867</v>
      </c>
      <c r="X27" s="40" t="s">
        <v>2622</v>
      </c>
      <c r="Y27" s="37" t="s">
        <v>2882</v>
      </c>
      <c r="Z27" s="17">
        <v>2</v>
      </c>
      <c r="AA27" s="18">
        <v>4</v>
      </c>
      <c r="AB27" s="26"/>
      <c r="AC27" s="37" t="s">
        <v>2897</v>
      </c>
      <c r="AD27" s="17" t="s">
        <v>2896</v>
      </c>
      <c r="AE27" s="18" t="s">
        <v>2896</v>
      </c>
    </row>
    <row r="28" spans="2:31" x14ac:dyDescent="0.3">
      <c r="B28" s="8">
        <v>12</v>
      </c>
      <c r="C28" s="5">
        <v>13</v>
      </c>
      <c r="D28" s="29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29" t="s">
        <v>1201</v>
      </c>
      <c r="Q28" s="38"/>
      <c r="R28" s="54"/>
      <c r="S28" s="30"/>
      <c r="T28" s="29" t="s">
        <v>1201</v>
      </c>
      <c r="U28" s="38"/>
      <c r="V28" s="54"/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40" t="s">
        <v>2819</v>
      </c>
      <c r="I29" s="55" t="s">
        <v>2821</v>
      </c>
      <c r="J29" s="17" t="s">
        <v>2820</v>
      </c>
      <c r="K29" s="18" t="s">
        <v>2822</v>
      </c>
      <c r="L29" s="26"/>
      <c r="M29" s="55" t="s">
        <v>2841</v>
      </c>
      <c r="N29" s="17" t="s">
        <v>2841</v>
      </c>
      <c r="O29" s="18" t="s">
        <v>2841</v>
      </c>
      <c r="P29" s="26"/>
      <c r="Q29" s="55" t="s">
        <v>1450</v>
      </c>
      <c r="R29" s="17" t="s">
        <v>1450</v>
      </c>
      <c r="S29" s="18" t="s">
        <v>2854</v>
      </c>
      <c r="T29" s="26"/>
      <c r="U29" s="55" t="s">
        <v>2867</v>
      </c>
      <c r="V29" s="17" t="s">
        <v>2867</v>
      </c>
      <c r="W29" s="18" t="s">
        <v>2867</v>
      </c>
      <c r="X29" s="66" t="s">
        <v>2886</v>
      </c>
      <c r="Y29" s="55"/>
      <c r="Z29" s="17">
        <v>2</v>
      </c>
      <c r="AA29" s="18">
        <v>2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/>
      <c r="F30" s="17"/>
      <c r="G30" s="18"/>
      <c r="H30" s="26"/>
      <c r="I30" s="37" t="s">
        <v>2820</v>
      </c>
      <c r="J30" s="17" t="s">
        <v>2821</v>
      </c>
      <c r="K30" s="18" t="s">
        <v>2821</v>
      </c>
      <c r="L30" s="26"/>
      <c r="M30" s="37" t="s">
        <v>2841</v>
      </c>
      <c r="N30" s="17" t="s">
        <v>2841</v>
      </c>
      <c r="O30" s="18" t="s">
        <v>2841</v>
      </c>
      <c r="P30" s="26"/>
      <c r="Q30" s="37" t="s">
        <v>1450</v>
      </c>
      <c r="R30" s="17" t="s">
        <v>1450</v>
      </c>
      <c r="S30" s="18" t="s">
        <v>2854</v>
      </c>
      <c r="T30" s="26"/>
      <c r="U30" s="37" t="s">
        <v>2867</v>
      </c>
      <c r="V30" s="17" t="s">
        <v>2868</v>
      </c>
      <c r="W30" s="18" t="s">
        <v>2867</v>
      </c>
      <c r="X30" s="40" t="s">
        <v>2887</v>
      </c>
      <c r="Y30" s="37"/>
      <c r="Z30" s="17">
        <v>2</v>
      </c>
      <c r="AA30" s="18">
        <v>2</v>
      </c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40" t="s">
        <v>2804</v>
      </c>
      <c r="E31" s="38" t="s">
        <v>2805</v>
      </c>
      <c r="F31" s="54" t="s">
        <v>2806</v>
      </c>
      <c r="G31" s="18" t="s">
        <v>2807</v>
      </c>
      <c r="H31" s="26"/>
      <c r="I31" s="38"/>
      <c r="J31" s="54" t="s">
        <v>1450</v>
      </c>
      <c r="K31" s="18" t="s">
        <v>1450</v>
      </c>
      <c r="L31" s="26"/>
      <c r="M31" s="38"/>
      <c r="N31" s="54" t="s">
        <v>2842</v>
      </c>
      <c r="O31" s="18" t="s">
        <v>1450</v>
      </c>
      <c r="P31" s="26"/>
      <c r="Q31" s="38"/>
      <c r="R31" s="54" t="s">
        <v>2855</v>
      </c>
      <c r="S31" s="18" t="s">
        <v>2855</v>
      </c>
      <c r="T31" s="26"/>
      <c r="U31" s="38"/>
      <c r="V31" s="54">
        <v>3</v>
      </c>
      <c r="W31" s="18">
        <v>3</v>
      </c>
      <c r="X31" s="26"/>
      <c r="Y31" s="38"/>
      <c r="Z31" s="54" t="s">
        <v>2890</v>
      </c>
      <c r="AA31" s="18" t="s">
        <v>2890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2806</v>
      </c>
      <c r="F32" s="17" t="s">
        <v>2808</v>
      </c>
      <c r="G32" s="18" t="s">
        <v>2806</v>
      </c>
      <c r="H32" s="26"/>
      <c r="I32" s="37" t="s">
        <v>1450</v>
      </c>
      <c r="J32" s="17" t="s">
        <v>1450</v>
      </c>
      <c r="K32" s="18" t="s">
        <v>1450</v>
      </c>
      <c r="L32" s="40" t="s">
        <v>2839</v>
      </c>
      <c r="M32" s="37" t="s">
        <v>1450</v>
      </c>
      <c r="N32" s="17" t="s">
        <v>1450</v>
      </c>
      <c r="O32" s="18" t="s">
        <v>1450</v>
      </c>
      <c r="P32" s="26"/>
      <c r="Q32" s="37" t="s">
        <v>1450</v>
      </c>
      <c r="R32" s="17" t="s">
        <v>1450</v>
      </c>
      <c r="S32" s="18" t="s">
        <v>2854</v>
      </c>
      <c r="T32" s="26"/>
      <c r="U32" s="37">
        <v>3</v>
      </c>
      <c r="V32" s="17">
        <v>3</v>
      </c>
      <c r="W32" s="18"/>
      <c r="X32" s="26"/>
      <c r="Y32" s="37"/>
      <c r="Z32" s="17">
        <v>3</v>
      </c>
      <c r="AA32" s="18">
        <v>3</v>
      </c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66" t="s">
        <v>605</v>
      </c>
      <c r="E33" s="38" t="s">
        <v>2807</v>
      </c>
      <c r="F33" s="28"/>
      <c r="G33" s="18"/>
      <c r="H33" s="40" t="s">
        <v>2833</v>
      </c>
      <c r="I33" s="38"/>
      <c r="J33" s="28">
        <v>2</v>
      </c>
      <c r="K33" s="18" t="s">
        <v>1450</v>
      </c>
      <c r="L33" s="66" t="s">
        <v>605</v>
      </c>
      <c r="M33" s="38"/>
      <c r="N33" s="28">
        <v>5</v>
      </c>
      <c r="O33" s="18">
        <v>5</v>
      </c>
      <c r="P33" s="66" t="s">
        <v>605</v>
      </c>
      <c r="Q33" s="38"/>
      <c r="R33" s="28">
        <v>2</v>
      </c>
      <c r="S33" s="18" t="s">
        <v>1450</v>
      </c>
      <c r="T33" s="66" t="s">
        <v>605</v>
      </c>
      <c r="U33" s="38">
        <v>2</v>
      </c>
      <c r="V33" s="28" t="s">
        <v>2869</v>
      </c>
      <c r="W33" s="18"/>
      <c r="X33" s="40" t="s">
        <v>2888</v>
      </c>
      <c r="Y33" s="38" t="s">
        <v>2889</v>
      </c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/>
      <c r="F34" s="54"/>
      <c r="G34" s="18"/>
      <c r="H34" s="66" t="s">
        <v>2827</v>
      </c>
      <c r="I34" s="55" t="s">
        <v>1450</v>
      </c>
      <c r="J34" s="54" t="s">
        <v>2826</v>
      </c>
      <c r="K34" s="18"/>
      <c r="L34" s="29" t="s">
        <v>2242</v>
      </c>
      <c r="M34" s="55">
        <v>5</v>
      </c>
      <c r="N34" s="54">
        <v>5</v>
      </c>
      <c r="O34" s="18">
        <v>5</v>
      </c>
      <c r="P34" s="29" t="s">
        <v>2242</v>
      </c>
      <c r="Q34" s="55" t="s">
        <v>2857</v>
      </c>
      <c r="R34" s="54" t="s">
        <v>1450</v>
      </c>
      <c r="S34" s="18" t="s">
        <v>1450</v>
      </c>
      <c r="T34" s="29" t="s">
        <v>2242</v>
      </c>
      <c r="U34" s="55"/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/>
      <c r="J35" s="17">
        <v>2</v>
      </c>
      <c r="K35" s="34">
        <v>2</v>
      </c>
      <c r="L35" s="40" t="s">
        <v>624</v>
      </c>
      <c r="M35" s="37">
        <v>5</v>
      </c>
      <c r="N35" s="17">
        <v>5</v>
      </c>
      <c r="O35" s="34" t="s">
        <v>19</v>
      </c>
      <c r="P35" s="40" t="s">
        <v>2480</v>
      </c>
      <c r="Q35" s="37" t="s">
        <v>1450</v>
      </c>
      <c r="R35" s="17" t="s">
        <v>2858</v>
      </c>
      <c r="S35" s="34" t="s">
        <v>2859</v>
      </c>
      <c r="T35" s="40" t="s">
        <v>624</v>
      </c>
      <c r="U35" s="37"/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/>
      <c r="J36" s="17">
        <v>3</v>
      </c>
      <c r="K36" s="18">
        <v>3</v>
      </c>
      <c r="L36" s="26"/>
      <c r="M36" s="37" t="s">
        <v>2843</v>
      </c>
      <c r="N36" s="17" t="s">
        <v>2844</v>
      </c>
      <c r="O36" s="18" t="s">
        <v>2844</v>
      </c>
      <c r="P36" s="40" t="s">
        <v>624</v>
      </c>
      <c r="Q36" s="37"/>
      <c r="R36" s="17">
        <v>3</v>
      </c>
      <c r="S36" s="18">
        <v>3</v>
      </c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/>
      <c r="F37" s="17"/>
      <c r="G37" s="18"/>
      <c r="H37" s="40" t="s">
        <v>1709</v>
      </c>
      <c r="I37" s="37"/>
      <c r="J37" s="17">
        <v>5</v>
      </c>
      <c r="K37" s="18">
        <v>5</v>
      </c>
      <c r="L37" s="26"/>
      <c r="M37" s="37">
        <v>2</v>
      </c>
      <c r="N37" s="17">
        <v>3</v>
      </c>
      <c r="O37" s="18">
        <v>3</v>
      </c>
      <c r="P37" s="29" t="s">
        <v>21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1416</v>
      </c>
      <c r="E38" s="37"/>
      <c r="F38" s="17"/>
      <c r="G38" s="18"/>
      <c r="H38" s="29" t="s">
        <v>2834</v>
      </c>
      <c r="I38" s="37">
        <v>5</v>
      </c>
      <c r="J38" s="17">
        <v>5</v>
      </c>
      <c r="K38" s="18"/>
      <c r="L38" s="29" t="s">
        <v>2823</v>
      </c>
      <c r="M38" s="37"/>
      <c r="N38" s="17"/>
      <c r="O38" s="18"/>
      <c r="P38" s="66" t="s">
        <v>2823</v>
      </c>
      <c r="Q38" s="37"/>
      <c r="R38" s="17"/>
      <c r="S38" s="18"/>
      <c r="T38" s="29" t="s">
        <v>2823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3" t="s">
        <v>2157</v>
      </c>
      <c r="E39" s="39"/>
      <c r="F39" s="20"/>
      <c r="G39" s="21"/>
      <c r="H39" s="83" t="s">
        <v>2831</v>
      </c>
      <c r="I39" s="39"/>
      <c r="J39" s="20"/>
      <c r="K39" s="21" t="s">
        <v>2830</v>
      </c>
      <c r="L39" s="85" t="s">
        <v>2845</v>
      </c>
      <c r="M39" s="39"/>
      <c r="N39" s="20"/>
      <c r="O39" s="21"/>
      <c r="P39" s="84" t="s">
        <v>2864</v>
      </c>
      <c r="Q39" s="39"/>
      <c r="R39" s="20" t="s">
        <v>2862</v>
      </c>
      <c r="S39" s="21" t="s">
        <v>2863</v>
      </c>
      <c r="T39" s="85" t="s">
        <v>2884</v>
      </c>
      <c r="U39" s="39"/>
      <c r="V39" s="20"/>
      <c r="W39" s="21"/>
      <c r="X39" s="85" t="s">
        <v>2279</v>
      </c>
      <c r="Y39" s="39"/>
      <c r="Z39" s="20"/>
      <c r="AA39" s="21"/>
      <c r="AB39" s="27"/>
      <c r="AC39" s="39"/>
      <c r="AD39" s="20"/>
      <c r="AE39" s="21" t="s">
        <v>2898</v>
      </c>
    </row>
    <row r="40" spans="2:31" x14ac:dyDescent="0.3">
      <c r="B40" s="102" t="s">
        <v>5</v>
      </c>
      <c r="C40" s="103"/>
      <c r="D40" s="72" t="s">
        <v>1238</v>
      </c>
      <c r="E40" s="145">
        <v>5</v>
      </c>
      <c r="F40" s="146"/>
      <c r="G40" s="147"/>
      <c r="H40" s="72" t="s">
        <v>1238</v>
      </c>
      <c r="I40" s="145">
        <v>6</v>
      </c>
      <c r="J40" s="146"/>
      <c r="K40" s="147"/>
      <c r="L40" s="72" t="s">
        <v>1238</v>
      </c>
      <c r="M40" s="145">
        <v>6</v>
      </c>
      <c r="N40" s="146"/>
      <c r="O40" s="147"/>
      <c r="P40" s="72" t="s">
        <v>1238</v>
      </c>
      <c r="Q40" s="145">
        <v>6</v>
      </c>
      <c r="R40" s="146"/>
      <c r="S40" s="147"/>
      <c r="T40" s="72" t="s">
        <v>1238</v>
      </c>
      <c r="U40" s="145">
        <v>4</v>
      </c>
      <c r="V40" s="146"/>
      <c r="W40" s="147"/>
      <c r="X40" s="72" t="s">
        <v>1238</v>
      </c>
      <c r="Y40" s="145">
        <v>6</v>
      </c>
      <c r="Z40" s="146"/>
      <c r="AA40" s="147"/>
      <c r="AB40" s="72" t="s">
        <v>1238</v>
      </c>
      <c r="AC40" s="145">
        <v>3</v>
      </c>
      <c r="AD40" s="146"/>
      <c r="AE40" s="147"/>
    </row>
    <row r="41" spans="2:31" x14ac:dyDescent="0.3">
      <c r="B41" s="104"/>
      <c r="C41" s="105"/>
      <c r="D41" s="73" t="s">
        <v>1239</v>
      </c>
      <c r="E41" s="148">
        <v>4</v>
      </c>
      <c r="F41" s="149"/>
      <c r="G41" s="150"/>
      <c r="H41" s="73" t="s">
        <v>1239</v>
      </c>
      <c r="I41" s="148">
        <v>4</v>
      </c>
      <c r="J41" s="149"/>
      <c r="K41" s="150"/>
      <c r="L41" s="73" t="s">
        <v>1239</v>
      </c>
      <c r="M41" s="148">
        <v>3</v>
      </c>
      <c r="N41" s="149"/>
      <c r="O41" s="150"/>
      <c r="P41" s="73" t="s">
        <v>1239</v>
      </c>
      <c r="Q41" s="148">
        <v>4</v>
      </c>
      <c r="R41" s="149"/>
      <c r="S41" s="150"/>
      <c r="T41" s="73" t="s">
        <v>1239</v>
      </c>
      <c r="U41" s="148">
        <v>3</v>
      </c>
      <c r="V41" s="149"/>
      <c r="W41" s="150"/>
      <c r="X41" s="73" t="s">
        <v>1239</v>
      </c>
      <c r="Y41" s="148">
        <v>1</v>
      </c>
      <c r="Z41" s="149"/>
      <c r="AA41" s="150"/>
      <c r="AB41" s="73" t="s">
        <v>1239</v>
      </c>
      <c r="AC41" s="148">
        <v>0</v>
      </c>
      <c r="AD41" s="149"/>
      <c r="AE41" s="150"/>
    </row>
    <row r="42" spans="2:31" ht="17.25" thickBot="1" x14ac:dyDescent="0.35">
      <c r="B42" s="104"/>
      <c r="C42" s="105"/>
      <c r="D42" s="74" t="s">
        <v>1240</v>
      </c>
      <c r="E42" s="151">
        <v>4</v>
      </c>
      <c r="F42" s="152"/>
      <c r="G42" s="153"/>
      <c r="H42" s="74" t="s">
        <v>1240</v>
      </c>
      <c r="I42" s="151">
        <v>1</v>
      </c>
      <c r="J42" s="152"/>
      <c r="K42" s="153"/>
      <c r="L42" s="74" t="s">
        <v>1240</v>
      </c>
      <c r="M42" s="151">
        <v>3</v>
      </c>
      <c r="N42" s="152"/>
      <c r="O42" s="153"/>
      <c r="P42" s="74" t="s">
        <v>1240</v>
      </c>
      <c r="Q42" s="151">
        <v>3</v>
      </c>
      <c r="R42" s="152"/>
      <c r="S42" s="153"/>
      <c r="T42" s="74" t="s">
        <v>1240</v>
      </c>
      <c r="U42" s="151">
        <v>4</v>
      </c>
      <c r="V42" s="152"/>
      <c r="W42" s="153"/>
      <c r="X42" s="74" t="s">
        <v>1240</v>
      </c>
      <c r="Y42" s="151">
        <v>1</v>
      </c>
      <c r="Z42" s="152"/>
      <c r="AA42" s="153"/>
      <c r="AB42" s="74" t="s">
        <v>1240</v>
      </c>
      <c r="AC42" s="151">
        <v>0</v>
      </c>
      <c r="AD42" s="152"/>
      <c r="AE42" s="153"/>
    </row>
    <row r="43" spans="2:31" x14ac:dyDescent="0.3">
      <c r="B43" s="104"/>
      <c r="C43" s="105"/>
      <c r="D43" s="154" t="s">
        <v>2035</v>
      </c>
      <c r="E43" s="155"/>
      <c r="F43" s="155"/>
      <c r="G43" s="156"/>
      <c r="H43" s="154" t="s">
        <v>2035</v>
      </c>
      <c r="I43" s="155"/>
      <c r="J43" s="155"/>
      <c r="K43" s="156"/>
      <c r="L43" s="154" t="s">
        <v>2035</v>
      </c>
      <c r="M43" s="155"/>
      <c r="N43" s="155"/>
      <c r="O43" s="156"/>
      <c r="P43" s="154" t="s">
        <v>2035</v>
      </c>
      <c r="Q43" s="155"/>
      <c r="R43" s="155"/>
      <c r="S43" s="156"/>
      <c r="T43" s="154" t="s">
        <v>2035</v>
      </c>
      <c r="U43" s="155"/>
      <c r="V43" s="155"/>
      <c r="W43" s="156"/>
      <c r="X43" s="157"/>
      <c r="Y43" s="158"/>
      <c r="Z43" s="158"/>
      <c r="AA43" s="159"/>
      <c r="AB43" s="157"/>
      <c r="AC43" s="158"/>
      <c r="AD43" s="158"/>
      <c r="AE43" s="159"/>
    </row>
    <row r="44" spans="2:31" x14ac:dyDescent="0.3">
      <c r="B44" s="106"/>
      <c r="C44" s="107"/>
      <c r="D44" s="160"/>
      <c r="E44" s="161"/>
      <c r="F44" s="161"/>
      <c r="G44" s="162"/>
      <c r="H44" s="163" t="s">
        <v>2824</v>
      </c>
      <c r="I44" s="164"/>
      <c r="J44" s="164"/>
      <c r="K44" s="165"/>
      <c r="L44" s="160"/>
      <c r="M44" s="161"/>
      <c r="N44" s="161"/>
      <c r="O44" s="162"/>
      <c r="P44" s="160"/>
      <c r="Q44" s="161"/>
      <c r="R44" s="161"/>
      <c r="S44" s="162"/>
      <c r="T44" s="160"/>
      <c r="U44" s="161"/>
      <c r="V44" s="161"/>
      <c r="W44" s="162"/>
      <c r="X44" s="160"/>
      <c r="Y44" s="161"/>
      <c r="Z44" s="161"/>
      <c r="AA44" s="162"/>
      <c r="AB44" s="160"/>
      <c r="AC44" s="161"/>
      <c r="AD44" s="161"/>
      <c r="AE44" s="162"/>
    </row>
    <row r="45" spans="2:31" x14ac:dyDescent="0.3">
      <c r="B45" s="106"/>
      <c r="C45" s="107"/>
      <c r="D45" s="160"/>
      <c r="E45" s="161"/>
      <c r="F45" s="161"/>
      <c r="G45" s="162"/>
      <c r="H45" s="160"/>
      <c r="I45" s="161"/>
      <c r="J45" s="161"/>
      <c r="K45" s="162"/>
      <c r="L45" s="160"/>
      <c r="M45" s="161"/>
      <c r="N45" s="161"/>
      <c r="O45" s="162"/>
      <c r="P45" s="160"/>
      <c r="Q45" s="161"/>
      <c r="R45" s="161"/>
      <c r="S45" s="162"/>
      <c r="T45" s="160"/>
      <c r="U45" s="161"/>
      <c r="V45" s="161"/>
      <c r="W45" s="162"/>
      <c r="X45" s="160"/>
      <c r="Y45" s="161"/>
      <c r="Z45" s="161"/>
      <c r="AA45" s="162"/>
      <c r="AB45" s="160"/>
      <c r="AC45" s="161"/>
      <c r="AD45" s="161"/>
      <c r="AE45" s="162"/>
    </row>
    <row r="46" spans="2:31" x14ac:dyDescent="0.3">
      <c r="B46" s="106"/>
      <c r="C46" s="107"/>
      <c r="D46" s="160"/>
      <c r="E46" s="161"/>
      <c r="F46" s="161"/>
      <c r="G46" s="162"/>
      <c r="H46" s="160"/>
      <c r="I46" s="161"/>
      <c r="J46" s="161"/>
      <c r="K46" s="162"/>
      <c r="L46" s="160"/>
      <c r="M46" s="161"/>
      <c r="N46" s="161"/>
      <c r="O46" s="162"/>
      <c r="P46" s="160"/>
      <c r="Q46" s="161"/>
      <c r="R46" s="161"/>
      <c r="S46" s="162"/>
      <c r="T46" s="160"/>
      <c r="U46" s="161"/>
      <c r="V46" s="161"/>
      <c r="W46" s="162"/>
      <c r="X46" s="160"/>
      <c r="Y46" s="161"/>
      <c r="Z46" s="161"/>
      <c r="AA46" s="162"/>
      <c r="AB46" s="160"/>
      <c r="AC46" s="161"/>
      <c r="AD46" s="161"/>
      <c r="AE46" s="162"/>
    </row>
    <row r="47" spans="2:31" ht="17.25" thickBot="1" x14ac:dyDescent="0.35">
      <c r="B47" s="108"/>
      <c r="C47" s="109"/>
      <c r="D47" s="166"/>
      <c r="E47" s="167"/>
      <c r="F47" s="167"/>
      <c r="G47" s="168"/>
      <c r="H47" s="166"/>
      <c r="I47" s="167"/>
      <c r="J47" s="167"/>
      <c r="K47" s="168"/>
      <c r="L47" s="166"/>
      <c r="M47" s="167"/>
      <c r="N47" s="167"/>
      <c r="O47" s="168"/>
      <c r="P47" s="166"/>
      <c r="Q47" s="167"/>
      <c r="R47" s="167"/>
      <c r="S47" s="168"/>
      <c r="T47" s="166"/>
      <c r="U47" s="167"/>
      <c r="V47" s="167"/>
      <c r="W47" s="168"/>
      <c r="X47" s="166"/>
      <c r="Y47" s="167"/>
      <c r="Z47" s="167"/>
      <c r="AA47" s="168"/>
      <c r="AB47" s="166"/>
      <c r="AC47" s="167"/>
      <c r="AD47" s="167"/>
      <c r="AE47" s="168"/>
    </row>
    <row r="49" spans="2:31" x14ac:dyDescent="0.3">
      <c r="B49" s="65" t="s">
        <v>1287</v>
      </c>
      <c r="C49" s="65" t="s">
        <v>0</v>
      </c>
    </row>
    <row r="50" spans="2:31" x14ac:dyDescent="0.3">
      <c r="B50" s="1">
        <f t="shared" ref="B50:B56" si="0">SUM(E50,I50,M50,Q50,U50,Y50,AC50)</f>
        <v>40</v>
      </c>
      <c r="C50" s="71">
        <f t="shared" ref="C50:C56" si="1">B50*20/60</f>
        <v>13.333333333333334</v>
      </c>
      <c r="D50" s="1" t="s">
        <v>1272</v>
      </c>
      <c r="E50" s="1">
        <f>COUNTIF($E$16:$G$39, "C"&amp;"*")</f>
        <v>6</v>
      </c>
      <c r="F50" s="1"/>
      <c r="G50" s="1"/>
      <c r="H50" s="1"/>
      <c r="I50" s="1">
        <f>COUNTIF($I$16:$K$39, "C"&amp;"*")</f>
        <v>5</v>
      </c>
      <c r="J50" s="1"/>
      <c r="K50" s="1"/>
      <c r="L50" s="1"/>
      <c r="M50" s="1">
        <f>COUNTIF($M$16:$O$39, "C"&amp;"*")</f>
        <v>11</v>
      </c>
      <c r="N50" s="1"/>
      <c r="O50" s="1"/>
      <c r="P50" s="1"/>
      <c r="Q50" s="1">
        <f>COUNTIF($Q$16:$S$39, "C"&amp;"*")</f>
        <v>3</v>
      </c>
      <c r="R50" s="1"/>
      <c r="S50" s="1"/>
      <c r="T50" s="1"/>
      <c r="U50" s="1">
        <f>COUNTIF($U$16:$W$39, "C"&amp;"*")</f>
        <v>15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62</v>
      </c>
      <c r="C51" s="71">
        <f t="shared" si="1"/>
        <v>20.666666666666668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20</v>
      </c>
      <c r="J51" s="1"/>
      <c r="K51" s="1"/>
      <c r="L51" s="1"/>
      <c r="M51" s="1">
        <f>COUNTIF($M$16:$O$39, "AC"&amp;"*")</f>
        <v>16</v>
      </c>
      <c r="N51" s="1"/>
      <c r="O51" s="1"/>
      <c r="P51" s="1"/>
      <c r="Q51" s="1">
        <f>COUNTIF($Q$16:$S$39, "AC"&amp;"*")</f>
        <v>26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16</v>
      </c>
      <c r="C52" s="71">
        <f t="shared" si="1"/>
        <v>5.333333333333333</v>
      </c>
      <c r="D52" s="1" t="s">
        <v>1273</v>
      </c>
      <c r="E52" s="1">
        <f>COUNTIF($E$16:$G$39, "P"&amp;"*")-COUNTIF($E$16:$G$39, "P1"&amp;"*")</f>
        <v>4</v>
      </c>
      <c r="F52" s="1"/>
      <c r="G52" s="1"/>
      <c r="H52" s="1"/>
      <c r="I52" s="1">
        <f>COUNTIF($I$16:$K$39, "P"&amp;"*")-COUNTIF($I$16:$K$39, "P1"&amp;"*")</f>
        <v>3</v>
      </c>
      <c r="J52" s="1"/>
      <c r="K52" s="1"/>
      <c r="L52" s="1"/>
      <c r="M52" s="1">
        <f>COUNTIF($M$16:$O$39, "P"&amp;"*")-COUNTIF($M$16:$O$39, "P1"&amp;"*")</f>
        <v>1</v>
      </c>
      <c r="N52" s="1"/>
      <c r="O52" s="1"/>
      <c r="P52" s="1"/>
      <c r="Q52" s="1">
        <f>COUNTIF($Q$16:$S$39, "P"&amp;"*")-COUNTIF($Q$16:$S$39, "P1"&amp;"*")</f>
        <v>3</v>
      </c>
      <c r="R52" s="1"/>
      <c r="S52" s="1"/>
      <c r="T52" s="1"/>
      <c r="U52" s="1">
        <f>COUNTIF($U$16:$W$39, "P"&amp;"*")-COUNTIF($U$16:$W$39, "P1"&amp;"*")</f>
        <v>1</v>
      </c>
      <c r="V52" s="1"/>
      <c r="W52" s="1"/>
      <c r="X52" s="1"/>
      <c r="Y52" s="1">
        <f>COUNTIF($Y$16:$AA$39, "P"&amp;"*")-COUNTIF($Y$16:$AA$39, "P1"&amp;"*")</f>
        <v>3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18</v>
      </c>
      <c r="C53" s="71">
        <f t="shared" si="1"/>
        <v>6</v>
      </c>
      <c r="D53" s="1" t="s">
        <v>1841</v>
      </c>
      <c r="E53" s="1">
        <f>COUNTIF($E$16:$G$39, "AP"&amp;"*")</f>
        <v>7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1</v>
      </c>
      <c r="Z53" s="1"/>
      <c r="AA53" s="1"/>
      <c r="AB53" s="1"/>
      <c r="AC53" s="1">
        <f>COUNTIF($AC$16:$AE$39, "AP"&amp;"*")</f>
        <v>10</v>
      </c>
      <c r="AD53" s="1"/>
      <c r="AE53" s="1"/>
    </row>
    <row r="54" spans="2:31" x14ac:dyDescent="0.3">
      <c r="B54" s="1">
        <f t="shared" si="0"/>
        <v>34</v>
      </c>
      <c r="C54" s="71">
        <f t="shared" si="1"/>
        <v>11.333333333333334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8</v>
      </c>
      <c r="V54" s="1"/>
      <c r="W54" s="1"/>
      <c r="X54" s="1"/>
      <c r="Y54" s="1">
        <f>COUNTIF($Y$16:$AA$39, 3)+COUNTIF($Y$16:$AA$39, "P1")</f>
        <v>9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16</v>
      </c>
      <c r="C55" s="71">
        <f t="shared" si="1"/>
        <v>5.333333333333333</v>
      </c>
      <c r="D55" s="1" t="s">
        <v>1860</v>
      </c>
      <c r="E55" s="1">
        <f>COUNTIF($E$16:$G$39, 2)</f>
        <v>1</v>
      </c>
      <c r="F55" s="1"/>
      <c r="G55" s="1"/>
      <c r="H55" s="1"/>
      <c r="I55" s="1">
        <f>COUNTIF($I$16:$K$39, 2)</f>
        <v>4</v>
      </c>
      <c r="J55" s="1"/>
      <c r="K55" s="1"/>
      <c r="L55" s="1"/>
      <c r="M55" s="1">
        <f>COUNTIF($M$16:$O$39, 2)</f>
        <v>2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2</v>
      </c>
      <c r="V55" s="1"/>
      <c r="W55" s="1"/>
      <c r="X55" s="1"/>
      <c r="Y55" s="1">
        <f>COUNTIF($Y$16:$AA$39, 2)</f>
        <v>5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22</v>
      </c>
      <c r="C56" s="71">
        <f t="shared" si="1"/>
        <v>7.333333333333333</v>
      </c>
      <c r="D56" s="1" t="s">
        <v>1861</v>
      </c>
      <c r="E56" s="1">
        <f>COUNTIF($E$16:$G$39, 1) + COUNTIF($E$16:$G$39, 4)+ COUNTIF($E$16:$G$39, 5)</f>
        <v>1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9</v>
      </c>
      <c r="N56" s="1"/>
      <c r="O56" s="1"/>
      <c r="P56" s="1"/>
      <c r="Q56" s="1">
        <f>COUNTIF($Q$16:$S$39, 1) + COUNTIF($Q$16:$S$39, 4)+COUNTIF($Q$16:$S$39, 5)</f>
        <v>1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  <row r="58" spans="2:31" x14ac:dyDescent="0.3">
      <c r="H58" s="96" t="s">
        <v>2825</v>
      </c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572" priority="38" operator="equal">
      <formula>$B$14+0</formula>
    </cfRule>
    <cfRule type="cellIs" dxfId="571" priority="39" operator="equal">
      <formula>$B$14</formula>
    </cfRule>
  </conditionalFormatting>
  <conditionalFormatting sqref="C16:C39">
    <cfRule type="cellIs" dxfId="570" priority="37" operator="equal">
      <formula>$B$14+1</formula>
    </cfRule>
  </conditionalFormatting>
  <conditionalFormatting sqref="D12:AE12">
    <cfRule type="timePeriod" dxfId="569" priority="36" timePeriod="today">
      <formula>FLOOR(D12,1)=TODAY()</formula>
    </cfRule>
  </conditionalFormatting>
  <conditionalFormatting sqref="E16:G39">
    <cfRule type="notContainsBlanks" dxfId="568" priority="34">
      <formula>LEN(TRIM(E16))&gt;0</formula>
    </cfRule>
    <cfRule type="containsText" dxfId="567" priority="35" operator="containsText" text="1234567789">
      <formula>NOT(ISERROR(SEARCH("1234567789",E16)))</formula>
    </cfRule>
  </conditionalFormatting>
  <conditionalFormatting sqref="E16:G39">
    <cfRule type="containsText" dxfId="566" priority="31" operator="containsText" text="A">
      <formula>NOT(ISERROR(SEARCH("A",E16)))</formula>
    </cfRule>
    <cfRule type="containsText" dxfId="565" priority="32" operator="containsText" text="P">
      <formula>NOT(ISERROR(SEARCH("P",E16)))</formula>
    </cfRule>
    <cfRule type="containsText" dxfId="564" priority="33" operator="containsText" text="C">
      <formula>NOT(ISERROR(SEARCH("C",E16)))</formula>
    </cfRule>
  </conditionalFormatting>
  <conditionalFormatting sqref="I16:K39">
    <cfRule type="notContainsBlanks" dxfId="563" priority="29">
      <formula>LEN(TRIM(I16))&gt;0</formula>
    </cfRule>
    <cfRule type="containsText" dxfId="562" priority="30" operator="containsText" text="1234567789">
      <formula>NOT(ISERROR(SEARCH("1234567789",I16)))</formula>
    </cfRule>
  </conditionalFormatting>
  <conditionalFormatting sqref="I16:K39">
    <cfRule type="containsText" dxfId="561" priority="26" operator="containsText" text="A">
      <formula>NOT(ISERROR(SEARCH("A",I16)))</formula>
    </cfRule>
    <cfRule type="containsText" dxfId="560" priority="27" operator="containsText" text="P">
      <formula>NOT(ISERROR(SEARCH("P",I16)))</formula>
    </cfRule>
    <cfRule type="containsText" dxfId="559" priority="28" operator="containsText" text="C">
      <formula>NOT(ISERROR(SEARCH("C",I16)))</formula>
    </cfRule>
  </conditionalFormatting>
  <conditionalFormatting sqref="M16:O39">
    <cfRule type="notContainsBlanks" dxfId="558" priority="24">
      <formula>LEN(TRIM(M16))&gt;0</formula>
    </cfRule>
    <cfRule type="containsText" dxfId="557" priority="25" operator="containsText" text="1234567789">
      <formula>NOT(ISERROR(SEARCH("1234567789",M16)))</formula>
    </cfRule>
  </conditionalFormatting>
  <conditionalFormatting sqref="M16:O39">
    <cfRule type="containsText" dxfId="556" priority="21" operator="containsText" text="A">
      <formula>NOT(ISERROR(SEARCH("A",M16)))</formula>
    </cfRule>
    <cfRule type="containsText" dxfId="555" priority="22" operator="containsText" text="P">
      <formula>NOT(ISERROR(SEARCH("P",M16)))</formula>
    </cfRule>
    <cfRule type="containsText" dxfId="554" priority="23" operator="containsText" text="C">
      <formula>NOT(ISERROR(SEARCH("C",M16)))</formula>
    </cfRule>
  </conditionalFormatting>
  <conditionalFormatting sqref="Q16:S39">
    <cfRule type="notContainsBlanks" dxfId="553" priority="19">
      <formula>LEN(TRIM(Q16))&gt;0</formula>
    </cfRule>
    <cfRule type="containsText" dxfId="552" priority="20" operator="containsText" text="1234567789">
      <formula>NOT(ISERROR(SEARCH("1234567789",Q16)))</formula>
    </cfRule>
  </conditionalFormatting>
  <conditionalFormatting sqref="Q16:S39">
    <cfRule type="containsText" dxfId="551" priority="16" operator="containsText" text="A">
      <formula>NOT(ISERROR(SEARCH("A",Q16)))</formula>
    </cfRule>
    <cfRule type="containsText" dxfId="550" priority="17" operator="containsText" text="P">
      <formula>NOT(ISERROR(SEARCH("P",Q16)))</formula>
    </cfRule>
    <cfRule type="containsText" dxfId="549" priority="18" operator="containsText" text="C">
      <formula>NOT(ISERROR(SEARCH("C",Q16)))</formula>
    </cfRule>
  </conditionalFormatting>
  <conditionalFormatting sqref="U16:W39">
    <cfRule type="notContainsBlanks" dxfId="548" priority="14">
      <formula>LEN(TRIM(U16))&gt;0</formula>
    </cfRule>
    <cfRule type="containsText" dxfId="547" priority="15" operator="containsText" text="1234567789">
      <formula>NOT(ISERROR(SEARCH("1234567789",U16)))</formula>
    </cfRule>
  </conditionalFormatting>
  <conditionalFormatting sqref="U16:W39">
    <cfRule type="containsText" dxfId="546" priority="11" operator="containsText" text="A">
      <formula>NOT(ISERROR(SEARCH("A",U16)))</formula>
    </cfRule>
    <cfRule type="containsText" dxfId="545" priority="12" operator="containsText" text="P">
      <formula>NOT(ISERROR(SEARCH("P",U16)))</formula>
    </cfRule>
    <cfRule type="containsText" dxfId="544" priority="13" operator="containsText" text="C">
      <formula>NOT(ISERROR(SEARCH("C",U16)))</formula>
    </cfRule>
  </conditionalFormatting>
  <conditionalFormatting sqref="Y16:AA39">
    <cfRule type="notContainsBlanks" dxfId="543" priority="9">
      <formula>LEN(TRIM(Y16))&gt;0</formula>
    </cfRule>
    <cfRule type="containsText" dxfId="542" priority="10" operator="containsText" text="1234567789">
      <formula>NOT(ISERROR(SEARCH("1234567789",Y16)))</formula>
    </cfRule>
  </conditionalFormatting>
  <conditionalFormatting sqref="Y16:AA39">
    <cfRule type="containsText" dxfId="541" priority="6" operator="containsText" text="A">
      <formula>NOT(ISERROR(SEARCH("A",Y16)))</formula>
    </cfRule>
    <cfRule type="containsText" dxfId="540" priority="7" operator="containsText" text="P">
      <formula>NOT(ISERROR(SEARCH("P",Y16)))</formula>
    </cfRule>
    <cfRule type="containsText" dxfId="539" priority="8" operator="containsText" text="C">
      <formula>NOT(ISERROR(SEARCH("C",Y16)))</formula>
    </cfRule>
  </conditionalFormatting>
  <conditionalFormatting sqref="AC16:AE39">
    <cfRule type="notContainsBlanks" dxfId="538" priority="4">
      <formula>LEN(TRIM(AC16))&gt;0</formula>
    </cfRule>
    <cfRule type="containsText" dxfId="537" priority="5" operator="containsText" text="1234567789">
      <formula>NOT(ISERROR(SEARCH("1234567789",AC16)))</formula>
    </cfRule>
  </conditionalFormatting>
  <conditionalFormatting sqref="AC16:AE39">
    <cfRule type="containsText" dxfId="536" priority="1" operator="containsText" text="A">
      <formula>NOT(ISERROR(SEARCH("A",AC16)))</formula>
    </cfRule>
    <cfRule type="containsText" dxfId="535" priority="2" operator="containsText" text="P">
      <formula>NOT(ISERROR(SEARCH("P",AC16)))</formula>
    </cfRule>
    <cfRule type="containsText" dxfId="534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H1" activePane="topRight" state="frozen"/>
      <selection pane="topRight" activeCell="Z29" sqref="Z29"/>
    </sheetView>
  </sheetViews>
  <sheetFormatPr defaultRowHeight="16.5" x14ac:dyDescent="0.3"/>
  <cols>
    <col min="1" max="1" width="9" style="65"/>
    <col min="2" max="3" width="5.25" style="65" bestFit="1" customWidth="1"/>
    <col min="4" max="4" width="24.12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2.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2" t="s">
        <v>11</v>
      </c>
      <c r="C2" s="103"/>
      <c r="D2" s="110" t="s">
        <v>2754</v>
      </c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0" t="s">
        <v>2681</v>
      </c>
      <c r="U2" s="111"/>
      <c r="V2" s="111"/>
      <c r="W2" s="111"/>
      <c r="X2" s="111"/>
      <c r="Y2" s="111"/>
      <c r="Z2" s="111"/>
      <c r="AA2" s="111"/>
      <c r="AB2" s="111"/>
      <c r="AC2" s="111"/>
      <c r="AD2" s="111"/>
      <c r="AE2" s="114"/>
    </row>
    <row r="3" spans="2:31" x14ac:dyDescent="0.3">
      <c r="B3" s="104"/>
      <c r="C3" s="105"/>
      <c r="D3" s="112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2"/>
      <c r="U3" s="113"/>
      <c r="V3" s="113"/>
      <c r="W3" s="113"/>
      <c r="X3" s="113"/>
      <c r="Y3" s="113"/>
      <c r="Z3" s="113"/>
      <c r="AA3" s="113"/>
      <c r="AB3" s="113"/>
      <c r="AC3" s="113"/>
      <c r="AD3" s="113"/>
      <c r="AE3" s="115"/>
    </row>
    <row r="4" spans="2:31" x14ac:dyDescent="0.3">
      <c r="B4" s="104"/>
      <c r="C4" s="105"/>
      <c r="D4" s="112"/>
      <c r="E4" s="113"/>
      <c r="F4" s="113"/>
      <c r="G4" s="113"/>
      <c r="H4" s="113"/>
      <c r="I4" s="113"/>
      <c r="J4" s="113"/>
      <c r="K4" s="113"/>
      <c r="L4" s="113"/>
      <c r="M4" s="113"/>
      <c r="N4" s="113"/>
      <c r="O4" s="113"/>
      <c r="P4" s="113"/>
      <c r="Q4" s="113"/>
      <c r="R4" s="113"/>
      <c r="S4" s="113"/>
      <c r="T4" s="112"/>
      <c r="U4" s="113"/>
      <c r="V4" s="113"/>
      <c r="W4" s="113"/>
      <c r="X4" s="113"/>
      <c r="Y4" s="113"/>
      <c r="Z4" s="113"/>
      <c r="AA4" s="113"/>
      <c r="AB4" s="113"/>
      <c r="AC4" s="113"/>
      <c r="AD4" s="113"/>
      <c r="AE4" s="115"/>
    </row>
    <row r="5" spans="2:31" x14ac:dyDescent="0.3">
      <c r="B5" s="104"/>
      <c r="C5" s="105"/>
      <c r="D5" s="112"/>
      <c r="E5" s="113"/>
      <c r="F5" s="113"/>
      <c r="G5" s="113"/>
      <c r="H5" s="113"/>
      <c r="I5" s="113"/>
      <c r="J5" s="113"/>
      <c r="K5" s="113"/>
      <c r="L5" s="113"/>
      <c r="M5" s="113"/>
      <c r="N5" s="113"/>
      <c r="O5" s="113"/>
      <c r="P5" s="113"/>
      <c r="Q5" s="113"/>
      <c r="R5" s="113"/>
      <c r="S5" s="113"/>
      <c r="T5" s="112"/>
      <c r="U5" s="113"/>
      <c r="V5" s="113"/>
      <c r="W5" s="113"/>
      <c r="X5" s="113"/>
      <c r="Y5" s="113"/>
      <c r="Z5" s="113"/>
      <c r="AA5" s="113"/>
      <c r="AB5" s="113"/>
      <c r="AC5" s="113"/>
      <c r="AD5" s="113"/>
      <c r="AE5" s="115"/>
    </row>
    <row r="6" spans="2:31" x14ac:dyDescent="0.3">
      <c r="B6" s="106"/>
      <c r="C6" s="107"/>
      <c r="D6" s="112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113"/>
      <c r="P6" s="113"/>
      <c r="Q6" s="113"/>
      <c r="R6" s="113"/>
      <c r="S6" s="113"/>
      <c r="T6" s="112"/>
      <c r="U6" s="113"/>
      <c r="V6" s="113"/>
      <c r="W6" s="113"/>
      <c r="X6" s="113"/>
      <c r="Y6" s="113"/>
      <c r="Z6" s="113"/>
      <c r="AA6" s="113"/>
      <c r="AB6" s="113"/>
      <c r="AC6" s="113"/>
      <c r="AD6" s="113"/>
      <c r="AE6" s="115"/>
    </row>
    <row r="7" spans="2:31" x14ac:dyDescent="0.3">
      <c r="B7" s="106"/>
      <c r="C7" s="107"/>
      <c r="D7" s="112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3"/>
      <c r="P7" s="113"/>
      <c r="Q7" s="113"/>
      <c r="R7" s="113"/>
      <c r="S7" s="113"/>
      <c r="T7" s="112"/>
      <c r="U7" s="113"/>
      <c r="V7" s="113"/>
      <c r="W7" s="113"/>
      <c r="X7" s="113"/>
      <c r="Y7" s="113"/>
      <c r="Z7" s="113"/>
      <c r="AA7" s="113"/>
      <c r="AB7" s="113"/>
      <c r="AC7" s="113"/>
      <c r="AD7" s="113"/>
      <c r="AE7" s="115"/>
    </row>
    <row r="8" spans="2:31" x14ac:dyDescent="0.3">
      <c r="B8" s="106"/>
      <c r="C8" s="107"/>
      <c r="D8" s="112"/>
      <c r="E8" s="113"/>
      <c r="F8" s="113"/>
      <c r="G8" s="113"/>
      <c r="H8" s="113"/>
      <c r="I8" s="113"/>
      <c r="J8" s="113"/>
      <c r="K8" s="113"/>
      <c r="L8" s="113"/>
      <c r="M8" s="113"/>
      <c r="N8" s="113"/>
      <c r="O8" s="113"/>
      <c r="P8" s="113"/>
      <c r="Q8" s="113"/>
      <c r="R8" s="113"/>
      <c r="S8" s="113"/>
      <c r="T8" s="112"/>
      <c r="U8" s="113"/>
      <c r="V8" s="113"/>
      <c r="W8" s="113"/>
      <c r="X8" s="113"/>
      <c r="Y8" s="113"/>
      <c r="Z8" s="113"/>
      <c r="AA8" s="113"/>
      <c r="AB8" s="113"/>
      <c r="AC8" s="113"/>
      <c r="AD8" s="113"/>
      <c r="AE8" s="115"/>
    </row>
    <row r="9" spans="2:31" x14ac:dyDescent="0.3">
      <c r="B9" s="106"/>
      <c r="C9" s="107"/>
      <c r="D9" s="112"/>
      <c r="E9" s="113"/>
      <c r="F9" s="113"/>
      <c r="G9" s="113"/>
      <c r="H9" s="113"/>
      <c r="I9" s="113"/>
      <c r="J9" s="113"/>
      <c r="K9" s="113"/>
      <c r="L9" s="113"/>
      <c r="M9" s="113"/>
      <c r="N9" s="113"/>
      <c r="O9" s="113"/>
      <c r="P9" s="113"/>
      <c r="Q9" s="113"/>
      <c r="R9" s="113"/>
      <c r="S9" s="113"/>
      <c r="T9" s="112"/>
      <c r="U9" s="113"/>
      <c r="V9" s="113"/>
      <c r="W9" s="113"/>
      <c r="X9" s="113"/>
      <c r="Y9" s="113"/>
      <c r="Z9" s="113"/>
      <c r="AA9" s="113"/>
      <c r="AB9" s="113"/>
      <c r="AC9" s="113"/>
      <c r="AD9" s="113"/>
      <c r="AE9" s="115"/>
    </row>
    <row r="10" spans="2:31" x14ac:dyDescent="0.3">
      <c r="B10" s="106"/>
      <c r="C10" s="107"/>
      <c r="D10" s="112"/>
      <c r="E10" s="113"/>
      <c r="F10" s="113"/>
      <c r="G10" s="113"/>
      <c r="H10" s="113"/>
      <c r="I10" s="113"/>
      <c r="J10" s="113"/>
      <c r="K10" s="113"/>
      <c r="L10" s="113"/>
      <c r="M10" s="113"/>
      <c r="N10" s="113"/>
      <c r="O10" s="113"/>
      <c r="P10" s="113"/>
      <c r="Q10" s="113"/>
      <c r="R10" s="113"/>
      <c r="S10" s="113"/>
      <c r="T10" s="112"/>
      <c r="U10" s="113"/>
      <c r="V10" s="113"/>
      <c r="W10" s="113"/>
      <c r="X10" s="113"/>
      <c r="Y10" s="113"/>
      <c r="Z10" s="113"/>
      <c r="AA10" s="113"/>
      <c r="AB10" s="113"/>
      <c r="AC10" s="113"/>
      <c r="AD10" s="113"/>
      <c r="AE10" s="115"/>
    </row>
    <row r="11" spans="2:31" ht="17.25" thickBot="1" x14ac:dyDescent="0.35">
      <c r="B11" s="108"/>
      <c r="C11" s="109"/>
      <c r="D11" s="112"/>
      <c r="E11" s="113"/>
      <c r="F11" s="113"/>
      <c r="G11" s="113"/>
      <c r="H11" s="113"/>
      <c r="I11" s="113"/>
      <c r="J11" s="113"/>
      <c r="K11" s="113"/>
      <c r="L11" s="113"/>
      <c r="M11" s="113"/>
      <c r="N11" s="113"/>
      <c r="O11" s="113"/>
      <c r="P11" s="113"/>
      <c r="Q11" s="113"/>
      <c r="R11" s="113"/>
      <c r="S11" s="113"/>
      <c r="T11" s="112"/>
      <c r="U11" s="113"/>
      <c r="V11" s="113"/>
      <c r="W11" s="113"/>
      <c r="X11" s="113"/>
      <c r="Y11" s="113"/>
      <c r="Z11" s="113"/>
      <c r="AA11" s="113"/>
      <c r="AB11" s="113"/>
      <c r="AC11" s="113"/>
      <c r="AD11" s="113"/>
      <c r="AE11" s="115"/>
    </row>
    <row r="12" spans="2:31" ht="18" thickBot="1" x14ac:dyDescent="0.35">
      <c r="B12" s="116"/>
      <c r="C12" s="117"/>
      <c r="D12" s="120">
        <v>45005</v>
      </c>
      <c r="E12" s="121"/>
      <c r="F12" s="121"/>
      <c r="G12" s="122"/>
      <c r="H12" s="120">
        <f>D12+1</f>
        <v>45006</v>
      </c>
      <c r="I12" s="121"/>
      <c r="J12" s="121"/>
      <c r="K12" s="122"/>
      <c r="L12" s="120">
        <f>H12+1</f>
        <v>45007</v>
      </c>
      <c r="M12" s="121"/>
      <c r="N12" s="121"/>
      <c r="O12" s="122"/>
      <c r="P12" s="120">
        <f>L12+1</f>
        <v>45008</v>
      </c>
      <c r="Q12" s="121"/>
      <c r="R12" s="121"/>
      <c r="S12" s="122"/>
      <c r="T12" s="120">
        <f>P12+1</f>
        <v>45009</v>
      </c>
      <c r="U12" s="121"/>
      <c r="V12" s="121"/>
      <c r="W12" s="122"/>
      <c r="X12" s="123">
        <f>T12+1</f>
        <v>45010</v>
      </c>
      <c r="Y12" s="124"/>
      <c r="Z12" s="124"/>
      <c r="AA12" s="125"/>
      <c r="AB12" s="126">
        <f>X12+1</f>
        <v>45011</v>
      </c>
      <c r="AC12" s="127"/>
      <c r="AD12" s="127"/>
      <c r="AE12" s="128"/>
    </row>
    <row r="13" spans="2:31" ht="18" thickBot="1" x14ac:dyDescent="0.35">
      <c r="B13" s="118"/>
      <c r="C13" s="119"/>
      <c r="D13" s="129" t="s">
        <v>48</v>
      </c>
      <c r="E13" s="130"/>
      <c r="F13" s="130"/>
      <c r="G13" s="131"/>
      <c r="H13" s="129" t="s">
        <v>49</v>
      </c>
      <c r="I13" s="130"/>
      <c r="J13" s="130"/>
      <c r="K13" s="131"/>
      <c r="L13" s="129" t="s">
        <v>32</v>
      </c>
      <c r="M13" s="130"/>
      <c r="N13" s="130"/>
      <c r="O13" s="131"/>
      <c r="P13" s="129" t="s">
        <v>52</v>
      </c>
      <c r="Q13" s="130"/>
      <c r="R13" s="130"/>
      <c r="S13" s="131"/>
      <c r="T13" s="129" t="s">
        <v>53</v>
      </c>
      <c r="U13" s="130"/>
      <c r="V13" s="130"/>
      <c r="W13" s="131"/>
      <c r="X13" s="132" t="s">
        <v>54</v>
      </c>
      <c r="Y13" s="133"/>
      <c r="Z13" s="133"/>
      <c r="AA13" s="134"/>
      <c r="AB13" s="135" t="s">
        <v>55</v>
      </c>
      <c r="AC13" s="136"/>
      <c r="AD13" s="136"/>
      <c r="AE13" s="137"/>
    </row>
    <row r="14" spans="2:31" ht="17.25" thickBot="1" x14ac:dyDescent="0.35">
      <c r="B14" s="143" t="str">
        <f ca="1">TEXT(NOW(),"h")</f>
        <v>20</v>
      </c>
      <c r="C14" s="144"/>
      <c r="D14" s="12" t="s">
        <v>3</v>
      </c>
      <c r="E14" s="138" t="s">
        <v>4</v>
      </c>
      <c r="F14" s="139"/>
      <c r="G14" s="140"/>
      <c r="H14" s="12" t="s">
        <v>3</v>
      </c>
      <c r="I14" s="138" t="s">
        <v>4</v>
      </c>
      <c r="J14" s="139"/>
      <c r="K14" s="140"/>
      <c r="L14" s="12" t="s">
        <v>3</v>
      </c>
      <c r="M14" s="138" t="s">
        <v>4</v>
      </c>
      <c r="N14" s="139"/>
      <c r="O14" s="140"/>
      <c r="P14" s="12" t="s">
        <v>3</v>
      </c>
      <c r="Q14" s="138" t="s">
        <v>4</v>
      </c>
      <c r="R14" s="139"/>
      <c r="S14" s="140"/>
      <c r="T14" s="12" t="s">
        <v>3</v>
      </c>
      <c r="U14" s="138" t="s">
        <v>4</v>
      </c>
      <c r="V14" s="139"/>
      <c r="W14" s="140"/>
      <c r="X14" s="12" t="s">
        <v>3</v>
      </c>
      <c r="Y14" s="138" t="s">
        <v>4</v>
      </c>
      <c r="Z14" s="139"/>
      <c r="AA14" s="140"/>
      <c r="AB14" s="12" t="s">
        <v>3</v>
      </c>
      <c r="AC14" s="138" t="s">
        <v>4</v>
      </c>
      <c r="AD14" s="139"/>
      <c r="AE14" s="140"/>
    </row>
    <row r="15" spans="2:31" ht="20.25" x14ac:dyDescent="0.3">
      <c r="B15" s="141" t="s">
        <v>0</v>
      </c>
      <c r="C15" s="142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 t="s">
        <v>2693</v>
      </c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 t="s">
        <v>277</v>
      </c>
      <c r="Y16" s="37"/>
      <c r="Z16" s="17"/>
      <c r="AA16" s="18"/>
      <c r="AB16" s="26" t="s">
        <v>2797</v>
      </c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2714</v>
      </c>
      <c r="E17" s="37"/>
      <c r="F17" s="17"/>
      <c r="G17" s="18"/>
      <c r="H17" s="26"/>
      <c r="I17" s="37"/>
      <c r="J17" s="17"/>
      <c r="K17" s="18"/>
      <c r="L17" s="26" t="s">
        <v>2731</v>
      </c>
      <c r="M17" s="37"/>
      <c r="N17" s="17"/>
      <c r="O17" s="18"/>
      <c r="P17" s="26" t="s">
        <v>2751</v>
      </c>
      <c r="Q17" s="37"/>
      <c r="R17" s="17"/>
      <c r="S17" s="18"/>
      <c r="T17" s="26" t="s">
        <v>109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51" t="s">
        <v>2670</v>
      </c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0" t="s">
        <v>2778</v>
      </c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 t="s">
        <v>2774</v>
      </c>
      <c r="AA22" s="34" t="s">
        <v>2774</v>
      </c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2673</v>
      </c>
      <c r="G23" s="18" t="s">
        <v>2674</v>
      </c>
      <c r="H23" s="40" t="s">
        <v>604</v>
      </c>
      <c r="I23" s="37">
        <v>3</v>
      </c>
      <c r="J23" s="17" t="s">
        <v>2694</v>
      </c>
      <c r="K23" s="18" t="s">
        <v>2695</v>
      </c>
      <c r="L23" s="40" t="s">
        <v>604</v>
      </c>
      <c r="M23" s="37">
        <v>3</v>
      </c>
      <c r="N23" s="17" t="s">
        <v>2709</v>
      </c>
      <c r="O23" s="18" t="s">
        <v>2710</v>
      </c>
      <c r="P23" s="40" t="s">
        <v>604</v>
      </c>
      <c r="Q23" s="37">
        <v>3</v>
      </c>
      <c r="R23" s="17" t="s">
        <v>2732</v>
      </c>
      <c r="S23" s="18" t="s">
        <v>2733</v>
      </c>
      <c r="T23" s="40" t="s">
        <v>604</v>
      </c>
      <c r="U23" s="37">
        <v>3</v>
      </c>
      <c r="V23" s="17" t="s">
        <v>2755</v>
      </c>
      <c r="W23" s="18" t="s">
        <v>2756</v>
      </c>
      <c r="X23" s="32"/>
      <c r="Y23" s="37" t="s">
        <v>2774</v>
      </c>
      <c r="Z23" s="17" t="s">
        <v>2774</v>
      </c>
      <c r="AA23" s="18" t="s">
        <v>2774</v>
      </c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66" t="s">
        <v>2080</v>
      </c>
      <c r="E24" s="37">
        <v>2</v>
      </c>
      <c r="F24" s="17" t="s">
        <v>2680</v>
      </c>
      <c r="G24" s="18" t="s">
        <v>2678</v>
      </c>
      <c r="H24" s="66" t="s">
        <v>2080</v>
      </c>
      <c r="I24" s="37" t="s">
        <v>2694</v>
      </c>
      <c r="J24" s="17" t="s">
        <v>2694</v>
      </c>
      <c r="K24" s="18" t="s">
        <v>2694</v>
      </c>
      <c r="L24" s="66" t="s">
        <v>2080</v>
      </c>
      <c r="M24" s="37" t="s">
        <v>2709</v>
      </c>
      <c r="N24" s="17" t="s">
        <v>2709</v>
      </c>
      <c r="O24" s="18" t="s">
        <v>2713</v>
      </c>
      <c r="P24" s="66" t="s">
        <v>2080</v>
      </c>
      <c r="Q24" s="37" t="s">
        <v>2732</v>
      </c>
      <c r="R24" s="17" t="s">
        <v>2732</v>
      </c>
      <c r="S24" s="18" t="s">
        <v>2736</v>
      </c>
      <c r="T24" s="40" t="s">
        <v>2768</v>
      </c>
      <c r="U24" s="37" t="s">
        <v>2758</v>
      </c>
      <c r="V24" s="17" t="s">
        <v>2758</v>
      </c>
      <c r="W24" s="18" t="s">
        <v>2759</v>
      </c>
      <c r="X24" s="40" t="s">
        <v>2769</v>
      </c>
      <c r="Y24" s="37" t="s">
        <v>2774</v>
      </c>
      <c r="Z24" s="17" t="s">
        <v>2774</v>
      </c>
      <c r="AA24" s="18"/>
      <c r="AB24" s="40" t="s">
        <v>2739</v>
      </c>
      <c r="AC24" s="37" t="s">
        <v>2785</v>
      </c>
      <c r="AD24" s="17" t="s">
        <v>2785</v>
      </c>
      <c r="AE24" s="18" t="s">
        <v>2786</v>
      </c>
    </row>
    <row r="25" spans="2:31" x14ac:dyDescent="0.3">
      <c r="B25" s="7">
        <v>9</v>
      </c>
      <c r="C25" s="4">
        <v>10</v>
      </c>
      <c r="D25" s="66" t="s">
        <v>2609</v>
      </c>
      <c r="E25" s="37" t="s">
        <v>2677</v>
      </c>
      <c r="F25" s="17" t="s">
        <v>2677</v>
      </c>
      <c r="G25" s="18" t="s">
        <v>2677</v>
      </c>
      <c r="H25" s="66" t="s">
        <v>2609</v>
      </c>
      <c r="I25" s="37" t="s">
        <v>2694</v>
      </c>
      <c r="J25" s="17" t="s">
        <v>2697</v>
      </c>
      <c r="K25" s="18" t="s">
        <v>2697</v>
      </c>
      <c r="L25" s="66" t="s">
        <v>2609</v>
      </c>
      <c r="M25" s="37" t="s">
        <v>2709</v>
      </c>
      <c r="N25" s="17" t="s">
        <v>2709</v>
      </c>
      <c r="O25" s="18" t="s">
        <v>2713</v>
      </c>
      <c r="P25" s="66" t="s">
        <v>2609</v>
      </c>
      <c r="Q25" s="37" t="s">
        <v>2736</v>
      </c>
      <c r="R25" s="17" t="s">
        <v>2733</v>
      </c>
      <c r="S25" s="18" t="s">
        <v>2733</v>
      </c>
      <c r="T25" s="66" t="s">
        <v>2609</v>
      </c>
      <c r="U25" s="37" t="s">
        <v>2760</v>
      </c>
      <c r="V25" s="17" t="s">
        <v>19</v>
      </c>
      <c r="W25" s="18" t="s">
        <v>19</v>
      </c>
      <c r="X25" s="26"/>
      <c r="Y25" s="37"/>
      <c r="Z25" s="17"/>
      <c r="AA25" s="18">
        <v>3</v>
      </c>
      <c r="AB25" s="26"/>
      <c r="AC25" s="37" t="s">
        <v>2785</v>
      </c>
      <c r="AD25" s="17" t="s">
        <v>2785</v>
      </c>
      <c r="AE25" s="18" t="s">
        <v>2785</v>
      </c>
    </row>
    <row r="26" spans="2:31" x14ac:dyDescent="0.3">
      <c r="B26" s="7">
        <v>10</v>
      </c>
      <c r="C26" s="4">
        <v>11</v>
      </c>
      <c r="D26" s="26"/>
      <c r="E26" s="38"/>
      <c r="F26" s="54" t="s">
        <v>2677</v>
      </c>
      <c r="G26" s="18" t="s">
        <v>2677</v>
      </c>
      <c r="H26" s="29" t="s">
        <v>2705</v>
      </c>
      <c r="I26" s="38"/>
      <c r="J26" s="54" t="s">
        <v>2698</v>
      </c>
      <c r="K26" s="18" t="s">
        <v>2698</v>
      </c>
      <c r="L26" s="26"/>
      <c r="M26" s="38"/>
      <c r="N26" s="54" t="s">
        <v>2715</v>
      </c>
      <c r="O26" s="18" t="s">
        <v>1926</v>
      </c>
      <c r="P26" s="40" t="s">
        <v>2737</v>
      </c>
      <c r="Q26" s="38"/>
      <c r="R26" s="54" t="s">
        <v>2740</v>
      </c>
      <c r="S26" s="18" t="s">
        <v>2740</v>
      </c>
      <c r="T26" s="26"/>
      <c r="U26" s="38"/>
      <c r="V26" s="54" t="s">
        <v>2761</v>
      </c>
      <c r="W26" s="18" t="s">
        <v>2761</v>
      </c>
      <c r="X26" s="40" t="s">
        <v>2780</v>
      </c>
      <c r="Y26" s="38">
        <v>3</v>
      </c>
      <c r="Z26" s="54" t="s">
        <v>2775</v>
      </c>
      <c r="AA26" s="18" t="s">
        <v>2779</v>
      </c>
      <c r="AB26" s="26"/>
      <c r="AC26" s="38" t="s">
        <v>2785</v>
      </c>
      <c r="AD26" s="54" t="s">
        <v>2785</v>
      </c>
      <c r="AE26" s="18"/>
    </row>
    <row r="27" spans="2:31" x14ac:dyDescent="0.3">
      <c r="B27" s="7">
        <v>11</v>
      </c>
      <c r="C27" s="4">
        <v>12</v>
      </c>
      <c r="D27" s="26"/>
      <c r="E27" s="37" t="s">
        <v>2680</v>
      </c>
      <c r="F27" s="17" t="s">
        <v>2680</v>
      </c>
      <c r="G27" s="18" t="s">
        <v>2677</v>
      </c>
      <c r="H27" s="26"/>
      <c r="I27" s="37" t="s">
        <v>2699</v>
      </c>
      <c r="J27" s="17" t="s">
        <v>2296</v>
      </c>
      <c r="K27" s="18" t="s">
        <v>2296</v>
      </c>
      <c r="L27" s="26"/>
      <c r="M27" s="37" t="s">
        <v>2716</v>
      </c>
      <c r="N27" s="17" t="s">
        <v>2716</v>
      </c>
      <c r="O27" s="18" t="s">
        <v>2283</v>
      </c>
      <c r="P27" s="26"/>
      <c r="Q27" s="37" t="s">
        <v>2740</v>
      </c>
      <c r="R27" s="17" t="s">
        <v>2741</v>
      </c>
      <c r="S27" s="18" t="s">
        <v>2742</v>
      </c>
      <c r="T27" s="26"/>
      <c r="U27" s="37" t="s">
        <v>2762</v>
      </c>
      <c r="V27" s="17" t="s">
        <v>2763</v>
      </c>
      <c r="W27" s="18" t="s">
        <v>2763</v>
      </c>
      <c r="X27" s="40" t="s">
        <v>2622</v>
      </c>
      <c r="Y27" s="37" t="s">
        <v>2775</v>
      </c>
      <c r="Z27" s="17">
        <v>2</v>
      </c>
      <c r="AA27" s="18">
        <v>4</v>
      </c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 t="s">
        <v>2682</v>
      </c>
      <c r="H29" s="26"/>
      <c r="I29" s="55" t="s">
        <v>2701</v>
      </c>
      <c r="J29" s="17" t="s">
        <v>2701</v>
      </c>
      <c r="K29" s="18" t="s">
        <v>2701</v>
      </c>
      <c r="L29" s="26"/>
      <c r="M29" s="55" t="s">
        <v>2719</v>
      </c>
      <c r="N29" s="17" t="s">
        <v>2718</v>
      </c>
      <c r="O29" s="18" t="s">
        <v>1450</v>
      </c>
      <c r="P29" s="26"/>
      <c r="Q29" s="55" t="s">
        <v>2743</v>
      </c>
      <c r="R29" s="17" t="s">
        <v>2741</v>
      </c>
      <c r="S29" s="18" t="s">
        <v>2743</v>
      </c>
      <c r="T29" s="26"/>
      <c r="U29" s="55" t="s">
        <v>2764</v>
      </c>
      <c r="V29" s="17" t="s">
        <v>2764</v>
      </c>
      <c r="W29" s="18" t="s">
        <v>2765</v>
      </c>
      <c r="X29" s="26"/>
      <c r="Y29" s="55"/>
      <c r="Z29" s="17"/>
      <c r="AA29" s="18" t="s">
        <v>2782</v>
      </c>
      <c r="AB29" s="40" t="s">
        <v>2787</v>
      </c>
      <c r="AC29" s="55"/>
      <c r="AD29" s="17" t="s">
        <v>2789</v>
      </c>
      <c r="AE29" s="18" t="s">
        <v>2790</v>
      </c>
    </row>
    <row r="30" spans="2:31" x14ac:dyDescent="0.3">
      <c r="B30" s="8">
        <v>14</v>
      </c>
      <c r="C30" s="5">
        <v>15</v>
      </c>
      <c r="D30" s="40" t="s">
        <v>2148</v>
      </c>
      <c r="E30" s="37" t="s">
        <v>2683</v>
      </c>
      <c r="F30" s="17" t="s">
        <v>2682</v>
      </c>
      <c r="G30" s="18" t="s">
        <v>2682</v>
      </c>
      <c r="H30" s="26"/>
      <c r="I30" s="37" t="s">
        <v>2701</v>
      </c>
      <c r="J30" s="17" t="s">
        <v>2702</v>
      </c>
      <c r="K30" s="18" t="s">
        <v>2702</v>
      </c>
      <c r="L30" s="26"/>
      <c r="M30" s="37" t="s">
        <v>1450</v>
      </c>
      <c r="N30" s="17" t="s">
        <v>1450</v>
      </c>
      <c r="O30" s="18" t="s">
        <v>2721</v>
      </c>
      <c r="P30" s="26"/>
      <c r="Q30" s="37" t="s">
        <v>2743</v>
      </c>
      <c r="R30" s="17" t="s">
        <v>2741</v>
      </c>
      <c r="S30" s="18" t="s">
        <v>2743</v>
      </c>
      <c r="T30" s="26"/>
      <c r="U30" s="37" t="s">
        <v>2764</v>
      </c>
      <c r="V30" s="17" t="s">
        <v>2764</v>
      </c>
      <c r="W30" s="18" t="s">
        <v>19</v>
      </c>
      <c r="X30" s="40" t="s">
        <v>2781</v>
      </c>
      <c r="Y30" s="37">
        <v>2</v>
      </c>
      <c r="Z30" s="17">
        <v>2</v>
      </c>
      <c r="AA30" s="18">
        <v>2</v>
      </c>
      <c r="AB30" s="26"/>
      <c r="AC30" s="37" t="s">
        <v>2789</v>
      </c>
      <c r="AD30" s="17" t="s">
        <v>2789</v>
      </c>
      <c r="AE30" s="18" t="s">
        <v>2791</v>
      </c>
    </row>
    <row r="31" spans="2:31" x14ac:dyDescent="0.3">
      <c r="B31" s="8">
        <v>15</v>
      </c>
      <c r="C31" s="5">
        <v>16</v>
      </c>
      <c r="D31" s="26"/>
      <c r="E31" s="38" t="s">
        <v>2682</v>
      </c>
      <c r="F31" s="54"/>
      <c r="G31" s="18"/>
      <c r="H31" s="26"/>
      <c r="I31" s="38"/>
      <c r="J31" s="54" t="s">
        <v>733</v>
      </c>
      <c r="K31" s="18" t="s">
        <v>733</v>
      </c>
      <c r="L31" s="40" t="s">
        <v>2720</v>
      </c>
      <c r="M31" s="38"/>
      <c r="N31" s="54" t="s">
        <v>2721</v>
      </c>
      <c r="O31" s="18" t="s">
        <v>2723</v>
      </c>
      <c r="P31" s="26"/>
      <c r="Q31" s="38"/>
      <c r="R31" s="54" t="s">
        <v>2741</v>
      </c>
      <c r="S31" s="18" t="s">
        <v>2743</v>
      </c>
      <c r="T31" s="26"/>
      <c r="U31" s="38"/>
      <c r="V31" s="95" t="s">
        <v>2766</v>
      </c>
      <c r="W31" s="48"/>
      <c r="X31" s="26"/>
      <c r="Y31" s="38"/>
      <c r="Z31" s="54"/>
      <c r="AA31" s="18"/>
      <c r="AB31" s="26"/>
      <c r="AC31" s="38" t="s">
        <v>2789</v>
      </c>
      <c r="AD31" s="54" t="s">
        <v>2789</v>
      </c>
      <c r="AE31" s="18" t="s">
        <v>2789</v>
      </c>
    </row>
    <row r="32" spans="2:31" x14ac:dyDescent="0.3">
      <c r="B32" s="8">
        <v>16</v>
      </c>
      <c r="C32" s="5">
        <v>17</v>
      </c>
      <c r="D32" s="26"/>
      <c r="E32" s="37" t="s">
        <v>2684</v>
      </c>
      <c r="F32" s="17"/>
      <c r="G32" s="18">
        <v>4</v>
      </c>
      <c r="H32" s="26"/>
      <c r="I32" s="37" t="s">
        <v>733</v>
      </c>
      <c r="J32" s="17" t="s">
        <v>733</v>
      </c>
      <c r="K32" s="18" t="s">
        <v>733</v>
      </c>
      <c r="L32" s="40" t="s">
        <v>2725</v>
      </c>
      <c r="M32" s="37" t="s">
        <v>2723</v>
      </c>
      <c r="N32" s="17" t="s">
        <v>2722</v>
      </c>
      <c r="O32" s="18" t="s">
        <v>2724</v>
      </c>
      <c r="P32" s="26"/>
      <c r="Q32" s="37" t="s">
        <v>2743</v>
      </c>
      <c r="R32" s="17" t="s">
        <v>2741</v>
      </c>
      <c r="S32" s="18" t="s">
        <v>2743</v>
      </c>
      <c r="T32" s="26"/>
      <c r="U32" s="46"/>
      <c r="V32" s="47"/>
      <c r="W32" s="48"/>
      <c r="X32" s="26"/>
      <c r="Y32" s="37"/>
      <c r="Z32" s="17"/>
      <c r="AA32" s="18"/>
      <c r="AB32" s="26"/>
      <c r="AC32" s="37" t="s">
        <v>2789</v>
      </c>
      <c r="AD32" s="17" t="s">
        <v>2789</v>
      </c>
      <c r="AE32" s="18"/>
    </row>
    <row r="33" spans="2:31" x14ac:dyDescent="0.3">
      <c r="B33" s="8">
        <v>17</v>
      </c>
      <c r="C33" s="5">
        <v>18</v>
      </c>
      <c r="D33" s="66" t="s">
        <v>605</v>
      </c>
      <c r="E33" s="38"/>
      <c r="F33" s="28"/>
      <c r="G33" s="18"/>
      <c r="H33" s="40" t="s">
        <v>605</v>
      </c>
      <c r="I33" s="38"/>
      <c r="J33" s="28">
        <v>2</v>
      </c>
      <c r="K33" s="18" t="s">
        <v>2703</v>
      </c>
      <c r="L33" s="66" t="s">
        <v>605</v>
      </c>
      <c r="M33" s="38">
        <v>2</v>
      </c>
      <c r="N33" s="28">
        <v>5</v>
      </c>
      <c r="O33" s="18">
        <v>5</v>
      </c>
      <c r="P33" s="66" t="s">
        <v>605</v>
      </c>
      <c r="Q33" s="38"/>
      <c r="R33" s="28" t="s">
        <v>2744</v>
      </c>
      <c r="S33" s="18" t="s">
        <v>2744</v>
      </c>
      <c r="T33" s="40" t="s">
        <v>605</v>
      </c>
      <c r="U33" s="38"/>
      <c r="V33" s="28" t="s">
        <v>2767</v>
      </c>
      <c r="W33" s="18">
        <v>2</v>
      </c>
      <c r="X33" s="26"/>
      <c r="Y33" s="38"/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40" t="s">
        <v>2679</v>
      </c>
      <c r="E34" s="55"/>
      <c r="F34" s="54"/>
      <c r="G34" s="18"/>
      <c r="H34" s="40" t="s">
        <v>2242</v>
      </c>
      <c r="I34" s="55"/>
      <c r="J34" s="54">
        <v>2</v>
      </c>
      <c r="K34" s="18">
        <v>2</v>
      </c>
      <c r="L34" s="40" t="s">
        <v>2242</v>
      </c>
      <c r="M34" s="55">
        <v>5</v>
      </c>
      <c r="N34" s="54">
        <v>5</v>
      </c>
      <c r="O34" s="18">
        <v>5</v>
      </c>
      <c r="P34" s="40" t="s">
        <v>2242</v>
      </c>
      <c r="Q34" s="46"/>
      <c r="R34" s="47"/>
      <c r="S34" s="48"/>
      <c r="T34" s="40" t="s">
        <v>2242</v>
      </c>
      <c r="U34" s="55">
        <v>2</v>
      </c>
      <c r="V34" s="54">
        <v>2</v>
      </c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>
        <v>2</v>
      </c>
      <c r="J35" s="17" t="s">
        <v>2704</v>
      </c>
      <c r="K35" s="34"/>
      <c r="L35" s="40" t="s">
        <v>624</v>
      </c>
      <c r="M35" s="37">
        <v>5</v>
      </c>
      <c r="N35" s="17" t="s">
        <v>2726</v>
      </c>
      <c r="O35" s="34">
        <v>2</v>
      </c>
      <c r="P35" s="40" t="s">
        <v>2480</v>
      </c>
      <c r="Q35" s="37" t="s">
        <v>2745</v>
      </c>
      <c r="R35" s="17">
        <v>2</v>
      </c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>
        <v>3</v>
      </c>
      <c r="J36" s="17">
        <v>3</v>
      </c>
      <c r="K36" s="18"/>
      <c r="L36" s="26"/>
      <c r="M36" s="37">
        <v>2</v>
      </c>
      <c r="N36" s="17"/>
      <c r="O36" s="18">
        <v>3</v>
      </c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>
        <v>5</v>
      </c>
      <c r="F37" s="17">
        <v>5</v>
      </c>
      <c r="G37" s="18">
        <v>5</v>
      </c>
      <c r="H37" s="40" t="s">
        <v>21</v>
      </c>
      <c r="I37" s="37"/>
      <c r="J37" s="17">
        <v>5</v>
      </c>
      <c r="K37" s="18">
        <v>5</v>
      </c>
      <c r="L37" s="26"/>
      <c r="M37" s="37">
        <v>3</v>
      </c>
      <c r="N37" s="17"/>
      <c r="O37" s="18"/>
      <c r="P37" s="29" t="s">
        <v>1599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40" t="s">
        <v>2692</v>
      </c>
      <c r="E38" s="37">
        <v>5</v>
      </c>
      <c r="F38" s="17"/>
      <c r="G38" s="18"/>
      <c r="H38" s="29" t="s">
        <v>2687</v>
      </c>
      <c r="I38" s="37">
        <v>5</v>
      </c>
      <c r="J38" s="17">
        <v>5</v>
      </c>
      <c r="K38" s="18"/>
      <c r="L38" s="40" t="s">
        <v>2447</v>
      </c>
      <c r="M38" s="37"/>
      <c r="N38" s="17"/>
      <c r="O38" s="18"/>
      <c r="P38" s="29" t="s">
        <v>2750</v>
      </c>
      <c r="Q38" s="37"/>
      <c r="R38" s="17"/>
      <c r="S38" s="18"/>
      <c r="T38" s="66" t="s">
        <v>2406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2688</v>
      </c>
      <c r="E39" s="39" t="s">
        <v>2685</v>
      </c>
      <c r="F39" s="20" t="s">
        <v>2686</v>
      </c>
      <c r="G39" s="21"/>
      <c r="H39" s="83" t="s">
        <v>2157</v>
      </c>
      <c r="I39" s="39"/>
      <c r="J39" s="20"/>
      <c r="K39" s="21" t="s">
        <v>1188</v>
      </c>
      <c r="L39" s="84" t="s">
        <v>2187</v>
      </c>
      <c r="M39" s="39" t="s">
        <v>2727</v>
      </c>
      <c r="N39" s="20" t="s">
        <v>2727</v>
      </c>
      <c r="O39" s="21" t="s">
        <v>123</v>
      </c>
      <c r="P39" s="83" t="s">
        <v>2157</v>
      </c>
      <c r="Q39" s="39"/>
      <c r="R39" s="20"/>
      <c r="S39" s="21" t="s">
        <v>2749</v>
      </c>
      <c r="T39" s="84" t="s">
        <v>2187</v>
      </c>
      <c r="U39" s="39" t="s">
        <v>2772</v>
      </c>
      <c r="V39" s="20" t="s">
        <v>2773</v>
      </c>
      <c r="W39" s="21"/>
      <c r="X39" s="85" t="s">
        <v>2279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02" t="s">
        <v>5</v>
      </c>
      <c r="C40" s="103"/>
      <c r="D40" s="72" t="s">
        <v>1238</v>
      </c>
      <c r="E40" s="145">
        <v>10</v>
      </c>
      <c r="F40" s="146"/>
      <c r="G40" s="147"/>
      <c r="H40" s="72" t="s">
        <v>1238</v>
      </c>
      <c r="I40" s="145">
        <v>8</v>
      </c>
      <c r="J40" s="146"/>
      <c r="K40" s="147"/>
      <c r="L40" s="72" t="s">
        <v>1238</v>
      </c>
      <c r="M40" s="145">
        <v>10</v>
      </c>
      <c r="N40" s="146"/>
      <c r="O40" s="147"/>
      <c r="P40" s="72" t="s">
        <v>1238</v>
      </c>
      <c r="Q40" s="145">
        <v>7</v>
      </c>
      <c r="R40" s="146"/>
      <c r="S40" s="147"/>
      <c r="T40" s="72" t="s">
        <v>1238</v>
      </c>
      <c r="U40" s="145">
        <v>9</v>
      </c>
      <c r="V40" s="146"/>
      <c r="W40" s="147"/>
      <c r="X40" s="72" t="s">
        <v>1238</v>
      </c>
      <c r="Y40" s="145">
        <v>6</v>
      </c>
      <c r="Z40" s="146"/>
      <c r="AA40" s="147"/>
      <c r="AB40" s="72" t="s">
        <v>1238</v>
      </c>
      <c r="AC40" s="145">
        <v>3</v>
      </c>
      <c r="AD40" s="146"/>
      <c r="AE40" s="147"/>
    </row>
    <row r="41" spans="2:31" x14ac:dyDescent="0.3">
      <c r="B41" s="104"/>
      <c r="C41" s="105"/>
      <c r="D41" s="73" t="s">
        <v>1239</v>
      </c>
      <c r="E41" s="148">
        <v>3</v>
      </c>
      <c r="F41" s="149"/>
      <c r="G41" s="150"/>
      <c r="H41" s="73" t="s">
        <v>1239</v>
      </c>
      <c r="I41" s="148">
        <v>3</v>
      </c>
      <c r="J41" s="149"/>
      <c r="K41" s="150"/>
      <c r="L41" s="73" t="s">
        <v>1239</v>
      </c>
      <c r="M41" s="148">
        <v>3</v>
      </c>
      <c r="N41" s="149"/>
      <c r="O41" s="150"/>
      <c r="P41" s="73" t="s">
        <v>1239</v>
      </c>
      <c r="Q41" s="148">
        <v>5</v>
      </c>
      <c r="R41" s="149"/>
      <c r="S41" s="150"/>
      <c r="T41" s="73" t="s">
        <v>1239</v>
      </c>
      <c r="U41" s="148">
        <v>2</v>
      </c>
      <c r="V41" s="149"/>
      <c r="W41" s="150"/>
      <c r="X41" s="73" t="s">
        <v>1239</v>
      </c>
      <c r="Y41" s="148">
        <v>0</v>
      </c>
      <c r="Z41" s="149"/>
      <c r="AA41" s="150"/>
      <c r="AB41" s="73" t="s">
        <v>1239</v>
      </c>
      <c r="AC41" s="148">
        <v>0</v>
      </c>
      <c r="AD41" s="149"/>
      <c r="AE41" s="150"/>
    </row>
    <row r="42" spans="2:31" ht="17.25" thickBot="1" x14ac:dyDescent="0.35">
      <c r="B42" s="104"/>
      <c r="C42" s="105"/>
      <c r="D42" s="74" t="s">
        <v>1240</v>
      </c>
      <c r="E42" s="151">
        <v>0</v>
      </c>
      <c r="F42" s="152"/>
      <c r="G42" s="153"/>
      <c r="H42" s="74" t="s">
        <v>1240</v>
      </c>
      <c r="I42" s="151">
        <v>2</v>
      </c>
      <c r="J42" s="152"/>
      <c r="K42" s="153"/>
      <c r="L42" s="74" t="s">
        <v>1240</v>
      </c>
      <c r="M42" s="151">
        <v>0</v>
      </c>
      <c r="N42" s="152"/>
      <c r="O42" s="153"/>
      <c r="P42" s="74" t="s">
        <v>1240</v>
      </c>
      <c r="Q42" s="151">
        <v>2</v>
      </c>
      <c r="R42" s="152"/>
      <c r="S42" s="153"/>
      <c r="T42" s="74" t="s">
        <v>1240</v>
      </c>
      <c r="U42" s="151">
        <v>0</v>
      </c>
      <c r="V42" s="152"/>
      <c r="W42" s="153"/>
      <c r="X42" s="74" t="s">
        <v>1240</v>
      </c>
      <c r="Y42" s="151">
        <v>1</v>
      </c>
      <c r="Z42" s="152"/>
      <c r="AA42" s="153"/>
      <c r="AB42" s="74" t="s">
        <v>1240</v>
      </c>
      <c r="AC42" s="151">
        <v>0</v>
      </c>
      <c r="AD42" s="152"/>
      <c r="AE42" s="153"/>
    </row>
    <row r="43" spans="2:31" x14ac:dyDescent="0.3">
      <c r="B43" s="104"/>
      <c r="C43" s="105"/>
      <c r="D43" s="178" t="s">
        <v>2606</v>
      </c>
      <c r="E43" s="179"/>
      <c r="F43" s="179"/>
      <c r="G43" s="180"/>
      <c r="H43" s="154" t="s">
        <v>2035</v>
      </c>
      <c r="I43" s="155"/>
      <c r="J43" s="155"/>
      <c r="K43" s="156"/>
      <c r="L43" s="154" t="s">
        <v>2801</v>
      </c>
      <c r="M43" s="155"/>
      <c r="N43" s="155"/>
      <c r="O43" s="156"/>
      <c r="P43" s="154" t="s">
        <v>2035</v>
      </c>
      <c r="Q43" s="155"/>
      <c r="R43" s="155"/>
      <c r="S43" s="156"/>
      <c r="T43" s="154" t="s">
        <v>2035</v>
      </c>
      <c r="U43" s="155"/>
      <c r="V43" s="155"/>
      <c r="W43" s="156"/>
      <c r="X43" s="154" t="s">
        <v>2035</v>
      </c>
      <c r="Y43" s="155"/>
      <c r="Z43" s="155"/>
      <c r="AA43" s="156"/>
      <c r="AB43" s="181" t="s">
        <v>2373</v>
      </c>
      <c r="AC43" s="182"/>
      <c r="AD43" s="182"/>
      <c r="AE43" s="183"/>
    </row>
    <row r="44" spans="2:31" x14ac:dyDescent="0.3">
      <c r="B44" s="106"/>
      <c r="C44" s="107"/>
      <c r="D44" s="160"/>
      <c r="E44" s="161"/>
      <c r="F44" s="161"/>
      <c r="G44" s="162"/>
      <c r="H44" s="163" t="s">
        <v>2706</v>
      </c>
      <c r="I44" s="164"/>
      <c r="J44" s="164"/>
      <c r="K44" s="165"/>
      <c r="L44" s="160"/>
      <c r="M44" s="161"/>
      <c r="N44" s="161"/>
      <c r="O44" s="162"/>
      <c r="P44" s="163" t="s">
        <v>2746</v>
      </c>
      <c r="Q44" s="164"/>
      <c r="R44" s="164"/>
      <c r="S44" s="165"/>
      <c r="T44" s="163" t="s">
        <v>2788</v>
      </c>
      <c r="U44" s="164"/>
      <c r="V44" s="164"/>
      <c r="W44" s="165"/>
      <c r="X44" s="160"/>
      <c r="Y44" s="161"/>
      <c r="Z44" s="161"/>
      <c r="AA44" s="162"/>
      <c r="AB44" s="163" t="s">
        <v>2798</v>
      </c>
      <c r="AC44" s="164"/>
      <c r="AD44" s="164"/>
      <c r="AE44" s="165"/>
    </row>
    <row r="45" spans="2:31" x14ac:dyDescent="0.3">
      <c r="B45" s="106"/>
      <c r="C45" s="107"/>
      <c r="D45" s="160"/>
      <c r="E45" s="161"/>
      <c r="F45" s="161"/>
      <c r="G45" s="162"/>
      <c r="H45" s="160"/>
      <c r="I45" s="161"/>
      <c r="J45" s="161"/>
      <c r="K45" s="162"/>
      <c r="L45" s="160"/>
      <c r="M45" s="161"/>
      <c r="N45" s="161"/>
      <c r="O45" s="162"/>
      <c r="P45" s="160"/>
      <c r="Q45" s="161"/>
      <c r="R45" s="161"/>
      <c r="S45" s="162"/>
      <c r="T45" s="160"/>
      <c r="U45" s="161"/>
      <c r="V45" s="161"/>
      <c r="W45" s="162"/>
      <c r="X45" s="160"/>
      <c r="Y45" s="161"/>
      <c r="Z45" s="161"/>
      <c r="AA45" s="162"/>
      <c r="AB45" s="160"/>
      <c r="AC45" s="161"/>
      <c r="AD45" s="161"/>
      <c r="AE45" s="162"/>
    </row>
    <row r="46" spans="2:31" x14ac:dyDescent="0.3">
      <c r="B46" s="106"/>
      <c r="C46" s="107"/>
      <c r="D46" s="160"/>
      <c r="E46" s="161"/>
      <c r="F46" s="161"/>
      <c r="G46" s="162"/>
      <c r="H46" s="160"/>
      <c r="I46" s="161"/>
      <c r="J46" s="161"/>
      <c r="K46" s="162"/>
      <c r="L46" s="160"/>
      <c r="M46" s="161"/>
      <c r="N46" s="161"/>
      <c r="O46" s="162"/>
      <c r="P46" s="160"/>
      <c r="Q46" s="161"/>
      <c r="R46" s="161"/>
      <c r="S46" s="162"/>
      <c r="T46" s="160"/>
      <c r="U46" s="161"/>
      <c r="V46" s="161"/>
      <c r="W46" s="162"/>
      <c r="X46" s="160"/>
      <c r="Y46" s="161"/>
      <c r="Z46" s="161"/>
      <c r="AA46" s="162"/>
      <c r="AB46" s="160"/>
      <c r="AC46" s="161"/>
      <c r="AD46" s="161"/>
      <c r="AE46" s="162"/>
    </row>
    <row r="47" spans="2:31" ht="17.25" thickBot="1" x14ac:dyDescent="0.35">
      <c r="B47" s="108"/>
      <c r="C47" s="109"/>
      <c r="D47" s="166"/>
      <c r="E47" s="167"/>
      <c r="F47" s="167"/>
      <c r="G47" s="168"/>
      <c r="H47" s="166"/>
      <c r="I47" s="167"/>
      <c r="J47" s="167"/>
      <c r="K47" s="168"/>
      <c r="L47" s="166"/>
      <c r="M47" s="167"/>
      <c r="N47" s="167"/>
      <c r="O47" s="168"/>
      <c r="P47" s="166"/>
      <c r="Q47" s="167"/>
      <c r="R47" s="167"/>
      <c r="S47" s="168"/>
      <c r="T47" s="166"/>
      <c r="U47" s="167"/>
      <c r="V47" s="167"/>
      <c r="W47" s="168"/>
      <c r="X47" s="166"/>
      <c r="Y47" s="167"/>
      <c r="Z47" s="167"/>
      <c r="AA47" s="168"/>
      <c r="AB47" s="166"/>
      <c r="AC47" s="167"/>
      <c r="AD47" s="167"/>
      <c r="AE47" s="168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22</v>
      </c>
      <c r="C50" s="71">
        <f t="shared" ref="C50:C56" si="1">B50*20/60</f>
        <v>7.333333333333333</v>
      </c>
      <c r="D50" s="1" t="s">
        <v>1272</v>
      </c>
      <c r="E50" s="1">
        <f>COUNTIF($E$16:$G$39, "C"&amp;"*")</f>
        <v>2</v>
      </c>
      <c r="F50" s="1"/>
      <c r="G50" s="1"/>
      <c r="H50" s="1"/>
      <c r="I50" s="1">
        <f>COUNTIF($I$16:$K$39, "C"&amp;"*")</f>
        <v>1</v>
      </c>
      <c r="J50" s="1"/>
      <c r="K50" s="1"/>
      <c r="L50" s="1"/>
      <c r="M50" s="1">
        <f>COUNTIF($M$16:$O$39, "C"&amp;"*")</f>
        <v>1</v>
      </c>
      <c r="N50" s="1"/>
      <c r="O50" s="1"/>
      <c r="P50" s="1"/>
      <c r="Q50" s="1">
        <f>COUNTIF($Q$16:$S$39, "C"&amp;"*")</f>
        <v>3</v>
      </c>
      <c r="R50" s="1"/>
      <c r="S50" s="1"/>
      <c r="T50" s="1"/>
      <c r="U50" s="1">
        <f>COUNTIF($U$16:$W$39, "C"&amp;"*")</f>
        <v>15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43</v>
      </c>
      <c r="C51" s="71">
        <f t="shared" si="1"/>
        <v>14.333333333333334</v>
      </c>
      <c r="D51" s="1" t="s">
        <v>1832</v>
      </c>
      <c r="E51" s="1">
        <f>COUNTIF($E$16:$G$39, "AC"&amp;"*")</f>
        <v>6</v>
      </c>
      <c r="F51" s="1"/>
      <c r="G51" s="1"/>
      <c r="H51" s="1"/>
      <c r="I51" s="1">
        <f>COUNTIF($I$16:$K$39, "AC"&amp;"*")</f>
        <v>5</v>
      </c>
      <c r="J51" s="1"/>
      <c r="K51" s="1"/>
      <c r="L51" s="1"/>
      <c r="M51" s="1">
        <f>COUNTIF($M$16:$O$39, "AC"&amp;"*")</f>
        <v>15</v>
      </c>
      <c r="N51" s="1"/>
      <c r="O51" s="1"/>
      <c r="P51" s="1"/>
      <c r="Q51" s="1">
        <f>COUNTIF($Q$16:$S$39, "AC"&amp;"*")</f>
        <v>17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55</v>
      </c>
      <c r="C52" s="71">
        <f t="shared" si="1"/>
        <v>18.333333333333332</v>
      </c>
      <c r="D52" s="1" t="s">
        <v>1273</v>
      </c>
      <c r="E52" s="1">
        <f>COUNTIF($E$16:$G$39, "P"&amp;"*")-COUNTIF($E$16:$G$39, "P1"&amp;"*")</f>
        <v>6</v>
      </c>
      <c r="F52" s="1"/>
      <c r="G52" s="1"/>
      <c r="H52" s="1"/>
      <c r="I52" s="1">
        <f>COUNTIF($I$16:$K$39, "P"&amp;"*")-COUNTIF($I$16:$K$39, "P1"&amp;"*")</f>
        <v>21</v>
      </c>
      <c r="J52" s="1"/>
      <c r="K52" s="1"/>
      <c r="L52" s="1"/>
      <c r="M52" s="1">
        <f>COUNTIF($M$16:$O$39, "P"&amp;"*")-COUNTIF($M$16:$O$39, "P1"&amp;"*")</f>
        <v>10</v>
      </c>
      <c r="N52" s="1"/>
      <c r="O52" s="1"/>
      <c r="P52" s="1"/>
      <c r="Q52" s="1">
        <f>COUNTIF($Q$16:$S$39, "P"&amp;"*")-COUNTIF($Q$16:$S$39, "P1"&amp;"*")</f>
        <v>8</v>
      </c>
      <c r="R52" s="1"/>
      <c r="S52" s="1"/>
      <c r="T52" s="1"/>
      <c r="U52" s="1">
        <f>COUNTIF($U$16:$W$39, "P"&amp;"*")-COUNTIF($U$16:$W$39, "P1"&amp;"*")</f>
        <v>7</v>
      </c>
      <c r="V52" s="1"/>
      <c r="W52" s="1"/>
      <c r="X52" s="1"/>
      <c r="Y52" s="1">
        <f>COUNTIF($Y$16:$AA$39, "P"&amp;"*")-COUNTIF($Y$16:$AA$39, "P1"&amp;"*")</f>
        <v>3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30</v>
      </c>
      <c r="C53" s="71">
        <f t="shared" si="1"/>
        <v>10</v>
      </c>
      <c r="D53" s="1" t="s">
        <v>1841</v>
      </c>
      <c r="E53" s="1">
        <f>COUNTIF($E$16:$G$39, "AP"&amp;"*")</f>
        <v>5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7</v>
      </c>
      <c r="Z53" s="1"/>
      <c r="AA53" s="1"/>
      <c r="AB53" s="1"/>
      <c r="AC53" s="1">
        <f>COUNTIF($AC$16:$AE$39, "AP"&amp;"*")</f>
        <v>18</v>
      </c>
      <c r="AD53" s="1"/>
      <c r="AE53" s="1"/>
    </row>
    <row r="54" spans="2:31" x14ac:dyDescent="0.3">
      <c r="B54" s="1">
        <f t="shared" si="0"/>
        <v>27</v>
      </c>
      <c r="C54" s="71">
        <f t="shared" si="1"/>
        <v>9</v>
      </c>
      <c r="D54" s="1" t="s">
        <v>1859</v>
      </c>
      <c r="E54" s="1">
        <f>COUNTIF($E$16:$G$39, 3) + COUNTIF($E$16:$G$39, "P1")</f>
        <v>5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6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5</v>
      </c>
      <c r="V54" s="1"/>
      <c r="W54" s="1"/>
      <c r="X54" s="1"/>
      <c r="Y54" s="1">
        <f>COUNTIF($Y$16:$AA$39, 3)+COUNTIF($Y$16:$AA$39, "P1")</f>
        <v>3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21</v>
      </c>
      <c r="C55" s="71">
        <f t="shared" si="1"/>
        <v>7</v>
      </c>
      <c r="D55" s="1" t="s">
        <v>1860</v>
      </c>
      <c r="E55" s="1">
        <f>COUNTIF($E$16:$G$39, 2)</f>
        <v>2</v>
      </c>
      <c r="F55" s="1"/>
      <c r="G55" s="1"/>
      <c r="H55" s="1"/>
      <c r="I55" s="1">
        <f>COUNTIF($I$16:$K$39, 2)</f>
        <v>5</v>
      </c>
      <c r="J55" s="1"/>
      <c r="K55" s="1"/>
      <c r="L55" s="1"/>
      <c r="M55" s="1">
        <f>COUNTIF($M$16:$O$39, 2)</f>
        <v>4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4</v>
      </c>
      <c r="V55" s="1"/>
      <c r="W55" s="1"/>
      <c r="X55" s="1"/>
      <c r="Y55" s="1">
        <f>COUNTIF($Y$16:$AA$39, 2)</f>
        <v>4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28</v>
      </c>
      <c r="C56" s="71">
        <f t="shared" si="1"/>
        <v>9.3333333333333339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8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533" priority="38" operator="equal">
      <formula>$B$14+0</formula>
    </cfRule>
    <cfRule type="cellIs" dxfId="532" priority="39" operator="equal">
      <formula>$B$14</formula>
    </cfRule>
  </conditionalFormatting>
  <conditionalFormatting sqref="C16:C39">
    <cfRule type="cellIs" dxfId="531" priority="37" operator="equal">
      <formula>$B$14+1</formula>
    </cfRule>
  </conditionalFormatting>
  <conditionalFormatting sqref="D12:AE12">
    <cfRule type="timePeriod" dxfId="530" priority="36" timePeriod="today">
      <formula>FLOOR(D12,1)=TODAY()</formula>
    </cfRule>
  </conditionalFormatting>
  <conditionalFormatting sqref="E16:G39 U16:W30 U31 W31 V31:V32">
    <cfRule type="notContainsBlanks" dxfId="529" priority="34">
      <formula>LEN(TRIM(E16))&gt;0</formula>
    </cfRule>
    <cfRule type="containsText" dxfId="528" priority="35" operator="containsText" text="1234567789">
      <formula>NOT(ISERROR(SEARCH("1234567789",E16)))</formula>
    </cfRule>
  </conditionalFormatting>
  <conditionalFormatting sqref="E16:G39 U16:W30 U31 W31 V31:V32">
    <cfRule type="containsText" dxfId="527" priority="31" operator="containsText" text="A">
      <formula>NOT(ISERROR(SEARCH("A",E16)))</formula>
    </cfRule>
    <cfRule type="containsText" dxfId="526" priority="32" operator="containsText" text="P">
      <formula>NOT(ISERROR(SEARCH("P",E16)))</formula>
    </cfRule>
    <cfRule type="containsText" dxfId="525" priority="33" operator="containsText" text="C">
      <formula>NOT(ISERROR(SEARCH("C",E16)))</formula>
    </cfRule>
  </conditionalFormatting>
  <conditionalFormatting sqref="I16:K39">
    <cfRule type="notContainsBlanks" dxfId="524" priority="29">
      <formula>LEN(TRIM(I16))&gt;0</formula>
    </cfRule>
    <cfRule type="containsText" dxfId="523" priority="30" operator="containsText" text="1234567789">
      <formula>NOT(ISERROR(SEARCH("1234567789",I16)))</formula>
    </cfRule>
  </conditionalFormatting>
  <conditionalFormatting sqref="I16:K39">
    <cfRule type="containsText" dxfId="522" priority="26" operator="containsText" text="A">
      <formula>NOT(ISERROR(SEARCH("A",I16)))</formula>
    </cfRule>
    <cfRule type="containsText" dxfId="521" priority="27" operator="containsText" text="P">
      <formula>NOT(ISERROR(SEARCH("P",I16)))</formula>
    </cfRule>
    <cfRule type="containsText" dxfId="520" priority="28" operator="containsText" text="C">
      <formula>NOT(ISERROR(SEARCH("C",I16)))</formula>
    </cfRule>
  </conditionalFormatting>
  <conditionalFormatting sqref="M16:O39">
    <cfRule type="notContainsBlanks" dxfId="519" priority="24">
      <formula>LEN(TRIM(M16))&gt;0</formula>
    </cfRule>
    <cfRule type="containsText" dxfId="518" priority="25" operator="containsText" text="1234567789">
      <formula>NOT(ISERROR(SEARCH("1234567789",M16)))</formula>
    </cfRule>
  </conditionalFormatting>
  <conditionalFormatting sqref="M16:O39">
    <cfRule type="containsText" dxfId="517" priority="21" operator="containsText" text="A">
      <formula>NOT(ISERROR(SEARCH("A",M16)))</formula>
    </cfRule>
    <cfRule type="containsText" dxfId="516" priority="22" operator="containsText" text="P">
      <formula>NOT(ISERROR(SEARCH("P",M16)))</formula>
    </cfRule>
    <cfRule type="containsText" dxfId="515" priority="23" operator="containsText" text="C">
      <formula>NOT(ISERROR(SEARCH("C",M16)))</formula>
    </cfRule>
  </conditionalFormatting>
  <conditionalFormatting sqref="Q16:S39">
    <cfRule type="notContainsBlanks" dxfId="514" priority="19">
      <formula>LEN(TRIM(Q16))&gt;0</formula>
    </cfRule>
    <cfRule type="containsText" dxfId="513" priority="20" operator="containsText" text="1234567789">
      <formula>NOT(ISERROR(SEARCH("1234567789",Q16)))</formula>
    </cfRule>
  </conditionalFormatting>
  <conditionalFormatting sqref="Q16:S39">
    <cfRule type="containsText" dxfId="512" priority="16" operator="containsText" text="A">
      <formula>NOT(ISERROR(SEARCH("A",Q16)))</formula>
    </cfRule>
    <cfRule type="containsText" dxfId="511" priority="17" operator="containsText" text="P">
      <formula>NOT(ISERROR(SEARCH("P",Q16)))</formula>
    </cfRule>
    <cfRule type="containsText" dxfId="510" priority="18" operator="containsText" text="C">
      <formula>NOT(ISERROR(SEARCH("C",Q16)))</formula>
    </cfRule>
  </conditionalFormatting>
  <conditionalFormatting sqref="U33:W39 U32 W32">
    <cfRule type="notContainsBlanks" dxfId="509" priority="14">
      <formula>LEN(TRIM(U32))&gt;0</formula>
    </cfRule>
    <cfRule type="containsText" dxfId="508" priority="15" operator="containsText" text="1234567789">
      <formula>NOT(ISERROR(SEARCH("1234567789",U32)))</formula>
    </cfRule>
  </conditionalFormatting>
  <conditionalFormatting sqref="U33:W39 U32 W32">
    <cfRule type="containsText" dxfId="507" priority="11" operator="containsText" text="A">
      <formula>NOT(ISERROR(SEARCH("A",U32)))</formula>
    </cfRule>
    <cfRule type="containsText" dxfId="506" priority="12" operator="containsText" text="P">
      <formula>NOT(ISERROR(SEARCH("P",U32)))</formula>
    </cfRule>
    <cfRule type="containsText" dxfId="505" priority="13" operator="containsText" text="C">
      <formula>NOT(ISERROR(SEARCH("C",U32)))</formula>
    </cfRule>
  </conditionalFormatting>
  <conditionalFormatting sqref="Y16:AA39">
    <cfRule type="notContainsBlanks" dxfId="504" priority="9">
      <formula>LEN(TRIM(Y16))&gt;0</formula>
    </cfRule>
    <cfRule type="containsText" dxfId="503" priority="10" operator="containsText" text="1234567789">
      <formula>NOT(ISERROR(SEARCH("1234567789",Y16)))</formula>
    </cfRule>
  </conditionalFormatting>
  <conditionalFormatting sqref="Y16:AA39">
    <cfRule type="containsText" dxfId="502" priority="6" operator="containsText" text="A">
      <formula>NOT(ISERROR(SEARCH("A",Y16)))</formula>
    </cfRule>
    <cfRule type="containsText" dxfId="501" priority="7" operator="containsText" text="P">
      <formula>NOT(ISERROR(SEARCH("P",Y16)))</formula>
    </cfRule>
    <cfRule type="containsText" dxfId="500" priority="8" operator="containsText" text="C">
      <formula>NOT(ISERROR(SEARCH("C",Y16)))</formula>
    </cfRule>
  </conditionalFormatting>
  <conditionalFormatting sqref="AC16:AE39">
    <cfRule type="notContainsBlanks" dxfId="499" priority="4">
      <formula>LEN(TRIM(AC16))&gt;0</formula>
    </cfRule>
    <cfRule type="containsText" dxfId="498" priority="5" operator="containsText" text="1234567789">
      <formula>NOT(ISERROR(SEARCH("1234567789",AC16)))</formula>
    </cfRule>
  </conditionalFormatting>
  <conditionalFormatting sqref="AC16:AE39">
    <cfRule type="containsText" dxfId="497" priority="1" operator="containsText" text="A">
      <formula>NOT(ISERROR(SEARCH("A",AC16)))</formula>
    </cfRule>
    <cfRule type="containsText" dxfId="496" priority="2" operator="containsText" text="P">
      <formula>NOT(ISERROR(SEARCH("P",AC16)))</formula>
    </cfRule>
    <cfRule type="containsText" dxfId="495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D1" activePane="topRight" state="frozen"/>
      <selection pane="topRight" activeCell="X43" sqref="X43:AA4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8.2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2" t="s">
        <v>11</v>
      </c>
      <c r="C2" s="103"/>
      <c r="D2" s="110" t="s">
        <v>2467</v>
      </c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0" t="s">
        <v>2593</v>
      </c>
      <c r="U2" s="111"/>
      <c r="V2" s="111"/>
      <c r="W2" s="111"/>
      <c r="X2" s="111"/>
      <c r="Y2" s="111"/>
      <c r="Z2" s="111"/>
      <c r="AA2" s="111"/>
      <c r="AB2" s="111"/>
      <c r="AC2" s="111"/>
      <c r="AD2" s="111"/>
      <c r="AE2" s="114"/>
    </row>
    <row r="3" spans="2:31" x14ac:dyDescent="0.3">
      <c r="B3" s="104"/>
      <c r="C3" s="105"/>
      <c r="D3" s="112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2"/>
      <c r="U3" s="113"/>
      <c r="V3" s="113"/>
      <c r="W3" s="113"/>
      <c r="X3" s="113"/>
      <c r="Y3" s="113"/>
      <c r="Z3" s="113"/>
      <c r="AA3" s="113"/>
      <c r="AB3" s="113"/>
      <c r="AC3" s="113"/>
      <c r="AD3" s="113"/>
      <c r="AE3" s="115"/>
    </row>
    <row r="4" spans="2:31" x14ac:dyDescent="0.3">
      <c r="B4" s="104"/>
      <c r="C4" s="105"/>
      <c r="D4" s="112"/>
      <c r="E4" s="113"/>
      <c r="F4" s="113"/>
      <c r="G4" s="113"/>
      <c r="H4" s="113"/>
      <c r="I4" s="113"/>
      <c r="J4" s="113"/>
      <c r="K4" s="113"/>
      <c r="L4" s="113"/>
      <c r="M4" s="113"/>
      <c r="N4" s="113"/>
      <c r="O4" s="113"/>
      <c r="P4" s="113"/>
      <c r="Q4" s="113"/>
      <c r="R4" s="113"/>
      <c r="S4" s="113"/>
      <c r="T4" s="112"/>
      <c r="U4" s="113"/>
      <c r="V4" s="113"/>
      <c r="W4" s="113"/>
      <c r="X4" s="113"/>
      <c r="Y4" s="113"/>
      <c r="Z4" s="113"/>
      <c r="AA4" s="113"/>
      <c r="AB4" s="113"/>
      <c r="AC4" s="113"/>
      <c r="AD4" s="113"/>
      <c r="AE4" s="115"/>
    </row>
    <row r="5" spans="2:31" x14ac:dyDescent="0.3">
      <c r="B5" s="104"/>
      <c r="C5" s="105"/>
      <c r="D5" s="112"/>
      <c r="E5" s="113"/>
      <c r="F5" s="113"/>
      <c r="G5" s="113"/>
      <c r="H5" s="113"/>
      <c r="I5" s="113"/>
      <c r="J5" s="113"/>
      <c r="K5" s="113"/>
      <c r="L5" s="113"/>
      <c r="M5" s="113"/>
      <c r="N5" s="113"/>
      <c r="O5" s="113"/>
      <c r="P5" s="113"/>
      <c r="Q5" s="113"/>
      <c r="R5" s="113"/>
      <c r="S5" s="113"/>
      <c r="T5" s="112"/>
      <c r="U5" s="113"/>
      <c r="V5" s="113"/>
      <c r="W5" s="113"/>
      <c r="X5" s="113"/>
      <c r="Y5" s="113"/>
      <c r="Z5" s="113"/>
      <c r="AA5" s="113"/>
      <c r="AB5" s="113"/>
      <c r="AC5" s="113"/>
      <c r="AD5" s="113"/>
      <c r="AE5" s="115"/>
    </row>
    <row r="6" spans="2:31" x14ac:dyDescent="0.3">
      <c r="B6" s="106"/>
      <c r="C6" s="107"/>
      <c r="D6" s="112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113"/>
      <c r="P6" s="113"/>
      <c r="Q6" s="113"/>
      <c r="R6" s="113"/>
      <c r="S6" s="113"/>
      <c r="T6" s="112"/>
      <c r="U6" s="113"/>
      <c r="V6" s="113"/>
      <c r="W6" s="113"/>
      <c r="X6" s="113"/>
      <c r="Y6" s="113"/>
      <c r="Z6" s="113"/>
      <c r="AA6" s="113"/>
      <c r="AB6" s="113"/>
      <c r="AC6" s="113"/>
      <c r="AD6" s="113"/>
      <c r="AE6" s="115"/>
    </row>
    <row r="7" spans="2:31" x14ac:dyDescent="0.3">
      <c r="B7" s="106"/>
      <c r="C7" s="107"/>
      <c r="D7" s="112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3"/>
      <c r="P7" s="113"/>
      <c r="Q7" s="113"/>
      <c r="R7" s="113"/>
      <c r="S7" s="113"/>
      <c r="T7" s="112"/>
      <c r="U7" s="113"/>
      <c r="V7" s="113"/>
      <c r="W7" s="113"/>
      <c r="X7" s="113"/>
      <c r="Y7" s="113"/>
      <c r="Z7" s="113"/>
      <c r="AA7" s="113"/>
      <c r="AB7" s="113"/>
      <c r="AC7" s="113"/>
      <c r="AD7" s="113"/>
      <c r="AE7" s="115"/>
    </row>
    <row r="8" spans="2:31" x14ac:dyDescent="0.3">
      <c r="B8" s="106"/>
      <c r="C8" s="107"/>
      <c r="D8" s="112"/>
      <c r="E8" s="113"/>
      <c r="F8" s="113"/>
      <c r="G8" s="113"/>
      <c r="H8" s="113"/>
      <c r="I8" s="113"/>
      <c r="J8" s="113"/>
      <c r="K8" s="113"/>
      <c r="L8" s="113"/>
      <c r="M8" s="113"/>
      <c r="N8" s="113"/>
      <c r="O8" s="113"/>
      <c r="P8" s="113"/>
      <c r="Q8" s="113"/>
      <c r="R8" s="113"/>
      <c r="S8" s="113"/>
      <c r="T8" s="112"/>
      <c r="U8" s="113"/>
      <c r="V8" s="113"/>
      <c r="W8" s="113"/>
      <c r="X8" s="113"/>
      <c r="Y8" s="113"/>
      <c r="Z8" s="113"/>
      <c r="AA8" s="113"/>
      <c r="AB8" s="113"/>
      <c r="AC8" s="113"/>
      <c r="AD8" s="113"/>
      <c r="AE8" s="115"/>
    </row>
    <row r="9" spans="2:31" x14ac:dyDescent="0.3">
      <c r="B9" s="106"/>
      <c r="C9" s="107"/>
      <c r="D9" s="112"/>
      <c r="E9" s="113"/>
      <c r="F9" s="113"/>
      <c r="G9" s="113"/>
      <c r="H9" s="113"/>
      <c r="I9" s="113"/>
      <c r="J9" s="113"/>
      <c r="K9" s="113"/>
      <c r="L9" s="113"/>
      <c r="M9" s="113"/>
      <c r="N9" s="113"/>
      <c r="O9" s="113"/>
      <c r="P9" s="113"/>
      <c r="Q9" s="113"/>
      <c r="R9" s="113"/>
      <c r="S9" s="113"/>
      <c r="T9" s="112"/>
      <c r="U9" s="113"/>
      <c r="V9" s="113"/>
      <c r="W9" s="113"/>
      <c r="X9" s="113"/>
      <c r="Y9" s="113"/>
      <c r="Z9" s="113"/>
      <c r="AA9" s="113"/>
      <c r="AB9" s="113"/>
      <c r="AC9" s="113"/>
      <c r="AD9" s="113"/>
      <c r="AE9" s="115"/>
    </row>
    <row r="10" spans="2:31" x14ac:dyDescent="0.3">
      <c r="B10" s="106"/>
      <c r="C10" s="107"/>
      <c r="D10" s="112"/>
      <c r="E10" s="113"/>
      <c r="F10" s="113"/>
      <c r="G10" s="113"/>
      <c r="H10" s="113"/>
      <c r="I10" s="113"/>
      <c r="J10" s="113"/>
      <c r="K10" s="113"/>
      <c r="L10" s="113"/>
      <c r="M10" s="113"/>
      <c r="N10" s="113"/>
      <c r="O10" s="113"/>
      <c r="P10" s="113"/>
      <c r="Q10" s="113"/>
      <c r="R10" s="113"/>
      <c r="S10" s="113"/>
      <c r="T10" s="112"/>
      <c r="U10" s="113"/>
      <c r="V10" s="113"/>
      <c r="W10" s="113"/>
      <c r="X10" s="113"/>
      <c r="Y10" s="113"/>
      <c r="Z10" s="113"/>
      <c r="AA10" s="113"/>
      <c r="AB10" s="113"/>
      <c r="AC10" s="113"/>
      <c r="AD10" s="113"/>
      <c r="AE10" s="115"/>
    </row>
    <row r="11" spans="2:31" ht="17.25" thickBot="1" x14ac:dyDescent="0.35">
      <c r="B11" s="108"/>
      <c r="C11" s="109"/>
      <c r="D11" s="112"/>
      <c r="E11" s="113"/>
      <c r="F11" s="113"/>
      <c r="G11" s="113"/>
      <c r="H11" s="113"/>
      <c r="I11" s="113"/>
      <c r="J11" s="113"/>
      <c r="K11" s="113"/>
      <c r="L11" s="113"/>
      <c r="M11" s="113"/>
      <c r="N11" s="113"/>
      <c r="O11" s="113"/>
      <c r="P11" s="113"/>
      <c r="Q11" s="113"/>
      <c r="R11" s="113"/>
      <c r="S11" s="113"/>
      <c r="T11" s="112"/>
      <c r="U11" s="113"/>
      <c r="V11" s="113"/>
      <c r="W11" s="113"/>
      <c r="X11" s="113"/>
      <c r="Y11" s="113"/>
      <c r="Z11" s="113"/>
      <c r="AA11" s="113"/>
      <c r="AB11" s="113"/>
      <c r="AC11" s="113"/>
      <c r="AD11" s="113"/>
      <c r="AE11" s="115"/>
    </row>
    <row r="12" spans="2:31" ht="18" thickBot="1" x14ac:dyDescent="0.35">
      <c r="B12" s="116"/>
      <c r="C12" s="117"/>
      <c r="D12" s="120">
        <v>44998</v>
      </c>
      <c r="E12" s="121"/>
      <c r="F12" s="121"/>
      <c r="G12" s="122"/>
      <c r="H12" s="120">
        <f>D12+1</f>
        <v>44999</v>
      </c>
      <c r="I12" s="121"/>
      <c r="J12" s="121"/>
      <c r="K12" s="122"/>
      <c r="L12" s="120">
        <f>H12+1</f>
        <v>45000</v>
      </c>
      <c r="M12" s="121"/>
      <c r="N12" s="121"/>
      <c r="O12" s="122"/>
      <c r="P12" s="120">
        <f>L12+1</f>
        <v>45001</v>
      </c>
      <c r="Q12" s="121"/>
      <c r="R12" s="121"/>
      <c r="S12" s="122"/>
      <c r="T12" s="120">
        <f>P12+1</f>
        <v>45002</v>
      </c>
      <c r="U12" s="121"/>
      <c r="V12" s="121"/>
      <c r="W12" s="122"/>
      <c r="X12" s="123">
        <f>T12+1</f>
        <v>45003</v>
      </c>
      <c r="Y12" s="124"/>
      <c r="Z12" s="124"/>
      <c r="AA12" s="125"/>
      <c r="AB12" s="126">
        <f>X12+1</f>
        <v>45004</v>
      </c>
      <c r="AC12" s="127"/>
      <c r="AD12" s="127"/>
      <c r="AE12" s="128"/>
    </row>
    <row r="13" spans="2:31" ht="18" thickBot="1" x14ac:dyDescent="0.35">
      <c r="B13" s="118"/>
      <c r="C13" s="119"/>
      <c r="D13" s="129" t="s">
        <v>48</v>
      </c>
      <c r="E13" s="130"/>
      <c r="F13" s="130"/>
      <c r="G13" s="131"/>
      <c r="H13" s="129" t="s">
        <v>49</v>
      </c>
      <c r="I13" s="130"/>
      <c r="J13" s="130"/>
      <c r="K13" s="131"/>
      <c r="L13" s="129" t="s">
        <v>32</v>
      </c>
      <c r="M13" s="130"/>
      <c r="N13" s="130"/>
      <c r="O13" s="131"/>
      <c r="P13" s="129" t="s">
        <v>52</v>
      </c>
      <c r="Q13" s="130"/>
      <c r="R13" s="130"/>
      <c r="S13" s="131"/>
      <c r="T13" s="129" t="s">
        <v>53</v>
      </c>
      <c r="U13" s="130"/>
      <c r="V13" s="130"/>
      <c r="W13" s="131"/>
      <c r="X13" s="132" t="s">
        <v>54</v>
      </c>
      <c r="Y13" s="133"/>
      <c r="Z13" s="133"/>
      <c r="AA13" s="134"/>
      <c r="AB13" s="135" t="s">
        <v>55</v>
      </c>
      <c r="AC13" s="136"/>
      <c r="AD13" s="136"/>
      <c r="AE13" s="137"/>
    </row>
    <row r="14" spans="2:31" ht="17.25" thickBot="1" x14ac:dyDescent="0.35">
      <c r="B14" s="143" t="str">
        <f ca="1">TEXT(NOW(),"h")</f>
        <v>20</v>
      </c>
      <c r="C14" s="144"/>
      <c r="D14" s="12" t="s">
        <v>3</v>
      </c>
      <c r="E14" s="138" t="s">
        <v>4</v>
      </c>
      <c r="F14" s="139"/>
      <c r="G14" s="140"/>
      <c r="H14" s="12" t="s">
        <v>3</v>
      </c>
      <c r="I14" s="138" t="s">
        <v>4</v>
      </c>
      <c r="J14" s="139"/>
      <c r="K14" s="140"/>
      <c r="L14" s="12" t="s">
        <v>3</v>
      </c>
      <c r="M14" s="138" t="s">
        <v>4</v>
      </c>
      <c r="N14" s="139"/>
      <c r="O14" s="140"/>
      <c r="P14" s="12" t="s">
        <v>3</v>
      </c>
      <c r="Q14" s="138" t="s">
        <v>4</v>
      </c>
      <c r="R14" s="139"/>
      <c r="S14" s="140"/>
      <c r="T14" s="12" t="s">
        <v>3</v>
      </c>
      <c r="U14" s="138" t="s">
        <v>4</v>
      </c>
      <c r="V14" s="139"/>
      <c r="W14" s="140"/>
      <c r="X14" s="12" t="s">
        <v>3</v>
      </c>
      <c r="Y14" s="138" t="s">
        <v>4</v>
      </c>
      <c r="Z14" s="139"/>
      <c r="AA14" s="140"/>
      <c r="AB14" s="12" t="s">
        <v>3</v>
      </c>
      <c r="AC14" s="138" t="s">
        <v>4</v>
      </c>
      <c r="AD14" s="139"/>
      <c r="AE14" s="140"/>
    </row>
    <row r="15" spans="2:31" ht="20.25" x14ac:dyDescent="0.3">
      <c r="B15" s="141" t="s">
        <v>0</v>
      </c>
      <c r="C15" s="142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 t="s">
        <v>2667</v>
      </c>
      <c r="Y15" s="36" t="s">
        <v>8</v>
      </c>
      <c r="Z15" s="14" t="s">
        <v>9</v>
      </c>
      <c r="AA15" s="15" t="s">
        <v>10</v>
      </c>
      <c r="AB15" s="25" t="s">
        <v>2668</v>
      </c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2563</v>
      </c>
      <c r="E16" s="37"/>
      <c r="F16" s="17"/>
      <c r="G16" s="18"/>
      <c r="H16" s="26" t="s">
        <v>2564</v>
      </c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 t="s">
        <v>2617</v>
      </c>
      <c r="M17" s="37"/>
      <c r="N17" s="17"/>
      <c r="O17" s="18"/>
      <c r="P17" s="26" t="s">
        <v>2618</v>
      </c>
      <c r="Q17" s="37"/>
      <c r="R17" s="17"/>
      <c r="S17" s="18"/>
      <c r="T17" s="26" t="s">
        <v>2618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51" t="s">
        <v>2535</v>
      </c>
      <c r="E18" s="37"/>
      <c r="F18" s="17"/>
      <c r="G18" s="18"/>
      <c r="H18" s="26"/>
      <c r="I18" s="37"/>
      <c r="J18" s="17"/>
      <c r="K18" s="18"/>
      <c r="L18" s="51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29" t="s">
        <v>245</v>
      </c>
      <c r="M21" s="37"/>
      <c r="N21" s="17"/>
      <c r="O21" s="18"/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2641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29" t="s">
        <v>7</v>
      </c>
      <c r="M22" s="37"/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2538</v>
      </c>
      <c r="G23" s="18" t="s">
        <v>2539</v>
      </c>
      <c r="H23" s="40" t="s">
        <v>604</v>
      </c>
      <c r="I23" s="37">
        <v>3</v>
      </c>
      <c r="J23" s="17" t="s">
        <v>2554</v>
      </c>
      <c r="K23" s="18" t="s">
        <v>2555</v>
      </c>
      <c r="L23" s="40" t="s">
        <v>604</v>
      </c>
      <c r="M23" s="37">
        <v>3</v>
      </c>
      <c r="N23" s="17" t="s">
        <v>2579</v>
      </c>
      <c r="O23" s="18" t="s">
        <v>2580</v>
      </c>
      <c r="P23" s="40" t="s">
        <v>604</v>
      </c>
      <c r="Q23" s="37">
        <v>3</v>
      </c>
      <c r="R23" s="17" t="s">
        <v>2604</v>
      </c>
      <c r="S23" s="18" t="s">
        <v>2605</v>
      </c>
      <c r="T23" s="40" t="s">
        <v>604</v>
      </c>
      <c r="U23" s="37">
        <v>3</v>
      </c>
      <c r="V23" s="17" t="s">
        <v>2619</v>
      </c>
      <c r="W23" s="18" t="s">
        <v>2620</v>
      </c>
      <c r="X23" s="40" t="s">
        <v>604</v>
      </c>
      <c r="Y23" s="37"/>
      <c r="Z23" s="17">
        <v>3</v>
      </c>
      <c r="AA23" s="18">
        <v>3</v>
      </c>
      <c r="AB23" s="26"/>
      <c r="AC23" s="37"/>
      <c r="AD23" s="17" t="s">
        <v>2659</v>
      </c>
      <c r="AE23" s="18" t="s">
        <v>2660</v>
      </c>
    </row>
    <row r="24" spans="2:31" x14ac:dyDescent="0.3">
      <c r="B24" s="7">
        <v>8</v>
      </c>
      <c r="C24" s="4">
        <v>9</v>
      </c>
      <c r="D24" s="66" t="s">
        <v>2212</v>
      </c>
      <c r="E24" s="37" t="s">
        <v>2539</v>
      </c>
      <c r="F24" s="17" t="s">
        <v>2538</v>
      </c>
      <c r="G24" s="18" t="s">
        <v>2539</v>
      </c>
      <c r="H24" s="66" t="s">
        <v>2080</v>
      </c>
      <c r="I24" s="37" t="s">
        <v>2558</v>
      </c>
      <c r="J24" s="17" t="s">
        <v>2558</v>
      </c>
      <c r="K24" s="18" t="s">
        <v>2558</v>
      </c>
      <c r="L24" s="40" t="s">
        <v>2080</v>
      </c>
      <c r="M24" s="37" t="s">
        <v>2583</v>
      </c>
      <c r="N24" s="17" t="s">
        <v>2583</v>
      </c>
      <c r="O24" s="18" t="s">
        <v>2584</v>
      </c>
      <c r="P24" s="29" t="s">
        <v>2080</v>
      </c>
      <c r="Q24" s="37" t="s">
        <v>2607</v>
      </c>
      <c r="R24" s="17" t="s">
        <v>2605</v>
      </c>
      <c r="S24" s="18" t="s">
        <v>2605</v>
      </c>
      <c r="T24" s="66" t="s">
        <v>2080</v>
      </c>
      <c r="U24" s="37" t="s">
        <v>2620</v>
      </c>
      <c r="V24" s="17" t="s">
        <v>2620</v>
      </c>
      <c r="W24" s="18" t="s">
        <v>2624</v>
      </c>
      <c r="X24" s="40" t="s">
        <v>2645</v>
      </c>
      <c r="Y24" s="37" t="s">
        <v>2635</v>
      </c>
      <c r="Z24" s="17">
        <v>2</v>
      </c>
      <c r="AA24" s="18"/>
      <c r="AB24" s="26"/>
      <c r="AC24" s="37" t="s">
        <v>2659</v>
      </c>
      <c r="AD24" s="17" t="s">
        <v>2659</v>
      </c>
      <c r="AE24" s="18" t="s">
        <v>2659</v>
      </c>
    </row>
    <row r="25" spans="2:31" x14ac:dyDescent="0.3">
      <c r="B25" s="7">
        <v>9</v>
      </c>
      <c r="C25" s="4">
        <v>10</v>
      </c>
      <c r="D25" s="40" t="s">
        <v>2542</v>
      </c>
      <c r="E25" s="37" t="s">
        <v>2537</v>
      </c>
      <c r="F25" s="17" t="s">
        <v>2537</v>
      </c>
      <c r="G25" s="18" t="s">
        <v>2538</v>
      </c>
      <c r="H25" s="66" t="s">
        <v>2149</v>
      </c>
      <c r="I25" s="37" t="s">
        <v>2558</v>
      </c>
      <c r="J25" s="17" t="s">
        <v>2558</v>
      </c>
      <c r="K25" s="18" t="s">
        <v>2560</v>
      </c>
      <c r="L25" s="29" t="s">
        <v>2482</v>
      </c>
      <c r="M25" s="37" t="s">
        <v>2585</v>
      </c>
      <c r="N25" s="17" t="s">
        <v>2587</v>
      </c>
      <c r="O25" s="18">
        <v>2</v>
      </c>
      <c r="P25" s="29" t="s">
        <v>2482</v>
      </c>
      <c r="Q25" s="37" t="s">
        <v>2605</v>
      </c>
      <c r="R25" s="17" t="s">
        <v>2607</v>
      </c>
      <c r="S25" s="18" t="s">
        <v>2607</v>
      </c>
      <c r="T25" s="66" t="s">
        <v>2609</v>
      </c>
      <c r="U25" s="37" t="s">
        <v>2624</v>
      </c>
      <c r="V25" s="17" t="s">
        <v>2624</v>
      </c>
      <c r="W25" s="18" t="s">
        <v>2619</v>
      </c>
      <c r="X25" s="40" t="s">
        <v>2646</v>
      </c>
      <c r="Y25" s="37" t="s">
        <v>2639</v>
      </c>
      <c r="Z25" s="17" t="s">
        <v>2640</v>
      </c>
      <c r="AA25" s="18" t="s">
        <v>2640</v>
      </c>
      <c r="AB25" s="26"/>
      <c r="AC25" s="37" t="s">
        <v>2659</v>
      </c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2538</v>
      </c>
      <c r="G26" s="18" t="s">
        <v>2538</v>
      </c>
      <c r="H26" s="26"/>
      <c r="I26" s="38"/>
      <c r="J26" s="54" t="s">
        <v>2561</v>
      </c>
      <c r="K26" s="18" t="s">
        <v>2561</v>
      </c>
      <c r="L26" s="26"/>
      <c r="M26" s="38"/>
      <c r="N26" s="54" t="s">
        <v>2587</v>
      </c>
      <c r="O26" s="18" t="s">
        <v>2588</v>
      </c>
      <c r="P26" s="66" t="s">
        <v>2609</v>
      </c>
      <c r="Q26" s="38"/>
      <c r="R26" s="54" t="s">
        <v>2607</v>
      </c>
      <c r="S26" s="18" t="s">
        <v>2607</v>
      </c>
      <c r="T26" s="26"/>
      <c r="U26" s="38"/>
      <c r="V26" s="54" t="s">
        <v>2624</v>
      </c>
      <c r="W26" s="18" t="s">
        <v>2625</v>
      </c>
      <c r="X26" s="26"/>
      <c r="Y26" s="38" t="s">
        <v>2640</v>
      </c>
      <c r="Z26" s="54" t="s">
        <v>2640</v>
      </c>
      <c r="AA26" s="18" t="s">
        <v>2640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2538</v>
      </c>
      <c r="F27" s="17" t="s">
        <v>2538</v>
      </c>
      <c r="G27" s="18" t="s">
        <v>2538</v>
      </c>
      <c r="H27" s="26"/>
      <c r="I27" s="37" t="s">
        <v>2561</v>
      </c>
      <c r="J27" s="17" t="s">
        <v>2561</v>
      </c>
      <c r="K27" s="18" t="s">
        <v>2561</v>
      </c>
      <c r="L27" s="26"/>
      <c r="M27" s="37" t="s">
        <v>2590</v>
      </c>
      <c r="N27" s="17" t="s">
        <v>2591</v>
      </c>
      <c r="O27" s="18" t="s">
        <v>2591</v>
      </c>
      <c r="P27" s="26"/>
      <c r="Q27" s="37" t="s">
        <v>2607</v>
      </c>
      <c r="R27" s="17" t="s">
        <v>2607</v>
      </c>
      <c r="S27" s="18" t="s">
        <v>2607</v>
      </c>
      <c r="T27" s="26"/>
      <c r="U27" s="37" t="s">
        <v>1450</v>
      </c>
      <c r="V27" s="17" t="s">
        <v>1450</v>
      </c>
      <c r="W27" s="18" t="s">
        <v>1450</v>
      </c>
      <c r="X27" s="40" t="s">
        <v>2622</v>
      </c>
      <c r="Y27" s="37" t="s">
        <v>2635</v>
      </c>
      <c r="Z27" s="17">
        <v>2</v>
      </c>
      <c r="AA27" s="18">
        <v>4</v>
      </c>
      <c r="AB27" s="26"/>
      <c r="AC27" s="37" t="s">
        <v>2662</v>
      </c>
      <c r="AD27" s="17">
        <v>4</v>
      </c>
      <c r="AE27" s="18">
        <v>4</v>
      </c>
    </row>
    <row r="28" spans="2:31" x14ac:dyDescent="0.3">
      <c r="B28" s="8">
        <v>12</v>
      </c>
      <c r="C28" s="5">
        <v>13</v>
      </c>
      <c r="D28" s="29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26"/>
      <c r="I29" s="55" t="s">
        <v>2566</v>
      </c>
      <c r="J29" s="17" t="s">
        <v>2567</v>
      </c>
      <c r="K29" s="18" t="s">
        <v>2568</v>
      </c>
      <c r="L29" s="26"/>
      <c r="M29" s="55" t="s">
        <v>2591</v>
      </c>
      <c r="N29" s="17" t="s">
        <v>2591</v>
      </c>
      <c r="O29" s="48"/>
      <c r="P29" s="26"/>
      <c r="Q29" s="55" t="s">
        <v>2607</v>
      </c>
      <c r="R29" s="17" t="s">
        <v>1450</v>
      </c>
      <c r="S29" s="18" t="s">
        <v>1450</v>
      </c>
      <c r="T29" s="26"/>
      <c r="U29" s="55" t="s">
        <v>1450</v>
      </c>
      <c r="V29" s="17" t="s">
        <v>1450</v>
      </c>
      <c r="W29" s="18" t="s">
        <v>1450</v>
      </c>
      <c r="X29" s="40" t="s">
        <v>2647</v>
      </c>
      <c r="Y29" s="55" t="s">
        <v>2643</v>
      </c>
      <c r="Z29" s="17" t="s">
        <v>2643</v>
      </c>
      <c r="AA29" s="18" t="s">
        <v>2643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40" t="s">
        <v>2148</v>
      </c>
      <c r="E30" s="37"/>
      <c r="F30" s="17" t="s">
        <v>2536</v>
      </c>
      <c r="G30" s="18" t="s">
        <v>2536</v>
      </c>
      <c r="H30" s="26"/>
      <c r="I30" s="37" t="s">
        <v>2570</v>
      </c>
      <c r="J30" s="17" t="s">
        <v>2570</v>
      </c>
      <c r="K30" s="18" t="s">
        <v>2571</v>
      </c>
      <c r="L30" s="26"/>
      <c r="M30" s="46"/>
      <c r="N30" s="17" t="s">
        <v>2585</v>
      </c>
      <c r="O30" s="18" t="s">
        <v>2592</v>
      </c>
      <c r="P30" s="26"/>
      <c r="Q30" s="37" t="s">
        <v>1450</v>
      </c>
      <c r="R30" s="17" t="s">
        <v>1450</v>
      </c>
      <c r="S30" s="18" t="s">
        <v>1450</v>
      </c>
      <c r="T30" s="26"/>
      <c r="U30" s="37" t="s">
        <v>1450</v>
      </c>
      <c r="V30" s="17" t="s">
        <v>1450</v>
      </c>
      <c r="W30" s="18" t="s">
        <v>1450</v>
      </c>
      <c r="X30" s="40" t="s">
        <v>2653</v>
      </c>
      <c r="Y30" s="37" t="s">
        <v>2644</v>
      </c>
      <c r="Z30" s="17" t="s">
        <v>2644</v>
      </c>
      <c r="AA30" s="18" t="s">
        <v>2644</v>
      </c>
      <c r="AB30" s="26"/>
      <c r="AC30" s="37"/>
      <c r="AD30" s="17" t="s">
        <v>2663</v>
      </c>
      <c r="AE30" s="18" t="s">
        <v>2663</v>
      </c>
    </row>
    <row r="31" spans="2:31" x14ac:dyDescent="0.3">
      <c r="B31" s="8">
        <v>15</v>
      </c>
      <c r="C31" s="5">
        <v>16</v>
      </c>
      <c r="D31" s="26"/>
      <c r="E31" s="38" t="s">
        <v>2536</v>
      </c>
      <c r="F31" s="54" t="s">
        <v>2543</v>
      </c>
      <c r="G31" s="18"/>
      <c r="H31" s="26"/>
      <c r="I31" s="38"/>
      <c r="J31" s="54" t="s">
        <v>2569</v>
      </c>
      <c r="K31" s="18" t="s">
        <v>2569</v>
      </c>
      <c r="L31" s="26"/>
      <c r="M31" s="38"/>
      <c r="N31" s="54" t="s">
        <v>2585</v>
      </c>
      <c r="O31" s="18" t="s">
        <v>2585</v>
      </c>
      <c r="P31" s="26"/>
      <c r="Q31" s="38"/>
      <c r="R31" s="54" t="s">
        <v>1450</v>
      </c>
      <c r="S31" s="18" t="s">
        <v>1450</v>
      </c>
      <c r="T31" s="26"/>
      <c r="U31" s="38"/>
      <c r="V31" s="54" t="s">
        <v>2627</v>
      </c>
      <c r="W31" s="18" t="s">
        <v>2627</v>
      </c>
      <c r="X31" s="26"/>
      <c r="Y31" s="38" t="s">
        <v>2644</v>
      </c>
      <c r="Z31" s="54" t="s">
        <v>2644</v>
      </c>
      <c r="AA31" s="18" t="s">
        <v>2650</v>
      </c>
      <c r="AB31" s="40" t="s">
        <v>2661</v>
      </c>
      <c r="AC31" s="38" t="s">
        <v>2664</v>
      </c>
      <c r="AD31" s="54" t="s">
        <v>2663</v>
      </c>
      <c r="AE31" s="18" t="s">
        <v>2663</v>
      </c>
    </row>
    <row r="32" spans="2:31" x14ac:dyDescent="0.3">
      <c r="B32" s="8">
        <v>16</v>
      </c>
      <c r="C32" s="5">
        <v>17</v>
      </c>
      <c r="D32" s="40" t="s">
        <v>2548</v>
      </c>
      <c r="E32" s="37" t="s">
        <v>2544</v>
      </c>
      <c r="F32" s="17" t="s">
        <v>2545</v>
      </c>
      <c r="G32" s="18" t="s">
        <v>2546</v>
      </c>
      <c r="H32" s="26"/>
      <c r="I32" s="37" t="s">
        <v>2572</v>
      </c>
      <c r="J32" s="17" t="s">
        <v>2572</v>
      </c>
      <c r="K32" s="18" t="s">
        <v>2573</v>
      </c>
      <c r="L32" s="40" t="s">
        <v>2586</v>
      </c>
      <c r="M32" s="37" t="s">
        <v>2585</v>
      </c>
      <c r="N32" s="17" t="s">
        <v>2585</v>
      </c>
      <c r="O32" s="18" t="s">
        <v>2594</v>
      </c>
      <c r="P32" s="26"/>
      <c r="Q32" s="37" t="s">
        <v>1450</v>
      </c>
      <c r="R32" s="17" t="s">
        <v>1450</v>
      </c>
      <c r="S32" s="18" t="s">
        <v>1450</v>
      </c>
      <c r="T32" s="26"/>
      <c r="U32" s="37" t="s">
        <v>1450</v>
      </c>
      <c r="V32" s="17" t="s">
        <v>2630</v>
      </c>
      <c r="W32" s="18" t="s">
        <v>123</v>
      </c>
      <c r="X32" s="26"/>
      <c r="Y32" s="37"/>
      <c r="Z32" s="17" t="s">
        <v>2648</v>
      </c>
      <c r="AA32" s="18">
        <v>3</v>
      </c>
      <c r="AB32" s="26"/>
      <c r="AC32" s="37" t="s">
        <v>2663</v>
      </c>
      <c r="AD32" s="17" t="s">
        <v>2663</v>
      </c>
      <c r="AE32" s="18"/>
    </row>
    <row r="33" spans="2:31" x14ac:dyDescent="0.3">
      <c r="B33" s="8">
        <v>17</v>
      </c>
      <c r="C33" s="5">
        <v>18</v>
      </c>
      <c r="D33" s="66" t="s">
        <v>605</v>
      </c>
      <c r="E33" s="38" t="s">
        <v>2547</v>
      </c>
      <c r="F33" s="28" t="s">
        <v>2547</v>
      </c>
      <c r="G33" s="18"/>
      <c r="H33" s="40" t="s">
        <v>2147</v>
      </c>
      <c r="I33" s="38"/>
      <c r="J33" s="28">
        <v>2</v>
      </c>
      <c r="K33" s="18">
        <v>2</v>
      </c>
      <c r="L33" s="40" t="s">
        <v>2597</v>
      </c>
      <c r="M33" s="38"/>
      <c r="N33" s="28">
        <v>5</v>
      </c>
      <c r="O33" s="18">
        <v>5</v>
      </c>
      <c r="P33" s="66" t="s">
        <v>605</v>
      </c>
      <c r="Q33" s="38"/>
      <c r="R33" s="28"/>
      <c r="S33" s="18" t="s">
        <v>1450</v>
      </c>
      <c r="T33" s="40" t="s">
        <v>605</v>
      </c>
      <c r="U33" s="38"/>
      <c r="V33" s="28">
        <v>2</v>
      </c>
      <c r="W33" s="18">
        <v>2</v>
      </c>
      <c r="X33" s="40" t="s">
        <v>2632</v>
      </c>
      <c r="Y33" s="38">
        <v>3</v>
      </c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/>
      <c r="F34" s="54"/>
      <c r="G34" s="18"/>
      <c r="H34" s="40" t="s">
        <v>2436</v>
      </c>
      <c r="I34" s="55">
        <v>2</v>
      </c>
      <c r="J34" s="54"/>
      <c r="K34" s="18" t="s">
        <v>2574</v>
      </c>
      <c r="L34" s="40" t="s">
        <v>2598</v>
      </c>
      <c r="M34" s="55">
        <v>5</v>
      </c>
      <c r="N34" s="54">
        <v>5</v>
      </c>
      <c r="O34" s="18">
        <v>5</v>
      </c>
      <c r="P34" s="29" t="s">
        <v>2242</v>
      </c>
      <c r="Q34" s="55" t="s">
        <v>1450</v>
      </c>
      <c r="R34" s="54" t="s">
        <v>1450</v>
      </c>
      <c r="S34" s="18" t="s">
        <v>1450</v>
      </c>
      <c r="T34" s="29" t="s">
        <v>2242</v>
      </c>
      <c r="U34" s="55">
        <v>2</v>
      </c>
      <c r="V34" s="54">
        <v>2</v>
      </c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>
        <v>2</v>
      </c>
      <c r="F35" s="17">
        <v>2</v>
      </c>
      <c r="G35" s="34"/>
      <c r="H35" s="26"/>
      <c r="I35" s="37" t="s">
        <v>2574</v>
      </c>
      <c r="J35" s="17" t="s">
        <v>2574</v>
      </c>
      <c r="K35" s="34"/>
      <c r="L35" s="40" t="s">
        <v>2595</v>
      </c>
      <c r="M35" s="37" t="s">
        <v>2599</v>
      </c>
      <c r="N35" s="17">
        <v>2</v>
      </c>
      <c r="O35" s="34">
        <v>2</v>
      </c>
      <c r="P35" s="40" t="s">
        <v>2480</v>
      </c>
      <c r="Q35" s="37" t="s">
        <v>1450</v>
      </c>
      <c r="R35" s="17">
        <v>2</v>
      </c>
      <c r="S35" s="34" t="s">
        <v>2608</v>
      </c>
      <c r="T35" s="40" t="s">
        <v>624</v>
      </c>
      <c r="U35" s="37">
        <v>3</v>
      </c>
      <c r="V35" s="17">
        <v>3</v>
      </c>
      <c r="W35" s="34"/>
      <c r="X35" s="40" t="s">
        <v>2633</v>
      </c>
      <c r="Y35" s="37" t="s">
        <v>2649</v>
      </c>
      <c r="Z35" s="17" t="s">
        <v>2649</v>
      </c>
      <c r="AA35" s="34" t="s">
        <v>2649</v>
      </c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>
        <v>3</v>
      </c>
      <c r="J36" s="17">
        <v>3</v>
      </c>
      <c r="K36" s="18"/>
      <c r="L36" s="26"/>
      <c r="M36" s="37"/>
      <c r="N36" s="17">
        <v>3</v>
      </c>
      <c r="O36" s="18">
        <v>3</v>
      </c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 t="s">
        <v>2649</v>
      </c>
      <c r="Z36" s="17" t="s">
        <v>2649</v>
      </c>
      <c r="AA36" s="18" t="s">
        <v>2649</v>
      </c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>
        <v>5</v>
      </c>
      <c r="F37" s="17">
        <v>5</v>
      </c>
      <c r="G37" s="18">
        <v>5</v>
      </c>
      <c r="H37" s="40" t="s">
        <v>21</v>
      </c>
      <c r="I37" s="37">
        <v>5</v>
      </c>
      <c r="J37" s="17">
        <v>5</v>
      </c>
      <c r="K37" s="18">
        <v>5</v>
      </c>
      <c r="L37" s="40" t="s">
        <v>2596</v>
      </c>
      <c r="M37" s="37"/>
      <c r="N37" s="17" t="s">
        <v>2601</v>
      </c>
      <c r="O37" s="18" t="s">
        <v>2601</v>
      </c>
      <c r="P37" s="29" t="s">
        <v>2610</v>
      </c>
      <c r="Q37" s="37"/>
      <c r="R37" s="17"/>
      <c r="S37" s="18"/>
      <c r="T37" s="26"/>
      <c r="U37" s="37"/>
      <c r="V37" s="17"/>
      <c r="W37" s="18"/>
      <c r="X37" s="26"/>
      <c r="Y37" s="37" t="s">
        <v>2651</v>
      </c>
      <c r="Z37" s="17" t="s">
        <v>2652</v>
      </c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40" t="s">
        <v>2559</v>
      </c>
      <c r="E38" s="37">
        <v>5</v>
      </c>
      <c r="F38" s="17"/>
      <c r="G38" s="18"/>
      <c r="H38" s="29" t="s">
        <v>2581</v>
      </c>
      <c r="I38" s="37">
        <v>5</v>
      </c>
      <c r="J38" s="17"/>
      <c r="K38" s="18"/>
      <c r="L38" s="29" t="s">
        <v>2602</v>
      </c>
      <c r="M38" s="37" t="s">
        <v>2601</v>
      </c>
      <c r="N38" s="17" t="s">
        <v>2601</v>
      </c>
      <c r="O38" s="18" t="s">
        <v>2601</v>
      </c>
      <c r="P38" s="29" t="s">
        <v>2611</v>
      </c>
      <c r="Q38" s="37"/>
      <c r="R38" s="17"/>
      <c r="S38" s="18"/>
      <c r="T38" s="29" t="s">
        <v>2634</v>
      </c>
      <c r="U38" s="37"/>
      <c r="V38" s="17"/>
      <c r="W38" s="18"/>
      <c r="X38" s="26"/>
      <c r="Y38" s="37" t="s">
        <v>2654</v>
      </c>
      <c r="Z38" s="17"/>
      <c r="AA38" s="18"/>
      <c r="AB38" s="40" t="s">
        <v>2666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 t="s">
        <v>2550</v>
      </c>
      <c r="F39" s="20" t="s">
        <v>2551</v>
      </c>
      <c r="G39" s="21"/>
      <c r="H39" s="85" t="s">
        <v>2582</v>
      </c>
      <c r="I39" s="39"/>
      <c r="J39" s="20"/>
      <c r="K39" s="21"/>
      <c r="L39" s="85" t="s">
        <v>2603</v>
      </c>
      <c r="M39" s="39" t="s">
        <v>2601</v>
      </c>
      <c r="N39" s="20"/>
      <c r="O39" s="21"/>
      <c r="P39" s="83" t="s">
        <v>2157</v>
      </c>
      <c r="Q39" s="39"/>
      <c r="R39" s="20" t="s">
        <v>2612</v>
      </c>
      <c r="S39" s="21"/>
      <c r="T39" s="85" t="s">
        <v>2642</v>
      </c>
      <c r="U39" s="39"/>
      <c r="V39" s="20"/>
      <c r="W39" s="21"/>
      <c r="X39" s="84" t="s">
        <v>2655</v>
      </c>
      <c r="Y39" s="39"/>
      <c r="Z39" s="20"/>
      <c r="AA39" s="21"/>
      <c r="AB39" s="27"/>
      <c r="AC39" s="39" t="s">
        <v>2665</v>
      </c>
      <c r="AD39" s="20"/>
      <c r="AE39" s="21"/>
    </row>
    <row r="40" spans="2:31" x14ac:dyDescent="0.3">
      <c r="B40" s="102" t="s">
        <v>5</v>
      </c>
      <c r="C40" s="103"/>
      <c r="D40" s="72" t="s">
        <v>1238</v>
      </c>
      <c r="E40" s="145">
        <v>10</v>
      </c>
      <c r="F40" s="146"/>
      <c r="G40" s="147"/>
      <c r="H40" s="72" t="s">
        <v>1238</v>
      </c>
      <c r="I40" s="145">
        <v>8</v>
      </c>
      <c r="J40" s="146"/>
      <c r="K40" s="147"/>
      <c r="L40" s="72" t="s">
        <v>1238</v>
      </c>
      <c r="M40" s="145">
        <v>8</v>
      </c>
      <c r="N40" s="146"/>
      <c r="O40" s="147"/>
      <c r="P40" s="72" t="s">
        <v>1238</v>
      </c>
      <c r="Q40" s="145">
        <v>5</v>
      </c>
      <c r="R40" s="146"/>
      <c r="S40" s="147"/>
      <c r="T40" s="72" t="s">
        <v>1238</v>
      </c>
      <c r="U40" s="145">
        <v>6</v>
      </c>
      <c r="V40" s="146"/>
      <c r="W40" s="147"/>
      <c r="X40" s="72" t="s">
        <v>1238</v>
      </c>
      <c r="Y40" s="145">
        <v>10</v>
      </c>
      <c r="Z40" s="146"/>
      <c r="AA40" s="147"/>
      <c r="AB40" s="72" t="s">
        <v>1238</v>
      </c>
      <c r="AC40" s="145">
        <v>3</v>
      </c>
      <c r="AD40" s="146"/>
      <c r="AE40" s="147"/>
    </row>
    <row r="41" spans="2:31" x14ac:dyDescent="0.3">
      <c r="B41" s="104"/>
      <c r="C41" s="105"/>
      <c r="D41" s="73" t="s">
        <v>1239</v>
      </c>
      <c r="E41" s="148">
        <v>2</v>
      </c>
      <c r="F41" s="149"/>
      <c r="G41" s="150"/>
      <c r="H41" s="73" t="s">
        <v>1239</v>
      </c>
      <c r="I41" s="148">
        <v>2</v>
      </c>
      <c r="J41" s="149"/>
      <c r="K41" s="150"/>
      <c r="L41" s="73" t="s">
        <v>1239</v>
      </c>
      <c r="M41" s="148">
        <v>0</v>
      </c>
      <c r="N41" s="149"/>
      <c r="O41" s="150"/>
      <c r="P41" s="73" t="s">
        <v>1239</v>
      </c>
      <c r="Q41" s="148">
        <v>4</v>
      </c>
      <c r="R41" s="149"/>
      <c r="S41" s="150"/>
      <c r="T41" s="73" t="s">
        <v>1239</v>
      </c>
      <c r="U41" s="148">
        <v>2</v>
      </c>
      <c r="V41" s="149"/>
      <c r="W41" s="150"/>
      <c r="X41" s="73" t="s">
        <v>1239</v>
      </c>
      <c r="Y41" s="148">
        <v>0</v>
      </c>
      <c r="Z41" s="149"/>
      <c r="AA41" s="150"/>
      <c r="AB41" s="73" t="s">
        <v>1239</v>
      </c>
      <c r="AC41" s="148">
        <v>0</v>
      </c>
      <c r="AD41" s="149"/>
      <c r="AE41" s="150"/>
    </row>
    <row r="42" spans="2:31" ht="17.25" thickBot="1" x14ac:dyDescent="0.35">
      <c r="B42" s="104"/>
      <c r="C42" s="105"/>
      <c r="D42" s="74" t="s">
        <v>1240</v>
      </c>
      <c r="E42" s="151">
        <v>2</v>
      </c>
      <c r="F42" s="152"/>
      <c r="G42" s="153"/>
      <c r="H42" s="74" t="s">
        <v>1240</v>
      </c>
      <c r="I42" s="151">
        <v>2</v>
      </c>
      <c r="J42" s="152"/>
      <c r="K42" s="153"/>
      <c r="L42" s="74" t="s">
        <v>1240</v>
      </c>
      <c r="M42" s="151">
        <v>5</v>
      </c>
      <c r="N42" s="152"/>
      <c r="O42" s="153"/>
      <c r="P42" s="74" t="s">
        <v>1240</v>
      </c>
      <c r="Q42" s="151">
        <v>5</v>
      </c>
      <c r="R42" s="152"/>
      <c r="S42" s="153"/>
      <c r="T42" s="74" t="s">
        <v>1240</v>
      </c>
      <c r="U42" s="151">
        <v>3</v>
      </c>
      <c r="V42" s="152"/>
      <c r="W42" s="153"/>
      <c r="X42" s="74" t="s">
        <v>1240</v>
      </c>
      <c r="Y42" s="151">
        <v>0</v>
      </c>
      <c r="Z42" s="152"/>
      <c r="AA42" s="153"/>
      <c r="AB42" s="74" t="s">
        <v>1240</v>
      </c>
      <c r="AC42" s="151">
        <v>0</v>
      </c>
      <c r="AD42" s="152"/>
      <c r="AE42" s="153"/>
    </row>
    <row r="43" spans="2:31" x14ac:dyDescent="0.3">
      <c r="B43" s="104"/>
      <c r="C43" s="105"/>
      <c r="D43" s="154" t="s">
        <v>2035</v>
      </c>
      <c r="E43" s="155"/>
      <c r="F43" s="155"/>
      <c r="G43" s="156"/>
      <c r="H43" s="154" t="s">
        <v>2035</v>
      </c>
      <c r="I43" s="155"/>
      <c r="J43" s="155"/>
      <c r="K43" s="156"/>
      <c r="L43" s="181" t="s">
        <v>2123</v>
      </c>
      <c r="M43" s="182"/>
      <c r="N43" s="182"/>
      <c r="O43" s="183"/>
      <c r="P43" s="178" t="s">
        <v>2606</v>
      </c>
      <c r="Q43" s="179"/>
      <c r="R43" s="179"/>
      <c r="S43" s="180"/>
      <c r="T43" s="154" t="s">
        <v>2035</v>
      </c>
      <c r="U43" s="155"/>
      <c r="V43" s="155"/>
      <c r="W43" s="156"/>
      <c r="X43" s="178" t="s">
        <v>2123</v>
      </c>
      <c r="Y43" s="179"/>
      <c r="Z43" s="179"/>
      <c r="AA43" s="180"/>
      <c r="AB43" s="181" t="s">
        <v>2669</v>
      </c>
      <c r="AC43" s="182"/>
      <c r="AD43" s="182"/>
      <c r="AE43" s="183"/>
    </row>
    <row r="44" spans="2:31" x14ac:dyDescent="0.3">
      <c r="B44" s="106"/>
      <c r="C44" s="107"/>
      <c r="D44" s="160"/>
      <c r="E44" s="161"/>
      <c r="F44" s="161"/>
      <c r="G44" s="162"/>
      <c r="H44" s="160"/>
      <c r="I44" s="161"/>
      <c r="J44" s="161"/>
      <c r="K44" s="162"/>
      <c r="L44" s="160"/>
      <c r="M44" s="161"/>
      <c r="N44" s="161"/>
      <c r="O44" s="162"/>
      <c r="P44" s="163" t="s">
        <v>2613</v>
      </c>
      <c r="Q44" s="164"/>
      <c r="R44" s="164"/>
      <c r="S44" s="165"/>
      <c r="T44" s="160"/>
      <c r="U44" s="161"/>
      <c r="V44" s="161"/>
      <c r="W44" s="162"/>
      <c r="X44" s="160"/>
      <c r="Y44" s="161"/>
      <c r="Z44" s="161"/>
      <c r="AA44" s="162"/>
      <c r="AB44" s="160"/>
      <c r="AC44" s="161"/>
      <c r="AD44" s="161"/>
      <c r="AE44" s="162"/>
    </row>
    <row r="45" spans="2:31" x14ac:dyDescent="0.3">
      <c r="B45" s="106"/>
      <c r="C45" s="107"/>
      <c r="D45" s="160"/>
      <c r="E45" s="161"/>
      <c r="F45" s="161"/>
      <c r="G45" s="162"/>
      <c r="H45" s="160"/>
      <c r="I45" s="161"/>
      <c r="J45" s="161"/>
      <c r="K45" s="162"/>
      <c r="L45" s="160"/>
      <c r="M45" s="161"/>
      <c r="N45" s="161"/>
      <c r="O45" s="162"/>
      <c r="P45" s="160"/>
      <c r="Q45" s="161"/>
      <c r="R45" s="161"/>
      <c r="S45" s="162"/>
      <c r="T45" s="160"/>
      <c r="U45" s="161"/>
      <c r="V45" s="161"/>
      <c r="W45" s="162"/>
      <c r="X45" s="160"/>
      <c r="Y45" s="161"/>
      <c r="Z45" s="161"/>
      <c r="AA45" s="162"/>
      <c r="AB45" s="160"/>
      <c r="AC45" s="161"/>
      <c r="AD45" s="161"/>
      <c r="AE45" s="162"/>
    </row>
    <row r="46" spans="2:31" x14ac:dyDescent="0.3">
      <c r="B46" s="106"/>
      <c r="C46" s="107"/>
      <c r="D46" s="160"/>
      <c r="E46" s="161"/>
      <c r="F46" s="161"/>
      <c r="G46" s="162"/>
      <c r="H46" s="160"/>
      <c r="I46" s="161"/>
      <c r="J46" s="161"/>
      <c r="K46" s="162"/>
      <c r="L46" s="160"/>
      <c r="M46" s="161"/>
      <c r="N46" s="161"/>
      <c r="O46" s="162"/>
      <c r="P46" s="160"/>
      <c r="Q46" s="161"/>
      <c r="R46" s="161"/>
      <c r="S46" s="162"/>
      <c r="T46" s="160"/>
      <c r="U46" s="161"/>
      <c r="V46" s="161"/>
      <c r="W46" s="162"/>
      <c r="X46" s="160"/>
      <c r="Y46" s="161"/>
      <c r="Z46" s="161"/>
      <c r="AA46" s="162"/>
      <c r="AB46" s="160"/>
      <c r="AC46" s="161"/>
      <c r="AD46" s="161"/>
      <c r="AE46" s="162"/>
    </row>
    <row r="47" spans="2:31" ht="17.25" thickBot="1" x14ac:dyDescent="0.35">
      <c r="B47" s="108"/>
      <c r="C47" s="109"/>
      <c r="D47" s="166"/>
      <c r="E47" s="167"/>
      <c r="F47" s="167"/>
      <c r="G47" s="168"/>
      <c r="H47" s="166"/>
      <c r="I47" s="167"/>
      <c r="J47" s="167"/>
      <c r="K47" s="168"/>
      <c r="L47" s="166"/>
      <c r="M47" s="167"/>
      <c r="N47" s="167"/>
      <c r="O47" s="168"/>
      <c r="P47" s="166"/>
      <c r="Q47" s="167"/>
      <c r="R47" s="167"/>
      <c r="S47" s="168"/>
      <c r="T47" s="166"/>
      <c r="U47" s="167"/>
      <c r="V47" s="167"/>
      <c r="W47" s="168"/>
      <c r="X47" s="166"/>
      <c r="Y47" s="167"/>
      <c r="Z47" s="167"/>
      <c r="AA47" s="168"/>
      <c r="AB47" s="166"/>
      <c r="AC47" s="167"/>
      <c r="AD47" s="167"/>
      <c r="AE47" s="168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40</v>
      </c>
      <c r="C50" s="71">
        <f t="shared" ref="C50:C56" si="1">B50*20/60</f>
        <v>13.333333333333334</v>
      </c>
      <c r="D50" s="1" t="s">
        <v>1272</v>
      </c>
      <c r="E50" s="1">
        <f>COUNTIF($E$16:$G$39, "C"&amp;"*")</f>
        <v>3</v>
      </c>
      <c r="F50" s="1"/>
      <c r="G50" s="1"/>
      <c r="H50" s="1"/>
      <c r="I50" s="1">
        <f>COUNTIF($I$16:$K$39, "C"&amp;"*")</f>
        <v>20</v>
      </c>
      <c r="J50" s="1"/>
      <c r="K50" s="1"/>
      <c r="L50" s="1"/>
      <c r="M50" s="1">
        <f>COUNTIF($M$16:$O$39, "C"&amp;"*")</f>
        <v>8</v>
      </c>
      <c r="N50" s="1"/>
      <c r="O50" s="1"/>
      <c r="P50" s="1"/>
      <c r="Q50" s="1">
        <f>COUNTIF($Q$16:$S$39, "C"&amp;"*")</f>
        <v>4</v>
      </c>
      <c r="R50" s="1"/>
      <c r="S50" s="1"/>
      <c r="T50" s="1"/>
      <c r="U50" s="1">
        <f>COUNTIF($U$16:$W$39, "C"&amp;"*")</f>
        <v>5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41</v>
      </c>
      <c r="C51" s="71">
        <f t="shared" si="1"/>
        <v>13.666666666666666</v>
      </c>
      <c r="D51" s="1" t="s">
        <v>1832</v>
      </c>
      <c r="E51" s="1">
        <f>COUNTIF($E$16:$G$39, "AC"&amp;"*")</f>
        <v>2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24</v>
      </c>
      <c r="R51" s="1"/>
      <c r="S51" s="1"/>
      <c r="T51" s="1"/>
      <c r="U51" s="1">
        <f>COUNTIF($U$16:$W$39, "AC"&amp;"*")</f>
        <v>15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43</v>
      </c>
      <c r="C52" s="71">
        <f t="shared" si="1"/>
        <v>14.333333333333334</v>
      </c>
      <c r="D52" s="1" t="s">
        <v>1273</v>
      </c>
      <c r="E52" s="1">
        <f>COUNTIF($E$16:$G$39, "P"&amp;"*")-COUNTIF($E$16:$G$39, "P1"&amp;"*")</f>
        <v>9</v>
      </c>
      <c r="F52" s="1"/>
      <c r="G52" s="1"/>
      <c r="H52" s="1"/>
      <c r="I52" s="1">
        <f>COUNTIF($I$16:$K$39, "P"&amp;"*")-COUNTIF($I$16:$K$39, "P1"&amp;"*")</f>
        <v>7</v>
      </c>
      <c r="J52" s="1"/>
      <c r="K52" s="1"/>
      <c r="L52" s="1"/>
      <c r="M52" s="1">
        <f>COUNTIF($M$16:$O$39, "P"&amp;"*")-COUNTIF($M$16:$O$39, "P1"&amp;"*")</f>
        <v>13</v>
      </c>
      <c r="N52" s="1"/>
      <c r="O52" s="1"/>
      <c r="P52" s="1"/>
      <c r="Q52" s="1">
        <f>COUNTIF($Q$16:$S$39, "P"&amp;"*")-COUNTIF($Q$16:$S$39, "P1"&amp;"*")</f>
        <v>3</v>
      </c>
      <c r="R52" s="1"/>
      <c r="S52" s="1"/>
      <c r="T52" s="1"/>
      <c r="U52" s="1">
        <f>COUNTIF($U$16:$W$39, "P"&amp;"*")-COUNTIF($U$16:$W$39, "P1"&amp;"*")</f>
        <v>4</v>
      </c>
      <c r="V52" s="1"/>
      <c r="W52" s="1"/>
      <c r="X52" s="1"/>
      <c r="Y52" s="1">
        <f>COUNTIF($Y$16:$AA$39, "P"&amp;"*")-COUNTIF($Y$16:$AA$39, "P1"&amp;"*")</f>
        <v>6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43</v>
      </c>
      <c r="C53" s="71">
        <f t="shared" si="1"/>
        <v>14.333333333333334</v>
      </c>
      <c r="D53" s="1" t="s">
        <v>1877</v>
      </c>
      <c r="E53" s="1">
        <f>COUNTIF($E$16:$G$39, "AP"&amp;"*")</f>
        <v>9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6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15</v>
      </c>
      <c r="Z53" s="1"/>
      <c r="AA53" s="1"/>
      <c r="AB53" s="1"/>
      <c r="AC53" s="1">
        <f>COUNTIF($AC$16:$AE$39, "AP"&amp;"*")</f>
        <v>13</v>
      </c>
      <c r="AD53" s="1"/>
      <c r="AE53" s="1"/>
    </row>
    <row r="54" spans="2:31" x14ac:dyDescent="0.3">
      <c r="B54" s="1">
        <f t="shared" si="0"/>
        <v>33</v>
      </c>
      <c r="C54" s="71">
        <f t="shared" si="1"/>
        <v>11</v>
      </c>
      <c r="D54" s="1" t="s">
        <v>1859</v>
      </c>
      <c r="E54" s="1">
        <f>COUNTIF($E$16:$G$39, 3) + COUNTIF($E$16:$G$39, "P1")</f>
        <v>5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5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10</v>
      </c>
      <c r="Z54" s="1"/>
      <c r="AA54" s="1"/>
      <c r="AB54" s="1"/>
      <c r="AC54" s="1">
        <f>COUNTIF($AC$16:$AE$39, 3)+COUNTIF($AC$16:$AE$39, "P1")</f>
        <v>1</v>
      </c>
      <c r="AD54" s="1"/>
      <c r="AE54" s="1"/>
    </row>
    <row r="55" spans="2:31" x14ac:dyDescent="0.3">
      <c r="B55" s="1">
        <f t="shared" si="0"/>
        <v>19</v>
      </c>
      <c r="C55" s="71">
        <f t="shared" si="1"/>
        <v>6.333333333333333</v>
      </c>
      <c r="D55" s="1" t="s">
        <v>1860</v>
      </c>
      <c r="E55" s="1">
        <f>COUNTIF($E$16:$G$39, 2)</f>
        <v>3</v>
      </c>
      <c r="F55" s="1"/>
      <c r="G55" s="1"/>
      <c r="H55" s="1"/>
      <c r="I55" s="1">
        <f>COUNTIF($I$16:$K$39, 2)</f>
        <v>4</v>
      </c>
      <c r="J55" s="1"/>
      <c r="K55" s="1"/>
      <c r="L55" s="1"/>
      <c r="M55" s="1">
        <f>COUNTIF($M$16:$O$39, 2)</f>
        <v>3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5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27</v>
      </c>
      <c r="C56" s="71">
        <f t="shared" si="1"/>
        <v>9</v>
      </c>
      <c r="D56" s="1" t="s">
        <v>1878</v>
      </c>
      <c r="E56" s="1">
        <f>COUNTIF($E$16:$G$39, 1) + COUNTIF($E$16:$G$39, 4)+ COUNTIF($E$16:$G$39, 5)</f>
        <v>5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6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2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494" priority="38" operator="equal">
      <formula>$B$14+0</formula>
    </cfRule>
    <cfRule type="cellIs" dxfId="493" priority="39" operator="equal">
      <formula>$B$14</formula>
    </cfRule>
  </conditionalFormatting>
  <conditionalFormatting sqref="C16:C39">
    <cfRule type="cellIs" dxfId="492" priority="37" operator="equal">
      <formula>$B$14+1</formula>
    </cfRule>
  </conditionalFormatting>
  <conditionalFormatting sqref="D12:AE12">
    <cfRule type="timePeriod" dxfId="491" priority="36" timePeriod="today">
      <formula>FLOOR(D12,1)=TODAY()</formula>
    </cfRule>
  </conditionalFormatting>
  <conditionalFormatting sqref="E16:G39">
    <cfRule type="notContainsBlanks" dxfId="490" priority="34">
      <formula>LEN(TRIM(E16))&gt;0</formula>
    </cfRule>
    <cfRule type="containsText" dxfId="489" priority="35" operator="containsText" text="1234567789">
      <formula>NOT(ISERROR(SEARCH("1234567789",E16)))</formula>
    </cfRule>
  </conditionalFormatting>
  <conditionalFormatting sqref="E16:G39">
    <cfRule type="containsText" dxfId="488" priority="31" operator="containsText" text="A">
      <formula>NOT(ISERROR(SEARCH("A",E16)))</formula>
    </cfRule>
    <cfRule type="containsText" dxfId="487" priority="32" operator="containsText" text="P">
      <formula>NOT(ISERROR(SEARCH("P",E16)))</formula>
    </cfRule>
    <cfRule type="containsText" dxfId="486" priority="33" operator="containsText" text="C">
      <formula>NOT(ISERROR(SEARCH("C",E16)))</formula>
    </cfRule>
  </conditionalFormatting>
  <conditionalFormatting sqref="I16:K39">
    <cfRule type="notContainsBlanks" dxfId="485" priority="29">
      <formula>LEN(TRIM(I16))&gt;0</formula>
    </cfRule>
    <cfRule type="containsText" dxfId="484" priority="30" operator="containsText" text="1234567789">
      <formula>NOT(ISERROR(SEARCH("1234567789",I16)))</formula>
    </cfRule>
  </conditionalFormatting>
  <conditionalFormatting sqref="I16:K39">
    <cfRule type="containsText" dxfId="483" priority="26" operator="containsText" text="A">
      <formula>NOT(ISERROR(SEARCH("A",I16)))</formula>
    </cfRule>
    <cfRule type="containsText" dxfId="482" priority="27" operator="containsText" text="P">
      <formula>NOT(ISERROR(SEARCH("P",I16)))</formula>
    </cfRule>
    <cfRule type="containsText" dxfId="481" priority="28" operator="containsText" text="C">
      <formula>NOT(ISERROR(SEARCH("C",I16)))</formula>
    </cfRule>
  </conditionalFormatting>
  <conditionalFormatting sqref="M16:O39">
    <cfRule type="notContainsBlanks" dxfId="480" priority="24">
      <formula>LEN(TRIM(M16))&gt;0</formula>
    </cfRule>
    <cfRule type="containsText" dxfId="479" priority="25" operator="containsText" text="1234567789">
      <formula>NOT(ISERROR(SEARCH("1234567789",M16)))</formula>
    </cfRule>
  </conditionalFormatting>
  <conditionalFormatting sqref="M16:O39">
    <cfRule type="containsText" dxfId="478" priority="21" operator="containsText" text="A">
      <formula>NOT(ISERROR(SEARCH("A",M16)))</formula>
    </cfRule>
    <cfRule type="containsText" dxfId="477" priority="22" operator="containsText" text="P">
      <formula>NOT(ISERROR(SEARCH("P",M16)))</formula>
    </cfRule>
    <cfRule type="containsText" dxfId="476" priority="23" operator="containsText" text="C">
      <formula>NOT(ISERROR(SEARCH("C",M16)))</formula>
    </cfRule>
  </conditionalFormatting>
  <conditionalFormatting sqref="Q16:S39">
    <cfRule type="notContainsBlanks" dxfId="475" priority="19">
      <formula>LEN(TRIM(Q16))&gt;0</formula>
    </cfRule>
    <cfRule type="containsText" dxfId="474" priority="20" operator="containsText" text="1234567789">
      <formula>NOT(ISERROR(SEARCH("1234567789",Q16)))</formula>
    </cfRule>
  </conditionalFormatting>
  <conditionalFormatting sqref="Q16:S39">
    <cfRule type="containsText" dxfId="473" priority="16" operator="containsText" text="A">
      <formula>NOT(ISERROR(SEARCH("A",Q16)))</formula>
    </cfRule>
    <cfRule type="containsText" dxfId="472" priority="17" operator="containsText" text="P">
      <formula>NOT(ISERROR(SEARCH("P",Q16)))</formula>
    </cfRule>
    <cfRule type="containsText" dxfId="471" priority="18" operator="containsText" text="C">
      <formula>NOT(ISERROR(SEARCH("C",Q16)))</formula>
    </cfRule>
  </conditionalFormatting>
  <conditionalFormatting sqref="U16:W39">
    <cfRule type="notContainsBlanks" dxfId="470" priority="14">
      <formula>LEN(TRIM(U16))&gt;0</formula>
    </cfRule>
    <cfRule type="containsText" dxfId="469" priority="15" operator="containsText" text="1234567789">
      <formula>NOT(ISERROR(SEARCH("1234567789",U16)))</formula>
    </cfRule>
  </conditionalFormatting>
  <conditionalFormatting sqref="U16:W39">
    <cfRule type="containsText" dxfId="468" priority="11" operator="containsText" text="A">
      <formula>NOT(ISERROR(SEARCH("A",U16)))</formula>
    </cfRule>
    <cfRule type="containsText" dxfId="467" priority="12" operator="containsText" text="P">
      <formula>NOT(ISERROR(SEARCH("P",U16)))</formula>
    </cfRule>
    <cfRule type="containsText" dxfId="466" priority="13" operator="containsText" text="C">
      <formula>NOT(ISERROR(SEARCH("C",U16)))</formula>
    </cfRule>
  </conditionalFormatting>
  <conditionalFormatting sqref="Y16:AA39">
    <cfRule type="notContainsBlanks" dxfId="465" priority="9">
      <formula>LEN(TRIM(Y16))&gt;0</formula>
    </cfRule>
    <cfRule type="containsText" dxfId="464" priority="10" operator="containsText" text="1234567789">
      <formula>NOT(ISERROR(SEARCH("1234567789",Y16)))</formula>
    </cfRule>
  </conditionalFormatting>
  <conditionalFormatting sqref="Y16:AA39">
    <cfRule type="containsText" dxfId="463" priority="6" operator="containsText" text="A">
      <formula>NOT(ISERROR(SEARCH("A",Y16)))</formula>
    </cfRule>
    <cfRule type="containsText" dxfId="462" priority="7" operator="containsText" text="P">
      <formula>NOT(ISERROR(SEARCH("P",Y16)))</formula>
    </cfRule>
    <cfRule type="containsText" dxfId="461" priority="8" operator="containsText" text="C">
      <formula>NOT(ISERROR(SEARCH("C",Y16)))</formula>
    </cfRule>
  </conditionalFormatting>
  <conditionalFormatting sqref="AC16:AE39">
    <cfRule type="notContainsBlanks" dxfId="460" priority="4">
      <formula>LEN(TRIM(AC16))&gt;0</formula>
    </cfRule>
    <cfRule type="containsText" dxfId="459" priority="5" operator="containsText" text="1234567789">
      <formula>NOT(ISERROR(SEARCH("1234567789",AC16)))</formula>
    </cfRule>
  </conditionalFormatting>
  <conditionalFormatting sqref="AC16:AE39">
    <cfRule type="containsText" dxfId="458" priority="1" operator="containsText" text="A">
      <formula>NOT(ISERROR(SEARCH("A",AC16)))</formula>
    </cfRule>
    <cfRule type="containsText" dxfId="457" priority="2" operator="containsText" text="P">
      <formula>NOT(ISERROR(SEARCH("P",AC16)))</formula>
    </cfRule>
    <cfRule type="containsText" dxfId="456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32</vt:i4>
      </vt:variant>
    </vt:vector>
  </HeadingPairs>
  <TitlesOfParts>
    <vt:vector size="32" baseType="lpstr">
      <vt:lpstr>P.D.S_2023.04.24_W17</vt:lpstr>
      <vt:lpstr>P.D.S_2023.04.17_W16</vt:lpstr>
      <vt:lpstr>습관 Tracker</vt:lpstr>
      <vt:lpstr>P.D.S_날짜변경</vt:lpstr>
      <vt:lpstr>P.D.S_2023.04.10_W15</vt:lpstr>
      <vt:lpstr>P.D.S_2023.04.03_W14</vt:lpstr>
      <vt:lpstr>P.D.S_2023.03.27_W13</vt:lpstr>
      <vt:lpstr>P.D.S_2023.03.20_W12</vt:lpstr>
      <vt:lpstr>P.D.S_2023.03.13_W11</vt:lpstr>
      <vt:lpstr>P.D.S_2023.03.06_W10</vt:lpstr>
      <vt:lpstr>P.D.S_2023.02.27_W09</vt:lpstr>
      <vt:lpstr>P.D.S_2023.02.20_W08</vt:lpstr>
      <vt:lpstr>P.D.S_2023.02.13_W07</vt:lpstr>
      <vt:lpstr>P.D.S_2023.02.06_W06</vt:lpstr>
      <vt:lpstr>P.D.S_2023.01.30_W05</vt:lpstr>
      <vt:lpstr>P.D.S_2023.01.23_W04</vt:lpstr>
      <vt:lpstr>P.D.S_2023.01.16_W03</vt:lpstr>
      <vt:lpstr>P.D.S_2023.01.09_W02</vt:lpstr>
      <vt:lpstr>P.D.S_2023.01.02_W01</vt:lpstr>
      <vt:lpstr>P.D.S_2022.12.26</vt:lpstr>
      <vt:lpstr>P.D.S_2022.12.19</vt:lpstr>
      <vt:lpstr>P.D.S_2022.12.12</vt:lpstr>
      <vt:lpstr>P.D.S_2022.12.05</vt:lpstr>
      <vt:lpstr>P.D.S_2022.11.28</vt:lpstr>
      <vt:lpstr>P.D.S_2022.11.21</vt:lpstr>
      <vt:lpstr>P.D.S_2022.11.14</vt:lpstr>
      <vt:lpstr>P.D.S_2022.11.07</vt:lpstr>
      <vt:lpstr>P.D.S_2022.10.31</vt:lpstr>
      <vt:lpstr>P.D.S_2022.10.24</vt:lpstr>
      <vt:lpstr>P.D.S_2022.10.17</vt:lpstr>
      <vt:lpstr>P.D.S_2022.10.10</vt:lpstr>
      <vt:lpstr>복리의 노력</vt:lpstr>
    </vt:vector>
  </TitlesOfParts>
  <Company>KNJ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jcseo</dc:creator>
  <cp:lastModifiedBy>jcseo</cp:lastModifiedBy>
  <cp:lastPrinted>2023-01-05T01:34:18Z</cp:lastPrinted>
  <dcterms:created xsi:type="dcterms:W3CDTF">2022-06-06T01:05:08Z</dcterms:created>
  <dcterms:modified xsi:type="dcterms:W3CDTF">2023-04-26T11:36:10Z</dcterms:modified>
</cp:coreProperties>
</file>