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orting Hardware" sheetId="1" r:id="rId4"/>
  </sheets>
  <definedNames/>
  <calcPr/>
</workbook>
</file>

<file path=xl/sharedStrings.xml><?xml version="1.0" encoding="utf-8"?>
<sst xmlns="http://schemas.openxmlformats.org/spreadsheetml/2006/main" count="44" uniqueCount="41">
  <si>
    <t>Part</t>
  </si>
  <si>
    <t>Price</t>
  </si>
  <si>
    <t>Quantity</t>
  </si>
  <si>
    <t>Part #</t>
  </si>
  <si>
    <t>Retailer</t>
  </si>
  <si>
    <t>Webpage</t>
  </si>
  <si>
    <t>Subtotal</t>
  </si>
  <si>
    <t>Datasheet</t>
  </si>
  <si>
    <t>HC05</t>
  </si>
  <si>
    <t>Cuifatizviyfx8bgn</t>
  </si>
  <si>
    <t>Amazon</t>
  </si>
  <si>
    <t>https://a.co/d/dJjJUVw</t>
  </si>
  <si>
    <t>https://components101.com/sites/default/files/component_datasheet/HC-05%20Datasheet.pdf</t>
  </si>
  <si>
    <t>Solenoid</t>
  </si>
  <si>
    <t>N/A</t>
  </si>
  <si>
    <t>Adafruit</t>
  </si>
  <si>
    <t>https://www.adafruit.com/product/2776</t>
  </si>
  <si>
    <t>https://cdn-shop.adafruit.com/product-files/2776/solenoid_driver.pdf</t>
  </si>
  <si>
    <t>DC geared motors</t>
  </si>
  <si>
    <t>1738-1271-ND</t>
  </si>
  <si>
    <t>Digikey</t>
  </si>
  <si>
    <t>https://www.digikey.com/short/c8v8fhh7</t>
  </si>
  <si>
    <t>https://mm.digikey.com/Volume0/opasdata/d220001/medias/docus/2552/FIT0492-B_Web.pdf</t>
  </si>
  <si>
    <t>DC motors</t>
  </si>
  <si>
    <t>PPN7PA12C1</t>
  </si>
  <si>
    <t>https://www.digikey.com/short/45qmpznv</t>
  </si>
  <si>
    <t>https://mm.digikey.com/Volume0/opasdata/d220001/medias/docus/571/PPN7PA12C1.pdf</t>
  </si>
  <si>
    <t>PIC Kit 5</t>
  </si>
  <si>
    <t>PG164150</t>
  </si>
  <si>
    <t>Mouser</t>
  </si>
  <si>
    <t>https://www.mouser.com/ProductDetail/Microchip-Technology/PG164150?qs=ulEaXIWI0c8vHVWqoqZ8Uw%3D%3D</t>
  </si>
  <si>
    <t>https://www.mouser.com/datasheet/2/268/MPLAB_PICkit_5_In_Circuit_Debugger_Users_Guide_500-3193386.pdf</t>
  </si>
  <si>
    <t>Batteries</t>
  </si>
  <si>
    <t>LFP18650E-1500</t>
  </si>
  <si>
    <t>rpe-na</t>
  </si>
  <si>
    <t>https://rpe-na.com/product/k2-energy-3-2v-1-5ah-lithium-iron-phosphate-energy-cells-lfp18650e-1500/</t>
  </si>
  <si>
    <t>Tank Kit</t>
  </si>
  <si>
    <t>ROB0153</t>
  </si>
  <si>
    <t>https://www.digikey.com/short/2h3rjdtw</t>
  </si>
  <si>
    <t>https://mm.digikey.com/Volume0/opasdata/d220001/medias/docus/697/ROB0153_Web.pdf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</si>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</sst>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vertical="bottom"/>
    </xf>
    <xf borderId="3" fillId="0" fontId="2" numFmtId="164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horizontal="center" vertical="bottom"/>
    </xf>
    <xf borderId="3" fillId="2" fontId="2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shrinkToFit="0" vertical="bottom" wrapText="0"/>
    </xf>
    <xf borderId="4" fillId="2" fontId="2" numFmtId="164" xfId="0" applyAlignment="1" applyBorder="1" applyFont="1" applyNumberFormat="1">
      <alignment horizontal="right" readingOrder="0" vertical="bottom"/>
    </xf>
    <xf borderId="3" fillId="0" fontId="4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horizontal="center" readingOrder="0" vertical="bottom"/>
    </xf>
    <xf borderId="0" fillId="0" fontId="2" numFmtId="164" xfId="0" applyAlignment="1" applyFont="1" applyNumberFormat="1">
      <alignment horizontal="right" vertical="bottom"/>
    </xf>
    <xf borderId="6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shrinkToFit="0" vertical="bottom" wrapText="0"/>
    </xf>
    <xf borderId="6" fillId="0" fontId="2" numFmtId="164" xfId="0" applyAlignment="1" applyBorder="1" applyFont="1" applyNumberForma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5" fillId="0" fontId="2" numFmtId="0" xfId="0" applyAlignment="1" applyBorder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0" xfId="0" applyAlignment="1" applyFont="1">
      <alignment horizontal="center" vertical="top"/>
    </xf>
    <xf borderId="6" fillId="0" fontId="2" numFmtId="164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7" fillId="0" fontId="2" numFmtId="0" xfId="0" applyAlignment="1" applyBorder="1" applyFont="1">
      <alignment horizontal="center" readingOrder="0"/>
    </xf>
    <xf borderId="1" fillId="0" fontId="7" numFmtId="164" xfId="0" applyAlignment="1" applyBorder="1" applyFont="1" applyNumberFormat="1">
      <alignment horizontal="right" readingOrder="0"/>
    </xf>
    <xf borderId="8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 shrinkToFit="0" wrapText="0"/>
    </xf>
    <xf borderId="8" fillId="0" fontId="2" numFmtId="164" xfId="0" applyAlignment="1" applyBorder="1" applyFont="1" applyNumberFormat="1">
      <alignment horizontal="right" readingOrder="0"/>
    </xf>
    <xf borderId="1" fillId="0" fontId="9" numFmtId="0" xfId="0" applyAlignment="1" applyBorder="1" applyFont="1">
      <alignment readingOrder="0" shrinkToFit="0" wrapText="0"/>
    </xf>
    <xf borderId="0" fillId="0" fontId="2" numFmtId="0" xfId="0" applyAlignment="1" applyFont="1">
      <alignment horizontal="center" readingOrder="0"/>
    </xf>
    <xf borderId="0" fillId="0" fontId="7" numFmtId="164" xfId="0" applyAlignment="1" applyFont="1" applyNumberFormat="1">
      <alignment horizontal="right" readingOrder="0"/>
    </xf>
    <xf borderId="9" fillId="0" fontId="10" numFmtId="0" xfId="0" applyAlignment="1" applyBorder="1" applyFont="1">
      <alignment horizontal="right" readingOrder="0" shrinkToFit="0" wrapText="0"/>
    </xf>
    <xf borderId="10" fillId="0" fontId="10" numFmtId="164" xfId="0" applyAlignment="1" applyBorder="1" applyFont="1" applyNumberFormat="1">
      <alignment horizontal="right" readingOrder="0"/>
    </xf>
    <xf borderId="0" fillId="0" fontId="2" numFmtId="164" xfId="0" applyAlignment="1" applyFont="1" applyNumberForma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Supporting Hardwa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" displayName="Table_1" id="1">
  <tableColumns count="8">
    <tableColumn name="Part" id="1"/>
    <tableColumn name="Price" id="2"/>
    <tableColumn name="Quantity" id="3"/>
    <tableColumn name="Part #" id="4"/>
    <tableColumn name="Retailer" id="5"/>
    <tableColumn name="Webpage" id="6"/>
    <tableColumn name="Subtotal" id="7"/>
    <tableColumn name="Datasheet" id="8"/>
  </tableColumns>
  <tableStyleInfo name="Supporting Hardwa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pe-na.com/product/k2-energy-3-2v-1-5ah-lithium-iron-phosphate-energy-cells-lfp18650e-1500/" TargetMode="External"/><Relationship Id="rId10" Type="http://schemas.openxmlformats.org/officeDocument/2006/relationships/hyperlink" Target="https://www.mouser.com/datasheet/2/268/MPLAB_PICkit_5_In_Circuit_Debugger_Users_Guide_500-3193386.pdf" TargetMode="External"/><Relationship Id="rId13" Type="http://schemas.openxmlformats.org/officeDocument/2006/relationships/hyperlink" Target="https://mm.digikey.com/Volume0/opasdata/d220001/medias/docus/697/ROB0153_Web.pdf" TargetMode="External"/><Relationship Id="rId12" Type="http://schemas.openxmlformats.org/officeDocument/2006/relationships/hyperlink" Target="https://www.digikey.com/short/2h3rjdtw" TargetMode="External"/><Relationship Id="rId1" Type="http://schemas.openxmlformats.org/officeDocument/2006/relationships/hyperlink" Target="https://a.co/d/dJjJUVw" TargetMode="External"/><Relationship Id="rId2" Type="http://schemas.openxmlformats.org/officeDocument/2006/relationships/hyperlink" Target="https://components101.com/sites/default/files/component_datasheet/HC-05%20Datasheet.pdf" TargetMode="External"/><Relationship Id="rId3" Type="http://schemas.openxmlformats.org/officeDocument/2006/relationships/hyperlink" Target="https://www.adafruit.com/product/2776" TargetMode="External"/><Relationship Id="rId4" Type="http://schemas.openxmlformats.org/officeDocument/2006/relationships/hyperlink" Target="https://cdn-shop.adafruit.com/product-files/2776/solenoid_driver.pdf" TargetMode="External"/><Relationship Id="rId9" Type="http://schemas.openxmlformats.org/officeDocument/2006/relationships/hyperlink" Target="https://www.mouser.com/ProductDetail/Microchip-Technology/PG164150?qs=ulEaXIWI0c8vHVWqoqZ8Uw%3D%3D" TargetMode="External"/><Relationship Id="rId14" Type="http://schemas.openxmlformats.org/officeDocument/2006/relationships/drawing" Target="../drawings/drawing1.xml"/><Relationship Id="rId16" Type="http://schemas.openxmlformats.org/officeDocument/2006/relationships/table" Target="../tables/table1.xml"/><Relationship Id="rId5" Type="http://schemas.openxmlformats.org/officeDocument/2006/relationships/hyperlink" Target="https://www.digikey.com/short/c8v8fhh7" TargetMode="External"/><Relationship Id="rId6" Type="http://schemas.openxmlformats.org/officeDocument/2006/relationships/hyperlink" Target="https://mm.digikey.com/Volume0/opasdata/d220001/medias/docus/2552/FIT0492-B_Web.pdf" TargetMode="External"/><Relationship Id="rId7" Type="http://schemas.openxmlformats.org/officeDocument/2006/relationships/hyperlink" Target="https://www.digikey.com/short/45qmpznv" TargetMode="External"/><Relationship Id="rId8" Type="http://schemas.openxmlformats.org/officeDocument/2006/relationships/hyperlink" Target="https://mm.digikey.com/Volume0/opasdata/d220001/medias/docus/571/PPN7PA12C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.88"/>
    <col customWidth="1" min="3" max="3" width="6.75"/>
    <col customWidth="1" min="4" max="5" width="15.13"/>
    <col customWidth="1" min="6" max="6" width="12.63"/>
    <col customWidth="1" min="7" max="7" width="13.5"/>
    <col customWidth="1" min="8" max="8" width="18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3" t="s">
        <v>7</v>
      </c>
    </row>
    <row r="2">
      <c r="A2" s="4" t="s">
        <v>8</v>
      </c>
      <c r="B2" s="5">
        <f>C2*7.99</f>
        <v>7.99</v>
      </c>
      <c r="C2" s="6">
        <v>1.0</v>
      </c>
      <c r="D2" s="7" t="s">
        <v>9</v>
      </c>
      <c r="E2" s="6" t="s">
        <v>10</v>
      </c>
      <c r="F2" s="8" t="s">
        <v>11</v>
      </c>
      <c r="G2" s="9">
        <v>7.99</v>
      </c>
      <c r="H2" s="10" t="s">
        <v>12</v>
      </c>
    </row>
    <row r="3">
      <c r="A3" s="11" t="s">
        <v>13</v>
      </c>
      <c r="B3" s="12">
        <f>C3*4.95</f>
        <v>4.95</v>
      </c>
      <c r="C3" s="13">
        <v>1.0</v>
      </c>
      <c r="D3" s="14" t="s">
        <v>14</v>
      </c>
      <c r="E3" s="13" t="s">
        <v>15</v>
      </c>
      <c r="F3" s="15" t="s">
        <v>16</v>
      </c>
      <c r="G3" s="16">
        <v>4.95</v>
      </c>
      <c r="H3" s="17" t="s">
        <v>17</v>
      </c>
    </row>
    <row r="4">
      <c r="A4" s="18" t="s">
        <v>18</v>
      </c>
      <c r="B4" s="19">
        <v>11.9</v>
      </c>
      <c r="C4" s="13">
        <v>2.0</v>
      </c>
      <c r="D4" s="14" t="s">
        <v>19</v>
      </c>
      <c r="E4" s="13" t="s">
        <v>20</v>
      </c>
      <c r="F4" s="15" t="s">
        <v>21</v>
      </c>
      <c r="G4" s="16">
        <f>11.9*2</f>
        <v>23.8</v>
      </c>
      <c r="H4" s="17" t="s">
        <v>22</v>
      </c>
    </row>
    <row r="5">
      <c r="A5" s="18" t="s">
        <v>23</v>
      </c>
      <c r="B5" s="19">
        <v>3.34</v>
      </c>
      <c r="C5" s="13">
        <v>2.0</v>
      </c>
      <c r="D5" s="20" t="s">
        <v>24</v>
      </c>
      <c r="E5" s="13" t="s">
        <v>20</v>
      </c>
      <c r="F5" s="15" t="s">
        <v>25</v>
      </c>
      <c r="G5" s="21">
        <f>3.34*2</f>
        <v>6.68</v>
      </c>
      <c r="H5" s="17" t="s">
        <v>26</v>
      </c>
    </row>
    <row r="6">
      <c r="A6" s="22" t="s">
        <v>27</v>
      </c>
      <c r="B6" s="12">
        <f>C6*94.99</f>
        <v>94.99</v>
      </c>
      <c r="C6" s="13">
        <v>1.0</v>
      </c>
      <c r="D6" s="23" t="s">
        <v>28</v>
      </c>
      <c r="E6" s="13" t="s">
        <v>29</v>
      </c>
      <c r="F6" s="15" t="s">
        <v>30</v>
      </c>
      <c r="G6" s="16">
        <v>94.99</v>
      </c>
      <c r="H6" s="17" t="s">
        <v>31</v>
      </c>
    </row>
    <row r="7">
      <c r="A7" s="22" t="s">
        <v>32</v>
      </c>
      <c r="B7" s="12">
        <v>2.88</v>
      </c>
      <c r="C7" s="13">
        <v>20.0</v>
      </c>
      <c r="D7" s="14" t="s">
        <v>33</v>
      </c>
      <c r="E7" s="13" t="s">
        <v>34</v>
      </c>
      <c r="F7" s="15" t="s">
        <v>35</v>
      </c>
      <c r="G7" s="16">
        <f>2.88*20</f>
        <v>57.6</v>
      </c>
      <c r="H7" s="24" t="s">
        <v>14</v>
      </c>
    </row>
    <row r="8">
      <c r="A8" s="25" t="s">
        <v>36</v>
      </c>
      <c r="B8" s="26">
        <v>25.0</v>
      </c>
      <c r="C8" s="27">
        <v>1.0</v>
      </c>
      <c r="D8" s="28" t="s">
        <v>37</v>
      </c>
      <c r="E8" s="27" t="s">
        <v>20</v>
      </c>
      <c r="F8" s="29" t="s">
        <v>38</v>
      </c>
      <c r="G8" s="30">
        <v>25.0</v>
      </c>
      <c r="H8" s="31" t="s">
        <v>39</v>
      </c>
    </row>
    <row r="9">
      <c r="A9" s="32"/>
      <c r="B9" s="33"/>
      <c r="C9" s="32"/>
      <c r="D9" s="32"/>
      <c r="E9" s="32"/>
      <c r="F9" s="34" t="s">
        <v>40</v>
      </c>
      <c r="G9" s="35">
        <f>SUM(G2:G8)</f>
        <v>221.01</v>
      </c>
      <c r="H9" s="36"/>
    </row>
  </sheetData>
  <hyperlinks>
    <hyperlink r:id="rId1" ref="F2"/>
    <hyperlink r:id="rId2" ref="H2"/>
    <hyperlink r:id="rId3" ref="F3"/>
    <hyperlink r:id="rId4" ref="H3"/>
    <hyperlink r:id="rId5" ref="F4"/>
    <hyperlink r:id="rId6" ref="H4"/>
    <hyperlink r:id="rId7" ref="F5"/>
    <hyperlink r:id="rId8" ref="H5"/>
    <hyperlink r:id="rId9" ref="F6"/>
    <hyperlink r:id="rId10" ref="H6"/>
    <hyperlink r:id="rId11" ref="F7"/>
    <hyperlink r:id="rId12" ref="F8"/>
    <hyperlink r:id="rId13" ref="H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4"/>
  <tableParts count="1">
    <tablePart r:id="rId16"/>
  </tableParts>
</worksheet>
</file>