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wsl.localhost\Ubuntu\home\fabian_fuentes\repos\sisepuede_region_nbs\georgia\data\"/>
    </mc:Choice>
  </mc:AlternateContent>
  <xr:revisionPtr revIDLastSave="0" documentId="13_ncr:1_{6302F4A7-B37F-475D-9725-C0388001185E}" xr6:coauthVersionLast="47" xr6:coauthVersionMax="47" xr10:uidLastSave="{00000000-0000-0000-0000-000000000000}"/>
  <bookViews>
    <workbookView xWindow="-108" yWindow="-108" windowWidth="23256" windowHeight="13896" xr2:uid="{00000000-000D-0000-FFFF-FFFF00000000}"/>
  </bookViews>
  <sheets>
    <sheet name="main" sheetId="1" r:id="rId1"/>
    <sheet name="yaml" sheetId="2" r:id="rId2"/>
  </sheets>
  <definedNames>
    <definedName name="_xlnm._FilterDatabase" localSheetId="0" hidden="1">main!$A$1:$N$62</definedName>
    <definedName name="_xlnm._FilterDatabase" localSheetId="1" hidden="1">yaml!$E$1:$H$62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F3" i="2"/>
  <c r="G3" i="2"/>
  <c r="H3" i="2"/>
  <c r="E4" i="2"/>
  <c r="F4" i="2"/>
  <c r="G4" i="2"/>
  <c r="H4" i="2"/>
  <c r="E5" i="2"/>
  <c r="F5" i="2"/>
  <c r="G5" i="2"/>
  <c r="H5" i="2"/>
  <c r="E6" i="2"/>
  <c r="F6" i="2"/>
  <c r="G6" i="2"/>
  <c r="H6" i="2"/>
  <c r="E7" i="2"/>
  <c r="F7" i="2"/>
  <c r="G7" i="2"/>
  <c r="H7" i="2"/>
  <c r="E8" i="2"/>
  <c r="F8" i="2"/>
  <c r="G8" i="2"/>
  <c r="H8" i="2"/>
  <c r="E9" i="2"/>
  <c r="F9" i="2"/>
  <c r="G9" i="2"/>
  <c r="H9" i="2"/>
  <c r="E10" i="2"/>
  <c r="F10" i="2"/>
  <c r="G10" i="2"/>
  <c r="H10" i="2"/>
  <c r="E11" i="2"/>
  <c r="F11" i="2"/>
  <c r="G11" i="2"/>
  <c r="H11" i="2"/>
  <c r="E12" i="2"/>
  <c r="F12" i="2"/>
  <c r="G12" i="2"/>
  <c r="H12" i="2"/>
  <c r="E13" i="2"/>
  <c r="F13" i="2"/>
  <c r="G13" i="2"/>
  <c r="H13" i="2"/>
  <c r="E14" i="2"/>
  <c r="F14" i="2"/>
  <c r="G14" i="2"/>
  <c r="H14" i="2"/>
  <c r="E15" i="2"/>
  <c r="F15" i="2"/>
  <c r="G15" i="2"/>
  <c r="H15" i="2"/>
  <c r="E16" i="2"/>
  <c r="F16" i="2"/>
  <c r="G16" i="2"/>
  <c r="H16" i="2"/>
  <c r="E17" i="2"/>
  <c r="F17" i="2"/>
  <c r="G17" i="2"/>
  <c r="H17" i="2"/>
  <c r="E18" i="2"/>
  <c r="F18" i="2"/>
  <c r="G18" i="2"/>
  <c r="H18" i="2"/>
  <c r="E19" i="2"/>
  <c r="F19" i="2"/>
  <c r="G19" i="2"/>
  <c r="H19" i="2"/>
  <c r="E20" i="2"/>
  <c r="F20" i="2"/>
  <c r="G20" i="2"/>
  <c r="H20" i="2"/>
  <c r="E21" i="2"/>
  <c r="F21" i="2"/>
  <c r="G21" i="2"/>
  <c r="H21" i="2"/>
  <c r="E22" i="2"/>
  <c r="F22" i="2"/>
  <c r="G22" i="2"/>
  <c r="H22" i="2"/>
  <c r="E23" i="2"/>
  <c r="F23" i="2"/>
  <c r="G23" i="2"/>
  <c r="H23" i="2"/>
  <c r="E24" i="2"/>
  <c r="F24" i="2"/>
  <c r="G24" i="2"/>
  <c r="H24" i="2"/>
  <c r="E25" i="2"/>
  <c r="F25" i="2"/>
  <c r="G25" i="2"/>
  <c r="H25" i="2"/>
  <c r="E26" i="2"/>
  <c r="F26" i="2"/>
  <c r="G26" i="2"/>
  <c r="H26" i="2"/>
  <c r="E27" i="2"/>
  <c r="F27" i="2"/>
  <c r="G27" i="2"/>
  <c r="H27" i="2"/>
  <c r="E28" i="2"/>
  <c r="F28" i="2"/>
  <c r="G28" i="2"/>
  <c r="H28" i="2"/>
  <c r="E29" i="2"/>
  <c r="F29" i="2"/>
  <c r="G29" i="2"/>
  <c r="H29" i="2"/>
  <c r="E30" i="2"/>
  <c r="F30" i="2"/>
  <c r="G30" i="2"/>
  <c r="H30" i="2"/>
  <c r="E31" i="2"/>
  <c r="F31" i="2"/>
  <c r="G31" i="2"/>
  <c r="H31" i="2"/>
  <c r="E32" i="2"/>
  <c r="F32" i="2"/>
  <c r="G32" i="2"/>
  <c r="H32" i="2"/>
  <c r="E33" i="2"/>
  <c r="F33" i="2"/>
  <c r="G33" i="2"/>
  <c r="H33" i="2"/>
  <c r="E34" i="2"/>
  <c r="F34" i="2"/>
  <c r="G34" i="2"/>
  <c r="H34" i="2"/>
  <c r="E35" i="2"/>
  <c r="F35" i="2"/>
  <c r="G35" i="2"/>
  <c r="H35" i="2"/>
  <c r="E36" i="2"/>
  <c r="F36" i="2"/>
  <c r="G36" i="2"/>
  <c r="H36" i="2"/>
  <c r="E37" i="2"/>
  <c r="F37" i="2"/>
  <c r="G37" i="2"/>
  <c r="H37" i="2"/>
  <c r="E38" i="2"/>
  <c r="F38" i="2"/>
  <c r="G38" i="2"/>
  <c r="H38" i="2"/>
  <c r="E39" i="2"/>
  <c r="F39" i="2"/>
  <c r="G39" i="2"/>
  <c r="H39" i="2"/>
  <c r="E40" i="2"/>
  <c r="F40" i="2"/>
  <c r="G40" i="2"/>
  <c r="H40" i="2"/>
  <c r="E41" i="2"/>
  <c r="F41" i="2"/>
  <c r="G41" i="2"/>
  <c r="H41" i="2"/>
  <c r="E42" i="2"/>
  <c r="F42" i="2"/>
  <c r="G42" i="2"/>
  <c r="H42" i="2"/>
  <c r="E43" i="2"/>
  <c r="F43" i="2"/>
  <c r="G43" i="2"/>
  <c r="H43" i="2"/>
  <c r="E44" i="2"/>
  <c r="F44" i="2"/>
  <c r="G44" i="2"/>
  <c r="H44" i="2"/>
  <c r="E45" i="2"/>
  <c r="F45" i="2"/>
  <c r="G45" i="2"/>
  <c r="H45" i="2"/>
  <c r="E46" i="2"/>
  <c r="F46" i="2"/>
  <c r="G46" i="2"/>
  <c r="H46" i="2"/>
  <c r="E47" i="2"/>
  <c r="F47" i="2"/>
  <c r="G47" i="2"/>
  <c r="H47" i="2"/>
  <c r="E48" i="2"/>
  <c r="F48" i="2"/>
  <c r="G48" i="2"/>
  <c r="H48" i="2"/>
  <c r="E49" i="2"/>
  <c r="F49" i="2"/>
  <c r="G49" i="2"/>
  <c r="H49" i="2"/>
  <c r="E50" i="2"/>
  <c r="F50" i="2"/>
  <c r="G50" i="2"/>
  <c r="H50" i="2"/>
  <c r="E51" i="2"/>
  <c r="F51" i="2"/>
  <c r="G51" i="2"/>
  <c r="H51" i="2"/>
  <c r="E52" i="2"/>
  <c r="F52" i="2"/>
  <c r="G52" i="2"/>
  <c r="H52" i="2"/>
  <c r="E53" i="2"/>
  <c r="F53" i="2"/>
  <c r="G53" i="2"/>
  <c r="H53" i="2"/>
  <c r="E54" i="2"/>
  <c r="F54" i="2"/>
  <c r="G54" i="2"/>
  <c r="H54" i="2"/>
  <c r="E55" i="2"/>
  <c r="F55" i="2"/>
  <c r="G55" i="2"/>
  <c r="H55" i="2"/>
  <c r="E56" i="2"/>
  <c r="F56" i="2"/>
  <c r="G56" i="2"/>
  <c r="H56" i="2"/>
  <c r="E57" i="2"/>
  <c r="F57" i="2"/>
  <c r="G57" i="2"/>
  <c r="H57" i="2"/>
  <c r="E58" i="2"/>
  <c r="F58" i="2"/>
  <c r="G58" i="2"/>
  <c r="H58" i="2"/>
  <c r="E59" i="2"/>
  <c r="F59" i="2"/>
  <c r="G59" i="2"/>
  <c r="H59" i="2"/>
  <c r="E60" i="2"/>
  <c r="F60" i="2"/>
  <c r="G60" i="2"/>
  <c r="H60" i="2"/>
  <c r="E61" i="2"/>
  <c r="F61" i="2"/>
  <c r="G61" i="2"/>
  <c r="H61" i="2"/>
  <c r="E62" i="2"/>
  <c r="F62" i="2"/>
  <c r="G62" i="2"/>
  <c r="H62" i="2"/>
  <c r="H2" i="2"/>
  <c r="G2" i="2"/>
  <c r="F2" i="2"/>
  <c r="E2" i="2"/>
</calcChain>
</file>

<file path=xl/sharedStrings.xml><?xml version="1.0" encoding="utf-8"?>
<sst xmlns="http://schemas.openxmlformats.org/spreadsheetml/2006/main" count="771" uniqueCount="386">
  <si>
    <t>sector</t>
  </si>
  <si>
    <t>transformation_code</t>
  </si>
  <si>
    <t>transformation_name</t>
  </si>
  <si>
    <t>transformation_description</t>
  </si>
  <si>
    <t>transformation_unit</t>
  </si>
  <si>
    <t>AFOLU</t>
  </si>
  <si>
    <t>TX:AGRC:DEC_CH4_RICE</t>
  </si>
  <si>
    <t>Improve rice management</t>
  </si>
  <si>
    <t>% reduction in methane emitted from rice production</t>
  </si>
  <si>
    <t>by 2050</t>
  </si>
  <si>
    <t>TX:AGRC:DEC_EXPORTS</t>
  </si>
  <si>
    <t>Decrease Exports</t>
  </si>
  <si>
    <t>% reduction in agricultural exports</t>
  </si>
  <si>
    <t>TX:AGRC:DEC_LOSSES_SUPPLY_CHAIN</t>
  </si>
  <si>
    <t>Reduce supply chain losses</t>
  </si>
  <si>
    <t>% reduction in food waste in supply chain</t>
  </si>
  <si>
    <t>TX:AGRC:INC_CONSERVATION_AGRICULTURE</t>
  </si>
  <si>
    <t>Expand conservation agriculture</t>
  </si>
  <si>
    <t>% of all crop classes adopt conservation agriculture</t>
  </si>
  <si>
    <t>TX:AGRC:INC_PRODUCTIVITY</t>
  </si>
  <si>
    <t>Improve crop productivity</t>
  </si>
  <si>
    <t>% increase in crop productivity</t>
  </si>
  <si>
    <t>TX:LNDU:DEC_DEFORESTATION</t>
  </si>
  <si>
    <t>Stop deforestation</t>
  </si>
  <si>
    <t>TX:LNDU:DEC_SOC_LOSS_PASTURES</t>
  </si>
  <si>
    <t>Expand sustainable grazing practices</t>
  </si>
  <si>
    <t>TX:LNDU:INC_REFORESTATION</t>
  </si>
  <si>
    <t>Increase Reforestation</t>
  </si>
  <si>
    <t>TX:LNDU:INC_SILVOPASTURE</t>
  </si>
  <si>
    <t>Expand silvopasture</t>
  </si>
  <si>
    <t>Increase the use of silvopasture; modeled by shifting 30% of pasture (in final time period) to secondary forests over time; livestock carrying capacities increase to meet the change, while pasture fractions of grassland decrease.</t>
  </si>
  <si>
    <t>TX:LSMM:INC_CAPTURE_BIOGAS</t>
  </si>
  <si>
    <t>Increase biogas capture at anaerobic decomposition facilities</t>
  </si>
  <si>
    <t>Increase the fraction of biogas that is captured at manure treated at anaerobic livestock manure treatment facilities</t>
  </si>
  <si>
    <t>TX:LSMM:INC_MANAGEMENT_CATTLE_PIGS</t>
  </si>
  <si>
    <t>Improve manure management for cattle and pigs</t>
  </si>
  <si>
    <t xml:space="preserve"> | 95% of manure from cattle (dairy and non-dairy) and pigs is treated. Under default conditions, the manure treated is sent to the following pathways:
 |    37.5% to Anaerobic Digestion
 |    12.5% to Composting
 |    25.0% to Daily Spread
 |    12.5% to Deep Bedding
 |    12.5% to Solid Storage</t>
  </si>
  <si>
    <t>TX:LSMM:INC_MANAGEMENT_OTHER</t>
  </si>
  <si>
    <t>Improve manure management for other animals</t>
  </si>
  <si>
    <t>TX:LSMM:INC_MANAGEMENT_POULTRY</t>
  </si>
  <si>
    <t>Improve manure management for poultry</t>
  </si>
  <si>
    <t xml:space="preserve"> | 95% of manure from poultry (chickens) and pigs is treated. The manure treated is sent to the following pathways:_x000D_
 |    100% to Poultry Management</t>
  </si>
  <si>
    <t>TX:LVST:DEC_ENTERIC_FERMENTATION</t>
  </si>
  <si>
    <t>Reduce enteric fermentation</t>
  </si>
  <si>
    <t>TX:LVST:DEC_EXPORTS</t>
  </si>
  <si>
    <t>Decrease exports</t>
  </si>
  <si>
    <t>TX:LVST:INC_PRODUCTIVITY</t>
  </si>
  <si>
    <t>Increase livestock productivity</t>
  </si>
  <si>
    <t>TX:SOIL:DEC_LIME_APPLIED</t>
  </si>
  <si>
    <t>Improve lime application</t>
  </si>
  <si>
    <t>Decrease lime applied to soils (default 5%)</t>
  </si>
  <si>
    <t>TX:SOIL:DEC_N_APPLIED</t>
  </si>
  <si>
    <t>Improve fertilizer application</t>
  </si>
  <si>
    <t>TX:PFLO:INC_HEALTHIER_DIETS</t>
  </si>
  <si>
    <t>Change diets</t>
  </si>
  <si>
    <t>TX:PFLO:INC_IND_CCS</t>
  </si>
  <si>
    <t>Industrial carbon capture and sequestration</t>
  </si>
  <si>
    <t>CircularEconomy</t>
  </si>
  <si>
    <t>TX:WALI:INC_TREATMENT_INDUSTRIAL</t>
  </si>
  <si>
    <t>Improved industrial wastewater treatment</t>
  </si>
  <si>
    <t>TX:WALI:INC_TREATMENT_RURAL</t>
  </si>
  <si>
    <t>Improved rural wastewater treatment</t>
  </si>
  <si>
    <t>TX:WALI:INC_TREATMENT_URBAN</t>
  </si>
  <si>
    <t>Improved urban wastewater treatment</t>
  </si>
  <si>
    <t>TX:WASO:DEC_CONSUMER_FOOD_WASTE</t>
  </si>
  <si>
    <t>Consumer food waste reduction</t>
  </si>
  <si>
    <t>TX:WASO:INC_ANAEROBIC_AND_COMPOST</t>
  </si>
  <si>
    <t>Increase composting and biogas</t>
  </si>
  <si>
    <t>TX:WASO:INC_CAPTURE_BIOGAS</t>
  </si>
  <si>
    <t>Increase biogas capture</t>
  </si>
  <si>
    <t>Increase fraction of biogas captured from landfills and anaerobic digesters</t>
  </si>
  <si>
    <t>TX:WASO:INC_ENERGY_FROM_BIOGAS</t>
  </si>
  <si>
    <t>Biogas for energy production</t>
  </si>
  <si>
    <t>Increase the fraction of biogas that is collected that is used for energy</t>
  </si>
  <si>
    <t>TX:WASO:INC_ENERGY_FROM_INCINERATION</t>
  </si>
  <si>
    <t>Incineration for energy production</t>
  </si>
  <si>
    <t>TX:WASO:INC_LANDFILLING</t>
  </si>
  <si>
    <t>Increase landfilling</t>
  </si>
  <si>
    <t>TX:WASO:INC_RECYCLING</t>
  </si>
  <si>
    <t>Increase recycling</t>
  </si>
  <si>
    <t>Energy</t>
  </si>
  <si>
    <t>TX:CCSQ:INC_CAPTURE</t>
  </si>
  <si>
    <t>Increase direct air capture</t>
  </si>
  <si>
    <t>TX:ENTC:DEC_LOSSES</t>
  </si>
  <si>
    <t>Reduce transmission losses</t>
  </si>
  <si>
    <t>TX:ENTC:TARGET_CLEAN_HYDROGEN</t>
  </si>
  <si>
    <t>Clean hydrogen</t>
  </si>
  <si>
    <t>TX:ENTC:TARGET_RENEWABLE_ELEC</t>
  </si>
  <si>
    <t>95% of electricity is generated by renewables in 2050</t>
  </si>
  <si>
    <t>TX:FGTV:DEC_LEAKS</t>
  </si>
  <si>
    <t>Minimize leaks</t>
  </si>
  <si>
    <t>TX:FGTV:INC_FLARE</t>
  </si>
  <si>
    <t>Maximize flaring</t>
  </si>
  <si>
    <t>TX:INEN:INC_EFFICIENCY_ENERGY</t>
  </si>
  <si>
    <t>Maximize industrial energy efficiency</t>
  </si>
  <si>
    <t>TX:INEN:INC_EFFICIENCY_PRODUCTION</t>
  </si>
  <si>
    <t>Maximize industrial production efficiency</t>
  </si>
  <si>
    <t>TX:INEN:SHIFT_FUEL_HEAT</t>
  </si>
  <si>
    <t xml:space="preserve">Fuel switch high- and low-temp thermal processes. </t>
  </si>
  <si>
    <t>TX:SCOE:DEC_DEMAND_HEAT</t>
  </si>
  <si>
    <t>Reduce end-use demand for heat energy by improving building shell</t>
  </si>
  <si>
    <t>TX:SCOE:INC_EFFICIENCY_APPLIANCE</t>
  </si>
  <si>
    <t>Increase appliance efficiency</t>
  </si>
  <si>
    <t>TX:SCOE:SHIFT_FUEL_HEAT</t>
  </si>
  <si>
    <t>Switch to electricity for heat using heat pumps, electric stoves, etc.</t>
  </si>
  <si>
    <t>TX:TRDE:DEC_DEMAND</t>
  </si>
  <si>
    <t>Reduce demand for transport</t>
  </si>
  <si>
    <t>TX:TRNS:INC_EFFICIENCY_ELECTRIC</t>
  </si>
  <si>
    <t>Increase electric transportation energy efficiency</t>
  </si>
  <si>
    <t>TX:TRNS:INC_EFFICIENCY_NON_ELECTRIC</t>
  </si>
  <si>
    <t>Increase non-electric transportation energy efficiency</t>
  </si>
  <si>
    <t>TX:TRNS:INC_OCCUPANCY_LIGHT_DUTY</t>
  </si>
  <si>
    <t>Increase occupancy for private vehicles</t>
  </si>
  <si>
    <t>TX:TRNS:SHIFT_FUEL_LIGHT_DUTY</t>
  </si>
  <si>
    <t>Electrify light duty road transport</t>
  </si>
  <si>
    <t>TX:TRNS:SHIFT_FUEL_MARITIME</t>
  </si>
  <si>
    <t>Fuel switch maritime</t>
  </si>
  <si>
    <t>TX:TRNS:SHIFT_FUEL_MEDIUM_DUTY</t>
  </si>
  <si>
    <t>Fuel switch medium duty road transport</t>
  </si>
  <si>
    <t>TX:TRNS:SHIFT_FUEL_RAIL</t>
  </si>
  <si>
    <t>Electrify rail</t>
  </si>
  <si>
    <t>TX:TRNS:SHIFT_MODE_FREIGHT</t>
  </si>
  <si>
    <t>Mode shift freight</t>
  </si>
  <si>
    <t>TX:TRNS:SHIFT_MODE_PASSENGER</t>
  </si>
  <si>
    <t>Mode shift passenger vehicles to others</t>
  </si>
  <si>
    <t>TX:TRNS:SHIFT_MODE_REGIONAL</t>
  </si>
  <si>
    <t>Mode shift regional passenger travel</t>
  </si>
  <si>
    <t>IPPU</t>
  </si>
  <si>
    <t>TX:IPPU:DEC_CLINKER</t>
  </si>
  <si>
    <t>Reduce cement clinker</t>
  </si>
  <si>
    <t>TX:IPPU:DEC_DEMAND</t>
  </si>
  <si>
    <t>Demand management</t>
  </si>
  <si>
    <t>TX:IPPU:DEC_HFCS</t>
  </si>
  <si>
    <t>Reduce use of HFCs</t>
  </si>
  <si>
    <t>TX:IPPU:DEC_N2O</t>
  </si>
  <si>
    <t>Reduce Nitrous Oxide emissions</t>
  </si>
  <si>
    <t>TX:IPPU:DEC_OTHER_FCS</t>
  </si>
  <si>
    <t>Reduce other fluorinated compounds</t>
  </si>
  <si>
    <t>TX:IPPU:DEC_PFCS</t>
  </si>
  <si>
    <t>Reduce use of PFCs</t>
  </si>
  <si>
    <t>TX:TRWW:INC_CAPTURE_BIOGAS</t>
  </si>
  <si>
    <t>TX:TRWW:INC_COMPLIANCE_SEPTIC</t>
  </si>
  <si>
    <t>Increase septic compliance</t>
  </si>
  <si>
    <t xml:space="preserve"> | 95% of manure from all other (sheep, goats, horses, buffalo) animals is treated. The manure treated is sent to the following pathways:
 |    37.5.% to Composting
 |    12.5% to Dry Lot
 |    25.0% to Daily Spread
 |    25.0% to Solid Storage</t>
  </si>
  <si>
    <t>subsector</t>
  </si>
  <si>
    <t>AGRC</t>
  </si>
  <si>
    <t>LNDU</t>
  </si>
  <si>
    <t>LSMM</t>
  </si>
  <si>
    <t>LVST</t>
  </si>
  <si>
    <t>SOIL</t>
  </si>
  <si>
    <t>PFLO</t>
  </si>
  <si>
    <t>CROSS</t>
  </si>
  <si>
    <t>WALI</t>
  </si>
  <si>
    <t>WASO</t>
  </si>
  <si>
    <t>CCSQ</t>
  </si>
  <si>
    <t>ENTC</t>
  </si>
  <si>
    <t>FGTV</t>
  </si>
  <si>
    <t>INEN</t>
  </si>
  <si>
    <t>SCOE</t>
  </si>
  <si>
    <t>TRDE</t>
  </si>
  <si>
    <t>TRNS</t>
  </si>
  <si>
    <t>TRWW</t>
  </si>
  <si>
    <t>Many practices can reduce emissions associated with growing rice, including improved water management, fertilizer practices, tillage practices, rice variety choices, residue management, and seeding practices. This transformation represents a percentage reduction in the rice CH4 emission factor.</t>
  </si>
  <si>
    <t xml:space="preserve">Decrease agricultural exports by some percentage (default 50%) by final time period. </t>
  </si>
  <si>
    <t xml:space="preserve">Reduce waste food waste in the agricultural (crop) supply chain (pre-consumer). This transformation reduces the baseline loss, which reduces the demand for crops produced in the region. </t>
  </si>
  <si>
    <t xml:space="preserve">Conservation agriculture is the term given to agricultural practices that seek to preserve soil and ecosystem health. FAO describes three inter-related practices: minimum tilling, maintaining permanent soil cover, and diversifying plant species. In SISEPUEDE, this transformation increases the fraction of crops that are no-till while also increasing crop residues that are left on the field. </t>
  </si>
  <si>
    <t xml:space="preserve">Apply a fractional increase to crop yield factors per ha. </t>
  </si>
  <si>
    <t xml:space="preserve">Increase Direct Air Capture deployment to 50 MT CO2e by 2050. </t>
  </si>
  <si>
    <t>Decrease transmission losses by upgrading electrical transmission infrastructure. This transformation sets a target maximum grid transmission loss by 2050. The transformation only reduces transmission loss; if a region has a lower transmission loss, it will remain. The average grid transmission loss is used to estimate production demands for electricity.</t>
  </si>
  <si>
    <t>Fraction of electricity transmitted that is lost through inefficient or insufficient electricity infrastructure.</t>
  </si>
  <si>
    <t xml:space="preserve">Set a target fraction of hydrogen production that comes from green hydrogen, or electrolysis. </t>
  </si>
  <si>
    <t>Fraction of regional hydrogen production from electrolysis.</t>
  </si>
  <si>
    <t xml:space="preserve">Minimum fraction of electricity produced from renewable sources. </t>
  </si>
  <si>
    <t>Set a target for production of electricity from renewable sources (can be defined by user), which, by default, can include geothermal, hydropower, ocean, solar, and tidal. Includes minimum targets for specific renewable energy technologies, such as solar, wind, and geothermal.</t>
  </si>
  <si>
    <t xml:space="preserve">Reduces the CH4 emission factor from the production, distribution, and transmission of fuels in coal, natural gas, and oil production. </t>
  </si>
  <si>
    <t xml:space="preserve">Fractional reduction in CH4 leaks </t>
  </si>
  <si>
    <t>Fraction of otherwise vented gas that is flared.</t>
  </si>
  <si>
    <t>Increases flaring at orphan wells and mining facilities that vent methane. Flaring converts CH4 to CO2, a much less potent greenhouse gas.</t>
  </si>
  <si>
    <t>Industrial energy demands are driven by both production demands and efficiency. This transformation increases the average efficiency of industrial production processes (by fuel) to reduce energy demands.</t>
  </si>
  <si>
    <t>Industrial energy demands are driven by both production demands and efficiency. This transformation reduces the end-use energy demand through changes in production processes.</t>
  </si>
  <si>
    <t>Fractional improvement in production (e.g., kj/tonne) efficiency.</t>
  </si>
  <si>
    <t>Fractional improvement in average industrial technology efficiency.</t>
  </si>
  <si>
    <t xml:space="preserve">Fuel switch industrial low and high heat processes to target fuels. By default, low heat is electrified, while fuels for high heat are partially electrified and partially replaced with hydrogen. Transformations for both (and/or) low and high-heat should be implemented using this transformer. </t>
  </si>
  <si>
    <t>This transformation can be specified to shift 90% of both low (to electricity) and high (depending on industry) heat (to electricity and hydrogen).</t>
  </si>
  <si>
    <t>Reduces use of clinker in cement production in favor of other processes, such as the use of supplementary cementitious materials (SCMs), producing limestone calcined clay cement (LC3), or other processes.</t>
  </si>
  <si>
    <t>Fractional reduction in clinker use in cement production.</t>
  </si>
  <si>
    <t xml:space="preserve">Reduce industrial production. Can be industry specific. </t>
  </si>
  <si>
    <t>Fractional reduction in production demand.</t>
  </si>
  <si>
    <t>Reduce IPPU emission factors associated with N2O, which is the byproduct of some industrial processes.</t>
  </si>
  <si>
    <t>Halt deforestation of primary and secondary forests; sets the transition probabilities out of these land use classes to near 0.</t>
  </si>
  <si>
    <t>Land use transition probability of forest remaining forest (should approach 1).</t>
  </si>
  <si>
    <t xml:space="preserve">Decrease soil organic carbon loss in grasslands through sustainable grazing practices. Increases fraction of pastures using a land use management factor with higher carbon sequestration. </t>
  </si>
  <si>
    <t>Increases probability of input land use classes being converted to secondary forest. The percentage entered represents the desired fractional increase in the area of forest due to reforestation.</t>
  </si>
  <si>
    <t>Fraction of pasture shifted to silvopasture</t>
  </si>
  <si>
    <t>Fractional increase in forest area</t>
  </si>
  <si>
    <t>Fractions of pastures use sustainable grazing</t>
  </si>
  <si>
    <t>Fractions of manure managed by each LSMM management pathway</t>
  </si>
  <si>
    <t>% reduction in enteric fermentation across all classes</t>
  </si>
  <si>
    <t>Decrease expected exports of livestock and livestock products.</t>
  </si>
  <si>
    <t>Increase livestock carrying capacity (also known as average land productivity) by some fraction.</t>
  </si>
  <si>
    <t>Reduces the average per-person demand for cattle by the fraction specified. Furthermore, allows for changes to certain crop demands, such as sugarcane.</t>
  </si>
  <si>
    <t>Fractional increase in livestock productivity</t>
  </si>
  <si>
    <t>Fractional reduction in livestock exports</t>
  </si>
  <si>
    <t xml:space="preserve">Target fraction of industrial facilities using carbon capture. </t>
  </si>
  <si>
    <t xml:space="preserve">Reduce end-use demand for heat energy by improving building shell--can include interventions such as retrofitting, smart thermostats, and more. </t>
  </si>
  <si>
    <t>Fractional change in heat demand in buildings.</t>
  </si>
  <si>
    <t>Fractional increase in the efficiency of electrical appliances in buildings</t>
  </si>
  <si>
    <t>Reduce demand for electricity in buildings by increasing the efficiency of electrified building energy.</t>
  </si>
  <si>
    <t>Fraction of heat energy switched to electricity</t>
  </si>
  <si>
    <t>Fractional decrease in lime applied to soils</t>
  </si>
  <si>
    <t>Fractional decrease in fertilizer N applied to soils</t>
  </si>
  <si>
    <t>Decrease total nitrogen applied through more precise fertilizer use (default 5%) without decreasing yields</t>
  </si>
  <si>
    <t>Fractional reduction in aggregate transportation demand by TRDE demand type</t>
  </si>
  <si>
    <t xml:space="preserve">Demand for public and private transportation can be reduced through mechanisms like urban planning or congestion pricing. </t>
  </si>
  <si>
    <t xml:space="preserve">Vehicle efficiency can be improved over time through regulation and technological investment. This transformation increases the efficiency of electric vehicles  and is specified as a fractional increase in the efficiency against the final time period. </t>
  </si>
  <si>
    <t>Fractional increase in electric vehicle efficiency against the final time period</t>
  </si>
  <si>
    <t>Fractional increase in non-electric vehicle efficiency against the final time period</t>
  </si>
  <si>
    <t xml:space="preserve">Vehicle efficiency can be improved over time through regulation and technological investment. This transformation increases the efficiency of non-electric vehicles (including fossil-fuel ICEs and other fuel sources) and is specified as a fractional increase in the efficiency against the final time period. </t>
  </si>
  <si>
    <t xml:space="preserve">Light-duty transportation (including private cars and trucks, `road_light` category) can be electrified. This transformation allows for the specification of a target fraction of light duty vehicles fueled by electricity. Baseline are shifted out proportionally to their baseline prevalence. </t>
  </si>
  <si>
    <t xml:space="preserve">Maritime transportation (including boats and ships) can be shifted away from fossil fuels. This transformation allows for the specification of a target fraction of maritime transportation demand that is shifted to hydrogen; the rest is electrified (note that this can be adjusted). Baseline are shifted out proportionally to their baseline prevalence. </t>
  </si>
  <si>
    <t xml:space="preserve">Medium-duty transportation (including `road_heavy_freight`, `road_heavy_regional`, and `public` categories) can be shifted away from fossil fuels. This transformation allows for the specification of a target fraction of medium duty vehicles fueled by electricity; the rest are shifted to hydrogen (note that this can be adjusted). Baseline are shifted out proportionally to their baseline prevalence. </t>
  </si>
  <si>
    <t xml:space="preserve">Rail (including `rail_freight` and `rail_passenger` categories) can be electrified. This transformation allows for the specification of a target fraction of rail fueled by electricity. Baseline are shifted out proportionally to their baseline prevalence. </t>
  </si>
  <si>
    <t xml:space="preserve">Minimum target fraction of maritime transportation fueled by electricity </t>
  </si>
  <si>
    <t>Minimum target fraction of light duty vehicles fueled by electricity</t>
  </si>
  <si>
    <t xml:space="preserve">Minimum target fraction of rail fueled by electricity </t>
  </si>
  <si>
    <t>The modes by which freight is transported can be shifted. This transformation allows for the transportation that meets freight demand to be rearranged. By default, shifts 20% of aviation and road freight demand to freight rail.</t>
  </si>
  <si>
    <t>Fraction of freight demand shifted from aviation and road transport to rail.</t>
  </si>
  <si>
    <t>The modes by which passengers are transported can be shifted. This transformation allows for the transportation that meets day-to-day demand to be rearranged. By default, shifts 30% (X) of passenger road demand to human powered (17% of X), powered bikes (33%), and public (50%).</t>
  </si>
  <si>
    <t>Fraction of passenger demand shifted from light-duty road PKMT to other forms.</t>
  </si>
  <si>
    <t>Fraction of regional passenger demand shifted from light-duty road and aviation PKMT to heavy-duty road</t>
  </si>
  <si>
    <t>The modes by which regional transportation demands are met can be shifted. This transformation allows for the transportation that meets regional passenger demand to be rearranged. By default, shifts 10% of passenger aviation and 20% of light-duty road demand to heavy-duty road transport.</t>
  </si>
  <si>
    <t xml:space="preserve">Increases capture of biogas at secondary and tertiary anaerobic wastewater treatment facilities. </t>
  </si>
  <si>
    <t>Target minimum fraction of biogas captured at anaerobic wastewater treatment facilities</t>
  </si>
  <si>
    <t>Septic tanks help reduce emissions and improve health outcomes in rural areas. However, compliance in pumping schedule and maintenance are required to maintain full  benefits. This transformation increases the compliance of septic tanks.</t>
  </si>
  <si>
    <t>Target minimum fraction of septic tanks in compliance</t>
  </si>
  <si>
    <t>Target minimal fractional mix of wastewater treatment pathways (total shown in summary field)</t>
  </si>
  <si>
    <t>Industrial wastewater treatment is shifted so that a minimum of 80% is treated in advanced anaerobic facilities, 10% is in secondary anaerobic facilities, and 10% is in secondary aerobic facilities.</t>
  </si>
  <si>
    <t>Reduce the amount of food waste generated per capita.</t>
  </si>
  <si>
    <t>Fractional reduction in per capita food waste generated relative to final time period</t>
  </si>
  <si>
    <t>Fractional targets of organic waste treated in composting and biogas</t>
  </si>
  <si>
    <t>Increase the fraction of yard, food, and sludge waste that is treated by anaerobic digesters or compost. Defaults to 47.5% in anaerobic digestion facilities and 47.5% in compost facilities.</t>
  </si>
  <si>
    <t>Target minimum fraction of biogas captured at anaerobic digesters and landfills</t>
  </si>
  <si>
    <t>Target fraction of captured biogas used for energy</t>
  </si>
  <si>
    <t>Solid waste can be incinerated and used for energy; this transformation specifies the target fraction of solid waste that is incinerated that is used for energy.</t>
  </si>
  <si>
    <t>Target fraction of incinerated waste that is used for energy</t>
  </si>
  <si>
    <t>Increase fraction of waste that is otherwise not recycled, composted, or digested that is sent to landfills</t>
  </si>
  <si>
    <t>Recycling can reduce emissions by reducing anaerobic decomposition in landfills and reducing the need for virgin production of materials. This transformation increases the fraction of recyclable waste that is recycled.</t>
  </si>
  <si>
    <t xml:space="preserve">Increase carbon capture and sequestration in industry (excluding energy production industry). Defaults to an 80% prevalence with 90% efficacy (all can be modified). </t>
  </si>
  <si>
    <t>inf</t>
  </si>
  <si>
    <t>georgia_ndc_commitment</t>
  </si>
  <si>
    <t>Although rice is not explicitly mentioned, the agriculture sector’s low-carbon development includes management changes that could potentially align with methane reduction goals in rice cultivation.</t>
  </si>
  <si>
    <t>Matches with Georgia’s commitment to promote climate-smart agriculture, focusing on improving agricultural productivity while reducing emissions.</t>
  </si>
  <si>
    <t>By 2030 Georgia plans to mitigate the GHG emissions from energy generation and transmission sector by 15% from the reference level. Not sure if this actually matches.</t>
  </si>
  <si>
    <t>Supports low carbon development of the industry sector through encouraging the climate-friendly innovative technologies and services, in order to achieve 5% of emission limitations comparing to emissions projected by the reference scenario.</t>
  </si>
  <si>
    <t>Georgia also draws attention to the fact that 43.5% of the country’s territory is covered by forests and aims to maintain and increase the GHG absorption and adaptation capacities of the forests.</t>
  </si>
  <si>
    <t>This matches Georgia’s commitment to increase carbon sequestration through forestry, aiming to increase carbon capturing capacity by 10% by 2030. There is another carbon capture strategy but it does not apply to forestry.</t>
  </si>
  <si>
    <t>Mitigate GHG emissions from the transport sector by 15% from reference level. They didn't mention renewables</t>
  </si>
  <si>
    <t>Georgia supports innovative waste management technologies</t>
  </si>
  <si>
    <t>Reasonable Min</t>
  </si>
  <si>
    <t>Reasonable Max</t>
  </si>
  <si>
    <t>Exogenous specification of installed capacity of direct air capture facilities.</t>
  </si>
  <si>
    <t>Reduce IPPU emission factors associated with gasses classified as hydrofluorocarbons (HFCs), which are the byproduct of some industrial processes.</t>
  </si>
  <si>
    <t>Fractional reduction in HFC emission factors per production quantity.</t>
  </si>
  <si>
    <t>Fractional reduction in N2O emission factors per production quantity.</t>
  </si>
  <si>
    <t>Reduce IPPU emission factors associated with gasses classified as other fluorinated compounds, which are the byproduct of some industrial processes; includes SF6, NF3, HCFCs, and others.</t>
  </si>
  <si>
    <t>Fractional reduction in other fluorinated compound emission factors per production quantity.</t>
  </si>
  <si>
    <t>Reduce IPPU emission factors associated with gasses classified as perfluorinated carbons (PFCs), which are the byproduct of some industrial processes.</t>
  </si>
  <si>
    <t>Fractional reduction in PFC emission factors per production quantity.</t>
  </si>
  <si>
    <t>Fraction of biogas that is captured from anaerobic decomposition facilities</t>
  </si>
  <si>
    <t>Reduce the CH4 enteric fermentation factor (per head of livestock) from ruminant livestock. Several interventions can potentially help achieve this transformation, including feed switching and methagenic vaccines.</t>
  </si>
  <si>
    <t>Fractional target maximum fraction of per-capita demand for cattle.</t>
  </si>
  <si>
    <t>Heating energy in buildings can be electrified; for example, heating can be performed using heat pumps and cooking can be electrified.</t>
  </si>
  <si>
    <t xml:space="preserve">The occupancy rate of private vehicles can be increased through mechanisms like implementing carpool lanes or incentive programs for carpooling. This transformation is specified as a fractional increase in the average occupancy rate of private vehicles.  </t>
  </si>
  <si>
    <t>Fractional increase in the average occupancy rate of private vehicles</t>
  </si>
  <si>
    <t xml:space="preserve">Minimum target fraction of maritime transportation fueled by hydrogen </t>
  </si>
  <si>
    <t xml:space="preserve">Rural wastewater treatment is shifted so that 100% of rural wastewater is treated in septic tanks. </t>
  </si>
  <si>
    <t>Industrial wastewater treatment is shifted so that a minimum of 30% is treated in advanced anaerobic facilities, 30% is treated in advanced aerobic facilities, 20% is in secondary anaerobic facilities, and 20% is in secondary aerobic facilities.</t>
  </si>
  <si>
    <t>Target fraction of waste (that is not otherwise recycled) that is sent to landfills</t>
  </si>
  <si>
    <t>Target fraction of waste that is recycled.</t>
  </si>
  <si>
    <t>notes</t>
  </si>
  <si>
    <t>Georgia’s updated NDC supports the low carbon development approaches of the agriculture sector through encouraging the climate smart agriculture and agritourism</t>
  </si>
  <si>
    <t>By 2030 Georgia plans to mitigate the GHG emissions from energy generation and transmission sector by 15% from the reference level</t>
  </si>
  <si>
    <t>Georgia aims to mitigate emissions in the energy generation. They don't mention anything about renewables but this might be a strategy to consider.</t>
  </si>
  <si>
    <t>By 2030 Georgia plans to mitigate the GHG emissions from energy generation and transmission sector by 15% from the reference level;</t>
  </si>
  <si>
    <t>Georgia’s updated NDC supports the low carbon development of the industry sector through encouraging the climate-friendly innovative
technologies and services, in order to achieve 5% of emission limitations comparing to emissions projected by the reference
scenario</t>
  </si>
  <si>
    <t>By 2030 Georgia intends to increase the carbon capturing capacity through the forestry sector by 10% compared to 2015 level.</t>
  </si>
  <si>
    <t>By 2030, Georgia plans to mitigate the GHG emissions from the transport sector by 15% from the reference level</t>
  </si>
  <si>
    <t>Timing_SISEPUEDE</t>
  </si>
  <si>
    <t>Georgia’s updated NDC supports the low carbon development of the waste sector through encouraging the climate-friendly innovative technologies and services and through effective implementation of separation practice and principles of circular economy</t>
  </si>
  <si>
    <t>Assumptions</t>
  </si>
  <si>
    <t>The UN's SDG 7 promotes a greater share of renewable energy in the global energy mix. The UN estimates that a minimum share of 20% to 30% renewable energy is crucial to move towards an affordable and sustainable energy supply that limits the environmental impact of the energy sector.</t>
  </si>
  <si>
    <t>The IEA notes that energy efficiency improvements in the industrial sector can reduce energy consumption by 10% to 30% in sectors such as manufacturing, cement and chemicals.</t>
  </si>
  <si>
    <t>The IEA suggests that improving production efficiency in energy-intensive sectors, such as steel, cement and chemicals, can reduce energy per unit of output by 10% to 20%.</t>
  </si>
  <si>
    <t>The World Bank recommends that developing countries set an initial target that only 30% to 40% of waste that cannot be recycled should be sent to landfills, thus promoting treatment alternatives such as composting and incineration with energy recovery.</t>
  </si>
  <si>
    <t>Reference</t>
  </si>
  <si>
    <t>World Bank, 2018. What a Waste 2.0: A Global Snapshot of Solid Waste Management to 2050
 https://documents1.worldbank.org/curated/en/697271544470229584/pdf/132827-PUB-9781464813290.pdf</t>
  </si>
  <si>
    <t xml:space="preserve">World Bank, 2018. What a Waste 2.0: A Global Snapshot of Solid Waste Management to 2050
 https://documents1.worldbank.org/curated/en/697271544470229584/pdf/132827-PUB-9781464813290.pdf </t>
  </si>
  <si>
    <t>The IEA reports that in many developing countries, transmission and distribution losses can exceed 10% of the electricity generated.</t>
  </si>
  <si>
    <t>IEA, 2018. World Energy Outlook 2018.
https://iea.blob.core.windows.net/assets/77ecf96c-5f4b-4d0d-9d93-d81b938217cb/World_Energy_Outlook_2018.pdf</t>
  </si>
  <si>
    <t>https://sdgs.un.org/goals/goal7</t>
  </si>
  <si>
    <t>The IEA in its Global EV Outlook report states that, in order to align with sustainability goals and limit global warming, we should aim for at least 30% of light-duty vehicles to be electric by 2030.</t>
  </si>
  <si>
    <t>IEA, 2021. Global EV Outlook 2021.
https://iea.blob.core.windows.net/assets/ed5f4484-f556-4110-8c5c-4ede8bcba637/GlobalEVOutlook2021.pdf</t>
  </si>
  <si>
    <t>The IEA argues that modal shift to rail for freight transport is essential to reduce emissions from the sector. It recommends that countries aim to shift between 20% and 50% of the freight demand currently covered by air and road transport to rail by 2030.</t>
  </si>
  <si>
    <t>IEA, 2019. The Future of Rail.
https://iea.blob.core.windows.net/assets/fb7dc9e4-d5ff-4a22-ac07-ef3ca73ac680/The_Future_of_Rail.pdf</t>
  </si>
  <si>
    <t>The IEA suggests that, in order to reduce emissions in the passenger transport sector, modal shift to rail and public transport in general should be encouraged. In a rapid transition scenario, between 25% and 40% of light vehicle transport demand is expected to shift to other modes by 2030 in areas with advanced infrastructure.</t>
  </si>
  <si>
    <t>The EU sets specific targets for organic waste treatment. The Waste Framework Directive proposes that at least 50% of organic waste be treated by composting or anaerobic digestion (biogas) by 2030.</t>
  </si>
  <si>
    <t>https://www.legislation.gov.uk/eudr/2018/851/introduction#:~:text=(1)%20Waste%20management%20in%20the,resources%2C%20promoting%20the%20principles%20of</t>
  </si>
  <si>
    <t>The EU, in its Methane Strategy, sets a target for landfills and organic waste treatment plants to capture at least 70-80% of the biogas generated in digesters and landfills by 2030. This target is part of the EU's commitment to reduce methane emissions in the waste sector.</t>
  </si>
  <si>
    <t>https://energy.ec.europa.eu/system/files/2020-10/eu_methane_strategy_0.pdf</t>
  </si>
  <si>
    <t>https://environment.ec.europa.eu/strategy/circular-economy-action-plan_en</t>
  </si>
  <si>
    <t>The EU establishes that captured biogas must be used for energy in at least 75% of waste treatment and anaerobic digestion facilities by 2030, promoting its use in electricity generation, heating or as a transport fuel.</t>
  </si>
  <si>
    <t>The EU Waste Framework Directive recommends that at least 50% of incinerated waste be used for energy generation in WtE facilities. This target promotes energy recovery as an alternative to landfilling waste, aligning with the EU waste hierarchy.</t>
  </si>
  <si>
    <t>transformation_yaml_name</t>
  </si>
  <si>
    <t>transformation_agrc_dec_ch4_rice.yaml</t>
  </si>
  <si>
    <t>transformation_agrc_dec_exports.yaml</t>
  </si>
  <si>
    <t>transformation_agrc_dec_losses_supply_chain.yaml</t>
  </si>
  <si>
    <t>transformation_agrc_inc_conservation_agriculture.yaml</t>
  </si>
  <si>
    <t>transformation_agrc_inc_productivity.yaml</t>
  </si>
  <si>
    <t>transformation_ccsq_inc_capture.yaml</t>
  </si>
  <si>
    <t>transformation_entc_dec_losses.yaml</t>
  </si>
  <si>
    <t>transformation_entc_target_clean_hydrogen.yaml</t>
  </si>
  <si>
    <t>transformation_entc_target_renewable_elec.yaml</t>
  </si>
  <si>
    <t>transformation_fgtv_dec_leaks.yaml</t>
  </si>
  <si>
    <t>transformation_fgtv_inc_flare.yaml</t>
  </si>
  <si>
    <t>transformation_inen_inc_efficiency_energy.yaml</t>
  </si>
  <si>
    <t>transformation_inen_shift_fuel_heat.yaml</t>
  </si>
  <si>
    <t>transformation_ippu_dec_clinker.yaml</t>
  </si>
  <si>
    <t>transformation_ippu_dec_demand.yaml</t>
  </si>
  <si>
    <t>transformation_ippu_dec_hfcs.yaml</t>
  </si>
  <si>
    <t>transformation_ippu_dec_other_fcs.yaml</t>
  </si>
  <si>
    <t>transformation_ippu_dec_pfcs.yaml</t>
  </si>
  <si>
    <t>transformation_lndu_dec_deforestation.yaml</t>
  </si>
  <si>
    <t>transformation_lndu_dec_soc_loss_pastures.yaml</t>
  </si>
  <si>
    <t>transformation_lndu_inc_reforestation.yaml</t>
  </si>
  <si>
    <t>transformation_lndu_inc_silvopasture.yaml</t>
  </si>
  <si>
    <t>transformation_lsmm_inc_capture_biogas.yaml</t>
  </si>
  <si>
    <t>transformation_lsmm_inc_management_cattle_pigs.yaml</t>
  </si>
  <si>
    <t>transformation_lsmm_inc_management_other.yaml</t>
  </si>
  <si>
    <t>transformation_lsmm_inc_management_poultry.yaml</t>
  </si>
  <si>
    <t>transformation_lvst_dec_enteric_fermentation.yaml</t>
  </si>
  <si>
    <t>transformation_lvst_dec_exports.yaml</t>
  </si>
  <si>
    <t>transformation_lvst_inc_productivity.yaml</t>
  </si>
  <si>
    <t>transformation_pflo_inc_healthier_diets.yaml</t>
  </si>
  <si>
    <t>transformation_pflo_inc_ind_ccs.yaml</t>
  </si>
  <si>
    <t>transformation_scoe_dec_demand_heat.yaml</t>
  </si>
  <si>
    <t>transformation_scoe_inc_efficiency_appliance.yaml</t>
  </si>
  <si>
    <t>transformation_scoe_shift_fuel_heat.yaml</t>
  </si>
  <si>
    <t>transformation_soil_dec_lime_applied.yaml</t>
  </si>
  <si>
    <t>transformation_soil_dec_n_applied.yaml</t>
  </si>
  <si>
    <t>transformation_trde_dec_demand.yaml</t>
  </si>
  <si>
    <t>transformation_trns_inc_efficiency_non_electric.yaml</t>
  </si>
  <si>
    <t>transformation_trns_inc_occupancy_light_duty.yaml</t>
  </si>
  <si>
    <t>transformation_trns_shift_fuel_light_duty.yaml</t>
  </si>
  <si>
    <t>transformation_trns_shift_fuel_maritime.yaml</t>
  </si>
  <si>
    <t>transformation_trns_shift_fuel_medium_duty.yaml</t>
  </si>
  <si>
    <t>transformation_trns_shift_fuel_rail.yaml</t>
  </si>
  <si>
    <t>transformation_trns_shift_mode_freight.yaml</t>
  </si>
  <si>
    <t>transformation_trns_shift_mode_passenger.yaml</t>
  </si>
  <si>
    <t>transformation_trns_shift_mode_regional.yaml</t>
  </si>
  <si>
    <t>transformation_trww_inc_capture_biogas.yaml</t>
  </si>
  <si>
    <t>transformation_trww_inc_compliance_septic.yaml</t>
  </si>
  <si>
    <t>transformation_wali_inc_treatment_industrial.yaml</t>
  </si>
  <si>
    <t>transformation_wali_inc_treatment_rural.yaml</t>
  </si>
  <si>
    <t>transformation_wali_inc_treatment_urban.yaml</t>
  </si>
  <si>
    <t>transformation_waso_dec_consumer_food_waste.yaml</t>
  </si>
  <si>
    <t>transformation_waso_inc_anaerobic_and_compost.yaml</t>
  </si>
  <si>
    <t>transformation_waso_inc_capture_biogas.yaml</t>
  </si>
  <si>
    <t>transformation_waso_inc_energy_from_biogas.yaml</t>
  </si>
  <si>
    <t>transformation_waso_inc_energy_from_incineration.yaml</t>
  </si>
  <si>
    <t>transformation_waso_inc_landfilling.yaml</t>
  </si>
  <si>
    <t>transformation_waso_inc_recycling.yaml</t>
  </si>
  <si>
    <t>transformation_inen_inc_efficiency_production.yaml</t>
  </si>
  <si>
    <t>transformation_ippu_dec_n2o.yaml</t>
  </si>
  <si>
    <t>transformation_trns_inc_efficiency_electric.yaml</t>
  </si>
  <si>
    <t>Current Policies A 
( NDC 2 deg. Scenario)</t>
  </si>
  <si>
    <t>Current Policies B 
( NDC 1.5 deg. Scenario)</t>
  </si>
  <si>
    <t>Net Zero</t>
  </si>
  <si>
    <t>World Bank indicates that deploying the best available technologies, methane emissions from rice production can be reduced by up to 40%, for livestock by up to 30%, and for waste by up to 80%.</t>
  </si>
  <si>
    <t>World Bank, 2019. Addressing Methane Emissions in Rice Cultivation
https://www.worldbank.org/en/news/factsheet/2023/12/04/world-bank-steps-up-efforts-to-address-methane-emissions</t>
  </si>
  <si>
    <t>FAO indicates that practices such as efficient fertilizer use, improved soil management and precision irrigation can increase crop yields by 10-20% or more.</t>
  </si>
  <si>
    <t>FAO, 2013. Climate-Smart Agriculture Sourcebook.
https://openknowledge.fao.org/server/api/core/bitstreams/b21f2087-f398-4718-8461-b92afc82e617/content</t>
  </si>
  <si>
    <t>strategy_net_zero</t>
  </si>
  <si>
    <t>NDC Unconditional</t>
  </si>
  <si>
    <t>strategy_NDC_2_scenario</t>
  </si>
  <si>
    <t>strategy_NDC_Uncon</t>
  </si>
  <si>
    <t>strategy_NDC_1_scenario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</si>
</sst>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b/>
      <sz val="11"/>
      <color rgb="FF000000"/>
      <name val="Calibri"/>
      <family val="2"/>
      <scheme val="minor"/>
    </font>
    <font>
      <sz val="11"/>
      <color rgb="FFFF0000"/>
      <name val="Calibri"/>
      <family val="2"/>
      <scheme val="minor"/>
    </font>
    <font>
      <b/>
      <sz val="11"/>
      <color rgb="FFFF0000"/>
      <name val="Calibri"/>
      <family val="2"/>
      <scheme val="minor"/>
    </font>
    <font>
      <u/>
      <sz val="11"/>
      <color theme="10"/>
      <name val="Calibri"/>
      <family val="2"/>
      <scheme val="minor"/>
    </font>
    <font>
      <b/>
      <sz val="1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3">
    <xf numFmtId="0" fontId="0" fillId="0" borderId="0"/>
    <xf numFmtId="9" fontId="3" fillId="0" borderId="0" applyFont="0" applyFill="0" applyBorder="0" applyAlignment="0" applyProtection="0"/>
    <xf numFmtId="0" fontId="7" fillId="0" borderId="0" applyNumberFormat="0" applyFill="0" applyBorder="0" applyAlignment="0" applyProtection="0"/>
  </cellStyleXfs>
  <cellXfs count="26">
    <xf numFmtId="0" fontId="0" fillId="0" borderId="0" xfId="0"/>
    <xf numFmtId="0" fontId="1"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0" fillId="2" borderId="0" xfId="0" applyFill="1" applyAlignment="1">
      <alignment horizontal="center"/>
    </xf>
    <xf numFmtId="0" fontId="0" fillId="2" borderId="1" xfId="0" applyFill="1" applyBorder="1" applyAlignment="1">
      <alignment horizontal="left" vertical="center" wrapText="1"/>
    </xf>
    <xf numFmtId="0" fontId="0" fillId="2" borderId="0" xfId="0" applyFill="1" applyAlignment="1">
      <alignment horizontal="left" vertical="center" wrapText="1"/>
    </xf>
    <xf numFmtId="0" fontId="0" fillId="2" borderId="1" xfId="0" applyFill="1" applyBorder="1" applyAlignment="1">
      <alignment horizontal="center" vertical="center" wrapText="1"/>
    </xf>
    <xf numFmtId="9" fontId="0" fillId="2" borderId="1" xfId="1" applyFont="1" applyFill="1" applyBorder="1" applyAlignment="1">
      <alignment horizontal="center" vertical="center" wrapText="1"/>
    </xf>
    <xf numFmtId="0" fontId="0" fillId="2" borderId="0" xfId="0" applyFill="1" applyAlignment="1">
      <alignment wrapText="1"/>
    </xf>
    <xf numFmtId="0" fontId="0" fillId="2" borderId="0" xfId="0" applyFill="1"/>
    <xf numFmtId="0" fontId="0" fillId="2" borderId="2" xfId="0" applyFill="1" applyBorder="1" applyAlignment="1">
      <alignment horizontal="left" vertical="center" wrapText="1"/>
    </xf>
    <xf numFmtId="1" fontId="0" fillId="2" borderId="1" xfId="1" applyNumberFormat="1" applyFont="1" applyFill="1" applyBorder="1" applyAlignment="1">
      <alignment horizontal="center" vertical="center" wrapText="1"/>
    </xf>
    <xf numFmtId="0" fontId="0" fillId="2" borderId="0" xfId="0" applyFill="1" applyAlignment="1">
      <alignment horizontal="center" vertical="center" wrapText="1"/>
    </xf>
    <xf numFmtId="0" fontId="0" fillId="2" borderId="0" xfId="0" applyFill="1" applyAlignment="1">
      <alignment horizontal="left" vertical="center"/>
    </xf>
    <xf numFmtId="0" fontId="6"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5" fillId="2" borderId="0" xfId="0" applyFont="1" applyFill="1" applyAlignment="1">
      <alignment horizontal="left" vertical="center" wrapText="1"/>
    </xf>
    <xf numFmtId="0" fontId="1" fillId="2" borderId="1" xfId="0" applyFont="1" applyFill="1" applyBorder="1" applyAlignment="1">
      <alignment horizontal="center" vertical="center"/>
    </xf>
    <xf numFmtId="0" fontId="0" fillId="2" borderId="1" xfId="0" applyFill="1" applyBorder="1" applyAlignment="1">
      <alignment horizontal="left" vertical="center"/>
    </xf>
    <xf numFmtId="164" fontId="0" fillId="2" borderId="1" xfId="1" applyNumberFormat="1" applyFont="1" applyFill="1" applyBorder="1" applyAlignment="1">
      <alignment horizontal="center" vertical="center" wrapText="1"/>
    </xf>
    <xf numFmtId="0" fontId="8" fillId="2" borderId="1" xfId="0" applyFont="1" applyFill="1" applyBorder="1" applyAlignment="1">
      <alignment horizontal="center" vertical="center" wrapText="1"/>
    </xf>
    <xf numFmtId="0" fontId="7" fillId="2" borderId="1" xfId="2" applyFill="1" applyBorder="1" applyAlignment="1">
      <alignment horizontal="left" vertical="center" wrapText="1"/>
    </xf>
    <xf numFmtId="0" fontId="0" fillId="0" borderId="1" xfId="0" applyBorder="1" applyAlignment="1">
      <alignment wrapText="1"/>
    </xf>
    <xf numFmtId="2" fontId="0" fillId="0" borderId="0" xfId="0" applyNumberFormat="1"/>
    <xf numFmtId="0" fontId="1" fillId="0" borderId="0" xfId="0" applyFont="1" applyAlignment="1">
      <alignment vertical="center" wrapText="1"/>
    </xf>
    <xf numFmtId="0" fontId="1" fillId="0" borderId="0" xfId="0" applyFont="1" applyAlignment="1">
      <alignment horizontal="left"/>
    </xf>
  </cellXfs>
  <cellStyles count="3">
    <cellStyle name="Hyperlink" xfId="2" builtinId="8"/>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60117C8-EECD-4956-9DBC-A7F52DEEB160}">
  <we:reference id="8bc018e3-f345-40d4-8f1d-97951765d531" version="3.0.0.0" store="EXCatalog" storeType="EXCatalog"/>
  <we:alternateReferences>
    <we:reference id="WA104380862" version="3.0.0.0"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8" Type="http://schemas.openxmlformats.org/officeDocument/2006/relationships/hyperlink" Target="https://environment.ec.europa.eu/strategy/circular-economy-action-plan_en" TargetMode="External"/><Relationship Id="rId3" Type="http://schemas.openxmlformats.org/officeDocument/2006/relationships/hyperlink" Target="https://documents1.worldbank.org/curated/en/697271544470229584/pdf/132827-PUB-9781464813290.pdf" TargetMode="External"/><Relationship Id="rId7" Type="http://schemas.openxmlformats.org/officeDocument/2006/relationships/hyperlink" Target="https://energy.ec.europa.eu/system/files/2020-10/eu_methane_strategy_0.pdf" TargetMode="External"/><Relationship Id="rId2" Type="http://schemas.openxmlformats.org/officeDocument/2006/relationships/hyperlink" Target="https://openknowledge.fao.org/server/api/core/bitstreams/b21f2087-f398-4718-8461-b92afc82e617/content" TargetMode="External"/><Relationship Id="rId1" Type="http://schemas.openxmlformats.org/officeDocument/2006/relationships/hyperlink" Target="https://www.worldbank.org/en/news/factsheet/2023/12/04/world-bank-steps-up-efforts-to-address-methane-emissions" TargetMode="External"/><Relationship Id="rId6" Type="http://schemas.openxmlformats.org/officeDocument/2006/relationships/hyperlink" Target="https://www.legislation.gov.uk/eudr/2018/851/introduction" TargetMode="External"/><Relationship Id="rId5" Type="http://schemas.openxmlformats.org/officeDocument/2006/relationships/hyperlink" Target="https://sdgs.un.org/goals/goal7" TargetMode="External"/><Relationship Id="rId10" Type="http://schemas.openxmlformats.org/officeDocument/2006/relationships/printerSettings" Target="../printerSettings/printerSettings1.bin"/><Relationship Id="rId4" Type="http://schemas.openxmlformats.org/officeDocument/2006/relationships/hyperlink" Target="https://documents1.worldbank.org/curated/en/697271544470229584/pdf/132827-PUB-9781464813290.pdf" TargetMode="External"/><Relationship Id="rId9" Type="http://schemas.openxmlformats.org/officeDocument/2006/relationships/hyperlink" Target="https://www.legislation.gov.uk/eudr/2018/851/introduc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2"/>
  <sheetViews>
    <sheetView tabSelected="1" zoomScale="54" zoomScaleNormal="85" workbookViewId="0">
      <pane xSplit="3" ySplit="1" topLeftCell="D2" activePane="bottomRight" state="frozen"/>
      <selection pane="topRight" activeCell="D1" sqref="D1"/>
      <selection pane="bottomLeft" activeCell="A2" sqref="A2"/>
      <selection pane="bottomRight"/>
    </sheetView>
  </sheetViews>
  <sheetFormatPr defaultColWidth="8.88671875" defaultRowHeight="14.4" x14ac:dyDescent="0.3"/>
  <cols>
    <col min="1" max="2" width="13.109375" style="5" customWidth="1"/>
    <col min="3" max="3" width="38.44140625" style="5" bestFit="1" customWidth="1"/>
    <col min="4" max="4" width="31.5546875" style="5" customWidth="1"/>
    <col min="5" max="5" width="76.5546875" style="5" customWidth="1"/>
    <col min="6" max="6" width="33.109375" style="5" customWidth="1"/>
    <col min="7" max="7" width="14.5546875" style="12" customWidth="1"/>
    <col min="8" max="8" width="47.5546875" style="12" customWidth="1"/>
    <col min="9" max="9" width="40.44140625" style="16" hidden="1" customWidth="1"/>
    <col min="10" max="10" width="13.44140625" style="12" customWidth="1"/>
    <col min="11" max="11" width="13.88671875" style="12" customWidth="1"/>
    <col min="12" max="15" width="16.6640625" style="12" customWidth="1"/>
    <col min="16" max="16" width="49.5546875" style="13" customWidth="1"/>
    <col min="17" max="17" width="49.5546875" style="9" customWidth="1"/>
    <col min="18" max="16384" width="8.88671875" style="9"/>
  </cols>
  <sheetData>
    <row r="1" spans="1:17" s="3" customFormat="1" ht="43.2" x14ac:dyDescent="0.3">
      <c r="A1" s="1" t="s">
        <v>0</v>
      </c>
      <c r="B1" s="1" t="s">
        <v>144</v>
      </c>
      <c r="C1" s="1" t="s">
        <v>1</v>
      </c>
      <c r="D1" s="1" t="s">
        <v>2</v>
      </c>
      <c r="E1" s="1" t="s">
        <v>3</v>
      </c>
      <c r="F1" s="1" t="s">
        <v>4</v>
      </c>
      <c r="G1" s="1" t="s">
        <v>287</v>
      </c>
      <c r="H1" s="2" t="s">
        <v>249</v>
      </c>
      <c r="I1" s="14" t="s">
        <v>279</v>
      </c>
      <c r="J1" s="1" t="s">
        <v>258</v>
      </c>
      <c r="K1" s="1" t="s">
        <v>259</v>
      </c>
      <c r="L1" s="1" t="s">
        <v>382</v>
      </c>
      <c r="M1" s="1" t="s">
        <v>374</v>
      </c>
      <c r="N1" s="1" t="s">
        <v>375</v>
      </c>
      <c r="O1" s="20" t="s">
        <v>376</v>
      </c>
      <c r="P1" s="17" t="s">
        <v>289</v>
      </c>
      <c r="Q1" s="17" t="s">
        <v>294</v>
      </c>
    </row>
    <row r="2" spans="1:17" s="8" customFormat="1" ht="72" customHeight="1" x14ac:dyDescent="0.3">
      <c r="A2" s="4" t="s">
        <v>5</v>
      </c>
      <c r="B2" s="4" t="s">
        <v>145</v>
      </c>
      <c r="C2" s="4" t="s">
        <v>6</v>
      </c>
      <c r="D2" s="4" t="s">
        <v>7</v>
      </c>
      <c r="E2" s="5" t="s">
        <v>162</v>
      </c>
      <c r="F2" s="4" t="s">
        <v>8</v>
      </c>
      <c r="G2" s="6" t="s">
        <v>9</v>
      </c>
      <c r="H2" s="4" t="s">
        <v>280</v>
      </c>
      <c r="I2" s="15" t="s">
        <v>250</v>
      </c>
      <c r="J2" s="7">
        <v>0</v>
      </c>
      <c r="K2" s="7">
        <v>1</v>
      </c>
      <c r="L2" s="7">
        <v>0.2</v>
      </c>
      <c r="M2" s="7">
        <v>0.3</v>
      </c>
      <c r="N2" s="7">
        <v>0.5</v>
      </c>
      <c r="O2" s="7">
        <v>1</v>
      </c>
      <c r="P2" s="4" t="s">
        <v>377</v>
      </c>
      <c r="Q2" s="21" t="s">
        <v>378</v>
      </c>
    </row>
    <row r="3" spans="1:17" ht="72" customHeight="1" x14ac:dyDescent="0.3">
      <c r="A3" s="4" t="s">
        <v>5</v>
      </c>
      <c r="B3" s="4" t="s">
        <v>145</v>
      </c>
      <c r="C3" s="4" t="s">
        <v>10</v>
      </c>
      <c r="D3" s="4" t="s">
        <v>11</v>
      </c>
      <c r="E3" s="4" t="s">
        <v>163</v>
      </c>
      <c r="F3" s="4" t="s">
        <v>12</v>
      </c>
      <c r="G3" s="6" t="s">
        <v>9</v>
      </c>
      <c r="H3" s="6"/>
      <c r="I3" s="15"/>
      <c r="J3" s="7">
        <v>0</v>
      </c>
      <c r="K3" s="7">
        <v>1</v>
      </c>
      <c r="L3" s="7"/>
      <c r="M3" s="7"/>
      <c r="N3" s="7"/>
      <c r="O3" s="7">
        <v>1</v>
      </c>
      <c r="P3" s="18"/>
      <c r="Q3" s="18"/>
    </row>
    <row r="4" spans="1:17" ht="72" customHeight="1" x14ac:dyDescent="0.3">
      <c r="A4" s="4" t="s">
        <v>5</v>
      </c>
      <c r="B4" s="4" t="s">
        <v>145</v>
      </c>
      <c r="C4" s="4" t="s">
        <v>13</v>
      </c>
      <c r="D4" s="4" t="s">
        <v>14</v>
      </c>
      <c r="E4" s="4" t="s">
        <v>164</v>
      </c>
      <c r="F4" s="4" t="s">
        <v>15</v>
      </c>
      <c r="G4" s="6" t="s">
        <v>9</v>
      </c>
      <c r="H4" s="6"/>
      <c r="I4" s="15"/>
      <c r="J4" s="7">
        <v>0</v>
      </c>
      <c r="K4" s="7">
        <v>1</v>
      </c>
      <c r="L4" s="7"/>
      <c r="M4" s="7"/>
      <c r="N4" s="7"/>
      <c r="O4" s="7">
        <v>1</v>
      </c>
      <c r="P4" s="18"/>
      <c r="Q4" s="18"/>
    </row>
    <row r="5" spans="1:17" ht="72" customHeight="1" x14ac:dyDescent="0.3">
      <c r="A5" s="4" t="s">
        <v>5</v>
      </c>
      <c r="B5" s="4" t="s">
        <v>145</v>
      </c>
      <c r="C5" s="4" t="s">
        <v>16</v>
      </c>
      <c r="D5" s="4" t="s">
        <v>17</v>
      </c>
      <c r="E5" s="4" t="s">
        <v>165</v>
      </c>
      <c r="F5" s="4" t="s">
        <v>18</v>
      </c>
      <c r="G5" s="6" t="s">
        <v>9</v>
      </c>
      <c r="H5" s="6"/>
      <c r="I5" s="15"/>
      <c r="J5" s="7">
        <v>0</v>
      </c>
      <c r="K5" s="7">
        <v>1</v>
      </c>
      <c r="L5" s="7"/>
      <c r="M5" s="7"/>
      <c r="N5" s="7"/>
      <c r="O5" s="7">
        <v>1</v>
      </c>
      <c r="P5" s="18"/>
      <c r="Q5" s="18"/>
    </row>
    <row r="6" spans="1:17" ht="72" customHeight="1" x14ac:dyDescent="0.3">
      <c r="A6" s="4" t="s">
        <v>5</v>
      </c>
      <c r="B6" s="4" t="s">
        <v>145</v>
      </c>
      <c r="C6" s="4" t="s">
        <v>19</v>
      </c>
      <c r="D6" s="4" t="s">
        <v>20</v>
      </c>
      <c r="E6" s="4" t="s">
        <v>166</v>
      </c>
      <c r="F6" s="4" t="s">
        <v>21</v>
      </c>
      <c r="G6" s="6" t="s">
        <v>9</v>
      </c>
      <c r="H6" s="4" t="s">
        <v>280</v>
      </c>
      <c r="I6" s="15" t="s">
        <v>251</v>
      </c>
      <c r="J6" s="7">
        <v>0</v>
      </c>
      <c r="K6" s="7" t="s">
        <v>248</v>
      </c>
      <c r="L6" s="7">
        <v>0.2</v>
      </c>
      <c r="M6" s="7">
        <v>0.3</v>
      </c>
      <c r="N6" s="7">
        <v>0.5</v>
      </c>
      <c r="O6" s="7">
        <v>1</v>
      </c>
      <c r="P6" s="4" t="s">
        <v>379</v>
      </c>
      <c r="Q6" s="21" t="s">
        <v>380</v>
      </c>
    </row>
    <row r="7" spans="1:17" ht="72" customHeight="1" x14ac:dyDescent="0.3">
      <c r="A7" s="10" t="s">
        <v>80</v>
      </c>
      <c r="B7" s="4" t="s">
        <v>154</v>
      </c>
      <c r="C7" s="10" t="s">
        <v>81</v>
      </c>
      <c r="D7" s="10" t="s">
        <v>82</v>
      </c>
      <c r="E7" s="10" t="s">
        <v>167</v>
      </c>
      <c r="F7" s="4" t="s">
        <v>260</v>
      </c>
      <c r="G7" s="6" t="s">
        <v>9</v>
      </c>
      <c r="H7" s="6"/>
      <c r="I7" s="15"/>
      <c r="J7" s="11">
        <v>0</v>
      </c>
      <c r="K7" s="7" t="s">
        <v>248</v>
      </c>
      <c r="L7" s="7"/>
      <c r="M7" s="7"/>
      <c r="N7" s="7"/>
      <c r="O7" s="11">
        <v>0.05</v>
      </c>
      <c r="P7" s="18"/>
      <c r="Q7" s="18"/>
    </row>
    <row r="8" spans="1:17" ht="72" customHeight="1" x14ac:dyDescent="0.3">
      <c r="A8" s="4" t="s">
        <v>80</v>
      </c>
      <c r="B8" s="4" t="s">
        <v>155</v>
      </c>
      <c r="C8" s="4" t="s">
        <v>83</v>
      </c>
      <c r="D8" s="4" t="s">
        <v>84</v>
      </c>
      <c r="E8" s="4" t="s">
        <v>168</v>
      </c>
      <c r="F8" s="4" t="s">
        <v>169</v>
      </c>
      <c r="G8" s="6" t="s">
        <v>9</v>
      </c>
      <c r="H8" s="4" t="s">
        <v>281</v>
      </c>
      <c r="I8" s="15" t="s">
        <v>252</v>
      </c>
      <c r="J8" s="7">
        <v>0</v>
      </c>
      <c r="K8" s="7">
        <v>1</v>
      </c>
      <c r="L8" s="7">
        <v>0.2</v>
      </c>
      <c r="M8" s="7">
        <v>0.3</v>
      </c>
      <c r="N8" s="7">
        <v>0.5</v>
      </c>
      <c r="O8" s="7">
        <v>1</v>
      </c>
      <c r="P8" s="4" t="s">
        <v>297</v>
      </c>
      <c r="Q8" s="4" t="s">
        <v>298</v>
      </c>
    </row>
    <row r="9" spans="1:17" ht="72" customHeight="1" x14ac:dyDescent="0.3">
      <c r="A9" s="4" t="s">
        <v>80</v>
      </c>
      <c r="B9" s="4" t="s">
        <v>155</v>
      </c>
      <c r="C9" s="4" t="s">
        <v>85</v>
      </c>
      <c r="D9" s="4" t="s">
        <v>86</v>
      </c>
      <c r="E9" s="4" t="s">
        <v>170</v>
      </c>
      <c r="F9" s="4" t="s">
        <v>171</v>
      </c>
      <c r="G9" s="6" t="s">
        <v>9</v>
      </c>
      <c r="H9" s="6"/>
      <c r="I9" s="15"/>
      <c r="J9" s="7">
        <v>0</v>
      </c>
      <c r="K9" s="7">
        <v>1</v>
      </c>
      <c r="L9" s="7"/>
      <c r="M9" s="7"/>
      <c r="N9" s="7"/>
      <c r="O9" s="7">
        <v>1</v>
      </c>
      <c r="P9" s="18"/>
      <c r="Q9" s="18"/>
    </row>
    <row r="10" spans="1:17" ht="72" customHeight="1" x14ac:dyDescent="0.3">
      <c r="A10" s="4" t="s">
        <v>80</v>
      </c>
      <c r="B10" s="4" t="s">
        <v>155</v>
      </c>
      <c r="C10" s="4" t="s">
        <v>87</v>
      </c>
      <c r="D10" s="4" t="s">
        <v>88</v>
      </c>
      <c r="E10" s="4" t="s">
        <v>173</v>
      </c>
      <c r="F10" s="4" t="s">
        <v>172</v>
      </c>
      <c r="G10" s="6" t="s">
        <v>9</v>
      </c>
      <c r="H10" s="4" t="s">
        <v>283</v>
      </c>
      <c r="I10" s="15" t="s">
        <v>282</v>
      </c>
      <c r="J10" s="7">
        <v>0</v>
      </c>
      <c r="K10" s="7">
        <v>1</v>
      </c>
      <c r="L10" s="7">
        <v>0.2</v>
      </c>
      <c r="M10" s="7">
        <v>0.3</v>
      </c>
      <c r="N10" s="7">
        <v>0.5</v>
      </c>
      <c r="O10" s="7">
        <v>1</v>
      </c>
      <c r="P10" s="4" t="s">
        <v>290</v>
      </c>
      <c r="Q10" s="21" t="s">
        <v>299</v>
      </c>
    </row>
    <row r="11" spans="1:17" ht="72" customHeight="1" x14ac:dyDescent="0.3">
      <c r="A11" s="4" t="s">
        <v>80</v>
      </c>
      <c r="B11" s="4" t="s">
        <v>156</v>
      </c>
      <c r="C11" s="4" t="s">
        <v>89</v>
      </c>
      <c r="D11" s="4" t="s">
        <v>90</v>
      </c>
      <c r="E11" s="4" t="s">
        <v>174</v>
      </c>
      <c r="F11" s="4" t="s">
        <v>175</v>
      </c>
      <c r="G11" s="6" t="s">
        <v>9</v>
      </c>
      <c r="H11" s="6"/>
      <c r="I11" s="15"/>
      <c r="J11" s="7">
        <v>0</v>
      </c>
      <c r="K11" s="7">
        <v>1</v>
      </c>
      <c r="L11" s="7"/>
      <c r="M11" s="7"/>
      <c r="N11" s="7"/>
      <c r="O11" s="7">
        <v>1</v>
      </c>
      <c r="P11" s="18"/>
      <c r="Q11" s="18"/>
    </row>
    <row r="12" spans="1:17" ht="72" customHeight="1" x14ac:dyDescent="0.3">
      <c r="A12" s="4" t="s">
        <v>80</v>
      </c>
      <c r="B12" s="4" t="s">
        <v>156</v>
      </c>
      <c r="C12" s="4" t="s">
        <v>91</v>
      </c>
      <c r="D12" s="4" t="s">
        <v>92</v>
      </c>
      <c r="E12" s="4" t="s">
        <v>177</v>
      </c>
      <c r="F12" s="5" t="s">
        <v>176</v>
      </c>
      <c r="G12" s="6" t="s">
        <v>9</v>
      </c>
      <c r="H12" s="6"/>
      <c r="I12" s="15"/>
      <c r="J12" s="7">
        <v>0</v>
      </c>
      <c r="K12" s="7">
        <v>1</v>
      </c>
      <c r="L12" s="7"/>
      <c r="M12" s="7"/>
      <c r="N12" s="7"/>
      <c r="O12" s="7">
        <v>1</v>
      </c>
      <c r="P12" s="18"/>
      <c r="Q12" s="18"/>
    </row>
    <row r="13" spans="1:17" ht="72" customHeight="1" x14ac:dyDescent="0.3">
      <c r="A13" s="4" t="s">
        <v>80</v>
      </c>
      <c r="B13" s="4" t="s">
        <v>157</v>
      </c>
      <c r="C13" s="4" t="s">
        <v>93</v>
      </c>
      <c r="D13" s="4" t="s">
        <v>94</v>
      </c>
      <c r="E13" s="4" t="s">
        <v>178</v>
      </c>
      <c r="F13" s="4" t="s">
        <v>181</v>
      </c>
      <c r="G13" s="6" t="s">
        <v>9</v>
      </c>
      <c r="H13" s="4" t="s">
        <v>284</v>
      </c>
      <c r="I13" s="15" t="s">
        <v>253</v>
      </c>
      <c r="J13" s="7">
        <v>0</v>
      </c>
      <c r="K13" s="7" t="s">
        <v>248</v>
      </c>
      <c r="L13" s="7">
        <v>0.2</v>
      </c>
      <c r="M13" s="7">
        <v>0.3</v>
      </c>
      <c r="N13" s="7">
        <v>0.5</v>
      </c>
      <c r="O13" s="7">
        <v>1</v>
      </c>
      <c r="P13" s="4" t="s">
        <v>291</v>
      </c>
      <c r="Q13" s="4" t="s">
        <v>298</v>
      </c>
    </row>
    <row r="14" spans="1:17" ht="72" customHeight="1" x14ac:dyDescent="0.3">
      <c r="A14" s="4" t="s">
        <v>80</v>
      </c>
      <c r="B14" s="4" t="s">
        <v>157</v>
      </c>
      <c r="C14" s="4" t="s">
        <v>95</v>
      </c>
      <c r="D14" s="4" t="s">
        <v>96</v>
      </c>
      <c r="E14" s="4" t="s">
        <v>179</v>
      </c>
      <c r="F14" s="4" t="s">
        <v>180</v>
      </c>
      <c r="G14" s="6" t="s">
        <v>9</v>
      </c>
      <c r="H14" s="4" t="s">
        <v>284</v>
      </c>
      <c r="I14" s="15" t="s">
        <v>253</v>
      </c>
      <c r="J14" s="7">
        <v>0</v>
      </c>
      <c r="K14" s="7" t="s">
        <v>248</v>
      </c>
      <c r="L14" s="7">
        <v>0.2</v>
      </c>
      <c r="M14" s="7">
        <v>0.3</v>
      </c>
      <c r="N14" s="7">
        <v>0.5</v>
      </c>
      <c r="O14" s="7">
        <v>1</v>
      </c>
      <c r="P14" s="4" t="s">
        <v>292</v>
      </c>
      <c r="Q14" s="4" t="s">
        <v>298</v>
      </c>
    </row>
    <row r="15" spans="1:17" ht="72" customHeight="1" x14ac:dyDescent="0.3">
      <c r="A15" s="4" t="s">
        <v>80</v>
      </c>
      <c r="B15" s="4" t="s">
        <v>157</v>
      </c>
      <c r="C15" s="4" t="s">
        <v>97</v>
      </c>
      <c r="D15" s="4" t="s">
        <v>98</v>
      </c>
      <c r="E15" s="4" t="s">
        <v>182</v>
      </c>
      <c r="F15" s="4" t="s">
        <v>183</v>
      </c>
      <c r="G15" s="6" t="s">
        <v>9</v>
      </c>
      <c r="H15" s="6"/>
      <c r="I15" s="15"/>
      <c r="J15" s="7">
        <v>0</v>
      </c>
      <c r="K15" s="7">
        <v>1</v>
      </c>
      <c r="L15" s="7"/>
      <c r="M15" s="7"/>
      <c r="N15" s="7"/>
      <c r="O15" s="7">
        <v>1</v>
      </c>
      <c r="P15" s="18"/>
      <c r="Q15" s="18"/>
    </row>
    <row r="16" spans="1:17" ht="72" customHeight="1" x14ac:dyDescent="0.3">
      <c r="A16" s="4" t="s">
        <v>127</v>
      </c>
      <c r="B16" s="4" t="s">
        <v>127</v>
      </c>
      <c r="C16" s="4" t="s">
        <v>128</v>
      </c>
      <c r="D16" s="4" t="s">
        <v>129</v>
      </c>
      <c r="E16" s="4" t="s">
        <v>184</v>
      </c>
      <c r="F16" s="4" t="s">
        <v>185</v>
      </c>
      <c r="G16" s="6" t="s">
        <v>9</v>
      </c>
      <c r="H16" s="6"/>
      <c r="I16" s="15"/>
      <c r="J16" s="7">
        <v>0</v>
      </c>
      <c r="K16" s="7">
        <v>1</v>
      </c>
      <c r="L16" s="7"/>
      <c r="M16" s="7"/>
      <c r="N16" s="7"/>
      <c r="O16" s="7">
        <v>1</v>
      </c>
      <c r="P16" s="18"/>
      <c r="Q16" s="18"/>
    </row>
    <row r="17" spans="1:17" ht="72" customHeight="1" x14ac:dyDescent="0.3">
      <c r="A17" s="4" t="s">
        <v>127</v>
      </c>
      <c r="B17" s="4" t="s">
        <v>127</v>
      </c>
      <c r="C17" s="4" t="s">
        <v>130</v>
      </c>
      <c r="D17" s="4" t="s">
        <v>131</v>
      </c>
      <c r="E17" s="4" t="s">
        <v>186</v>
      </c>
      <c r="F17" s="4" t="s">
        <v>187</v>
      </c>
      <c r="G17" s="6" t="s">
        <v>9</v>
      </c>
      <c r="H17" s="6"/>
      <c r="I17" s="15"/>
      <c r="J17" s="7">
        <v>0</v>
      </c>
      <c r="K17" s="7">
        <v>1</v>
      </c>
      <c r="L17" s="7"/>
      <c r="M17" s="7"/>
      <c r="N17" s="7"/>
      <c r="O17" s="7">
        <v>1</v>
      </c>
      <c r="P17" s="18"/>
      <c r="Q17" s="18"/>
    </row>
    <row r="18" spans="1:17" ht="72" customHeight="1" x14ac:dyDescent="0.3">
      <c r="A18" s="4" t="s">
        <v>127</v>
      </c>
      <c r="B18" s="4" t="s">
        <v>127</v>
      </c>
      <c r="C18" s="4" t="s">
        <v>132</v>
      </c>
      <c r="D18" s="4" t="s">
        <v>133</v>
      </c>
      <c r="E18" s="4" t="s">
        <v>261</v>
      </c>
      <c r="F18" s="4" t="s">
        <v>262</v>
      </c>
      <c r="G18" s="6" t="s">
        <v>9</v>
      </c>
      <c r="H18" s="6"/>
      <c r="I18" s="15"/>
      <c r="J18" s="7">
        <v>0</v>
      </c>
      <c r="K18" s="7">
        <v>1</v>
      </c>
      <c r="L18" s="7"/>
      <c r="M18" s="7"/>
      <c r="N18" s="7"/>
      <c r="O18" s="7">
        <v>1</v>
      </c>
      <c r="P18" s="18"/>
      <c r="Q18" s="18"/>
    </row>
    <row r="19" spans="1:17" ht="72" customHeight="1" x14ac:dyDescent="0.3">
      <c r="A19" s="4" t="s">
        <v>127</v>
      </c>
      <c r="B19" s="4" t="s">
        <v>127</v>
      </c>
      <c r="C19" s="4" t="s">
        <v>134</v>
      </c>
      <c r="D19" s="4" t="s">
        <v>135</v>
      </c>
      <c r="E19" s="4" t="s">
        <v>188</v>
      </c>
      <c r="F19" s="4" t="s">
        <v>263</v>
      </c>
      <c r="G19" s="6" t="s">
        <v>9</v>
      </c>
      <c r="H19" s="6"/>
      <c r="I19" s="15"/>
      <c r="J19" s="7">
        <v>0</v>
      </c>
      <c r="K19" s="7">
        <v>1</v>
      </c>
      <c r="L19" s="7"/>
      <c r="M19" s="7"/>
      <c r="N19" s="7"/>
      <c r="O19" s="7">
        <v>1</v>
      </c>
      <c r="P19" s="18"/>
      <c r="Q19" s="18"/>
    </row>
    <row r="20" spans="1:17" ht="72" customHeight="1" x14ac:dyDescent="0.3">
      <c r="A20" s="4" t="s">
        <v>127</v>
      </c>
      <c r="B20" s="4" t="s">
        <v>127</v>
      </c>
      <c r="C20" s="4" t="s">
        <v>136</v>
      </c>
      <c r="D20" s="4" t="s">
        <v>137</v>
      </c>
      <c r="E20" s="4" t="s">
        <v>264</v>
      </c>
      <c r="F20" s="4" t="s">
        <v>265</v>
      </c>
      <c r="G20" s="6" t="s">
        <v>9</v>
      </c>
      <c r="H20" s="6"/>
      <c r="I20" s="15"/>
      <c r="J20" s="7">
        <v>0</v>
      </c>
      <c r="K20" s="7">
        <v>1</v>
      </c>
      <c r="L20" s="7"/>
      <c r="M20" s="7"/>
      <c r="N20" s="7"/>
      <c r="O20" s="7">
        <v>1</v>
      </c>
      <c r="P20" s="18"/>
      <c r="Q20" s="18"/>
    </row>
    <row r="21" spans="1:17" ht="72" customHeight="1" x14ac:dyDescent="0.3">
      <c r="A21" s="4" t="s">
        <v>127</v>
      </c>
      <c r="B21" s="4" t="s">
        <v>127</v>
      </c>
      <c r="C21" s="4" t="s">
        <v>138</v>
      </c>
      <c r="D21" s="4" t="s">
        <v>139</v>
      </c>
      <c r="E21" s="4" t="s">
        <v>266</v>
      </c>
      <c r="F21" s="4" t="s">
        <v>267</v>
      </c>
      <c r="G21" s="6" t="s">
        <v>9</v>
      </c>
      <c r="H21" s="6"/>
      <c r="I21" s="15"/>
      <c r="J21" s="7">
        <v>0</v>
      </c>
      <c r="K21" s="7">
        <v>1</v>
      </c>
      <c r="L21" s="7"/>
      <c r="M21" s="7"/>
      <c r="N21" s="7"/>
      <c r="O21" s="7">
        <v>1</v>
      </c>
      <c r="P21" s="18"/>
      <c r="Q21" s="18"/>
    </row>
    <row r="22" spans="1:17" ht="72" customHeight="1" x14ac:dyDescent="0.3">
      <c r="A22" s="4" t="s">
        <v>5</v>
      </c>
      <c r="B22" s="4" t="s">
        <v>146</v>
      </c>
      <c r="C22" s="4" t="s">
        <v>22</v>
      </c>
      <c r="D22" s="4" t="s">
        <v>23</v>
      </c>
      <c r="E22" s="4" t="s">
        <v>189</v>
      </c>
      <c r="F22" s="4" t="s">
        <v>190</v>
      </c>
      <c r="G22" s="6" t="s">
        <v>9</v>
      </c>
      <c r="H22" s="4" t="s">
        <v>254</v>
      </c>
      <c r="I22" s="15" t="s">
        <v>254</v>
      </c>
      <c r="J22" s="11">
        <v>0</v>
      </c>
      <c r="K22" s="11">
        <v>1</v>
      </c>
      <c r="L22" s="19">
        <v>0.1</v>
      </c>
      <c r="M22" s="19">
        <v>0.2</v>
      </c>
      <c r="N22" s="19">
        <v>0.3</v>
      </c>
      <c r="O22" s="19">
        <v>1</v>
      </c>
      <c r="P22" s="18"/>
      <c r="Q22" s="18"/>
    </row>
    <row r="23" spans="1:17" ht="72" customHeight="1" x14ac:dyDescent="0.3">
      <c r="A23" s="4" t="s">
        <v>5</v>
      </c>
      <c r="B23" s="4" t="s">
        <v>146</v>
      </c>
      <c r="C23" s="4" t="s">
        <v>24</v>
      </c>
      <c r="D23" s="4" t="s">
        <v>25</v>
      </c>
      <c r="E23" s="4" t="s">
        <v>191</v>
      </c>
      <c r="F23" s="4" t="s">
        <v>195</v>
      </c>
      <c r="G23" s="6" t="s">
        <v>9</v>
      </c>
      <c r="H23" s="6"/>
      <c r="I23" s="15"/>
      <c r="J23" s="7">
        <v>0</v>
      </c>
      <c r="K23" s="7">
        <v>1</v>
      </c>
      <c r="L23" s="7"/>
      <c r="M23" s="7"/>
      <c r="N23" s="7"/>
      <c r="O23" s="7">
        <v>1</v>
      </c>
      <c r="P23" s="18"/>
      <c r="Q23" s="18"/>
    </row>
    <row r="24" spans="1:17" ht="72" customHeight="1" x14ac:dyDescent="0.3">
      <c r="A24" s="4" t="s">
        <v>5</v>
      </c>
      <c r="B24" s="4" t="s">
        <v>146</v>
      </c>
      <c r="C24" s="4" t="s">
        <v>26</v>
      </c>
      <c r="D24" s="4" t="s">
        <v>27</v>
      </c>
      <c r="E24" s="4" t="s">
        <v>192</v>
      </c>
      <c r="F24" s="4" t="s">
        <v>194</v>
      </c>
      <c r="G24" s="6" t="s">
        <v>9</v>
      </c>
      <c r="H24" s="4" t="s">
        <v>285</v>
      </c>
      <c r="I24" s="15" t="s">
        <v>255</v>
      </c>
      <c r="J24" s="7">
        <v>0</v>
      </c>
      <c r="K24" s="7" t="s">
        <v>248</v>
      </c>
      <c r="L24" s="7">
        <v>0.2</v>
      </c>
      <c r="M24" s="7">
        <v>0.3</v>
      </c>
      <c r="N24" s="7">
        <v>0.5</v>
      </c>
      <c r="O24" s="7">
        <v>1</v>
      </c>
      <c r="P24" s="18"/>
      <c r="Q24" s="18"/>
    </row>
    <row r="25" spans="1:17" ht="72" customHeight="1" x14ac:dyDescent="0.3">
      <c r="A25" s="4" t="s">
        <v>5</v>
      </c>
      <c r="B25" s="4" t="s">
        <v>146</v>
      </c>
      <c r="C25" s="4" t="s">
        <v>28</v>
      </c>
      <c r="D25" s="4" t="s">
        <v>29</v>
      </c>
      <c r="E25" s="4" t="s">
        <v>30</v>
      </c>
      <c r="F25" s="4" t="s">
        <v>193</v>
      </c>
      <c r="G25" s="6" t="s">
        <v>9</v>
      </c>
      <c r="H25" s="6"/>
      <c r="I25" s="15"/>
      <c r="J25" s="7">
        <v>0</v>
      </c>
      <c r="K25" s="7">
        <v>1</v>
      </c>
      <c r="L25" s="7"/>
      <c r="M25" s="7"/>
      <c r="N25" s="7"/>
      <c r="O25" s="7">
        <v>1</v>
      </c>
      <c r="P25" s="18"/>
      <c r="Q25" s="18"/>
    </row>
    <row r="26" spans="1:17" ht="72" customHeight="1" x14ac:dyDescent="0.3">
      <c r="A26" s="4" t="s">
        <v>5</v>
      </c>
      <c r="B26" s="4" t="s">
        <v>147</v>
      </c>
      <c r="C26" s="4" t="s">
        <v>31</v>
      </c>
      <c r="D26" s="4" t="s">
        <v>32</v>
      </c>
      <c r="E26" s="4" t="s">
        <v>33</v>
      </c>
      <c r="F26" s="4" t="s">
        <v>268</v>
      </c>
      <c r="G26" s="6" t="s">
        <v>9</v>
      </c>
      <c r="H26" s="6"/>
      <c r="I26" s="15"/>
      <c r="J26" s="7">
        <v>0</v>
      </c>
      <c r="K26" s="7">
        <v>1</v>
      </c>
      <c r="L26" s="7"/>
      <c r="M26" s="7"/>
      <c r="N26" s="7"/>
      <c r="O26" s="7">
        <v>1</v>
      </c>
      <c r="P26" s="18"/>
      <c r="Q26" s="18"/>
    </row>
    <row r="27" spans="1:17" ht="72" customHeight="1" x14ac:dyDescent="0.3">
      <c r="A27" s="4" t="s">
        <v>5</v>
      </c>
      <c r="B27" s="4" t="s">
        <v>147</v>
      </c>
      <c r="C27" s="4" t="s">
        <v>34</v>
      </c>
      <c r="D27" s="4" t="s">
        <v>35</v>
      </c>
      <c r="E27" s="4" t="s">
        <v>36</v>
      </c>
      <c r="F27" s="4" t="s">
        <v>196</v>
      </c>
      <c r="G27" s="6" t="s">
        <v>9</v>
      </c>
      <c r="H27" s="6"/>
      <c r="I27" s="15"/>
      <c r="J27" s="7">
        <v>0</v>
      </c>
      <c r="K27" s="7">
        <v>1</v>
      </c>
      <c r="L27" s="7"/>
      <c r="M27" s="7"/>
      <c r="N27" s="7"/>
      <c r="O27" s="7">
        <v>1</v>
      </c>
      <c r="P27" s="18"/>
      <c r="Q27" s="18"/>
    </row>
    <row r="28" spans="1:17" ht="72" customHeight="1" x14ac:dyDescent="0.3">
      <c r="A28" s="4" t="s">
        <v>5</v>
      </c>
      <c r="B28" s="4" t="s">
        <v>147</v>
      </c>
      <c r="C28" s="4" t="s">
        <v>37</v>
      </c>
      <c r="D28" s="4" t="s">
        <v>38</v>
      </c>
      <c r="E28" s="4" t="s">
        <v>143</v>
      </c>
      <c r="F28" s="4" t="s">
        <v>196</v>
      </c>
      <c r="G28" s="6" t="s">
        <v>9</v>
      </c>
      <c r="H28" s="6"/>
      <c r="I28" s="15"/>
      <c r="J28" s="7">
        <v>0</v>
      </c>
      <c r="K28" s="7">
        <v>1</v>
      </c>
      <c r="L28" s="7"/>
      <c r="M28" s="7"/>
      <c r="N28" s="7"/>
      <c r="O28" s="7">
        <v>1</v>
      </c>
      <c r="P28" s="18"/>
      <c r="Q28" s="18"/>
    </row>
    <row r="29" spans="1:17" ht="72" customHeight="1" x14ac:dyDescent="0.3">
      <c r="A29" s="4" t="s">
        <v>5</v>
      </c>
      <c r="B29" s="4" t="s">
        <v>147</v>
      </c>
      <c r="C29" s="4" t="s">
        <v>39</v>
      </c>
      <c r="D29" s="4" t="s">
        <v>40</v>
      </c>
      <c r="E29" s="4" t="s">
        <v>41</v>
      </c>
      <c r="F29" s="4" t="s">
        <v>196</v>
      </c>
      <c r="G29" s="6" t="s">
        <v>9</v>
      </c>
      <c r="H29" s="6"/>
      <c r="I29" s="15"/>
      <c r="J29" s="7">
        <v>0</v>
      </c>
      <c r="K29" s="7">
        <v>1</v>
      </c>
      <c r="L29" s="7"/>
      <c r="M29" s="7"/>
      <c r="N29" s="7"/>
      <c r="O29" s="7">
        <v>1</v>
      </c>
      <c r="P29" s="18"/>
      <c r="Q29" s="18"/>
    </row>
    <row r="30" spans="1:17" ht="72" customHeight="1" x14ac:dyDescent="0.3">
      <c r="A30" s="4" t="s">
        <v>5</v>
      </c>
      <c r="B30" s="4" t="s">
        <v>148</v>
      </c>
      <c r="C30" s="4" t="s">
        <v>42</v>
      </c>
      <c r="D30" s="4" t="s">
        <v>43</v>
      </c>
      <c r="E30" s="4" t="s">
        <v>269</v>
      </c>
      <c r="F30" s="4" t="s">
        <v>197</v>
      </c>
      <c r="G30" s="6" t="s">
        <v>9</v>
      </c>
      <c r="H30" s="6"/>
      <c r="I30" s="15"/>
      <c r="J30" s="7">
        <v>0</v>
      </c>
      <c r="K30" s="7">
        <v>1</v>
      </c>
      <c r="L30" s="7"/>
      <c r="M30" s="7"/>
      <c r="N30" s="7"/>
      <c r="O30" s="7">
        <v>1</v>
      </c>
      <c r="P30" s="18"/>
      <c r="Q30" s="18"/>
    </row>
    <row r="31" spans="1:17" ht="72" customHeight="1" x14ac:dyDescent="0.3">
      <c r="A31" s="4" t="s">
        <v>5</v>
      </c>
      <c r="B31" s="4" t="s">
        <v>148</v>
      </c>
      <c r="C31" s="4" t="s">
        <v>44</v>
      </c>
      <c r="D31" s="4" t="s">
        <v>45</v>
      </c>
      <c r="E31" s="4" t="s">
        <v>198</v>
      </c>
      <c r="F31" s="4" t="s">
        <v>202</v>
      </c>
      <c r="G31" s="6" t="s">
        <v>9</v>
      </c>
      <c r="H31" s="6"/>
      <c r="I31" s="15"/>
      <c r="J31" s="7">
        <v>0</v>
      </c>
      <c r="K31" s="7">
        <v>1</v>
      </c>
      <c r="L31" s="7"/>
      <c r="M31" s="7"/>
      <c r="N31" s="7"/>
      <c r="O31" s="7">
        <v>1</v>
      </c>
      <c r="P31" s="18"/>
      <c r="Q31" s="18"/>
    </row>
    <row r="32" spans="1:17" ht="72" customHeight="1" x14ac:dyDescent="0.3">
      <c r="A32" s="4" t="s">
        <v>5</v>
      </c>
      <c r="B32" s="4" t="s">
        <v>148</v>
      </c>
      <c r="C32" s="4" t="s">
        <v>46</v>
      </c>
      <c r="D32" s="4" t="s">
        <v>47</v>
      </c>
      <c r="E32" s="4" t="s">
        <v>199</v>
      </c>
      <c r="F32" s="4" t="s">
        <v>201</v>
      </c>
      <c r="G32" s="6" t="s">
        <v>9</v>
      </c>
      <c r="H32" s="6"/>
      <c r="I32" s="15"/>
      <c r="J32" s="7">
        <v>0</v>
      </c>
      <c r="K32" s="7" t="s">
        <v>248</v>
      </c>
      <c r="L32" s="7"/>
      <c r="M32" s="7"/>
      <c r="N32" s="7"/>
      <c r="O32" s="7">
        <v>1</v>
      </c>
      <c r="P32" s="18"/>
      <c r="Q32" s="18"/>
    </row>
    <row r="33" spans="1:17" ht="72" customHeight="1" x14ac:dyDescent="0.3">
      <c r="A33" s="4" t="s">
        <v>151</v>
      </c>
      <c r="B33" s="4" t="s">
        <v>150</v>
      </c>
      <c r="C33" s="4" t="s">
        <v>53</v>
      </c>
      <c r="D33" s="4" t="s">
        <v>54</v>
      </c>
      <c r="E33" s="4" t="s">
        <v>200</v>
      </c>
      <c r="F33" s="4" t="s">
        <v>270</v>
      </c>
      <c r="G33" s="6" t="s">
        <v>9</v>
      </c>
      <c r="H33" s="6"/>
      <c r="I33" s="15"/>
      <c r="J33" s="7">
        <v>0</v>
      </c>
      <c r="K33" s="7">
        <v>1</v>
      </c>
      <c r="L33" s="7"/>
      <c r="M33" s="7"/>
      <c r="N33" s="7"/>
      <c r="O33" s="7"/>
      <c r="P33" s="18"/>
      <c r="Q33" s="18"/>
    </row>
    <row r="34" spans="1:17" ht="72" customHeight="1" x14ac:dyDescent="0.3">
      <c r="A34" s="4" t="s">
        <v>151</v>
      </c>
      <c r="B34" s="4" t="s">
        <v>150</v>
      </c>
      <c r="C34" s="4" t="s">
        <v>55</v>
      </c>
      <c r="D34" s="4" t="s">
        <v>56</v>
      </c>
      <c r="E34" s="4" t="s">
        <v>247</v>
      </c>
      <c r="F34" s="4" t="s">
        <v>203</v>
      </c>
      <c r="G34" s="6" t="s">
        <v>9</v>
      </c>
      <c r="H34" s="6"/>
      <c r="I34" s="15"/>
      <c r="J34" s="7">
        <v>0</v>
      </c>
      <c r="K34" s="7">
        <v>1</v>
      </c>
      <c r="L34" s="7"/>
      <c r="M34" s="7"/>
      <c r="N34" s="7"/>
      <c r="O34" s="7">
        <v>1</v>
      </c>
      <c r="P34" s="18"/>
      <c r="Q34" s="18"/>
    </row>
    <row r="35" spans="1:17" ht="72" customHeight="1" x14ac:dyDescent="0.3">
      <c r="A35" s="4" t="s">
        <v>80</v>
      </c>
      <c r="B35" s="4" t="s">
        <v>158</v>
      </c>
      <c r="C35" s="4" t="s">
        <v>99</v>
      </c>
      <c r="D35" s="4" t="s">
        <v>100</v>
      </c>
      <c r="E35" s="4" t="s">
        <v>204</v>
      </c>
      <c r="F35" s="4" t="s">
        <v>205</v>
      </c>
      <c r="G35" s="6" t="s">
        <v>9</v>
      </c>
      <c r="H35" s="6"/>
      <c r="I35" s="15"/>
      <c r="J35" s="7">
        <v>0</v>
      </c>
      <c r="K35" s="7">
        <v>1</v>
      </c>
      <c r="L35" s="7"/>
      <c r="M35" s="7"/>
      <c r="N35" s="7"/>
      <c r="O35" s="7">
        <v>1</v>
      </c>
      <c r="P35" s="18"/>
      <c r="Q35" s="18"/>
    </row>
    <row r="36" spans="1:17" ht="72" customHeight="1" x14ac:dyDescent="0.3">
      <c r="A36" s="4" t="s">
        <v>80</v>
      </c>
      <c r="B36" s="4" t="s">
        <v>158</v>
      </c>
      <c r="C36" s="4" t="s">
        <v>101</v>
      </c>
      <c r="D36" s="4" t="s">
        <v>102</v>
      </c>
      <c r="E36" s="4" t="s">
        <v>207</v>
      </c>
      <c r="F36" s="4" t="s">
        <v>206</v>
      </c>
      <c r="G36" s="6" t="s">
        <v>9</v>
      </c>
      <c r="H36" s="6"/>
      <c r="I36" s="15"/>
      <c r="J36" s="7">
        <v>0</v>
      </c>
      <c r="K36" s="7" t="s">
        <v>248</v>
      </c>
      <c r="L36" s="7"/>
      <c r="M36" s="7"/>
      <c r="N36" s="7"/>
      <c r="O36" s="7">
        <v>1</v>
      </c>
      <c r="P36" s="18"/>
      <c r="Q36" s="18"/>
    </row>
    <row r="37" spans="1:17" ht="72" customHeight="1" x14ac:dyDescent="0.3">
      <c r="A37" s="4" t="s">
        <v>80</v>
      </c>
      <c r="B37" s="4" t="s">
        <v>158</v>
      </c>
      <c r="C37" s="4" t="s">
        <v>103</v>
      </c>
      <c r="D37" s="4" t="s">
        <v>104</v>
      </c>
      <c r="E37" s="4" t="s">
        <v>271</v>
      </c>
      <c r="F37" s="4" t="s">
        <v>208</v>
      </c>
      <c r="G37" s="6" t="s">
        <v>9</v>
      </c>
      <c r="H37" s="6"/>
      <c r="I37" s="15"/>
      <c r="J37" s="7">
        <v>0</v>
      </c>
      <c r="K37" s="7">
        <v>1</v>
      </c>
      <c r="L37" s="7"/>
      <c r="M37" s="7"/>
      <c r="N37" s="7"/>
      <c r="O37" s="7">
        <v>1</v>
      </c>
      <c r="P37" s="18"/>
      <c r="Q37" s="18"/>
    </row>
    <row r="38" spans="1:17" ht="72" customHeight="1" x14ac:dyDescent="0.3">
      <c r="A38" s="4" t="s">
        <v>5</v>
      </c>
      <c r="B38" s="4" t="s">
        <v>149</v>
      </c>
      <c r="C38" s="4" t="s">
        <v>48</v>
      </c>
      <c r="D38" s="4" t="s">
        <v>49</v>
      </c>
      <c r="E38" s="4" t="s">
        <v>50</v>
      </c>
      <c r="F38" s="4" t="s">
        <v>209</v>
      </c>
      <c r="G38" s="6" t="s">
        <v>9</v>
      </c>
      <c r="H38" s="6"/>
      <c r="I38" s="15"/>
      <c r="J38" s="7">
        <v>0</v>
      </c>
      <c r="K38" s="7">
        <v>1</v>
      </c>
      <c r="L38" s="7"/>
      <c r="M38" s="7"/>
      <c r="N38" s="7"/>
      <c r="O38" s="7">
        <v>1</v>
      </c>
      <c r="P38" s="18"/>
      <c r="Q38" s="18"/>
    </row>
    <row r="39" spans="1:17" ht="72" customHeight="1" x14ac:dyDescent="0.3">
      <c r="A39" s="4" t="s">
        <v>5</v>
      </c>
      <c r="B39" s="4" t="s">
        <v>149</v>
      </c>
      <c r="C39" s="4" t="s">
        <v>51</v>
      </c>
      <c r="D39" s="4" t="s">
        <v>52</v>
      </c>
      <c r="E39" s="4" t="s">
        <v>211</v>
      </c>
      <c r="F39" s="4" t="s">
        <v>210</v>
      </c>
      <c r="G39" s="6" t="s">
        <v>9</v>
      </c>
      <c r="H39" s="6"/>
      <c r="I39" s="15"/>
      <c r="J39" s="7">
        <v>0</v>
      </c>
      <c r="K39" s="7">
        <v>1</v>
      </c>
      <c r="L39" s="7"/>
      <c r="M39" s="7"/>
      <c r="N39" s="7"/>
      <c r="O39" s="7">
        <v>1</v>
      </c>
      <c r="P39" s="18"/>
      <c r="Q39" s="18"/>
    </row>
    <row r="40" spans="1:17" ht="72" customHeight="1" x14ac:dyDescent="0.3">
      <c r="A40" s="4" t="s">
        <v>80</v>
      </c>
      <c r="B40" s="4" t="s">
        <v>159</v>
      </c>
      <c r="C40" s="4" t="s">
        <v>105</v>
      </c>
      <c r="D40" s="4" t="s">
        <v>106</v>
      </c>
      <c r="E40" s="4" t="s">
        <v>213</v>
      </c>
      <c r="F40" s="4" t="s">
        <v>212</v>
      </c>
      <c r="G40" s="6" t="s">
        <v>9</v>
      </c>
      <c r="H40" s="6"/>
      <c r="I40" s="15"/>
      <c r="J40" s="7">
        <v>0</v>
      </c>
      <c r="K40" s="7">
        <v>1</v>
      </c>
      <c r="L40" s="7"/>
      <c r="M40" s="7"/>
      <c r="N40" s="7"/>
      <c r="O40" s="7">
        <v>1</v>
      </c>
      <c r="P40" s="18"/>
      <c r="Q40" s="18"/>
    </row>
    <row r="41" spans="1:17" ht="72" customHeight="1" x14ac:dyDescent="0.3">
      <c r="A41" s="4" t="s">
        <v>80</v>
      </c>
      <c r="B41" s="4" t="s">
        <v>160</v>
      </c>
      <c r="C41" s="4" t="s">
        <v>107</v>
      </c>
      <c r="D41" s="4" t="s">
        <v>108</v>
      </c>
      <c r="E41" s="4" t="s">
        <v>214</v>
      </c>
      <c r="F41" s="4" t="s">
        <v>215</v>
      </c>
      <c r="G41" s="6" t="s">
        <v>9</v>
      </c>
      <c r="H41" s="6"/>
      <c r="I41" s="15"/>
      <c r="J41" s="7">
        <v>0</v>
      </c>
      <c r="K41" s="7">
        <v>1</v>
      </c>
      <c r="L41" s="7">
        <v>0.5</v>
      </c>
      <c r="M41" s="7">
        <v>1</v>
      </c>
      <c r="N41" s="7">
        <v>1</v>
      </c>
      <c r="O41" s="7">
        <v>1</v>
      </c>
      <c r="P41" s="18"/>
      <c r="Q41" s="18"/>
    </row>
    <row r="42" spans="1:17" ht="72" customHeight="1" x14ac:dyDescent="0.3">
      <c r="A42" s="4" t="s">
        <v>80</v>
      </c>
      <c r="B42" s="4" t="s">
        <v>160</v>
      </c>
      <c r="C42" s="4" t="s">
        <v>109</v>
      </c>
      <c r="D42" s="4" t="s">
        <v>110</v>
      </c>
      <c r="E42" s="4" t="s">
        <v>217</v>
      </c>
      <c r="F42" s="4" t="s">
        <v>216</v>
      </c>
      <c r="G42" s="6" t="s">
        <v>9</v>
      </c>
      <c r="H42" s="6"/>
      <c r="I42" s="15"/>
      <c r="J42" s="7">
        <v>0</v>
      </c>
      <c r="K42" s="7">
        <v>1</v>
      </c>
      <c r="L42" s="7">
        <v>0.5</v>
      </c>
      <c r="M42" s="7">
        <v>1</v>
      </c>
      <c r="N42" s="7">
        <v>1</v>
      </c>
      <c r="O42" s="7">
        <v>1</v>
      </c>
      <c r="P42" s="18"/>
      <c r="Q42" s="18"/>
    </row>
    <row r="43" spans="1:17" ht="72" customHeight="1" x14ac:dyDescent="0.3">
      <c r="A43" s="4" t="s">
        <v>80</v>
      </c>
      <c r="B43" s="4" t="s">
        <v>160</v>
      </c>
      <c r="C43" s="4" t="s">
        <v>111</v>
      </c>
      <c r="D43" s="4" t="s">
        <v>112</v>
      </c>
      <c r="E43" s="4" t="s">
        <v>272</v>
      </c>
      <c r="F43" s="4" t="s">
        <v>273</v>
      </c>
      <c r="G43" s="6" t="s">
        <v>9</v>
      </c>
      <c r="H43" s="6"/>
      <c r="I43" s="15"/>
      <c r="J43" s="7">
        <v>0</v>
      </c>
      <c r="K43" s="7">
        <v>1</v>
      </c>
      <c r="L43" s="7">
        <v>0.5</v>
      </c>
      <c r="M43" s="7">
        <v>1</v>
      </c>
      <c r="N43" s="7">
        <v>1</v>
      </c>
      <c r="O43" s="7">
        <v>1</v>
      </c>
      <c r="P43" s="18"/>
      <c r="Q43" s="18"/>
    </row>
    <row r="44" spans="1:17" ht="72" customHeight="1" x14ac:dyDescent="0.3">
      <c r="A44" s="4" t="s">
        <v>80</v>
      </c>
      <c r="B44" s="4" t="s">
        <v>160</v>
      </c>
      <c r="C44" s="4" t="s">
        <v>113</v>
      </c>
      <c r="D44" s="4" t="s">
        <v>114</v>
      </c>
      <c r="E44" s="4" t="s">
        <v>218</v>
      </c>
      <c r="F44" s="4" t="s">
        <v>223</v>
      </c>
      <c r="G44" s="6" t="s">
        <v>9</v>
      </c>
      <c r="H44" s="4" t="s">
        <v>286</v>
      </c>
      <c r="I44" s="15" t="s">
        <v>256</v>
      </c>
      <c r="J44" s="7">
        <v>0</v>
      </c>
      <c r="K44" s="7">
        <v>1</v>
      </c>
      <c r="L44" s="7">
        <v>0.5</v>
      </c>
      <c r="M44" s="7">
        <v>1</v>
      </c>
      <c r="N44" s="7">
        <v>1</v>
      </c>
      <c r="O44" s="7">
        <v>1</v>
      </c>
      <c r="P44" s="4" t="s">
        <v>300</v>
      </c>
      <c r="Q44" s="4" t="s">
        <v>301</v>
      </c>
    </row>
    <row r="45" spans="1:17" ht="72" customHeight="1" x14ac:dyDescent="0.3">
      <c r="A45" s="4" t="s">
        <v>80</v>
      </c>
      <c r="B45" s="4" t="s">
        <v>160</v>
      </c>
      <c r="C45" s="4" t="s">
        <v>115</v>
      </c>
      <c r="D45" s="4" t="s">
        <v>116</v>
      </c>
      <c r="E45" s="4" t="s">
        <v>219</v>
      </c>
      <c r="F45" s="4" t="s">
        <v>274</v>
      </c>
      <c r="G45" s="6" t="s">
        <v>9</v>
      </c>
      <c r="H45" s="4"/>
      <c r="I45" s="15"/>
      <c r="J45" s="7">
        <v>0</v>
      </c>
      <c r="K45" s="7">
        <v>1</v>
      </c>
      <c r="L45" s="7">
        <v>0.5</v>
      </c>
      <c r="M45" s="7">
        <v>1</v>
      </c>
      <c r="N45" s="7">
        <v>1</v>
      </c>
      <c r="O45" s="7">
        <v>1</v>
      </c>
      <c r="P45" s="18"/>
      <c r="Q45" s="18"/>
    </row>
    <row r="46" spans="1:17" ht="72" customHeight="1" x14ac:dyDescent="0.3">
      <c r="A46" s="4" t="s">
        <v>80</v>
      </c>
      <c r="B46" s="4" t="s">
        <v>160</v>
      </c>
      <c r="C46" s="4" t="s">
        <v>117</v>
      </c>
      <c r="D46" s="4" t="s">
        <v>118</v>
      </c>
      <c r="E46" s="4" t="s">
        <v>220</v>
      </c>
      <c r="F46" s="4" t="s">
        <v>222</v>
      </c>
      <c r="G46" s="6" t="s">
        <v>9</v>
      </c>
      <c r="H46" s="4"/>
      <c r="I46" s="15"/>
      <c r="J46" s="7">
        <v>0</v>
      </c>
      <c r="K46" s="7">
        <v>1</v>
      </c>
      <c r="L46" s="7">
        <v>0.5</v>
      </c>
      <c r="M46" s="7">
        <v>1</v>
      </c>
      <c r="N46" s="7">
        <v>1</v>
      </c>
      <c r="O46" s="7">
        <v>1</v>
      </c>
      <c r="P46" s="18"/>
      <c r="Q46" s="18"/>
    </row>
    <row r="47" spans="1:17" ht="72" customHeight="1" x14ac:dyDescent="0.3">
      <c r="A47" s="4" t="s">
        <v>80</v>
      </c>
      <c r="B47" s="4" t="s">
        <v>160</v>
      </c>
      <c r="C47" s="4" t="s">
        <v>119</v>
      </c>
      <c r="D47" s="4" t="s">
        <v>120</v>
      </c>
      <c r="E47" s="4" t="s">
        <v>221</v>
      </c>
      <c r="F47" s="4" t="s">
        <v>224</v>
      </c>
      <c r="G47" s="6" t="s">
        <v>9</v>
      </c>
      <c r="H47" s="4"/>
      <c r="I47" s="15"/>
      <c r="J47" s="7">
        <v>0</v>
      </c>
      <c r="K47" s="7">
        <v>1</v>
      </c>
      <c r="L47" s="7">
        <v>0.5</v>
      </c>
      <c r="M47" s="7">
        <v>1</v>
      </c>
      <c r="N47" s="7">
        <v>1</v>
      </c>
      <c r="O47" s="7">
        <v>1</v>
      </c>
      <c r="P47" s="4"/>
      <c r="Q47" s="18"/>
    </row>
    <row r="48" spans="1:17" ht="72" customHeight="1" x14ac:dyDescent="0.3">
      <c r="A48" s="4" t="s">
        <v>80</v>
      </c>
      <c r="B48" s="4" t="s">
        <v>160</v>
      </c>
      <c r="C48" s="4" t="s">
        <v>121</v>
      </c>
      <c r="D48" s="4" t="s">
        <v>122</v>
      </c>
      <c r="E48" s="4" t="s">
        <v>225</v>
      </c>
      <c r="F48" s="4" t="s">
        <v>226</v>
      </c>
      <c r="G48" s="6" t="s">
        <v>9</v>
      </c>
      <c r="H48" s="4" t="s">
        <v>286</v>
      </c>
      <c r="I48" s="15" t="s">
        <v>256</v>
      </c>
      <c r="J48" s="7">
        <v>0</v>
      </c>
      <c r="K48" s="7">
        <v>1</v>
      </c>
      <c r="L48" s="7">
        <v>0.5</v>
      </c>
      <c r="M48" s="7">
        <v>1</v>
      </c>
      <c r="N48" s="7">
        <v>1</v>
      </c>
      <c r="O48" s="7">
        <v>1</v>
      </c>
      <c r="P48" s="4" t="s">
        <v>302</v>
      </c>
      <c r="Q48" s="4" t="s">
        <v>303</v>
      </c>
    </row>
    <row r="49" spans="1:17" ht="72" customHeight="1" x14ac:dyDescent="0.3">
      <c r="A49" s="4" t="s">
        <v>80</v>
      </c>
      <c r="B49" s="4" t="s">
        <v>160</v>
      </c>
      <c r="C49" s="4" t="s">
        <v>123</v>
      </c>
      <c r="D49" s="4" t="s">
        <v>124</v>
      </c>
      <c r="E49" s="4" t="s">
        <v>227</v>
      </c>
      <c r="F49" s="4" t="s">
        <v>228</v>
      </c>
      <c r="G49" s="6" t="s">
        <v>9</v>
      </c>
      <c r="H49" s="4" t="s">
        <v>286</v>
      </c>
      <c r="I49" s="15" t="s">
        <v>256</v>
      </c>
      <c r="J49" s="7">
        <v>0</v>
      </c>
      <c r="K49" s="7">
        <v>1</v>
      </c>
      <c r="L49" s="7">
        <v>0.5</v>
      </c>
      <c r="M49" s="7">
        <v>1</v>
      </c>
      <c r="N49" s="7">
        <v>1</v>
      </c>
      <c r="O49" s="7">
        <v>1</v>
      </c>
      <c r="P49" s="4" t="s">
        <v>304</v>
      </c>
      <c r="Q49" s="4" t="s">
        <v>303</v>
      </c>
    </row>
    <row r="50" spans="1:17" ht="72" customHeight="1" x14ac:dyDescent="0.3">
      <c r="A50" s="4" t="s">
        <v>80</v>
      </c>
      <c r="B50" s="4" t="s">
        <v>160</v>
      </c>
      <c r="C50" s="4" t="s">
        <v>125</v>
      </c>
      <c r="D50" s="4" t="s">
        <v>126</v>
      </c>
      <c r="E50" s="4" t="s">
        <v>230</v>
      </c>
      <c r="F50" s="4" t="s">
        <v>229</v>
      </c>
      <c r="G50" s="6" t="s">
        <v>9</v>
      </c>
      <c r="H50" s="4" t="s">
        <v>286</v>
      </c>
      <c r="I50" s="15" t="s">
        <v>256</v>
      </c>
      <c r="J50" s="7">
        <v>0</v>
      </c>
      <c r="K50" s="7">
        <v>1</v>
      </c>
      <c r="L50" s="7">
        <v>0.5</v>
      </c>
      <c r="M50" s="7">
        <v>1</v>
      </c>
      <c r="N50" s="7">
        <v>1</v>
      </c>
      <c r="O50" s="7">
        <v>1</v>
      </c>
      <c r="P50" s="4" t="s">
        <v>304</v>
      </c>
      <c r="Q50" s="4" t="s">
        <v>303</v>
      </c>
    </row>
    <row r="51" spans="1:17" ht="72" customHeight="1" x14ac:dyDescent="0.3">
      <c r="A51" s="4" t="s">
        <v>127</v>
      </c>
      <c r="B51" s="4" t="s">
        <v>161</v>
      </c>
      <c r="C51" s="4" t="s">
        <v>140</v>
      </c>
      <c r="D51" s="4" t="s">
        <v>69</v>
      </c>
      <c r="E51" s="4" t="s">
        <v>231</v>
      </c>
      <c r="F51" s="4" t="s">
        <v>232</v>
      </c>
      <c r="G51" s="6" t="s">
        <v>9</v>
      </c>
      <c r="H51" s="6"/>
      <c r="I51" s="15"/>
      <c r="J51" s="7">
        <v>0</v>
      </c>
      <c r="K51" s="7">
        <v>1</v>
      </c>
      <c r="L51" s="7"/>
      <c r="M51" s="7"/>
      <c r="N51" s="7"/>
      <c r="O51" s="7">
        <v>1</v>
      </c>
      <c r="P51" s="18"/>
      <c r="Q51" s="18"/>
    </row>
    <row r="52" spans="1:17" ht="72" customHeight="1" x14ac:dyDescent="0.3">
      <c r="A52" s="4" t="s">
        <v>127</v>
      </c>
      <c r="B52" s="4" t="s">
        <v>161</v>
      </c>
      <c r="C52" s="4" t="s">
        <v>141</v>
      </c>
      <c r="D52" s="4" t="s">
        <v>142</v>
      </c>
      <c r="E52" s="4" t="s">
        <v>233</v>
      </c>
      <c r="F52" s="4" t="s">
        <v>234</v>
      </c>
      <c r="G52" s="6" t="s">
        <v>9</v>
      </c>
      <c r="H52" s="6"/>
      <c r="I52" s="15"/>
      <c r="J52" s="7">
        <v>0</v>
      </c>
      <c r="K52" s="7">
        <v>1</v>
      </c>
      <c r="L52" s="7"/>
      <c r="M52" s="7"/>
      <c r="N52" s="7"/>
      <c r="O52" s="7">
        <v>1</v>
      </c>
      <c r="P52" s="18"/>
      <c r="Q52" s="18"/>
    </row>
    <row r="53" spans="1:17" ht="72" customHeight="1" x14ac:dyDescent="0.3">
      <c r="A53" s="4" t="s">
        <v>57</v>
      </c>
      <c r="B53" s="4" t="s">
        <v>152</v>
      </c>
      <c r="C53" s="4" t="s">
        <v>58</v>
      </c>
      <c r="D53" s="4" t="s">
        <v>59</v>
      </c>
      <c r="E53" s="4" t="s">
        <v>236</v>
      </c>
      <c r="F53" s="4" t="s">
        <v>235</v>
      </c>
      <c r="G53" s="6" t="s">
        <v>9</v>
      </c>
      <c r="H53" s="6"/>
      <c r="I53" s="15"/>
      <c r="J53" s="7">
        <v>0</v>
      </c>
      <c r="K53" s="7">
        <v>1</v>
      </c>
      <c r="L53" s="7"/>
      <c r="M53" s="7"/>
      <c r="N53" s="7"/>
      <c r="O53" s="7">
        <v>1</v>
      </c>
      <c r="P53" s="18"/>
      <c r="Q53" s="18"/>
    </row>
    <row r="54" spans="1:17" ht="72" customHeight="1" x14ac:dyDescent="0.3">
      <c r="A54" s="4" t="s">
        <v>57</v>
      </c>
      <c r="B54" s="4" t="s">
        <v>152</v>
      </c>
      <c r="C54" s="4" t="s">
        <v>60</v>
      </c>
      <c r="D54" s="4" t="s">
        <v>61</v>
      </c>
      <c r="E54" s="4" t="s">
        <v>275</v>
      </c>
      <c r="F54" s="4" t="s">
        <v>235</v>
      </c>
      <c r="G54" s="6" t="s">
        <v>9</v>
      </c>
      <c r="H54" s="6"/>
      <c r="I54" s="15"/>
      <c r="J54" s="7">
        <v>0</v>
      </c>
      <c r="K54" s="7">
        <v>1</v>
      </c>
      <c r="L54" s="7"/>
      <c r="M54" s="7"/>
      <c r="N54" s="7"/>
      <c r="O54" s="7">
        <v>1</v>
      </c>
      <c r="P54" s="18"/>
      <c r="Q54" s="18"/>
    </row>
    <row r="55" spans="1:17" ht="72" customHeight="1" x14ac:dyDescent="0.3">
      <c r="A55" s="4" t="s">
        <v>57</v>
      </c>
      <c r="B55" s="4" t="s">
        <v>152</v>
      </c>
      <c r="C55" s="4" t="s">
        <v>62</v>
      </c>
      <c r="D55" s="4" t="s">
        <v>63</v>
      </c>
      <c r="E55" s="4" t="s">
        <v>276</v>
      </c>
      <c r="F55" s="4" t="s">
        <v>235</v>
      </c>
      <c r="G55" s="6" t="s">
        <v>9</v>
      </c>
      <c r="H55" s="6"/>
      <c r="I55" s="15"/>
      <c r="J55" s="7">
        <v>0</v>
      </c>
      <c r="K55" s="7">
        <v>1</v>
      </c>
      <c r="L55" s="7"/>
      <c r="M55" s="7"/>
      <c r="N55" s="7"/>
      <c r="O55" s="7">
        <v>1</v>
      </c>
      <c r="P55" s="18"/>
      <c r="Q55" s="18"/>
    </row>
    <row r="56" spans="1:17" ht="72" customHeight="1" x14ac:dyDescent="0.3">
      <c r="A56" s="4" t="s">
        <v>57</v>
      </c>
      <c r="B56" s="4" t="s">
        <v>153</v>
      </c>
      <c r="C56" s="4" t="s">
        <v>64</v>
      </c>
      <c r="D56" s="4" t="s">
        <v>65</v>
      </c>
      <c r="E56" s="4" t="s">
        <v>237</v>
      </c>
      <c r="F56" s="4" t="s">
        <v>238</v>
      </c>
      <c r="G56" s="6" t="s">
        <v>9</v>
      </c>
      <c r="H56" s="6"/>
      <c r="I56" s="15"/>
      <c r="J56" s="7">
        <v>0</v>
      </c>
      <c r="K56" s="7">
        <v>1</v>
      </c>
      <c r="L56" s="7"/>
      <c r="M56" s="7"/>
      <c r="N56" s="7"/>
      <c r="O56" s="7">
        <v>1</v>
      </c>
      <c r="P56" s="18"/>
      <c r="Q56" s="18"/>
    </row>
    <row r="57" spans="1:17" ht="72" customHeight="1" x14ac:dyDescent="0.3">
      <c r="A57" s="4" t="s">
        <v>57</v>
      </c>
      <c r="B57" s="4" t="s">
        <v>153</v>
      </c>
      <c r="C57" s="4" t="s">
        <v>66</v>
      </c>
      <c r="D57" s="4" t="s">
        <v>67</v>
      </c>
      <c r="E57" s="4" t="s">
        <v>240</v>
      </c>
      <c r="F57" s="4" t="s">
        <v>239</v>
      </c>
      <c r="G57" s="6" t="s">
        <v>9</v>
      </c>
      <c r="H57" s="4" t="s">
        <v>288</v>
      </c>
      <c r="I57" s="15" t="s">
        <v>257</v>
      </c>
      <c r="J57" s="7">
        <v>0</v>
      </c>
      <c r="K57" s="7">
        <v>1</v>
      </c>
      <c r="L57" s="7">
        <v>0.3</v>
      </c>
      <c r="M57" s="7">
        <v>0.5</v>
      </c>
      <c r="N57" s="7">
        <v>1</v>
      </c>
      <c r="O57" s="7">
        <v>1</v>
      </c>
      <c r="P57" s="4" t="s">
        <v>305</v>
      </c>
      <c r="Q57" s="21" t="s">
        <v>306</v>
      </c>
    </row>
    <row r="58" spans="1:17" ht="72" customHeight="1" x14ac:dyDescent="0.3">
      <c r="A58" s="4" t="s">
        <v>57</v>
      </c>
      <c r="B58" s="4" t="s">
        <v>153</v>
      </c>
      <c r="C58" s="4" t="s">
        <v>68</v>
      </c>
      <c r="D58" s="4" t="s">
        <v>69</v>
      </c>
      <c r="E58" s="4" t="s">
        <v>70</v>
      </c>
      <c r="F58" s="4" t="s">
        <v>241</v>
      </c>
      <c r="G58" s="6" t="s">
        <v>9</v>
      </c>
      <c r="H58" s="4" t="s">
        <v>288</v>
      </c>
      <c r="I58" s="15" t="s">
        <v>257</v>
      </c>
      <c r="J58" s="7">
        <v>0</v>
      </c>
      <c r="K58" s="7">
        <v>1</v>
      </c>
      <c r="L58" s="7">
        <v>0.3</v>
      </c>
      <c r="M58" s="7">
        <v>0.5</v>
      </c>
      <c r="N58" s="7">
        <v>1</v>
      </c>
      <c r="O58" s="7">
        <v>1</v>
      </c>
      <c r="P58" s="4" t="s">
        <v>307</v>
      </c>
      <c r="Q58" s="21" t="s">
        <v>308</v>
      </c>
    </row>
    <row r="59" spans="1:17" ht="72" customHeight="1" x14ac:dyDescent="0.3">
      <c r="A59" s="4" t="s">
        <v>57</v>
      </c>
      <c r="B59" s="4" t="s">
        <v>153</v>
      </c>
      <c r="C59" s="4" t="s">
        <v>71</v>
      </c>
      <c r="D59" s="4" t="s">
        <v>72</v>
      </c>
      <c r="E59" s="4" t="s">
        <v>73</v>
      </c>
      <c r="F59" s="4" t="s">
        <v>242</v>
      </c>
      <c r="G59" s="6" t="s">
        <v>9</v>
      </c>
      <c r="H59" s="4" t="s">
        <v>288</v>
      </c>
      <c r="I59" s="15" t="s">
        <v>257</v>
      </c>
      <c r="J59" s="7">
        <v>0</v>
      </c>
      <c r="K59" s="7">
        <v>1</v>
      </c>
      <c r="L59" s="7">
        <v>0.3</v>
      </c>
      <c r="M59" s="7">
        <v>0.5</v>
      </c>
      <c r="N59" s="7">
        <v>1</v>
      </c>
      <c r="O59" s="7">
        <v>1</v>
      </c>
      <c r="P59" s="4" t="s">
        <v>310</v>
      </c>
      <c r="Q59" s="21" t="s">
        <v>309</v>
      </c>
    </row>
    <row r="60" spans="1:17" ht="72" customHeight="1" x14ac:dyDescent="0.3">
      <c r="A60" s="4" t="s">
        <v>57</v>
      </c>
      <c r="B60" s="4" t="s">
        <v>153</v>
      </c>
      <c r="C60" s="4" t="s">
        <v>74</v>
      </c>
      <c r="D60" s="4" t="s">
        <v>75</v>
      </c>
      <c r="E60" s="4" t="s">
        <v>243</v>
      </c>
      <c r="F60" s="4" t="s">
        <v>244</v>
      </c>
      <c r="G60" s="6" t="s">
        <v>9</v>
      </c>
      <c r="H60" s="4" t="s">
        <v>288</v>
      </c>
      <c r="I60" s="15" t="s">
        <v>257</v>
      </c>
      <c r="J60" s="7">
        <v>0</v>
      </c>
      <c r="K60" s="7">
        <v>1</v>
      </c>
      <c r="L60" s="7">
        <v>0.3</v>
      </c>
      <c r="M60" s="7">
        <v>0.5</v>
      </c>
      <c r="N60" s="7">
        <v>1</v>
      </c>
      <c r="O60" s="7">
        <v>1</v>
      </c>
      <c r="P60" s="4" t="s">
        <v>311</v>
      </c>
      <c r="Q60" s="21" t="s">
        <v>306</v>
      </c>
    </row>
    <row r="61" spans="1:17" ht="72" customHeight="1" x14ac:dyDescent="0.3">
      <c r="A61" s="4" t="s">
        <v>57</v>
      </c>
      <c r="B61" s="4" t="s">
        <v>153</v>
      </c>
      <c r="C61" s="4" t="s">
        <v>76</v>
      </c>
      <c r="D61" s="4" t="s">
        <v>77</v>
      </c>
      <c r="E61" s="4" t="s">
        <v>245</v>
      </c>
      <c r="F61" s="4" t="s">
        <v>277</v>
      </c>
      <c r="G61" s="6" t="s">
        <v>9</v>
      </c>
      <c r="H61" s="4" t="s">
        <v>288</v>
      </c>
      <c r="I61" s="15" t="s">
        <v>257</v>
      </c>
      <c r="J61" s="7">
        <v>0</v>
      </c>
      <c r="K61" s="7">
        <v>1</v>
      </c>
      <c r="L61" s="7">
        <v>0.3</v>
      </c>
      <c r="M61" s="7">
        <v>0.5</v>
      </c>
      <c r="N61" s="7">
        <v>1</v>
      </c>
      <c r="O61" s="7">
        <v>1</v>
      </c>
      <c r="P61" s="22" t="s">
        <v>293</v>
      </c>
      <c r="Q61" s="22" t="s">
        <v>296</v>
      </c>
    </row>
    <row r="62" spans="1:17" ht="72" customHeight="1" x14ac:dyDescent="0.3">
      <c r="A62" s="4" t="s">
        <v>57</v>
      </c>
      <c r="B62" s="4" t="s">
        <v>153</v>
      </c>
      <c r="C62" s="4" t="s">
        <v>78</v>
      </c>
      <c r="D62" s="4" t="s">
        <v>79</v>
      </c>
      <c r="E62" s="4" t="s">
        <v>246</v>
      </c>
      <c r="F62" s="4" t="s">
        <v>278</v>
      </c>
      <c r="G62" s="6" t="s">
        <v>9</v>
      </c>
      <c r="H62" s="4" t="s">
        <v>288</v>
      </c>
      <c r="I62" s="15" t="s">
        <v>257</v>
      </c>
      <c r="J62" s="7">
        <v>0</v>
      </c>
      <c r="K62" s="7">
        <v>1</v>
      </c>
      <c r="L62" s="7">
        <v>0.3</v>
      </c>
      <c r="M62" s="7">
        <v>0.5</v>
      </c>
      <c r="N62" s="7">
        <v>1</v>
      </c>
      <c r="O62" s="7">
        <v>1</v>
      </c>
      <c r="P62" s="22" t="s">
        <v>293</v>
      </c>
      <c r="Q62" s="22" t="s">
        <v>295</v>
      </c>
    </row>
  </sheetData>
  <autoFilter ref="A1:N62" xr:uid="{00000000-0001-0000-0000-000000000000}"/>
  <sortState xmlns:xlrd2="http://schemas.microsoft.com/office/spreadsheetml/2017/richdata2" ref="A2:P62">
    <sortCondition ref="B2:B62"/>
  </sortState>
  <phoneticPr fontId="2" type="noConversion"/>
  <conditionalFormatting sqref="J2:O6 J8:O21 J23:O62">
    <cfRule type="colorScale" priority="3">
      <colorScale>
        <cfvo type="min"/>
        <cfvo type="percentile" val="50"/>
        <cfvo type="max"/>
        <color rgb="FFF8696B"/>
        <color rgb="FFFFEB84"/>
        <color rgb="FF63BE7B"/>
      </colorScale>
    </cfRule>
  </conditionalFormatting>
  <conditionalFormatting sqref="J7:O7">
    <cfRule type="colorScale" priority="2">
      <colorScale>
        <cfvo type="min"/>
        <cfvo type="percentile" val="50"/>
        <cfvo type="max"/>
        <color rgb="FFF8696B"/>
        <color rgb="FFFFEB84"/>
        <color rgb="FF63BE7B"/>
      </colorScale>
    </cfRule>
  </conditionalFormatting>
  <conditionalFormatting sqref="J22:O22">
    <cfRule type="colorScale" priority="1">
      <colorScale>
        <cfvo type="min"/>
        <cfvo type="percentile" val="50"/>
        <cfvo type="max"/>
        <color rgb="FFF8696B"/>
        <color rgb="FFFFEB84"/>
        <color rgb="FF63BE7B"/>
      </colorScale>
    </cfRule>
  </conditionalFormatting>
  <hyperlinks>
    <hyperlink ref="Q2" r:id="rId1" display="https://www.worldbank.org/en/news/factsheet/2023/12/04/world-bank-steps-up-efforts-to-address-methane-emissions" xr:uid="{F4201DFD-CAC6-4153-8CEF-3C1965CE253A}"/>
    <hyperlink ref="Q6" r:id="rId2" display="https://openknowledge.fao.org/server/api/core/bitstreams/b21f2087-f398-4718-8461-b92afc82e617/content" xr:uid="{E72763F4-F040-4C20-BAB9-F515A71E1031}"/>
    <hyperlink ref="Q61" r:id="rId3" display="https://documents1.worldbank.org/curated/en/697271544470229584/pdf/132827-PUB-9781464813290.pdf" xr:uid="{89320213-F81C-45F0-8D85-EDE9658B541A}"/>
    <hyperlink ref="Q62" r:id="rId4" display="https://documents1.worldbank.org/curated/en/697271544470229584/pdf/132827-PUB-9781464813290.pdf" xr:uid="{B5BF5AF6-E569-4DB7-B80D-0FA40CDB17BB}"/>
    <hyperlink ref="Q10" r:id="rId5" xr:uid="{F76E6077-90E8-4E85-99B2-4362EE3679EA}"/>
    <hyperlink ref="Q57" r:id="rId6" location=":~:text=(1)%20Waste%20management%20in%20the,resources%2C%20promoting%20the%20principles%20of" xr:uid="{857128E2-15A3-4691-A7F5-5E524837AD38}"/>
    <hyperlink ref="Q58" r:id="rId7" xr:uid="{2ADC93A4-4F20-49E7-AF8A-10275F92643F}"/>
    <hyperlink ref="Q59" r:id="rId8" xr:uid="{47276249-3951-47EC-9ED7-BA9DA4C1484A}"/>
    <hyperlink ref="Q60" r:id="rId9" location=":~:text=(1)%20Waste%20management%20in%20the,resources%2C%20promoting%20the%20principles%20of" xr:uid="{034B90F4-3A1A-4C76-A746-E98ABCFFAABB}"/>
  </hyperlinks>
  <pageMargins left="0.7" right="0.7" top="0.75" bottom="0.75" header="0.3" footer="0.3"/>
  <pageSetup orientation="portrait" horizontalDpi="1200" verticalDpi="1200"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6D802-2A41-42EC-BC6C-43AD8F9BB1E2}">
  <dimension ref="A1:H62"/>
  <sheetViews>
    <sheetView workbookViewId="0">
      <pane xSplit="4" ySplit="1" topLeftCell="H30" activePane="bottomRight" state="frozen"/>
      <selection pane="topRight" activeCell="C1" sqref="C1"/>
      <selection pane="bottomLeft" activeCell="A2" sqref="A2"/>
      <selection pane="bottomRight"/>
    </sheetView>
  </sheetViews>
  <sheetFormatPr defaultColWidth="11.5546875" defaultRowHeight="14.4" x14ac:dyDescent="0.3"/>
  <cols>
    <col min="1" max="1" width="9.5546875" bestFit="1" customWidth="1"/>
    <col min="2" max="2" width="41.44140625" bestFit="1" customWidth="1"/>
    <col min="3" max="3" width="63.33203125" bestFit="1" customWidth="1"/>
    <col min="4" max="4" width="53.88671875" bestFit="1" customWidth="1"/>
    <col min="5" max="7" width="25.88671875" customWidth="1"/>
    <col min="8" max="8" width="19.44140625" bestFit="1" customWidth="1"/>
    <col min="9" max="9" width="10.88671875" customWidth="1"/>
  </cols>
  <sheetData>
    <row r="1" spans="1:8" x14ac:dyDescent="0.3">
      <c r="A1" s="25" t="s">
        <v>144</v>
      </c>
      <c r="B1" s="25" t="s">
        <v>1</v>
      </c>
      <c r="C1" s="25" t="s">
        <v>2</v>
      </c>
      <c r="D1" s="25" t="s">
        <v>312</v>
      </c>
      <c r="E1" s="24" t="s">
        <v>384</v>
      </c>
      <c r="F1" s="24" t="s">
        <v>383</v>
      </c>
      <c r="G1" s="24" t="s">
        <v>385</v>
      </c>
      <c r="H1" s="24" t="s">
        <v>381</v>
      </c>
    </row>
    <row r="2" spans="1:8" x14ac:dyDescent="0.3">
      <c r="A2" t="s">
        <v>145</v>
      </c>
      <c r="B2" t="s">
        <v>6</v>
      </c>
      <c r="C2" t="s">
        <v>7</v>
      </c>
      <c r="D2" t="s">
        <v>313</v>
      </c>
      <c r="E2" s="23">
        <f>+IF(VLOOKUP(B2,main!C2:P64,10,FALSE)=0,"",VLOOKUP(B2,main!C2:P64,10,FALSE))</f>
        <v>0.2</v>
      </c>
      <c r="F2" s="23">
        <f>+IF(VLOOKUP(B2,main!C2:P64,11,FALSE)=0,"",VLOOKUP(B2,main!C2:P64,11,FALSE))</f>
        <v>0.3</v>
      </c>
      <c r="G2" s="23">
        <f>+IF(VLOOKUP(B2,main!C2:P64,12,FALSE)=0,"",VLOOKUP(B2,main!C2:P64,12,FALSE))</f>
        <v>0.5</v>
      </c>
      <c r="H2" s="23">
        <f>+IF(VLOOKUP(B2,main!C2:P64,13,FALSE)=0,"",VLOOKUP(B2,main!C2:P64,13,FALSE))</f>
        <v>1</v>
      </c>
    </row>
    <row r="3" spans="1:8" x14ac:dyDescent="0.3">
      <c r="A3" t="s">
        <v>145</v>
      </c>
      <c r="B3" t="s">
        <v>10</v>
      </c>
      <c r="C3" t="s">
        <v>11</v>
      </c>
      <c r="D3" t="s">
        <v>314</v>
      </c>
      <c r="E3" s="23" t="str">
        <f>+IF(VLOOKUP(B3,main!C3:P65,10,FALSE)=0,"",VLOOKUP(B3,main!C3:P65,10,FALSE))</f>
        <v/>
      </c>
      <c r="F3" s="23" t="str">
        <f>+IF(VLOOKUP(B3,main!C3:P65,11,FALSE)=0,"",VLOOKUP(B3,main!C3:P65,11,FALSE))</f>
        <v/>
      </c>
      <c r="G3" s="23" t="str">
        <f>+IF(VLOOKUP(B3,main!C3:P65,12,FALSE)=0,"",VLOOKUP(B3,main!C3:P65,12,FALSE))</f>
        <v/>
      </c>
      <c r="H3" s="23">
        <f>+IF(VLOOKUP(B3,main!C3:P65,13,FALSE)=0,"",VLOOKUP(B3,main!C3:P65,13,FALSE))</f>
        <v>1</v>
      </c>
    </row>
    <row r="4" spans="1:8" x14ac:dyDescent="0.3">
      <c r="A4" t="s">
        <v>145</v>
      </c>
      <c r="B4" t="s">
        <v>13</v>
      </c>
      <c r="C4" t="s">
        <v>14</v>
      </c>
      <c r="D4" t="s">
        <v>315</v>
      </c>
      <c r="E4" s="23" t="str">
        <f>+IF(VLOOKUP(B4,main!C4:P66,10,FALSE)=0,"",VLOOKUP(B4,main!C4:P66,10,FALSE))</f>
        <v/>
      </c>
      <c r="F4" s="23" t="str">
        <f>+IF(VLOOKUP(B4,main!C4:P66,11,FALSE)=0,"",VLOOKUP(B4,main!C4:P66,11,FALSE))</f>
        <v/>
      </c>
      <c r="G4" s="23" t="str">
        <f>+IF(VLOOKUP(B4,main!C4:P66,12,FALSE)=0,"",VLOOKUP(B4,main!C4:P66,12,FALSE))</f>
        <v/>
      </c>
      <c r="H4" s="23">
        <f>+IF(VLOOKUP(B4,main!C4:P66,13,FALSE)=0,"",VLOOKUP(B4,main!C4:P66,13,FALSE))</f>
        <v>1</v>
      </c>
    </row>
    <row r="5" spans="1:8" x14ac:dyDescent="0.3">
      <c r="A5" t="s">
        <v>145</v>
      </c>
      <c r="B5" t="s">
        <v>16</v>
      </c>
      <c r="C5" t="s">
        <v>17</v>
      </c>
      <c r="D5" t="s">
        <v>316</v>
      </c>
      <c r="E5" s="23" t="str">
        <f>+IF(VLOOKUP(B5,main!C5:P67,10,FALSE)=0,"",VLOOKUP(B5,main!C5:P67,10,FALSE))</f>
        <v/>
      </c>
      <c r="F5" s="23" t="str">
        <f>+IF(VLOOKUP(B5,main!C5:P67,11,FALSE)=0,"",VLOOKUP(B5,main!C5:P67,11,FALSE))</f>
        <v/>
      </c>
      <c r="G5" s="23" t="str">
        <f>+IF(VLOOKUP(B5,main!C5:P67,12,FALSE)=0,"",VLOOKUP(B5,main!C5:P67,12,FALSE))</f>
        <v/>
      </c>
      <c r="H5" s="23">
        <f>+IF(VLOOKUP(B5,main!C5:P67,13,FALSE)=0,"",VLOOKUP(B5,main!C5:P67,13,FALSE))</f>
        <v>1</v>
      </c>
    </row>
    <row r="6" spans="1:8" x14ac:dyDescent="0.3">
      <c r="A6" t="s">
        <v>145</v>
      </c>
      <c r="B6" t="s">
        <v>19</v>
      </c>
      <c r="C6" t="s">
        <v>20</v>
      </c>
      <c r="D6" t="s">
        <v>317</v>
      </c>
      <c r="E6" s="23">
        <f>+IF(VLOOKUP(B6,main!C6:P68,10,FALSE)=0,"",VLOOKUP(B6,main!C6:P68,10,FALSE))</f>
        <v>0.2</v>
      </c>
      <c r="F6" s="23">
        <f>+IF(VLOOKUP(B6,main!C6:P68,11,FALSE)=0,"",VLOOKUP(B6,main!C6:P68,11,FALSE))</f>
        <v>0.3</v>
      </c>
      <c r="G6" s="23">
        <f>+IF(VLOOKUP(B6,main!C6:P68,12,FALSE)=0,"",VLOOKUP(B6,main!C6:P68,12,FALSE))</f>
        <v>0.5</v>
      </c>
      <c r="H6" s="23">
        <f>+IF(VLOOKUP(B6,main!C6:P68,13,FALSE)=0,"",VLOOKUP(B6,main!C6:P68,13,FALSE))</f>
        <v>1</v>
      </c>
    </row>
    <row r="7" spans="1:8" x14ac:dyDescent="0.3">
      <c r="A7" t="s">
        <v>154</v>
      </c>
      <c r="B7" t="s">
        <v>81</v>
      </c>
      <c r="C7" t="s">
        <v>82</v>
      </c>
      <c r="D7" t="s">
        <v>318</v>
      </c>
      <c r="E7" s="23" t="str">
        <f>+IF(VLOOKUP(B7,main!C7:P69,10,FALSE)=0,"",VLOOKUP(B7,main!C7:P69,10,FALSE))</f>
        <v/>
      </c>
      <c r="F7" s="23" t="str">
        <f>+IF(VLOOKUP(B7,main!C7:P69,11,FALSE)=0,"",VLOOKUP(B7,main!C7:P69,11,FALSE))</f>
        <v/>
      </c>
      <c r="G7" s="23" t="str">
        <f>+IF(VLOOKUP(B7,main!C7:P69,12,FALSE)=0,"",VLOOKUP(B7,main!C7:P69,12,FALSE))</f>
        <v/>
      </c>
      <c r="H7" s="23">
        <f>+IF(VLOOKUP(B7,main!C7:P69,13,FALSE)=0,"",VLOOKUP(B7,main!C7:P69,13,FALSE))</f>
        <v>0.05</v>
      </c>
    </row>
    <row r="8" spans="1:8" x14ac:dyDescent="0.3">
      <c r="A8" t="s">
        <v>155</v>
      </c>
      <c r="B8" t="s">
        <v>83</v>
      </c>
      <c r="C8" t="s">
        <v>84</v>
      </c>
      <c r="D8" t="s">
        <v>319</v>
      </c>
      <c r="E8" s="23">
        <f>+IF(VLOOKUP(B8,main!C8:P70,10,FALSE)=0,"",VLOOKUP(B8,main!C8:P70,10,FALSE))</f>
        <v>0.2</v>
      </c>
      <c r="F8" s="23">
        <f>+IF(VLOOKUP(B8,main!C8:P70,11,FALSE)=0,"",VLOOKUP(B8,main!C8:P70,11,FALSE))</f>
        <v>0.3</v>
      </c>
      <c r="G8" s="23">
        <f>+IF(VLOOKUP(B8,main!C8:P70,12,FALSE)=0,"",VLOOKUP(B8,main!C8:P70,12,FALSE))</f>
        <v>0.5</v>
      </c>
      <c r="H8" s="23">
        <f>+IF(VLOOKUP(B8,main!C8:P70,13,FALSE)=0,"",VLOOKUP(B8,main!C8:P70,13,FALSE))</f>
        <v>1</v>
      </c>
    </row>
    <row r="9" spans="1:8" x14ac:dyDescent="0.3">
      <c r="A9" t="s">
        <v>155</v>
      </c>
      <c r="B9" t="s">
        <v>85</v>
      </c>
      <c r="C9" t="s">
        <v>86</v>
      </c>
      <c r="D9" t="s">
        <v>320</v>
      </c>
      <c r="E9" s="23" t="str">
        <f>+IF(VLOOKUP(B9,main!C9:P71,10,FALSE)=0,"",VLOOKUP(B9,main!C9:P71,10,FALSE))</f>
        <v/>
      </c>
      <c r="F9" s="23" t="str">
        <f>+IF(VLOOKUP(B9,main!C9:P71,11,FALSE)=0,"",VLOOKUP(B9,main!C9:P71,11,FALSE))</f>
        <v/>
      </c>
      <c r="G9" s="23" t="str">
        <f>+IF(VLOOKUP(B9,main!C9:P71,12,FALSE)=0,"",VLOOKUP(B9,main!C9:P71,12,FALSE))</f>
        <v/>
      </c>
      <c r="H9" s="23">
        <f>+IF(VLOOKUP(B9,main!C9:P71,13,FALSE)=0,"",VLOOKUP(B9,main!C9:P71,13,FALSE))</f>
        <v>1</v>
      </c>
    </row>
    <row r="10" spans="1:8" x14ac:dyDescent="0.3">
      <c r="A10" t="s">
        <v>155</v>
      </c>
      <c r="B10" t="s">
        <v>87</v>
      </c>
      <c r="C10" t="s">
        <v>88</v>
      </c>
      <c r="D10" t="s">
        <v>321</v>
      </c>
      <c r="E10" s="23">
        <f>+IF(VLOOKUP(B10,main!C10:P72,10,FALSE)=0,"",VLOOKUP(B10,main!C10:P72,10,FALSE))</f>
        <v>0.2</v>
      </c>
      <c r="F10" s="23">
        <f>+IF(VLOOKUP(B10,main!C10:P72,11,FALSE)=0,"",VLOOKUP(B10,main!C10:P72,11,FALSE))</f>
        <v>0.3</v>
      </c>
      <c r="G10" s="23">
        <f>+IF(VLOOKUP(B10,main!C10:P72,12,FALSE)=0,"",VLOOKUP(B10,main!C10:P72,12,FALSE))</f>
        <v>0.5</v>
      </c>
      <c r="H10" s="23">
        <f>+IF(VLOOKUP(B10,main!C10:P72,13,FALSE)=0,"",VLOOKUP(B10,main!C10:P72,13,FALSE))</f>
        <v>1</v>
      </c>
    </row>
    <row r="11" spans="1:8" x14ac:dyDescent="0.3">
      <c r="A11" t="s">
        <v>156</v>
      </c>
      <c r="B11" t="s">
        <v>89</v>
      </c>
      <c r="C11" t="s">
        <v>90</v>
      </c>
      <c r="D11" t="s">
        <v>322</v>
      </c>
      <c r="E11" s="23" t="str">
        <f>+IF(VLOOKUP(B11,main!C11:P73,10,FALSE)=0,"",VLOOKUP(B11,main!C11:P73,10,FALSE))</f>
        <v/>
      </c>
      <c r="F11" s="23" t="str">
        <f>+IF(VLOOKUP(B11,main!C11:P73,11,FALSE)=0,"",VLOOKUP(B11,main!C11:P73,11,FALSE))</f>
        <v/>
      </c>
      <c r="G11" s="23" t="str">
        <f>+IF(VLOOKUP(B11,main!C11:P73,12,FALSE)=0,"",VLOOKUP(B11,main!C11:P73,12,FALSE))</f>
        <v/>
      </c>
      <c r="H11" s="23">
        <f>+IF(VLOOKUP(B11,main!C11:P73,13,FALSE)=0,"",VLOOKUP(B11,main!C11:P73,13,FALSE))</f>
        <v>1</v>
      </c>
    </row>
    <row r="12" spans="1:8" x14ac:dyDescent="0.3">
      <c r="A12" t="s">
        <v>156</v>
      </c>
      <c r="B12" t="s">
        <v>91</v>
      </c>
      <c r="C12" t="s">
        <v>92</v>
      </c>
      <c r="D12" t="s">
        <v>323</v>
      </c>
      <c r="E12" s="23" t="str">
        <f>+IF(VLOOKUP(B12,main!C12:P74,10,FALSE)=0,"",VLOOKUP(B12,main!C12:P74,10,FALSE))</f>
        <v/>
      </c>
      <c r="F12" s="23" t="str">
        <f>+IF(VLOOKUP(B12,main!C12:P74,11,FALSE)=0,"",VLOOKUP(B12,main!C12:P74,11,FALSE))</f>
        <v/>
      </c>
      <c r="G12" s="23" t="str">
        <f>+IF(VLOOKUP(B12,main!C12:P74,12,FALSE)=0,"",VLOOKUP(B12,main!C12:P74,12,FALSE))</f>
        <v/>
      </c>
      <c r="H12" s="23">
        <f>+IF(VLOOKUP(B12,main!C12:P74,13,FALSE)=0,"",VLOOKUP(B12,main!C12:P74,13,FALSE))</f>
        <v>1</v>
      </c>
    </row>
    <row r="13" spans="1:8" x14ac:dyDescent="0.3">
      <c r="A13" t="s">
        <v>157</v>
      </c>
      <c r="B13" t="s">
        <v>93</v>
      </c>
      <c r="C13" t="s">
        <v>94</v>
      </c>
      <c r="D13" t="s">
        <v>324</v>
      </c>
      <c r="E13" s="23">
        <f>+IF(VLOOKUP(B13,main!C13:P75,10,FALSE)=0,"",VLOOKUP(B13,main!C13:P75,10,FALSE))</f>
        <v>0.2</v>
      </c>
      <c r="F13" s="23">
        <f>+IF(VLOOKUP(B13,main!C13:P75,11,FALSE)=0,"",VLOOKUP(B13,main!C13:P75,11,FALSE))</f>
        <v>0.3</v>
      </c>
      <c r="G13" s="23">
        <f>+IF(VLOOKUP(B13,main!C13:P75,12,FALSE)=0,"",VLOOKUP(B13,main!C13:P75,12,FALSE))</f>
        <v>0.5</v>
      </c>
      <c r="H13" s="23">
        <f>+IF(VLOOKUP(B13,main!C13:P75,13,FALSE)=0,"",VLOOKUP(B13,main!C13:P75,13,FALSE))</f>
        <v>1</v>
      </c>
    </row>
    <row r="14" spans="1:8" x14ac:dyDescent="0.3">
      <c r="A14" t="s">
        <v>157</v>
      </c>
      <c r="B14" t="s">
        <v>95</v>
      </c>
      <c r="C14" t="s">
        <v>96</v>
      </c>
      <c r="D14" t="s">
        <v>371</v>
      </c>
      <c r="E14" s="23">
        <f>+IF(VLOOKUP(B14,main!C14:P76,10,FALSE)=0,"",VLOOKUP(B14,main!C14:P76,10,FALSE))</f>
        <v>0.2</v>
      </c>
      <c r="F14" s="23">
        <f>+IF(VLOOKUP(B14,main!C14:P76,11,FALSE)=0,"",VLOOKUP(B14,main!C14:P76,11,FALSE))</f>
        <v>0.3</v>
      </c>
      <c r="G14" s="23">
        <f>+IF(VLOOKUP(B14,main!C14:P76,12,FALSE)=0,"",VLOOKUP(B14,main!C14:P76,12,FALSE))</f>
        <v>0.5</v>
      </c>
      <c r="H14" s="23">
        <f>+IF(VLOOKUP(B14,main!C14:P76,13,FALSE)=0,"",VLOOKUP(B14,main!C14:P76,13,FALSE))</f>
        <v>1</v>
      </c>
    </row>
    <row r="15" spans="1:8" x14ac:dyDescent="0.3">
      <c r="A15" t="s">
        <v>157</v>
      </c>
      <c r="B15" t="s">
        <v>97</v>
      </c>
      <c r="C15" t="s">
        <v>98</v>
      </c>
      <c r="D15" t="s">
        <v>325</v>
      </c>
      <c r="E15" s="23" t="str">
        <f>+IF(VLOOKUP(B15,main!C15:P77,10,FALSE)=0,"",VLOOKUP(B15,main!C15:P77,10,FALSE))</f>
        <v/>
      </c>
      <c r="F15" s="23" t="str">
        <f>+IF(VLOOKUP(B15,main!C15:P77,11,FALSE)=0,"",VLOOKUP(B15,main!C15:P77,11,FALSE))</f>
        <v/>
      </c>
      <c r="G15" s="23" t="str">
        <f>+IF(VLOOKUP(B15,main!C15:P77,12,FALSE)=0,"",VLOOKUP(B15,main!C15:P77,12,FALSE))</f>
        <v/>
      </c>
      <c r="H15" s="23">
        <f>+IF(VLOOKUP(B15,main!C15:P77,13,FALSE)=0,"",VLOOKUP(B15,main!C15:P77,13,FALSE))</f>
        <v>1</v>
      </c>
    </row>
    <row r="16" spans="1:8" x14ac:dyDescent="0.3">
      <c r="A16" t="s">
        <v>127</v>
      </c>
      <c r="B16" t="s">
        <v>128</v>
      </c>
      <c r="C16" t="s">
        <v>129</v>
      </c>
      <c r="D16" t="s">
        <v>326</v>
      </c>
      <c r="E16" s="23" t="str">
        <f>+IF(VLOOKUP(B16,main!C16:P78,10,FALSE)=0,"",VLOOKUP(B16,main!C16:P78,10,FALSE))</f>
        <v/>
      </c>
      <c r="F16" s="23" t="str">
        <f>+IF(VLOOKUP(B16,main!C16:P78,11,FALSE)=0,"",VLOOKUP(B16,main!C16:P78,11,FALSE))</f>
        <v/>
      </c>
      <c r="G16" s="23" t="str">
        <f>+IF(VLOOKUP(B16,main!C16:P78,12,FALSE)=0,"",VLOOKUP(B16,main!C16:P78,12,FALSE))</f>
        <v/>
      </c>
      <c r="H16" s="23">
        <f>+IF(VLOOKUP(B16,main!C16:P78,13,FALSE)=0,"",VLOOKUP(B16,main!C16:P78,13,FALSE))</f>
        <v>1</v>
      </c>
    </row>
    <row r="17" spans="1:8" x14ac:dyDescent="0.3">
      <c r="A17" t="s">
        <v>127</v>
      </c>
      <c r="B17" t="s">
        <v>130</v>
      </c>
      <c r="C17" t="s">
        <v>131</v>
      </c>
      <c r="D17" t="s">
        <v>327</v>
      </c>
      <c r="E17" s="23" t="str">
        <f>+IF(VLOOKUP(B17,main!C17:P79,10,FALSE)=0,"",VLOOKUP(B17,main!C17:P79,10,FALSE))</f>
        <v/>
      </c>
      <c r="F17" s="23" t="str">
        <f>+IF(VLOOKUP(B17,main!C17:P79,11,FALSE)=0,"",VLOOKUP(B17,main!C17:P79,11,FALSE))</f>
        <v/>
      </c>
      <c r="G17" s="23" t="str">
        <f>+IF(VLOOKUP(B17,main!C17:P79,12,FALSE)=0,"",VLOOKUP(B17,main!C17:P79,12,FALSE))</f>
        <v/>
      </c>
      <c r="H17" s="23">
        <f>+IF(VLOOKUP(B17,main!C17:P79,13,FALSE)=0,"",VLOOKUP(B17,main!C17:P79,13,FALSE))</f>
        <v>1</v>
      </c>
    </row>
    <row r="18" spans="1:8" x14ac:dyDescent="0.3">
      <c r="A18" t="s">
        <v>127</v>
      </c>
      <c r="B18" t="s">
        <v>132</v>
      </c>
      <c r="C18" t="s">
        <v>133</v>
      </c>
      <c r="D18" t="s">
        <v>328</v>
      </c>
      <c r="E18" s="23" t="str">
        <f>+IF(VLOOKUP(B18,main!C18:P80,10,FALSE)=0,"",VLOOKUP(B18,main!C18:P80,10,FALSE))</f>
        <v/>
      </c>
      <c r="F18" s="23" t="str">
        <f>+IF(VLOOKUP(B18,main!C18:P80,11,FALSE)=0,"",VLOOKUP(B18,main!C18:P80,11,FALSE))</f>
        <v/>
      </c>
      <c r="G18" s="23" t="str">
        <f>+IF(VLOOKUP(B18,main!C18:P80,12,FALSE)=0,"",VLOOKUP(B18,main!C18:P80,12,FALSE))</f>
        <v/>
      </c>
      <c r="H18" s="23">
        <f>+IF(VLOOKUP(B18,main!C18:P80,13,FALSE)=0,"",VLOOKUP(B18,main!C18:P80,13,FALSE))</f>
        <v>1</v>
      </c>
    </row>
    <row r="19" spans="1:8" x14ac:dyDescent="0.3">
      <c r="A19" t="s">
        <v>127</v>
      </c>
      <c r="B19" t="s">
        <v>134</v>
      </c>
      <c r="C19" t="s">
        <v>135</v>
      </c>
      <c r="D19" t="s">
        <v>372</v>
      </c>
      <c r="E19" s="23" t="str">
        <f>+IF(VLOOKUP(B19,main!C19:P81,10,FALSE)=0,"",VLOOKUP(B19,main!C19:P81,10,FALSE))</f>
        <v/>
      </c>
      <c r="F19" s="23" t="str">
        <f>+IF(VLOOKUP(B19,main!C19:P81,11,FALSE)=0,"",VLOOKUP(B19,main!C19:P81,11,FALSE))</f>
        <v/>
      </c>
      <c r="G19" s="23" t="str">
        <f>+IF(VLOOKUP(B19,main!C19:P81,12,FALSE)=0,"",VLOOKUP(B19,main!C19:P81,12,FALSE))</f>
        <v/>
      </c>
      <c r="H19" s="23">
        <f>+IF(VLOOKUP(B19,main!C19:P81,13,FALSE)=0,"",VLOOKUP(B19,main!C19:P81,13,FALSE))</f>
        <v>1</v>
      </c>
    </row>
    <row r="20" spans="1:8" x14ac:dyDescent="0.3">
      <c r="A20" t="s">
        <v>127</v>
      </c>
      <c r="B20" t="s">
        <v>136</v>
      </c>
      <c r="C20" t="s">
        <v>137</v>
      </c>
      <c r="D20" t="s">
        <v>329</v>
      </c>
      <c r="E20" s="23" t="str">
        <f>+IF(VLOOKUP(B20,main!C20:P82,10,FALSE)=0,"",VLOOKUP(B20,main!C20:P82,10,FALSE))</f>
        <v/>
      </c>
      <c r="F20" s="23" t="str">
        <f>+IF(VLOOKUP(B20,main!C20:P82,11,FALSE)=0,"",VLOOKUP(B20,main!C20:P82,11,FALSE))</f>
        <v/>
      </c>
      <c r="G20" s="23" t="str">
        <f>+IF(VLOOKUP(B20,main!C20:P82,12,FALSE)=0,"",VLOOKUP(B20,main!C20:P82,12,FALSE))</f>
        <v/>
      </c>
      <c r="H20" s="23">
        <f>+IF(VLOOKUP(B20,main!C20:P82,13,FALSE)=0,"",VLOOKUP(B20,main!C20:P82,13,FALSE))</f>
        <v>1</v>
      </c>
    </row>
    <row r="21" spans="1:8" x14ac:dyDescent="0.3">
      <c r="A21" t="s">
        <v>127</v>
      </c>
      <c r="B21" t="s">
        <v>138</v>
      </c>
      <c r="C21" t="s">
        <v>139</v>
      </c>
      <c r="D21" t="s">
        <v>330</v>
      </c>
      <c r="E21" s="23" t="str">
        <f>+IF(VLOOKUP(B21,main!C21:P83,10,FALSE)=0,"",VLOOKUP(B21,main!C21:P83,10,FALSE))</f>
        <v/>
      </c>
      <c r="F21" s="23" t="str">
        <f>+IF(VLOOKUP(B21,main!C21:P83,11,FALSE)=0,"",VLOOKUP(B21,main!C21:P83,11,FALSE))</f>
        <v/>
      </c>
      <c r="G21" s="23" t="str">
        <f>+IF(VLOOKUP(B21,main!C21:P83,12,FALSE)=0,"",VLOOKUP(B21,main!C21:P83,12,FALSE))</f>
        <v/>
      </c>
      <c r="H21" s="23">
        <f>+IF(VLOOKUP(B21,main!C21:P83,13,FALSE)=0,"",VLOOKUP(B21,main!C21:P83,13,FALSE))</f>
        <v>1</v>
      </c>
    </row>
    <row r="22" spans="1:8" x14ac:dyDescent="0.3">
      <c r="A22" t="s">
        <v>146</v>
      </c>
      <c r="B22" t="s">
        <v>22</v>
      </c>
      <c r="C22" t="s">
        <v>23</v>
      </c>
      <c r="D22" t="s">
        <v>331</v>
      </c>
      <c r="E22" s="23">
        <f>+IF(VLOOKUP(B22,main!C22:P84,10,FALSE)=0,"",VLOOKUP(B22,main!C22:P84,10,FALSE))</f>
        <v>0.1</v>
      </c>
      <c r="F22" s="23">
        <f>+IF(VLOOKUP(B22,main!C22:P84,11,FALSE)=0,"",VLOOKUP(B22,main!C22:P84,11,FALSE))</f>
        <v>0.2</v>
      </c>
      <c r="G22" s="23">
        <f>+IF(VLOOKUP(B22,main!C22:P84,12,FALSE)=0,"",VLOOKUP(B22,main!C22:P84,12,FALSE))</f>
        <v>0.3</v>
      </c>
      <c r="H22" s="23">
        <f>+IF(VLOOKUP(B22,main!C22:P84,13,FALSE)=0,"",VLOOKUP(B22,main!C22:P84,13,FALSE))</f>
        <v>1</v>
      </c>
    </row>
    <row r="23" spans="1:8" x14ac:dyDescent="0.3">
      <c r="A23" t="s">
        <v>146</v>
      </c>
      <c r="B23" t="s">
        <v>24</v>
      </c>
      <c r="C23" t="s">
        <v>25</v>
      </c>
      <c r="D23" t="s">
        <v>332</v>
      </c>
      <c r="E23" s="23" t="str">
        <f>+IF(VLOOKUP(B23,main!C23:P85,10,FALSE)=0,"",VLOOKUP(B23,main!C23:P85,10,FALSE))</f>
        <v/>
      </c>
      <c r="F23" s="23" t="str">
        <f>+IF(VLOOKUP(B23,main!C23:P85,11,FALSE)=0,"",VLOOKUP(B23,main!C23:P85,11,FALSE))</f>
        <v/>
      </c>
      <c r="G23" s="23" t="str">
        <f>+IF(VLOOKUP(B23,main!C23:P85,12,FALSE)=0,"",VLOOKUP(B23,main!C23:P85,12,FALSE))</f>
        <v/>
      </c>
      <c r="H23" s="23">
        <f>+IF(VLOOKUP(B23,main!C23:P85,13,FALSE)=0,"",VLOOKUP(B23,main!C23:P85,13,FALSE))</f>
        <v>1</v>
      </c>
    </row>
    <row r="24" spans="1:8" x14ac:dyDescent="0.3">
      <c r="A24" t="s">
        <v>146</v>
      </c>
      <c r="B24" t="s">
        <v>26</v>
      </c>
      <c r="C24" t="s">
        <v>27</v>
      </c>
      <c r="D24" t="s">
        <v>333</v>
      </c>
      <c r="E24" s="23">
        <f>+IF(VLOOKUP(B24,main!C24:P86,10,FALSE)=0,"",VLOOKUP(B24,main!C24:P86,10,FALSE))</f>
        <v>0.2</v>
      </c>
      <c r="F24" s="23">
        <f>+IF(VLOOKUP(B24,main!C24:P86,11,FALSE)=0,"",VLOOKUP(B24,main!C24:P86,11,FALSE))</f>
        <v>0.3</v>
      </c>
      <c r="G24" s="23">
        <f>+IF(VLOOKUP(B24,main!C24:P86,12,FALSE)=0,"",VLOOKUP(B24,main!C24:P86,12,FALSE))</f>
        <v>0.5</v>
      </c>
      <c r="H24" s="23">
        <f>+IF(VLOOKUP(B24,main!C24:P86,13,FALSE)=0,"",VLOOKUP(B24,main!C24:P86,13,FALSE))</f>
        <v>1</v>
      </c>
    </row>
    <row r="25" spans="1:8" x14ac:dyDescent="0.3">
      <c r="A25" t="s">
        <v>146</v>
      </c>
      <c r="B25" t="s">
        <v>28</v>
      </c>
      <c r="C25" t="s">
        <v>29</v>
      </c>
      <c r="D25" t="s">
        <v>334</v>
      </c>
      <c r="E25" s="23" t="str">
        <f>+IF(VLOOKUP(B25,main!C25:P87,10,FALSE)=0,"",VLOOKUP(B25,main!C25:P87,10,FALSE))</f>
        <v/>
      </c>
      <c r="F25" s="23" t="str">
        <f>+IF(VLOOKUP(B25,main!C25:P87,11,FALSE)=0,"",VLOOKUP(B25,main!C25:P87,11,FALSE))</f>
        <v/>
      </c>
      <c r="G25" s="23" t="str">
        <f>+IF(VLOOKUP(B25,main!C25:P87,12,FALSE)=0,"",VLOOKUP(B25,main!C25:P87,12,FALSE))</f>
        <v/>
      </c>
      <c r="H25" s="23">
        <f>+IF(VLOOKUP(B25,main!C25:P87,13,FALSE)=0,"",VLOOKUP(B25,main!C25:P87,13,FALSE))</f>
        <v>1</v>
      </c>
    </row>
    <row r="26" spans="1:8" x14ac:dyDescent="0.3">
      <c r="A26" t="s">
        <v>147</v>
      </c>
      <c r="B26" t="s">
        <v>31</v>
      </c>
      <c r="C26" t="s">
        <v>32</v>
      </c>
      <c r="D26" t="s">
        <v>335</v>
      </c>
      <c r="E26" s="23" t="str">
        <f>+IF(VLOOKUP(B26,main!C26:P88,10,FALSE)=0,"",VLOOKUP(B26,main!C26:P88,10,FALSE))</f>
        <v/>
      </c>
      <c r="F26" s="23" t="str">
        <f>+IF(VLOOKUP(B26,main!C26:P88,11,FALSE)=0,"",VLOOKUP(B26,main!C26:P88,11,FALSE))</f>
        <v/>
      </c>
      <c r="G26" s="23" t="str">
        <f>+IF(VLOOKUP(B26,main!C26:P88,12,FALSE)=0,"",VLOOKUP(B26,main!C26:P88,12,FALSE))</f>
        <v/>
      </c>
      <c r="H26" s="23">
        <f>+IF(VLOOKUP(B26,main!C26:P88,13,FALSE)=0,"",VLOOKUP(B26,main!C26:P88,13,FALSE))</f>
        <v>1</v>
      </c>
    </row>
    <row r="27" spans="1:8" x14ac:dyDescent="0.3">
      <c r="A27" t="s">
        <v>147</v>
      </c>
      <c r="B27" t="s">
        <v>34</v>
      </c>
      <c r="C27" t="s">
        <v>35</v>
      </c>
      <c r="D27" t="s">
        <v>336</v>
      </c>
      <c r="E27" s="23" t="str">
        <f>+IF(VLOOKUP(B27,main!C27:P89,10,FALSE)=0,"",VLOOKUP(B27,main!C27:P89,10,FALSE))</f>
        <v/>
      </c>
      <c r="F27" s="23" t="str">
        <f>+IF(VLOOKUP(B27,main!C27:P89,11,FALSE)=0,"",VLOOKUP(B27,main!C27:P89,11,FALSE))</f>
        <v/>
      </c>
      <c r="G27" s="23" t="str">
        <f>+IF(VLOOKUP(B27,main!C27:P89,12,FALSE)=0,"",VLOOKUP(B27,main!C27:P89,12,FALSE))</f>
        <v/>
      </c>
      <c r="H27" s="23">
        <f>+IF(VLOOKUP(B27,main!C27:P89,13,FALSE)=0,"",VLOOKUP(B27,main!C27:P89,13,FALSE))</f>
        <v>1</v>
      </c>
    </row>
    <row r="28" spans="1:8" x14ac:dyDescent="0.3">
      <c r="A28" t="s">
        <v>147</v>
      </c>
      <c r="B28" t="s">
        <v>37</v>
      </c>
      <c r="C28" t="s">
        <v>38</v>
      </c>
      <c r="D28" t="s">
        <v>337</v>
      </c>
      <c r="E28" s="23" t="str">
        <f>+IF(VLOOKUP(B28,main!C28:P90,10,FALSE)=0,"",VLOOKUP(B28,main!C28:P90,10,FALSE))</f>
        <v/>
      </c>
      <c r="F28" s="23" t="str">
        <f>+IF(VLOOKUP(B28,main!C28:P90,11,FALSE)=0,"",VLOOKUP(B28,main!C28:P90,11,FALSE))</f>
        <v/>
      </c>
      <c r="G28" s="23" t="str">
        <f>+IF(VLOOKUP(B28,main!C28:P90,12,FALSE)=0,"",VLOOKUP(B28,main!C28:P90,12,FALSE))</f>
        <v/>
      </c>
      <c r="H28" s="23">
        <f>+IF(VLOOKUP(B28,main!C28:P90,13,FALSE)=0,"",VLOOKUP(B28,main!C28:P90,13,FALSE))</f>
        <v>1</v>
      </c>
    </row>
    <row r="29" spans="1:8" x14ac:dyDescent="0.3">
      <c r="A29" t="s">
        <v>147</v>
      </c>
      <c r="B29" t="s">
        <v>39</v>
      </c>
      <c r="C29" t="s">
        <v>40</v>
      </c>
      <c r="D29" t="s">
        <v>338</v>
      </c>
      <c r="E29" s="23" t="str">
        <f>+IF(VLOOKUP(B29,main!C29:P91,10,FALSE)=0,"",VLOOKUP(B29,main!C29:P91,10,FALSE))</f>
        <v/>
      </c>
      <c r="F29" s="23" t="str">
        <f>+IF(VLOOKUP(B29,main!C29:P91,11,FALSE)=0,"",VLOOKUP(B29,main!C29:P91,11,FALSE))</f>
        <v/>
      </c>
      <c r="G29" s="23" t="str">
        <f>+IF(VLOOKUP(B29,main!C29:P91,12,FALSE)=0,"",VLOOKUP(B29,main!C29:P91,12,FALSE))</f>
        <v/>
      </c>
      <c r="H29" s="23">
        <f>+IF(VLOOKUP(B29,main!C29:P91,13,FALSE)=0,"",VLOOKUP(B29,main!C29:P91,13,FALSE))</f>
        <v>1</v>
      </c>
    </row>
    <row r="30" spans="1:8" x14ac:dyDescent="0.3">
      <c r="A30" t="s">
        <v>148</v>
      </c>
      <c r="B30" t="s">
        <v>42</v>
      </c>
      <c r="C30" t="s">
        <v>43</v>
      </c>
      <c r="D30" t="s">
        <v>339</v>
      </c>
      <c r="E30" s="23" t="str">
        <f>+IF(VLOOKUP(B30,main!C30:P92,10,FALSE)=0,"",VLOOKUP(B30,main!C30:P92,10,FALSE))</f>
        <v/>
      </c>
      <c r="F30" s="23" t="str">
        <f>+IF(VLOOKUP(B30,main!C30:P92,11,FALSE)=0,"",VLOOKUP(B30,main!C30:P92,11,FALSE))</f>
        <v/>
      </c>
      <c r="G30" s="23" t="str">
        <f>+IF(VLOOKUP(B30,main!C30:P92,12,FALSE)=0,"",VLOOKUP(B30,main!C30:P92,12,FALSE))</f>
        <v/>
      </c>
      <c r="H30" s="23">
        <f>+IF(VLOOKUP(B30,main!C30:P92,13,FALSE)=0,"",VLOOKUP(B30,main!C30:P92,13,FALSE))</f>
        <v>1</v>
      </c>
    </row>
    <row r="31" spans="1:8" x14ac:dyDescent="0.3">
      <c r="A31" t="s">
        <v>148</v>
      </c>
      <c r="B31" t="s">
        <v>44</v>
      </c>
      <c r="C31" t="s">
        <v>45</v>
      </c>
      <c r="D31" t="s">
        <v>340</v>
      </c>
      <c r="E31" s="23" t="str">
        <f>+IF(VLOOKUP(B31,main!C31:P93,10,FALSE)=0,"",VLOOKUP(B31,main!C31:P93,10,FALSE))</f>
        <v/>
      </c>
      <c r="F31" s="23" t="str">
        <f>+IF(VLOOKUP(B31,main!C31:P93,11,FALSE)=0,"",VLOOKUP(B31,main!C31:P93,11,FALSE))</f>
        <v/>
      </c>
      <c r="G31" s="23" t="str">
        <f>+IF(VLOOKUP(B31,main!C31:P93,12,FALSE)=0,"",VLOOKUP(B31,main!C31:P93,12,FALSE))</f>
        <v/>
      </c>
      <c r="H31" s="23">
        <f>+IF(VLOOKUP(B31,main!C31:P93,13,FALSE)=0,"",VLOOKUP(B31,main!C31:P93,13,FALSE))</f>
        <v>1</v>
      </c>
    </row>
    <row r="32" spans="1:8" x14ac:dyDescent="0.3">
      <c r="A32" t="s">
        <v>148</v>
      </c>
      <c r="B32" t="s">
        <v>46</v>
      </c>
      <c r="C32" t="s">
        <v>47</v>
      </c>
      <c r="D32" t="s">
        <v>341</v>
      </c>
      <c r="E32" s="23" t="str">
        <f>+IF(VLOOKUP(B32,main!C32:P94,10,FALSE)=0,"",VLOOKUP(B32,main!C32:P94,10,FALSE))</f>
        <v/>
      </c>
      <c r="F32" s="23" t="str">
        <f>+IF(VLOOKUP(B32,main!C32:P94,11,FALSE)=0,"",VLOOKUP(B32,main!C32:P94,11,FALSE))</f>
        <v/>
      </c>
      <c r="G32" s="23" t="str">
        <f>+IF(VLOOKUP(B32,main!C32:P94,12,FALSE)=0,"",VLOOKUP(B32,main!C32:P94,12,FALSE))</f>
        <v/>
      </c>
      <c r="H32" s="23">
        <f>+IF(VLOOKUP(B32,main!C32:P94,13,FALSE)=0,"",VLOOKUP(B32,main!C32:P94,13,FALSE))</f>
        <v>1</v>
      </c>
    </row>
    <row r="33" spans="1:8" x14ac:dyDescent="0.3">
      <c r="A33" t="s">
        <v>150</v>
      </c>
      <c r="B33" t="s">
        <v>53</v>
      </c>
      <c r="C33" t="s">
        <v>54</v>
      </c>
      <c r="D33" t="s">
        <v>342</v>
      </c>
      <c r="E33" s="23" t="str">
        <f>+IF(VLOOKUP(B33,main!C33:P95,10,FALSE)=0,"",VLOOKUP(B33,main!C33:P95,10,FALSE))</f>
        <v/>
      </c>
      <c r="F33" s="23" t="str">
        <f>+IF(VLOOKUP(B33,main!C33:P95,11,FALSE)=0,"",VLOOKUP(B33,main!C33:P95,11,FALSE))</f>
        <v/>
      </c>
      <c r="G33" s="23" t="str">
        <f>+IF(VLOOKUP(B33,main!C33:P95,12,FALSE)=0,"",VLOOKUP(B33,main!C33:P95,12,FALSE))</f>
        <v/>
      </c>
      <c r="H33" s="23" t="str">
        <f>+IF(VLOOKUP(B33,main!C33:P95,13,FALSE)=0,"",VLOOKUP(B33,main!C33:P95,13,FALSE))</f>
        <v/>
      </c>
    </row>
    <row r="34" spans="1:8" x14ac:dyDescent="0.3">
      <c r="A34" t="s">
        <v>150</v>
      </c>
      <c r="B34" t="s">
        <v>55</v>
      </c>
      <c r="C34" t="s">
        <v>56</v>
      </c>
      <c r="D34" t="s">
        <v>343</v>
      </c>
      <c r="E34" s="23" t="str">
        <f>+IF(VLOOKUP(B34,main!C34:P96,10,FALSE)=0,"",VLOOKUP(B34,main!C34:P96,10,FALSE))</f>
        <v/>
      </c>
      <c r="F34" s="23" t="str">
        <f>+IF(VLOOKUP(B34,main!C34:P96,11,FALSE)=0,"",VLOOKUP(B34,main!C34:P96,11,FALSE))</f>
        <v/>
      </c>
      <c r="G34" s="23" t="str">
        <f>+IF(VLOOKUP(B34,main!C34:P96,12,FALSE)=0,"",VLOOKUP(B34,main!C34:P96,12,FALSE))</f>
        <v/>
      </c>
      <c r="H34" s="23">
        <f>+IF(VLOOKUP(B34,main!C34:P96,13,FALSE)=0,"",VLOOKUP(B34,main!C34:P96,13,FALSE))</f>
        <v>1</v>
      </c>
    </row>
    <row r="35" spans="1:8" x14ac:dyDescent="0.3">
      <c r="A35" t="s">
        <v>158</v>
      </c>
      <c r="B35" t="s">
        <v>99</v>
      </c>
      <c r="C35" t="s">
        <v>100</v>
      </c>
      <c r="D35" t="s">
        <v>344</v>
      </c>
      <c r="E35" s="23" t="str">
        <f>+IF(VLOOKUP(B35,main!C35:P97,10,FALSE)=0,"",VLOOKUP(B35,main!C35:P97,10,FALSE))</f>
        <v/>
      </c>
      <c r="F35" s="23" t="str">
        <f>+IF(VLOOKUP(B35,main!C35:P97,11,FALSE)=0,"",VLOOKUP(B35,main!C35:P97,11,FALSE))</f>
        <v/>
      </c>
      <c r="G35" s="23" t="str">
        <f>+IF(VLOOKUP(B35,main!C35:P97,12,FALSE)=0,"",VLOOKUP(B35,main!C35:P97,12,FALSE))</f>
        <v/>
      </c>
      <c r="H35" s="23">
        <f>+IF(VLOOKUP(B35,main!C35:P97,13,FALSE)=0,"",VLOOKUP(B35,main!C35:P97,13,FALSE))</f>
        <v>1</v>
      </c>
    </row>
    <row r="36" spans="1:8" x14ac:dyDescent="0.3">
      <c r="A36" t="s">
        <v>158</v>
      </c>
      <c r="B36" t="s">
        <v>101</v>
      </c>
      <c r="C36" t="s">
        <v>102</v>
      </c>
      <c r="D36" t="s">
        <v>345</v>
      </c>
      <c r="E36" s="23" t="str">
        <f>+IF(VLOOKUP(B36,main!C36:P98,10,FALSE)=0,"",VLOOKUP(B36,main!C36:P98,10,FALSE))</f>
        <v/>
      </c>
      <c r="F36" s="23" t="str">
        <f>+IF(VLOOKUP(B36,main!C36:P98,11,FALSE)=0,"",VLOOKUP(B36,main!C36:P98,11,FALSE))</f>
        <v/>
      </c>
      <c r="G36" s="23" t="str">
        <f>+IF(VLOOKUP(B36,main!C36:P98,12,FALSE)=0,"",VLOOKUP(B36,main!C36:P98,12,FALSE))</f>
        <v/>
      </c>
      <c r="H36" s="23">
        <f>+IF(VLOOKUP(B36,main!C36:P98,13,FALSE)=0,"",VLOOKUP(B36,main!C36:P98,13,FALSE))</f>
        <v>1</v>
      </c>
    </row>
    <row r="37" spans="1:8" x14ac:dyDescent="0.3">
      <c r="A37" t="s">
        <v>158</v>
      </c>
      <c r="B37" t="s">
        <v>103</v>
      </c>
      <c r="C37" t="s">
        <v>104</v>
      </c>
      <c r="D37" t="s">
        <v>346</v>
      </c>
      <c r="E37" s="23" t="str">
        <f>+IF(VLOOKUP(B37,main!C37:P99,10,FALSE)=0,"",VLOOKUP(B37,main!C37:P99,10,FALSE))</f>
        <v/>
      </c>
      <c r="F37" s="23" t="str">
        <f>+IF(VLOOKUP(B37,main!C37:P99,11,FALSE)=0,"",VLOOKUP(B37,main!C37:P99,11,FALSE))</f>
        <v/>
      </c>
      <c r="G37" s="23" t="str">
        <f>+IF(VLOOKUP(B37,main!C37:P99,12,FALSE)=0,"",VLOOKUP(B37,main!C37:P99,12,FALSE))</f>
        <v/>
      </c>
      <c r="H37" s="23">
        <f>+IF(VLOOKUP(B37,main!C37:P99,13,FALSE)=0,"",VLOOKUP(B37,main!C37:P99,13,FALSE))</f>
        <v>1</v>
      </c>
    </row>
    <row r="38" spans="1:8" x14ac:dyDescent="0.3">
      <c r="A38" t="s">
        <v>149</v>
      </c>
      <c r="B38" t="s">
        <v>48</v>
      </c>
      <c r="C38" t="s">
        <v>49</v>
      </c>
      <c r="D38" t="s">
        <v>347</v>
      </c>
      <c r="E38" s="23" t="str">
        <f>+IF(VLOOKUP(B38,main!C38:P100,10,FALSE)=0,"",VLOOKUP(B38,main!C38:P100,10,FALSE))</f>
        <v/>
      </c>
      <c r="F38" s="23" t="str">
        <f>+IF(VLOOKUP(B38,main!C38:P100,11,FALSE)=0,"",VLOOKUP(B38,main!C38:P100,11,FALSE))</f>
        <v/>
      </c>
      <c r="G38" s="23" t="str">
        <f>+IF(VLOOKUP(B38,main!C38:P100,12,FALSE)=0,"",VLOOKUP(B38,main!C38:P100,12,FALSE))</f>
        <v/>
      </c>
      <c r="H38" s="23">
        <f>+IF(VLOOKUP(B38,main!C38:P100,13,FALSE)=0,"",VLOOKUP(B38,main!C38:P100,13,FALSE))</f>
        <v>1</v>
      </c>
    </row>
    <row r="39" spans="1:8" x14ac:dyDescent="0.3">
      <c r="A39" t="s">
        <v>149</v>
      </c>
      <c r="B39" t="s">
        <v>51</v>
      </c>
      <c r="C39" t="s">
        <v>52</v>
      </c>
      <c r="D39" t="s">
        <v>348</v>
      </c>
      <c r="E39" s="23" t="str">
        <f>+IF(VLOOKUP(B39,main!C39:P101,10,FALSE)=0,"",VLOOKUP(B39,main!C39:P101,10,FALSE))</f>
        <v/>
      </c>
      <c r="F39" s="23" t="str">
        <f>+IF(VLOOKUP(B39,main!C39:P101,11,FALSE)=0,"",VLOOKUP(B39,main!C39:P101,11,FALSE))</f>
        <v/>
      </c>
      <c r="G39" s="23" t="str">
        <f>+IF(VLOOKUP(B39,main!C39:P101,12,FALSE)=0,"",VLOOKUP(B39,main!C39:P101,12,FALSE))</f>
        <v/>
      </c>
      <c r="H39" s="23">
        <f>+IF(VLOOKUP(B39,main!C39:P101,13,FALSE)=0,"",VLOOKUP(B39,main!C39:P101,13,FALSE))</f>
        <v>1</v>
      </c>
    </row>
    <row r="40" spans="1:8" x14ac:dyDescent="0.3">
      <c r="A40" t="s">
        <v>159</v>
      </c>
      <c r="B40" t="s">
        <v>105</v>
      </c>
      <c r="C40" t="s">
        <v>106</v>
      </c>
      <c r="D40" t="s">
        <v>349</v>
      </c>
      <c r="E40" s="23" t="str">
        <f>+IF(VLOOKUP(B40,main!C40:P102,10,FALSE)=0,"",VLOOKUP(B40,main!C40:P102,10,FALSE))</f>
        <v/>
      </c>
      <c r="F40" s="23" t="str">
        <f>+IF(VLOOKUP(B40,main!C40:P102,11,FALSE)=0,"",VLOOKUP(B40,main!C40:P102,11,FALSE))</f>
        <v/>
      </c>
      <c r="G40" s="23" t="str">
        <f>+IF(VLOOKUP(B40,main!C40:P102,12,FALSE)=0,"",VLOOKUP(B40,main!C40:P102,12,FALSE))</f>
        <v/>
      </c>
      <c r="H40" s="23">
        <f>+IF(VLOOKUP(B40,main!C40:P102,13,FALSE)=0,"",VLOOKUP(B40,main!C40:P102,13,FALSE))</f>
        <v>1</v>
      </c>
    </row>
    <row r="41" spans="1:8" x14ac:dyDescent="0.3">
      <c r="A41" t="s">
        <v>160</v>
      </c>
      <c r="B41" t="s">
        <v>107</v>
      </c>
      <c r="C41" t="s">
        <v>108</v>
      </c>
      <c r="D41" t="s">
        <v>373</v>
      </c>
      <c r="E41" s="23">
        <f>+IF(VLOOKUP(B41,main!C41:P103,10,FALSE)=0,"",VLOOKUP(B41,main!C41:P103,10,FALSE))</f>
        <v>0.5</v>
      </c>
      <c r="F41" s="23">
        <f>+IF(VLOOKUP(B41,main!C41:P103,11,FALSE)=0,"",VLOOKUP(B41,main!C41:P103,11,FALSE))</f>
        <v>1</v>
      </c>
      <c r="G41" s="23">
        <f>+IF(VLOOKUP(B41,main!C41:P103,12,FALSE)=0,"",VLOOKUP(B41,main!C41:P103,12,FALSE))</f>
        <v>1</v>
      </c>
      <c r="H41" s="23">
        <f>+IF(VLOOKUP(B41,main!C41:P103,13,FALSE)=0,"",VLOOKUP(B41,main!C41:P103,13,FALSE))</f>
        <v>1</v>
      </c>
    </row>
    <row r="42" spans="1:8" x14ac:dyDescent="0.3">
      <c r="A42" t="s">
        <v>160</v>
      </c>
      <c r="B42" t="s">
        <v>109</v>
      </c>
      <c r="C42" t="s">
        <v>110</v>
      </c>
      <c r="D42" t="s">
        <v>350</v>
      </c>
      <c r="E42" s="23">
        <f>+IF(VLOOKUP(B42,main!C42:P104,10,FALSE)=0,"",VLOOKUP(B42,main!C42:P104,10,FALSE))</f>
        <v>0.5</v>
      </c>
      <c r="F42" s="23">
        <f>+IF(VLOOKUP(B42,main!C42:P104,11,FALSE)=0,"",VLOOKUP(B42,main!C42:P104,11,FALSE))</f>
        <v>1</v>
      </c>
      <c r="G42" s="23">
        <f>+IF(VLOOKUP(B42,main!C42:P104,12,FALSE)=0,"",VLOOKUP(B42,main!C42:P104,12,FALSE))</f>
        <v>1</v>
      </c>
      <c r="H42" s="23">
        <f>+IF(VLOOKUP(B42,main!C42:P104,13,FALSE)=0,"",VLOOKUP(B42,main!C42:P104,13,FALSE))</f>
        <v>1</v>
      </c>
    </row>
    <row r="43" spans="1:8" x14ac:dyDescent="0.3">
      <c r="A43" t="s">
        <v>160</v>
      </c>
      <c r="B43" t="s">
        <v>111</v>
      </c>
      <c r="C43" t="s">
        <v>112</v>
      </c>
      <c r="D43" t="s">
        <v>351</v>
      </c>
      <c r="E43" s="23">
        <f>+IF(VLOOKUP(B43,main!C43:P105,10,FALSE)=0,"",VLOOKUP(B43,main!C43:P105,10,FALSE))</f>
        <v>0.5</v>
      </c>
      <c r="F43" s="23">
        <f>+IF(VLOOKUP(B43,main!C43:P105,11,FALSE)=0,"",VLOOKUP(B43,main!C43:P105,11,FALSE))</f>
        <v>1</v>
      </c>
      <c r="G43" s="23">
        <f>+IF(VLOOKUP(B43,main!C43:P105,12,FALSE)=0,"",VLOOKUP(B43,main!C43:P105,12,FALSE))</f>
        <v>1</v>
      </c>
      <c r="H43" s="23">
        <f>+IF(VLOOKUP(B43,main!C43:P105,13,FALSE)=0,"",VLOOKUP(B43,main!C43:P105,13,FALSE))</f>
        <v>1</v>
      </c>
    </row>
    <row r="44" spans="1:8" x14ac:dyDescent="0.3">
      <c r="A44" t="s">
        <v>160</v>
      </c>
      <c r="B44" t="s">
        <v>113</v>
      </c>
      <c r="C44" t="s">
        <v>114</v>
      </c>
      <c r="D44" t="s">
        <v>352</v>
      </c>
      <c r="E44" s="23">
        <f>+IF(VLOOKUP(B44,main!C44:P106,10,FALSE)=0,"",VLOOKUP(B44,main!C44:P106,10,FALSE))</f>
        <v>0.5</v>
      </c>
      <c r="F44" s="23">
        <f>+IF(VLOOKUP(B44,main!C44:P106,11,FALSE)=0,"",VLOOKUP(B44,main!C44:P106,11,FALSE))</f>
        <v>1</v>
      </c>
      <c r="G44" s="23">
        <f>+IF(VLOOKUP(B44,main!C44:P106,12,FALSE)=0,"",VLOOKUP(B44,main!C44:P106,12,FALSE))</f>
        <v>1</v>
      </c>
      <c r="H44" s="23">
        <f>+IF(VLOOKUP(B44,main!C44:P106,13,FALSE)=0,"",VLOOKUP(B44,main!C44:P106,13,FALSE))</f>
        <v>1</v>
      </c>
    </row>
    <row r="45" spans="1:8" x14ac:dyDescent="0.3">
      <c r="A45" t="s">
        <v>160</v>
      </c>
      <c r="B45" t="s">
        <v>115</v>
      </c>
      <c r="C45" t="s">
        <v>116</v>
      </c>
      <c r="D45" t="s">
        <v>353</v>
      </c>
      <c r="E45" s="23">
        <f>+IF(VLOOKUP(B45,main!C45:P107,10,FALSE)=0,"",VLOOKUP(B45,main!C45:P107,10,FALSE))</f>
        <v>0.5</v>
      </c>
      <c r="F45" s="23">
        <f>+IF(VLOOKUP(B45,main!C45:P107,11,FALSE)=0,"",VLOOKUP(B45,main!C45:P107,11,FALSE))</f>
        <v>1</v>
      </c>
      <c r="G45" s="23">
        <f>+IF(VLOOKUP(B45,main!C45:P107,12,FALSE)=0,"",VLOOKUP(B45,main!C45:P107,12,FALSE))</f>
        <v>1</v>
      </c>
      <c r="H45" s="23">
        <f>+IF(VLOOKUP(B45,main!C45:P107,13,FALSE)=0,"",VLOOKUP(B45,main!C45:P107,13,FALSE))</f>
        <v>1</v>
      </c>
    </row>
    <row r="46" spans="1:8" x14ac:dyDescent="0.3">
      <c r="A46" t="s">
        <v>160</v>
      </c>
      <c r="B46" t="s">
        <v>117</v>
      </c>
      <c r="C46" t="s">
        <v>118</v>
      </c>
      <c r="D46" t="s">
        <v>354</v>
      </c>
      <c r="E46" s="23">
        <f>+IF(VLOOKUP(B46,main!C46:P108,10,FALSE)=0,"",VLOOKUP(B46,main!C46:P108,10,FALSE))</f>
        <v>0.5</v>
      </c>
      <c r="F46" s="23">
        <f>+IF(VLOOKUP(B46,main!C46:P108,11,FALSE)=0,"",VLOOKUP(B46,main!C46:P108,11,FALSE))</f>
        <v>1</v>
      </c>
      <c r="G46" s="23">
        <f>+IF(VLOOKUP(B46,main!C46:P108,12,FALSE)=0,"",VLOOKUP(B46,main!C46:P108,12,FALSE))</f>
        <v>1</v>
      </c>
      <c r="H46" s="23">
        <f>+IF(VLOOKUP(B46,main!C46:P108,13,FALSE)=0,"",VLOOKUP(B46,main!C46:P108,13,FALSE))</f>
        <v>1</v>
      </c>
    </row>
    <row r="47" spans="1:8" x14ac:dyDescent="0.3">
      <c r="A47" t="s">
        <v>160</v>
      </c>
      <c r="B47" t="s">
        <v>119</v>
      </c>
      <c r="C47" t="s">
        <v>120</v>
      </c>
      <c r="D47" t="s">
        <v>355</v>
      </c>
      <c r="E47" s="23">
        <f>+IF(VLOOKUP(B47,main!C47:P109,10,FALSE)=0,"",VLOOKUP(B47,main!C47:P109,10,FALSE))</f>
        <v>0.5</v>
      </c>
      <c r="F47" s="23">
        <f>+IF(VLOOKUP(B47,main!C47:P109,11,FALSE)=0,"",VLOOKUP(B47,main!C47:P109,11,FALSE))</f>
        <v>1</v>
      </c>
      <c r="G47" s="23">
        <f>+IF(VLOOKUP(B47,main!C47:P109,12,FALSE)=0,"",VLOOKUP(B47,main!C47:P109,12,FALSE))</f>
        <v>1</v>
      </c>
      <c r="H47" s="23">
        <f>+IF(VLOOKUP(B47,main!C47:P109,13,FALSE)=0,"",VLOOKUP(B47,main!C47:P109,13,FALSE))</f>
        <v>1</v>
      </c>
    </row>
    <row r="48" spans="1:8" x14ac:dyDescent="0.3">
      <c r="A48" t="s">
        <v>160</v>
      </c>
      <c r="B48" t="s">
        <v>121</v>
      </c>
      <c r="C48" t="s">
        <v>122</v>
      </c>
      <c r="D48" t="s">
        <v>356</v>
      </c>
      <c r="E48" s="23">
        <f>+IF(VLOOKUP(B48,main!C48:P110,10,FALSE)=0,"",VLOOKUP(B48,main!C48:P110,10,FALSE))</f>
        <v>0.5</v>
      </c>
      <c r="F48" s="23">
        <f>+IF(VLOOKUP(B48,main!C48:P110,11,FALSE)=0,"",VLOOKUP(B48,main!C48:P110,11,FALSE))</f>
        <v>1</v>
      </c>
      <c r="G48" s="23">
        <f>+IF(VLOOKUP(B48,main!C48:P110,12,FALSE)=0,"",VLOOKUP(B48,main!C48:P110,12,FALSE))</f>
        <v>1</v>
      </c>
      <c r="H48" s="23">
        <f>+IF(VLOOKUP(B48,main!C48:P110,13,FALSE)=0,"",VLOOKUP(B48,main!C48:P110,13,FALSE))</f>
        <v>1</v>
      </c>
    </row>
    <row r="49" spans="1:8" x14ac:dyDescent="0.3">
      <c r="A49" t="s">
        <v>160</v>
      </c>
      <c r="B49" t="s">
        <v>123</v>
      </c>
      <c r="C49" t="s">
        <v>124</v>
      </c>
      <c r="D49" t="s">
        <v>357</v>
      </c>
      <c r="E49" s="23">
        <f>+IF(VLOOKUP(B49,main!C49:P111,10,FALSE)=0,"",VLOOKUP(B49,main!C49:P111,10,FALSE))</f>
        <v>0.5</v>
      </c>
      <c r="F49" s="23">
        <f>+IF(VLOOKUP(B49,main!C49:P111,11,FALSE)=0,"",VLOOKUP(B49,main!C49:P111,11,FALSE))</f>
        <v>1</v>
      </c>
      <c r="G49" s="23">
        <f>+IF(VLOOKUP(B49,main!C49:P111,12,FALSE)=0,"",VLOOKUP(B49,main!C49:P111,12,FALSE))</f>
        <v>1</v>
      </c>
      <c r="H49" s="23">
        <f>+IF(VLOOKUP(B49,main!C49:P111,13,FALSE)=0,"",VLOOKUP(B49,main!C49:P111,13,FALSE))</f>
        <v>1</v>
      </c>
    </row>
    <row r="50" spans="1:8" x14ac:dyDescent="0.3">
      <c r="A50" t="s">
        <v>160</v>
      </c>
      <c r="B50" t="s">
        <v>125</v>
      </c>
      <c r="C50" t="s">
        <v>126</v>
      </c>
      <c r="D50" t="s">
        <v>358</v>
      </c>
      <c r="E50" s="23">
        <f>+IF(VLOOKUP(B50,main!C50:P112,10,FALSE)=0,"",VLOOKUP(B50,main!C50:P112,10,FALSE))</f>
        <v>0.5</v>
      </c>
      <c r="F50" s="23">
        <f>+IF(VLOOKUP(B50,main!C50:P112,11,FALSE)=0,"",VLOOKUP(B50,main!C50:P112,11,FALSE))</f>
        <v>1</v>
      </c>
      <c r="G50" s="23">
        <f>+IF(VLOOKUP(B50,main!C50:P112,12,FALSE)=0,"",VLOOKUP(B50,main!C50:P112,12,FALSE))</f>
        <v>1</v>
      </c>
      <c r="H50" s="23">
        <f>+IF(VLOOKUP(B50,main!C50:P112,13,FALSE)=0,"",VLOOKUP(B50,main!C50:P112,13,FALSE))</f>
        <v>1</v>
      </c>
    </row>
    <row r="51" spans="1:8" x14ac:dyDescent="0.3">
      <c r="A51" t="s">
        <v>161</v>
      </c>
      <c r="B51" t="s">
        <v>140</v>
      </c>
      <c r="C51" t="s">
        <v>69</v>
      </c>
      <c r="D51" t="s">
        <v>359</v>
      </c>
      <c r="E51" s="23" t="str">
        <f>+IF(VLOOKUP(B51,main!C51:P113,10,FALSE)=0,"",VLOOKUP(B51,main!C51:P113,10,FALSE))</f>
        <v/>
      </c>
      <c r="F51" s="23" t="str">
        <f>+IF(VLOOKUP(B51,main!C51:P113,11,FALSE)=0,"",VLOOKUP(B51,main!C51:P113,11,FALSE))</f>
        <v/>
      </c>
      <c r="G51" s="23" t="str">
        <f>+IF(VLOOKUP(B51,main!C51:P113,12,FALSE)=0,"",VLOOKUP(B51,main!C51:P113,12,FALSE))</f>
        <v/>
      </c>
      <c r="H51" s="23">
        <f>+IF(VLOOKUP(B51,main!C51:P113,13,FALSE)=0,"",VLOOKUP(B51,main!C51:P113,13,FALSE))</f>
        <v>1</v>
      </c>
    </row>
    <row r="52" spans="1:8" x14ac:dyDescent="0.3">
      <c r="A52" t="s">
        <v>161</v>
      </c>
      <c r="B52" t="s">
        <v>141</v>
      </c>
      <c r="C52" t="s">
        <v>142</v>
      </c>
      <c r="D52" t="s">
        <v>360</v>
      </c>
      <c r="E52" s="23" t="str">
        <f>+IF(VLOOKUP(B52,main!C52:P114,10,FALSE)=0,"",VLOOKUP(B52,main!C52:P114,10,FALSE))</f>
        <v/>
      </c>
      <c r="F52" s="23" t="str">
        <f>+IF(VLOOKUP(B52,main!C52:P114,11,FALSE)=0,"",VLOOKUP(B52,main!C52:P114,11,FALSE))</f>
        <v/>
      </c>
      <c r="G52" s="23" t="str">
        <f>+IF(VLOOKUP(B52,main!C52:P114,12,FALSE)=0,"",VLOOKUP(B52,main!C52:P114,12,FALSE))</f>
        <v/>
      </c>
      <c r="H52" s="23">
        <f>+IF(VLOOKUP(B52,main!C52:P114,13,FALSE)=0,"",VLOOKUP(B52,main!C52:P114,13,FALSE))</f>
        <v>1</v>
      </c>
    </row>
    <row r="53" spans="1:8" x14ac:dyDescent="0.3">
      <c r="A53" t="s">
        <v>152</v>
      </c>
      <c r="B53" t="s">
        <v>58</v>
      </c>
      <c r="C53" t="s">
        <v>59</v>
      </c>
      <c r="D53" t="s">
        <v>361</v>
      </c>
      <c r="E53" s="23" t="str">
        <f>+IF(VLOOKUP(B53,main!C53:P115,10,FALSE)=0,"",VLOOKUP(B53,main!C53:P115,10,FALSE))</f>
        <v/>
      </c>
      <c r="F53" s="23" t="str">
        <f>+IF(VLOOKUP(B53,main!C53:P115,11,FALSE)=0,"",VLOOKUP(B53,main!C53:P115,11,FALSE))</f>
        <v/>
      </c>
      <c r="G53" s="23" t="str">
        <f>+IF(VLOOKUP(B53,main!C53:P115,12,FALSE)=0,"",VLOOKUP(B53,main!C53:P115,12,FALSE))</f>
        <v/>
      </c>
      <c r="H53" s="23">
        <f>+IF(VLOOKUP(B53,main!C53:P115,13,FALSE)=0,"",VLOOKUP(B53,main!C53:P115,13,FALSE))</f>
        <v>1</v>
      </c>
    </row>
    <row r="54" spans="1:8" x14ac:dyDescent="0.3">
      <c r="A54" t="s">
        <v>152</v>
      </c>
      <c r="B54" t="s">
        <v>60</v>
      </c>
      <c r="C54" t="s">
        <v>61</v>
      </c>
      <c r="D54" t="s">
        <v>362</v>
      </c>
      <c r="E54" s="23" t="str">
        <f>+IF(VLOOKUP(B54,main!C54:P116,10,FALSE)=0,"",VLOOKUP(B54,main!C54:P116,10,FALSE))</f>
        <v/>
      </c>
      <c r="F54" s="23" t="str">
        <f>+IF(VLOOKUP(B54,main!C54:P116,11,FALSE)=0,"",VLOOKUP(B54,main!C54:P116,11,FALSE))</f>
        <v/>
      </c>
      <c r="G54" s="23" t="str">
        <f>+IF(VLOOKUP(B54,main!C54:P116,12,FALSE)=0,"",VLOOKUP(B54,main!C54:P116,12,FALSE))</f>
        <v/>
      </c>
      <c r="H54" s="23">
        <f>+IF(VLOOKUP(B54,main!C54:P116,13,FALSE)=0,"",VLOOKUP(B54,main!C54:P116,13,FALSE))</f>
        <v>1</v>
      </c>
    </row>
    <row r="55" spans="1:8" x14ac:dyDescent="0.3">
      <c r="A55" t="s">
        <v>152</v>
      </c>
      <c r="B55" t="s">
        <v>62</v>
      </c>
      <c r="C55" t="s">
        <v>63</v>
      </c>
      <c r="D55" t="s">
        <v>363</v>
      </c>
      <c r="E55" s="23" t="str">
        <f>+IF(VLOOKUP(B55,main!C55:P117,10,FALSE)=0,"",VLOOKUP(B55,main!C55:P117,10,FALSE))</f>
        <v/>
      </c>
      <c r="F55" s="23" t="str">
        <f>+IF(VLOOKUP(B55,main!C55:P117,11,FALSE)=0,"",VLOOKUP(B55,main!C55:P117,11,FALSE))</f>
        <v/>
      </c>
      <c r="G55" s="23" t="str">
        <f>+IF(VLOOKUP(B55,main!C55:P117,12,FALSE)=0,"",VLOOKUP(B55,main!C55:P117,12,FALSE))</f>
        <v/>
      </c>
      <c r="H55" s="23">
        <f>+IF(VLOOKUP(B55,main!C55:P117,13,FALSE)=0,"",VLOOKUP(B55,main!C55:P117,13,FALSE))</f>
        <v>1</v>
      </c>
    </row>
    <row r="56" spans="1:8" x14ac:dyDescent="0.3">
      <c r="A56" t="s">
        <v>153</v>
      </c>
      <c r="B56" t="s">
        <v>64</v>
      </c>
      <c r="C56" t="s">
        <v>65</v>
      </c>
      <c r="D56" t="s">
        <v>364</v>
      </c>
      <c r="E56" s="23" t="str">
        <f>+IF(VLOOKUP(B56,main!C56:P118,10,FALSE)=0,"",VLOOKUP(B56,main!C56:P118,10,FALSE))</f>
        <v/>
      </c>
      <c r="F56" s="23" t="str">
        <f>+IF(VLOOKUP(B56,main!C56:P118,11,FALSE)=0,"",VLOOKUP(B56,main!C56:P118,11,FALSE))</f>
        <v/>
      </c>
      <c r="G56" s="23" t="str">
        <f>+IF(VLOOKUP(B56,main!C56:P118,12,FALSE)=0,"",VLOOKUP(B56,main!C56:P118,12,FALSE))</f>
        <v/>
      </c>
      <c r="H56" s="23">
        <f>+IF(VLOOKUP(B56,main!C56:P118,13,FALSE)=0,"",VLOOKUP(B56,main!C56:P118,13,FALSE))</f>
        <v>1</v>
      </c>
    </row>
    <row r="57" spans="1:8" x14ac:dyDescent="0.3">
      <c r="A57" t="s">
        <v>153</v>
      </c>
      <c r="B57" t="s">
        <v>66</v>
      </c>
      <c r="C57" t="s">
        <v>67</v>
      </c>
      <c r="D57" t="s">
        <v>365</v>
      </c>
      <c r="E57" s="23">
        <f>+IF(VLOOKUP(B57,main!C57:P119,10,FALSE)=0,"",VLOOKUP(B57,main!C57:P119,10,FALSE))</f>
        <v>0.3</v>
      </c>
      <c r="F57" s="23">
        <f>+IF(VLOOKUP(B57,main!C57:P119,11,FALSE)=0,"",VLOOKUP(B57,main!C57:P119,11,FALSE))</f>
        <v>0.5</v>
      </c>
      <c r="G57" s="23">
        <f>+IF(VLOOKUP(B57,main!C57:P119,12,FALSE)=0,"",VLOOKUP(B57,main!C57:P119,12,FALSE))</f>
        <v>1</v>
      </c>
      <c r="H57" s="23">
        <f>+IF(VLOOKUP(B57,main!C57:P119,13,FALSE)=0,"",VLOOKUP(B57,main!C57:P119,13,FALSE))</f>
        <v>1</v>
      </c>
    </row>
    <row r="58" spans="1:8" x14ac:dyDescent="0.3">
      <c r="A58" t="s">
        <v>153</v>
      </c>
      <c r="B58" t="s">
        <v>68</v>
      </c>
      <c r="C58" t="s">
        <v>69</v>
      </c>
      <c r="D58" t="s">
        <v>366</v>
      </c>
      <c r="E58" s="23">
        <f>+IF(VLOOKUP(B58,main!C58:P120,10,FALSE)=0,"",VLOOKUP(B58,main!C58:P120,10,FALSE))</f>
        <v>0.3</v>
      </c>
      <c r="F58" s="23">
        <f>+IF(VLOOKUP(B58,main!C58:P120,11,FALSE)=0,"",VLOOKUP(B58,main!C58:P120,11,FALSE))</f>
        <v>0.5</v>
      </c>
      <c r="G58" s="23">
        <f>+IF(VLOOKUP(B58,main!C58:P120,12,FALSE)=0,"",VLOOKUP(B58,main!C58:P120,12,FALSE))</f>
        <v>1</v>
      </c>
      <c r="H58" s="23">
        <f>+IF(VLOOKUP(B58,main!C58:P120,13,FALSE)=0,"",VLOOKUP(B58,main!C58:P120,13,FALSE))</f>
        <v>1</v>
      </c>
    </row>
    <row r="59" spans="1:8" x14ac:dyDescent="0.3">
      <c r="A59" t="s">
        <v>153</v>
      </c>
      <c r="B59" t="s">
        <v>71</v>
      </c>
      <c r="C59" t="s">
        <v>72</v>
      </c>
      <c r="D59" t="s">
        <v>367</v>
      </c>
      <c r="E59" s="23">
        <f>+IF(VLOOKUP(B59,main!C59:P121,10,FALSE)=0,"",VLOOKUP(B59,main!C59:P121,10,FALSE))</f>
        <v>0.3</v>
      </c>
      <c r="F59" s="23">
        <f>+IF(VLOOKUP(B59,main!C59:P121,11,FALSE)=0,"",VLOOKUP(B59,main!C59:P121,11,FALSE))</f>
        <v>0.5</v>
      </c>
      <c r="G59" s="23">
        <f>+IF(VLOOKUP(B59,main!C59:P121,12,FALSE)=0,"",VLOOKUP(B59,main!C59:P121,12,FALSE))</f>
        <v>1</v>
      </c>
      <c r="H59" s="23">
        <f>+IF(VLOOKUP(B59,main!C59:P121,13,FALSE)=0,"",VLOOKUP(B59,main!C59:P121,13,FALSE))</f>
        <v>1</v>
      </c>
    </row>
    <row r="60" spans="1:8" x14ac:dyDescent="0.3">
      <c r="A60" t="s">
        <v>153</v>
      </c>
      <c r="B60" t="s">
        <v>74</v>
      </c>
      <c r="C60" t="s">
        <v>75</v>
      </c>
      <c r="D60" t="s">
        <v>368</v>
      </c>
      <c r="E60" s="23">
        <f>+IF(VLOOKUP(B60,main!C60:P122,10,FALSE)=0,"",VLOOKUP(B60,main!C60:P122,10,FALSE))</f>
        <v>0.3</v>
      </c>
      <c r="F60" s="23">
        <f>+IF(VLOOKUP(B60,main!C60:P122,11,FALSE)=0,"",VLOOKUP(B60,main!C60:P122,11,FALSE))</f>
        <v>0.5</v>
      </c>
      <c r="G60" s="23">
        <f>+IF(VLOOKUP(B60,main!C60:P122,12,FALSE)=0,"",VLOOKUP(B60,main!C60:P122,12,FALSE))</f>
        <v>1</v>
      </c>
      <c r="H60" s="23">
        <f>+IF(VLOOKUP(B60,main!C60:P122,13,FALSE)=0,"",VLOOKUP(B60,main!C60:P122,13,FALSE))</f>
        <v>1</v>
      </c>
    </row>
    <row r="61" spans="1:8" x14ac:dyDescent="0.3">
      <c r="A61" t="s">
        <v>153</v>
      </c>
      <c r="B61" t="s">
        <v>76</v>
      </c>
      <c r="C61" t="s">
        <v>77</v>
      </c>
      <c r="D61" t="s">
        <v>369</v>
      </c>
      <c r="E61" s="23">
        <f>+IF(VLOOKUP(B61,main!C61:P123,10,FALSE)=0,"",VLOOKUP(B61,main!C61:P123,10,FALSE))</f>
        <v>0.3</v>
      </c>
      <c r="F61" s="23">
        <f>+IF(VLOOKUP(B61,main!C61:P123,11,FALSE)=0,"",VLOOKUP(B61,main!C61:P123,11,FALSE))</f>
        <v>0.5</v>
      </c>
      <c r="G61" s="23">
        <f>+IF(VLOOKUP(B61,main!C61:P123,12,FALSE)=0,"",VLOOKUP(B61,main!C61:P123,12,FALSE))</f>
        <v>1</v>
      </c>
      <c r="H61" s="23">
        <f>+IF(VLOOKUP(B61,main!C61:P123,13,FALSE)=0,"",VLOOKUP(B61,main!C61:P123,13,FALSE))</f>
        <v>1</v>
      </c>
    </row>
    <row r="62" spans="1:8" x14ac:dyDescent="0.3">
      <c r="A62" t="s">
        <v>153</v>
      </c>
      <c r="B62" t="s">
        <v>78</v>
      </c>
      <c r="C62" t="s">
        <v>79</v>
      </c>
      <c r="D62" t="s">
        <v>370</v>
      </c>
      <c r="E62" s="23">
        <f>+IF(VLOOKUP(B62,main!C62:P124,10,FALSE)=0,"",VLOOKUP(B62,main!C62:P124,10,FALSE))</f>
        <v>0.3</v>
      </c>
      <c r="F62" s="23">
        <f>+IF(VLOOKUP(B62,main!C62:P124,11,FALSE)=0,"",VLOOKUP(B62,main!C62:P124,11,FALSE))</f>
        <v>0.5</v>
      </c>
      <c r="G62" s="23">
        <f>+IF(VLOOKUP(B62,main!C62:P124,12,FALSE)=0,"",VLOOKUP(B62,main!C62:P124,12,FALSE))</f>
        <v>1</v>
      </c>
      <c r="H62" s="23">
        <f>+IF(VLOOKUP(B62,main!C62:P124,13,FALSE)=0,"",VLOOKUP(B62,main!C62:P124,13,FALSE))</f>
        <v>1</v>
      </c>
    </row>
  </sheetData>
  <autoFilter ref="E1:H62" xr:uid="{1CB6D802-2A41-42EC-BC6C-43AD8F9BB1E2}"/>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yaml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Fabian Fuentes Rivas</dc:creator>
  <cp:keywords/>
  <dc:description/>
  <cp:lastModifiedBy>Carlos Fabián Fuentes Rivas</cp:lastModifiedBy>
  <cp:revision/>
  <dcterms:created xsi:type="dcterms:W3CDTF">2024-10-26T01:22:09Z</dcterms:created>
  <dcterms:modified xsi:type="dcterms:W3CDTF">2024-12-05T22:22:55Z</dcterms:modified>
  <cp:category/>
  <cp:contentStatus/>
</cp:coreProperties>
</file>