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tecmx-my.sharepoint.com/personal/cffuentes_tec_mx/Documents/2024/Georgia/"/>
    </mc:Choice>
  </mc:AlternateContent>
  <xr:revisionPtr revIDLastSave="549" documentId="8_{557B465F-7599-43D2-9848-38AE5384E3FD}" xr6:coauthVersionLast="47" xr6:coauthVersionMax="47" xr10:uidLastSave="{BF93C710-EDA1-4198-BE61-583BE3E854DF}"/>
  <bookViews>
    <workbookView xWindow="-120" yWindow="-120" windowWidth="29040" windowHeight="15720" activeTab="1" xr2:uid="{00000000-000D-0000-FFFF-FFFF00000000}"/>
  </bookViews>
  <sheets>
    <sheet name="main" sheetId="1" r:id="rId1"/>
    <sheet name="yaml" sheetId="2" r:id="rId2"/>
  </sheets>
  <definedNames>
    <definedName name="_xlnm._FilterDatabase" localSheetId="0" hidden="1">main!$A$1:$N$62</definedName>
    <definedName name="_xlnm._FilterDatabase" localSheetId="1" hidden="1">yaml!$E$1:$H$62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H3" i="2"/>
  <c r="E4" i="2"/>
  <c r="F4" i="2"/>
  <c r="G4" i="2"/>
  <c r="H4" i="2"/>
  <c r="E5" i="2"/>
  <c r="F5" i="2"/>
  <c r="G5" i="2"/>
  <c r="H5" i="2"/>
  <c r="E6" i="2"/>
  <c r="F6" i="2"/>
  <c r="G6" i="2"/>
  <c r="H6" i="2"/>
  <c r="E7" i="2"/>
  <c r="F7" i="2"/>
  <c r="G7" i="2"/>
  <c r="H7" i="2"/>
  <c r="E8" i="2"/>
  <c r="F8" i="2"/>
  <c r="G8" i="2"/>
  <c r="H8" i="2"/>
  <c r="E9" i="2"/>
  <c r="F9" i="2"/>
  <c r="G9" i="2"/>
  <c r="H9" i="2"/>
  <c r="E10" i="2"/>
  <c r="F10" i="2"/>
  <c r="G10" i="2"/>
  <c r="H10" i="2"/>
  <c r="E11" i="2"/>
  <c r="F11" i="2"/>
  <c r="G11" i="2"/>
  <c r="H11" i="2"/>
  <c r="E12" i="2"/>
  <c r="F12" i="2"/>
  <c r="G12" i="2"/>
  <c r="H12" i="2"/>
  <c r="E13" i="2"/>
  <c r="F13" i="2"/>
  <c r="G13" i="2"/>
  <c r="H13" i="2"/>
  <c r="E14" i="2"/>
  <c r="F14" i="2"/>
  <c r="G14" i="2"/>
  <c r="H14" i="2"/>
  <c r="E15" i="2"/>
  <c r="F15" i="2"/>
  <c r="G15" i="2"/>
  <c r="H15" i="2"/>
  <c r="E16" i="2"/>
  <c r="F16" i="2"/>
  <c r="G16" i="2"/>
  <c r="H16" i="2"/>
  <c r="E17" i="2"/>
  <c r="F17" i="2"/>
  <c r="G17" i="2"/>
  <c r="H17" i="2"/>
  <c r="E18" i="2"/>
  <c r="F18" i="2"/>
  <c r="G18" i="2"/>
  <c r="H18" i="2"/>
  <c r="E19" i="2"/>
  <c r="F19" i="2"/>
  <c r="G19" i="2"/>
  <c r="H19" i="2"/>
  <c r="E20" i="2"/>
  <c r="F20" i="2"/>
  <c r="G20" i="2"/>
  <c r="H20" i="2"/>
  <c r="E21" i="2"/>
  <c r="F21" i="2"/>
  <c r="G21" i="2"/>
  <c r="H21" i="2"/>
  <c r="E22" i="2"/>
  <c r="F22" i="2"/>
  <c r="G22" i="2"/>
  <c r="H22" i="2"/>
  <c r="E23" i="2"/>
  <c r="F23" i="2"/>
  <c r="G23" i="2"/>
  <c r="H23" i="2"/>
  <c r="E24" i="2"/>
  <c r="F24" i="2"/>
  <c r="G24" i="2"/>
  <c r="H24" i="2"/>
  <c r="E25" i="2"/>
  <c r="F25" i="2"/>
  <c r="G25" i="2"/>
  <c r="H25" i="2"/>
  <c r="E26" i="2"/>
  <c r="F26" i="2"/>
  <c r="G26" i="2"/>
  <c r="H26" i="2"/>
  <c r="E27" i="2"/>
  <c r="F27" i="2"/>
  <c r="G27" i="2"/>
  <c r="H27" i="2"/>
  <c r="E28" i="2"/>
  <c r="F28" i="2"/>
  <c r="G28" i="2"/>
  <c r="H28" i="2"/>
  <c r="E29" i="2"/>
  <c r="F29" i="2"/>
  <c r="G29" i="2"/>
  <c r="H29" i="2"/>
  <c r="E30" i="2"/>
  <c r="F30" i="2"/>
  <c r="G30" i="2"/>
  <c r="H30" i="2"/>
  <c r="E31" i="2"/>
  <c r="F31" i="2"/>
  <c r="G31" i="2"/>
  <c r="H31" i="2"/>
  <c r="E32" i="2"/>
  <c r="F32" i="2"/>
  <c r="G32" i="2"/>
  <c r="H32" i="2"/>
  <c r="E33" i="2"/>
  <c r="F33" i="2"/>
  <c r="G33" i="2"/>
  <c r="H33" i="2"/>
  <c r="E34" i="2"/>
  <c r="F34" i="2"/>
  <c r="G34" i="2"/>
  <c r="H34" i="2"/>
  <c r="E35" i="2"/>
  <c r="F35" i="2"/>
  <c r="G35" i="2"/>
  <c r="H35" i="2"/>
  <c r="E36" i="2"/>
  <c r="F36" i="2"/>
  <c r="G36" i="2"/>
  <c r="H36" i="2"/>
  <c r="E37" i="2"/>
  <c r="F37" i="2"/>
  <c r="G37" i="2"/>
  <c r="H37" i="2"/>
  <c r="E38" i="2"/>
  <c r="F38" i="2"/>
  <c r="G38" i="2"/>
  <c r="H38" i="2"/>
  <c r="E39" i="2"/>
  <c r="F39" i="2"/>
  <c r="G39" i="2"/>
  <c r="H39" i="2"/>
  <c r="E40" i="2"/>
  <c r="F40" i="2"/>
  <c r="G40" i="2"/>
  <c r="H40" i="2"/>
  <c r="E41" i="2"/>
  <c r="F41" i="2"/>
  <c r="G41" i="2"/>
  <c r="H41" i="2"/>
  <c r="E42" i="2"/>
  <c r="F42" i="2"/>
  <c r="G42" i="2"/>
  <c r="H42" i="2"/>
  <c r="E43" i="2"/>
  <c r="F43" i="2"/>
  <c r="G43" i="2"/>
  <c r="H43" i="2"/>
  <c r="E44" i="2"/>
  <c r="F44" i="2"/>
  <c r="G44" i="2"/>
  <c r="H44" i="2"/>
  <c r="E45" i="2"/>
  <c r="F45" i="2"/>
  <c r="G45" i="2"/>
  <c r="H45" i="2"/>
  <c r="E46" i="2"/>
  <c r="F46" i="2"/>
  <c r="G46" i="2"/>
  <c r="H46" i="2"/>
  <c r="E47" i="2"/>
  <c r="F47" i="2"/>
  <c r="G47" i="2"/>
  <c r="H47" i="2"/>
  <c r="E48" i="2"/>
  <c r="F48" i="2"/>
  <c r="G48" i="2"/>
  <c r="H48" i="2"/>
  <c r="E49" i="2"/>
  <c r="F49" i="2"/>
  <c r="G49" i="2"/>
  <c r="H49" i="2"/>
  <c r="E50" i="2"/>
  <c r="F50" i="2"/>
  <c r="G50" i="2"/>
  <c r="H50" i="2"/>
  <c r="E51" i="2"/>
  <c r="F51" i="2"/>
  <c r="G51" i="2"/>
  <c r="H51" i="2"/>
  <c r="E52" i="2"/>
  <c r="F52" i="2"/>
  <c r="G52" i="2"/>
  <c r="H52" i="2"/>
  <c r="E53" i="2"/>
  <c r="F53" i="2"/>
  <c r="G53" i="2"/>
  <c r="H53" i="2"/>
  <c r="E54" i="2"/>
  <c r="F54" i="2"/>
  <c r="G54" i="2"/>
  <c r="H54" i="2"/>
  <c r="E55" i="2"/>
  <c r="F55" i="2"/>
  <c r="G55" i="2"/>
  <c r="H55" i="2"/>
  <c r="E56" i="2"/>
  <c r="F56" i="2"/>
  <c r="G56" i="2"/>
  <c r="H56" i="2"/>
  <c r="E57" i="2"/>
  <c r="F57" i="2"/>
  <c r="G57" i="2"/>
  <c r="H57" i="2"/>
  <c r="E58" i="2"/>
  <c r="F58" i="2"/>
  <c r="G58" i="2"/>
  <c r="H58" i="2"/>
  <c r="E59" i="2"/>
  <c r="F59" i="2"/>
  <c r="G59" i="2"/>
  <c r="H59" i="2"/>
  <c r="E60" i="2"/>
  <c r="F60" i="2"/>
  <c r="G60" i="2"/>
  <c r="H60" i="2"/>
  <c r="E61" i="2"/>
  <c r="F61" i="2"/>
  <c r="G61" i="2"/>
  <c r="H61" i="2"/>
  <c r="E62" i="2"/>
  <c r="F62" i="2"/>
  <c r="G62" i="2"/>
  <c r="H62" i="2"/>
  <c r="H2" i="2"/>
  <c r="G2" i="2"/>
  <c r="F2" i="2"/>
  <c r="E2" i="2"/>
</calcChain>
</file>

<file path=xl/sharedStrings.xml><?xml version="1.0" encoding="utf-8"?>
<sst xmlns="http://schemas.openxmlformats.org/spreadsheetml/2006/main" count="771" uniqueCount="386">
  <si>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</si>
  <si>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</si>
  <si>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</si>
  <si>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</si>
  <si>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</si>
  <si>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</si>
  <si>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</si>
  <si>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</si>
  <si>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</si>
  <si>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</si>
  <si>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</si>
  <si>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</si>
  <si>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</si>
  <si>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</si>
  <si>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</si>
  <si>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</si>
  <si>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</si>
  <si>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</si>
  <si>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</si>
  <si>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</si>
  <si>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</si>
  <si>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</si>
  <si>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</si>
  <si>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</si>
  <si>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</si>
  <si>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</si>
  <si>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</si>
  <si>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</si>
  <si>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</si>
  <si>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</si>
  <si>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</si>
  <si>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</si>
  <si>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</si>
  <si>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</si>
  <si>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</si>
  <si>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</si>
  <si>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</si>
  <si>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</si>
  <si>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</si>
  <si>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</si>
  <si>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</si>
  <si>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</si>
  <si>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</si>
  <si>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</si>
  <si>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</si>
  <si>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</si>
  <si>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</si>
  <si>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</si>
  <si>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</si>
  <si>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</si>
  <si>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</si>
  <si>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</si>
  <si>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</si>
  <si>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</si>
  <si>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</si>
  <si>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</si>
  <si>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</si>
  <si>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</si>
  <si>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</si>
  <si>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</si>
  <si>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</si>
  <si>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</si>
  <si>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</si>
  <si>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</si>
  <si>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</si>
  <si>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</si>
  <si>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</si>
  <si>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</si>
  <si>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</si>
  <si>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</si>
  <si>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</si>
  <si>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</si>
  <si>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</si>
  <si>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</si>
  <si>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</si>
  <si>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</si>
  <si>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</si>
  <si>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</si>
  <si>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</si>
  <si>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</si>
  <si>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</si>
  <si>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</si>
  <si>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</si>
  <si>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</si>
  <si>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</si>
  <si>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</si>
  <si>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</si>
  <si>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</si>
  <si>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</si>
  <si>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</si>
  <si>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</si>
  <si>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</si>
  <si>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</si>
  <si>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</si>
  <si>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</si>
  <si>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</si>
  <si>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</si>
  <si>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</si>
  <si>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</si>
  <si>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</si>
  <si>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</si>
  <si>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</si>
  <si>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</si>
  <si>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</si>
  <si>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</si>
  <si>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</si>
  <si>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</si>
  <si>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</si>
  <si>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</si>
  <si>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</si>
  <si>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</si>
  <si>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</si>
  <si>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</si>
  <si>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</si>
  <si>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</si>
  <si>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</si>
  <si>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</si>
  <si>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</si>
  <si>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</si>
  <si>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</si>
  <si>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</si>
  <si>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</si>
  <si>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</si>
  <si>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</si>
  <si>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</si>
  <si>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</si>
  <si>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</si>
  <si>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</si>
  <si>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</si>
  <si>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</si>
  <si>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</si>
  <si>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</si>
  <si>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</si>
  <si>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</si>
  <si>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</si>
  <si>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</si>
  <si>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</si>
  <si>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</si>
  <si>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</si>
  <si>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</si>
  <si>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</si>
  <si>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</si>
  <si>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</si>
  <si>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</si>
  <si>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</si>
  <si>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</si>
  <si>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</si>
  <si>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</si>
  <si>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</si>
  <si>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</si>
  <si>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</si>
  <si>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</si>
  <si>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</si>
  <si>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</si>
  <si>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</si>
  <si>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</si>
  <si>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</si>
  <si>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</si>
  <si>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</si>
  <si>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</si>
  <si>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</si>
  <si>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</si>
  <si>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</si>
  <si>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</si>
  <si>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</si>
  <si>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</si>
  <si>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</si>
  <si>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</si>
  <si>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</si>
  <si>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</si>
  <si>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</si>
  <si>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</si>
  <si>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</si>
  <si>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</si>
  <si>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</si>
  <si>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</si>
  <si>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</si>
  <si>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</si>
  <si>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</si>
  <si>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</si>
  <si>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</si>
  <si>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</si>
  <si>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</si>
  <si>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</si>
  <si>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</si>
  <si>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</si>
  <si>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</si>
  <si>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</si>
  <si>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</si>
  <si>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</si>
  <si>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</si>
  <si>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</si>
  <si>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</si>
  <si>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</si>
  <si>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</si>
  <si>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</si>
  <si>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</si>
  <si>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</si>
  <si>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</si>
  <si>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</si>
  <si>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</si>
  <si>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</si>
  <si>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</si>
  <si>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</si>
  <si>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</si>
  <si>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</si>
  <si>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</si>
  <si>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</si>
  <si>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</si>
  <si>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</si>
  <si>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</si>
  <si>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</si>
  <si>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</si>
  <si>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</si>
  <si>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</si>
  <si>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</si>
  <si>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</si>
  <si>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</si>
  <si>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</si>
  <si>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</si>
  <si>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</si>
  <si>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</si>
  <si>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</si>
  <si>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</si>
  <si>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</si>
  <si>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</si>
  <si>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</si>
  <si>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</si>
  <si>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</si>
  <si>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</si>
  <si>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</si>
  <si>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</si>
  <si>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</si>
  <si>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</si>
  <si>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</si>
  <si>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</si>
  <si>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</si>
  <si>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</si>
  <si>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</si>
  <si>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</si>
  <si>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</si>
  <si>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</si>
  <si>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</si>
  <si>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</si>
  <si>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</si>
  <si>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</si>
  <si>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</si>
  <si>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</si>
  <si>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</si>
  <si>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georgia_ndc_commitment</t>
  </si>
  <si>
    <t>Although rice is not explicitly mentioned, the agriculture sector’s low-carbon development includes management changes that could potentially align with methane reduction goals in rice cultivation.</t>
  </si>
  <si>
    <t>Matches with Georgia’s commitment to promote climate-smart agriculture, focusing on improving agricultural productivity while reducing emissions.</t>
  </si>
  <si>
    <t>By 2030 Georgia plans to mitigate the GHG emissions from energy generation and transmission sector by 15% from the reference level. Not sure if this actually matches.</t>
  </si>
  <si>
    <t>Supports low carbon development of the industry sector through encouraging the climate-friendly innovative technologies and services, in order to achieve 5% of emission limitations comparing to emissions projected by the reference scenario.</t>
  </si>
  <si>
    <t>Georgia also draws attention to the fact that 43.5% of the country’s territory is covered by forests and aims to maintain and increase the GHG absorption and adaptation capacities of the forests.</t>
  </si>
  <si>
    <t>This matches Georgia’s commitment to increase carbon sequestration through forestry, aiming to increase carbon capturing capacity by 10% by 2030. There is another carbon capture strategy but it does not apply to forestry.</t>
  </si>
  <si>
    <t>Mitigate GHG emissions from the transport sector by 15% from reference level. They didn't mention renewables</t>
  </si>
  <si>
    <t>Georgia supports innovative waste management technologies</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</si>
  <si>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</si>
  <si>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</si>
  <si>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</si>
  <si>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</si>
  <si>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</si>
  <si>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</si>
  <si>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</si>
  <si>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</si>
  <si>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</si>
  <si>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</si>
  <si>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</si>
  <si>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</si>
  <si>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</si>
  <si>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</si>
  <si>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</si>
  <si>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</si>
  <si>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</si>
  <si>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</si>
  <si>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</si>
  <si>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</si>
  <si>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</si>
  <si>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notes</t>
  </si>
  <si>
    <t>Georgia’s updated NDC supports the low carbon development approaches of the agriculture sector through encouraging the climate smart agriculture and agritourism</t>
  </si>
  <si>
    <t>By 2030 Georgia plans to mitigate the GHG emissions from energy generation and transmission sector by 15% from the reference level</t>
  </si>
  <si>
    <t>Georgia aims to mitigate emissions in the energy generation. They don't mention anything about renewables but this might be a strategy to consider.</t>
  </si>
  <si>
    <t>By 2030 Georgia plans to mitigate the GHG emissions from energy generation and transmission sector by 15% from the reference level;</t>
  </si>
  <si>
    <t>Georgia’s updated NDC supports the low carbon development of the industry sector through encouraging the climate-friendly innovative
technologies and services, in order to achieve 5% of emission limitations comparing to emissions projected by the reference
scenario</t>
  </si>
  <si>
    <t>By 2030 Georgia intends to increase the carbon capturing capacity through the forestry sector by 10% compared to 2015 level.</t>
  </si>
  <si>
    <t>By 2030, Georgia plans to mitigate the GHG emissions from the transport sector by 15% from the reference level</t>
  </si>
  <si>
    <t>Timing_SISEPUEDE</t>
  </si>
  <si>
    <t>Georgia’s updated NDC supports the low carbon development of the waste sector through encouraging the climate-friendly innovative technologies and services and through effective implementation of separation practice and principles of circular economy</t>
  </si>
  <si>
    <t>Assumptions</t>
  </si>
  <si>
    <t>The UN's SDG 7 promotes a greater share of renewable energy in the global energy mix. The UN estimates that a minimum share of 20% to 30% renewable energy is crucial to move towards an affordable and sustainable energy supply that limits the environmental impact of the energy sector.</t>
  </si>
  <si>
    <t>The IEA notes that energy efficiency improvements in the industrial sector can reduce energy consumption by 10% to 30% in sectors such as manufacturing, cement and chemicals.</t>
  </si>
  <si>
    <t>The IEA suggests that improving production efficiency in energy-intensive sectors, such as steel, cement and chemicals, can reduce energy per unit of output by 10% to 20%.</t>
  </si>
  <si>
    <t>The World Bank recommends that developing countries set an initial target that only 30% to 40% of waste that cannot be recycled should be sent to landfills, thus promoting treatment alternatives such as composting and incineration with energy recovery.</t>
  </si>
  <si>
    <t>Reference</t>
  </si>
  <si>
    <t>World Bank, 2018. What a Waste 2.0: A Global Snapshot of Solid Waste Management to 2050
 https://documents1.worldbank.org/curated/en/697271544470229584/pdf/132827-PUB-9781464813290.pdf</t>
  </si>
  <si>
    <t xml:space="preserve">World Bank, 2018. What a Waste 2.0: A Global Snapshot of Solid Waste Management to 2050
 https://documents1.worldbank.org/curated/en/697271544470229584/pdf/132827-PUB-9781464813290.pdf </t>
  </si>
  <si>
    <t>The IEA reports that in many developing countries, transmission and distribution losses can exceed 10% of the electricity generated.</t>
  </si>
  <si>
    <t>IEA, 2018. World Energy Outlook 2018.
https://iea.blob.core.windows.net/assets/77ecf96c-5f4b-4d0d-9d93-d81b938217cb/World_Energy_Outlook_2018.pdf</t>
  </si>
  <si>
    <t>https://sdgs.un.org/goals/goal7</t>
  </si>
  <si>
    <t>The IEA in its Global EV Outlook report states that, in order to align with sustainability goals and limit global warming, we should aim for at least 30% of light-duty vehicles to be electric by 2030.</t>
  </si>
  <si>
    <t>IEA, 2021. Global EV Outlook 2021.
https://iea.blob.core.windows.net/assets/ed5f4484-f556-4110-8c5c-4ede8bcba637/GlobalEVOutlook2021.pdf</t>
  </si>
  <si>
    <t>The IEA argues that modal shift to rail for freight transport is essential to reduce emissions from the sector. It recommends that countries aim to shift between 20% and 50% of the freight demand currently covered by air and road transport to rail by 2030.</t>
  </si>
  <si>
    <t>IEA, 2019. The Future of Rail.
https://iea.blob.core.windows.net/assets/fb7dc9e4-d5ff-4a22-ac07-ef3ca73ac680/The_Future_of_Rail.pdf</t>
  </si>
  <si>
    <t>The IEA suggests that, in order to reduce emissions in the passenger transport sector, modal shift to rail and public transport in general should be encouraged. In a rapid transition scenario, between 25% and 40% of light vehicle transport demand is expected to shift to other modes by 2030 in areas with advanced infrastructure.</t>
  </si>
  <si>
    <t>The EU sets specific targets for organic waste treatment. The Waste Framework Directive proposes that at least 50% of organic waste be treated by composting or anaerobic digestion (biogas) by 2030.</t>
  </si>
  <si>
    <t>https://www.legislation.gov.uk/eudr/2018/851/introduction#:~:text=(1)%20Waste%20management%20in%20the,resources%2C%20promoting%20the%20principles%20of</t>
  </si>
  <si>
    <t>The EU, in its Methane Strategy, sets a target for landfills and organic waste treatment plants to capture at least 70-80% of the biogas generated in digesters and landfills by 2030. This target is part of the EU's commitment to reduce methane emissions in the waste sector.</t>
  </si>
  <si>
    <t>https://energy.ec.europa.eu/system/files/2020-10/eu_methane_strategy_0.pdf</t>
  </si>
  <si>
    <t>https://environment.ec.europa.eu/strategy/circular-economy-action-plan_en</t>
  </si>
  <si>
    <t>The EU establishes that captured biogas must be used for energy in at least 75% of waste treatment and anaerobic digestion facilities by 2030, promoting its use in electricity generation, heating or as a transport fuel.</t>
  </si>
  <si>
    <t>The EU Waste Framework Directive recommends that at least 50% of incinerated waste be used for energy generation in WtE facilities. This target promotes energy recovery as an alternative to landfilling waste, aligning with the EU waste hierarchy.</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</si>
  <si>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</si>
  <si>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</si>
  <si>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</si>
  <si>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</si>
  <si>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</si>
  <si>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</si>
  <si>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</si>
  <si>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</si>
  <si>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</si>
  <si>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</si>
  <si>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</si>
  <si>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</si>
  <si>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</si>
  <si>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</si>
  <si>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</si>
  <si>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</si>
  <si>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</si>
  <si>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</si>
  <si>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</si>
  <si>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</si>
  <si>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</si>
  <si>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</si>
  <si>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</si>
  <si>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</si>
  <si>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</si>
  <si>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</si>
  <si>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</si>
  <si>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</si>
  <si>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</si>
  <si>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</si>
  <si>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</si>
  <si>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</si>
  <si>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</si>
  <si>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</si>
  <si>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</si>
  <si>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</si>
  <si>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</si>
  <si>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</si>
  <si>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</si>
  <si>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</si>
  <si>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</si>
  <si>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</si>
  <si>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</si>
  <si>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</si>
  <si>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</si>
  <si>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</si>
  <si>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</si>
  <si>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</si>
  <si>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</si>
  <si>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</si>
  <si>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</si>
  <si>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</si>
  <si>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</si>
  <si>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</si>
  <si>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</si>
  <si>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</si>
  <si>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</si>
  <si>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</si>
  <si>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</si>
  <si>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</si>
  <si>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</si>
  <si>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</si>
  <si>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Baseline</t>
  </si>
  <si>
    <t>Current Policies A 
( NDC 2 deg. Scenario)</t>
  </si>
  <si>
    <t>Current Policies B 
( NDC 1.5 deg. Scenario)</t>
  </si>
  <si>
    <t>Net Zero</t>
  </si>
  <si>
    <t>World Bank indicates that deploying the best available technologies, methane emissions from rice production can be reduced by up to 40%, for livestock by up to 30%, and for waste by up to 80%.</t>
  </si>
  <si>
    <t>World Bank, 2019. Addressing Methane Emissions in Rice Cultivation
https://www.worldbank.org/en/news/factsheet/2023/12/04/world-bank-steps-up-efforts-to-address-methane-emissions</t>
  </si>
  <si>
    <t>FAO indicates that practices such as efficient fertilizer use, improved soil management and precision irrigation can increase crop yields by 10-20% or more.</t>
  </si>
  <si>
    <t>FAO, 2013. Climate-Smart Agriculture Sourcebook.
https://openknowledge.fao.org/server/api/core/bitstreams/b21f2087-f398-4718-8461-b92afc82e617/content</t>
  </si>
  <si>
    <t>strategy_baseline</t>
  </si>
  <si>
    <t>strategy_policies_a</t>
  </si>
  <si>
    <t>strategy_policies_b</t>
  </si>
  <si>
    <t>strategy_net_zero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</si>
</sst>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9" fontId="3"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0" xfId="0" applyFill="1" applyAlignment="1">
      <alignment horizontal="center"/>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applyAlignment="1">
      <alignment wrapText="1"/>
    </xf>
    <xf numFmtId="0" fontId="0" fillId="2" borderId="0" xfId="0" applyFill="1"/>
    <xf numFmtId="0" fontId="0" fillId="2" borderId="2" xfId="0" applyFill="1" applyBorder="1" applyAlignment="1">
      <alignment horizontal="left" vertical="center" wrapText="1"/>
    </xf>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vertical="center"/>
    </xf>
    <xf numFmtId="0" fontId="6"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0" xfId="0" applyFont="1" applyFill="1" applyAlignment="1">
      <alignment horizontal="left" vertical="center" wrapText="1"/>
    </xf>
    <xf numFmtId="0" fontId="1" fillId="2" borderId="1" xfId="0" applyFont="1" applyFill="1" applyBorder="1" applyAlignment="1">
      <alignment horizontal="center" vertical="center"/>
    </xf>
    <xf numFmtId="0" fontId="0" fillId="2" borderId="1" xfId="0" applyFill="1" applyBorder="1" applyAlignment="1">
      <alignment horizontal="left" vertical="center"/>
    </xf>
    <xf numFmtId="164" fontId="0" fillId="2" borderId="1" xfId="1"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2" applyFill="1" applyBorder="1" applyAlignment="1">
      <alignment horizontal="left" vertical="center" wrapText="1"/>
    </xf>
    <xf numFmtId="0" fontId="0" fillId="0" borderId="1" xfId="0" applyBorder="1" applyAlignment="1">
      <alignment wrapText="1"/>
    </xf>
    <xf numFmtId="2" fontId="0" fillId="0" borderId="0" xfId="0" applyNumberFormat="1"/>
    <xf numFmtId="0" fontId="1" fillId="0" borderId="0" xfId="0" applyFont="1" applyAlignment="1">
      <alignment vertical="center" wrapText="1"/>
    </xf>
    <xf numFmtId="0" fontId="1" fillId="0" borderId="0" xfId="0" applyFont="1" applyAlignment="1">
      <alignment horizontal="left"/>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vironment.ec.europa.eu/strategy/circular-economy-action-plan_en" TargetMode="External"/><Relationship Id="rId3" Type="http://schemas.openxmlformats.org/officeDocument/2006/relationships/hyperlink" Target="https://documents1.worldbank.org/curated/en/697271544470229584/pdf/132827-PUB-9781464813290.pdf" TargetMode="External"/><Relationship Id="rId7" Type="http://schemas.openxmlformats.org/officeDocument/2006/relationships/hyperlink" Target="https://energy.ec.europa.eu/system/files/2020-10/eu_methane_strategy_0.pdf" TargetMode="External"/><Relationship Id="rId2" Type="http://schemas.openxmlformats.org/officeDocument/2006/relationships/hyperlink" Target="https://openknowledge.fao.org/server/api/core/bitstreams/b21f2087-f398-4718-8461-b92afc82e617/content" TargetMode="External"/><Relationship Id="rId1" Type="http://schemas.openxmlformats.org/officeDocument/2006/relationships/hyperlink" Target="https://www.worldbank.org/en/news/factsheet/2023/12/04/world-bank-steps-up-efforts-to-address-methane-emissions" TargetMode="External"/><Relationship Id="rId6" Type="http://schemas.openxmlformats.org/officeDocument/2006/relationships/hyperlink" Target="https://www.legislation.gov.uk/eudr/2018/851/introduction" TargetMode="External"/><Relationship Id="rId5" Type="http://schemas.openxmlformats.org/officeDocument/2006/relationships/hyperlink" Target="https://sdgs.un.org/goals/goal7" TargetMode="External"/><Relationship Id="rId4" Type="http://schemas.openxmlformats.org/officeDocument/2006/relationships/hyperlink" Target="https://documents1.worldbank.org/curated/en/697271544470229584/pdf/132827-PUB-9781464813290.pdf" TargetMode="External"/><Relationship Id="rId9" Type="http://schemas.openxmlformats.org/officeDocument/2006/relationships/hyperlink" Target="https://www.legislation.gov.uk/eudr/2018/851/introdu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
  <sheetViews>
    <sheetView zoomScale="85" zoomScaleNormal="85" workbookViewId="0">
      <pane xSplit="3" ySplit="1" topLeftCell="D2" activePane="bottomRight" state="frozen"/>
      <selection pane="topRight" activeCell="D1" sqref="D1"/>
      <selection pane="bottomLeft" activeCell="A2" sqref="A2"/>
      <selection pane="bottomRight" activeCell="L2" sqref="L2"/>
    </sheetView>
  </sheetViews>
  <sheetFormatPr baseColWidth="10" defaultColWidth="8.85546875" defaultRowHeight="15" x14ac:dyDescent="0.25"/>
  <cols>
    <col min="1" max="2" width="13.140625" style="5" customWidth="1"/>
    <col min="3" max="3" width="38.42578125" style="5" bestFit="1" customWidth="1"/>
    <col min="4" max="4" width="31.5703125" style="5" customWidth="1"/>
    <col min="5" max="5" width="76.5703125" style="5" customWidth="1"/>
    <col min="6" max="6" width="33.140625" style="5" customWidth="1"/>
    <col min="7" max="7" width="14.5703125" style="12" customWidth="1"/>
    <col min="8" max="8" width="47.5703125" style="12" customWidth="1"/>
    <col min="9" max="9" width="40.42578125" style="16" hidden="1" customWidth="1"/>
    <col min="10" max="10" width="13.42578125" style="12" customWidth="1"/>
    <col min="11" max="11" width="13.85546875" style="12" customWidth="1"/>
    <col min="12" max="15" width="16.7109375" style="12" customWidth="1"/>
    <col min="16" max="16" width="49.5703125" style="13" customWidth="1"/>
    <col min="17" max="17" width="49.5703125" style="9" customWidth="1"/>
    <col min="18" max="16384" width="8.85546875" style="9"/>
  </cols>
  <sheetData>
    <row r="1" spans="1:17" s="3" customFormat="1" ht="60" x14ac:dyDescent="0.25">
      <c r="A1" s="1" t="s">
        <v>0</v>
      </c>
      <c r="B1" s="1" t="s">
        <v>144</v>
      </c>
      <c r="C1" s="1" t="s">
        <v>1</v>
      </c>
      <c r="D1" s="1" t="s">
        <v>2</v>
      </c>
      <c r="E1" s="1" t="s">
        <v>3</v>
      </c>
      <c r="F1" s="1" t="s">
        <v>4</v>
      </c>
      <c r="G1" s="1" t="s">
        <v>287</v>
      </c>
      <c r="H1" s="2" t="s">
        <v>249</v>
      </c>
      <c r="I1" s="14" t="s">
        <v>279</v>
      </c>
      <c r="J1" s="1" t="s">
        <v>258</v>
      </c>
      <c r="K1" s="1" t="s">
        <v>259</v>
      </c>
      <c r="L1" s="1" t="s">
        <v>374</v>
      </c>
      <c r="M1" s="1" t="s">
        <v>375</v>
      </c>
      <c r="N1" s="1" t="s">
        <v>376</v>
      </c>
      <c r="O1" s="20" t="s">
        <v>377</v>
      </c>
      <c r="P1" s="17" t="s">
        <v>289</v>
      </c>
      <c r="Q1" s="17" t="s">
        <v>294</v>
      </c>
    </row>
    <row r="2" spans="1:17" s="8" customFormat="1" ht="72" customHeight="1" x14ac:dyDescent="0.25">
      <c r="A2" s="4" t="s">
        <v>5</v>
      </c>
      <c r="B2" s="4" t="s">
        <v>145</v>
      </c>
      <c r="C2" s="4" t="s">
        <v>6</v>
      </c>
      <c r="D2" s="4" t="s">
        <v>7</v>
      </c>
      <c r="E2" s="5" t="s">
        <v>162</v>
      </c>
      <c r="F2" s="4" t="s">
        <v>8</v>
      </c>
      <c r="G2" s="6" t="s">
        <v>9</v>
      </c>
      <c r="H2" s="4" t="s">
        <v>280</v>
      </c>
      <c r="I2" s="15" t="s">
        <v>250</v>
      </c>
      <c r="J2" s="7">
        <v>0</v>
      </c>
      <c r="K2" s="7">
        <v>1</v>
      </c>
      <c r="L2" s="7">
        <v>0.15</v>
      </c>
      <c r="M2" s="7">
        <v>0.17</v>
      </c>
      <c r="N2" s="7">
        <v>0.2</v>
      </c>
      <c r="O2" s="7">
        <v>0.45</v>
      </c>
      <c r="P2" s="4" t="s">
        <v>378</v>
      </c>
      <c r="Q2" s="21" t="s">
        <v>379</v>
      </c>
    </row>
    <row r="3" spans="1:17" ht="72" customHeight="1" x14ac:dyDescent="0.25">
      <c r="A3" s="4" t="s">
        <v>5</v>
      </c>
      <c r="B3" s="4" t="s">
        <v>145</v>
      </c>
      <c r="C3" s="4" t="s">
        <v>10</v>
      </c>
      <c r="D3" s="4" t="s">
        <v>11</v>
      </c>
      <c r="E3" s="4" t="s">
        <v>163</v>
      </c>
      <c r="F3" s="4" t="s">
        <v>12</v>
      </c>
      <c r="G3" s="6" t="s">
        <v>9</v>
      </c>
      <c r="H3" s="6"/>
      <c r="I3" s="15"/>
      <c r="J3" s="7">
        <v>0</v>
      </c>
      <c r="K3" s="7">
        <v>1</v>
      </c>
      <c r="L3" s="7"/>
      <c r="M3" s="7"/>
      <c r="N3" s="7"/>
      <c r="O3" s="7">
        <v>0.5</v>
      </c>
      <c r="P3" s="18"/>
      <c r="Q3" s="18"/>
    </row>
    <row r="4" spans="1:17" ht="72" customHeight="1" x14ac:dyDescent="0.25">
      <c r="A4" s="4" t="s">
        <v>5</v>
      </c>
      <c r="B4" s="4" t="s">
        <v>145</v>
      </c>
      <c r="C4" s="4" t="s">
        <v>13</v>
      </c>
      <c r="D4" s="4" t="s">
        <v>14</v>
      </c>
      <c r="E4" s="4" t="s">
        <v>164</v>
      </c>
      <c r="F4" s="4" t="s">
        <v>15</v>
      </c>
      <c r="G4" s="6" t="s">
        <v>9</v>
      </c>
      <c r="H4" s="6"/>
      <c r="I4" s="15"/>
      <c r="J4" s="7">
        <v>0</v>
      </c>
      <c r="K4" s="7">
        <v>1</v>
      </c>
      <c r="L4" s="7"/>
      <c r="M4" s="7"/>
      <c r="N4" s="7"/>
      <c r="O4" s="7">
        <v>0.3</v>
      </c>
      <c r="P4" s="18"/>
      <c r="Q4" s="18"/>
    </row>
    <row r="5" spans="1:17" ht="72" customHeight="1" x14ac:dyDescent="0.25">
      <c r="A5" s="4" t="s">
        <v>5</v>
      </c>
      <c r="B5" s="4" t="s">
        <v>145</v>
      </c>
      <c r="C5" s="4" t="s">
        <v>16</v>
      </c>
      <c r="D5" s="4" t="s">
        <v>17</v>
      </c>
      <c r="E5" s="4" t="s">
        <v>165</v>
      </c>
      <c r="F5" s="4" t="s">
        <v>18</v>
      </c>
      <c r="G5" s="6" t="s">
        <v>9</v>
      </c>
      <c r="H5" s="6"/>
      <c r="I5" s="15"/>
      <c r="J5" s="7">
        <v>0</v>
      </c>
      <c r="K5" s="7">
        <v>1</v>
      </c>
      <c r="L5" s="7"/>
      <c r="M5" s="7"/>
      <c r="N5" s="7"/>
      <c r="O5" s="7">
        <v>0.95</v>
      </c>
      <c r="P5" s="18"/>
      <c r="Q5" s="18"/>
    </row>
    <row r="6" spans="1:17" ht="72" customHeight="1" x14ac:dyDescent="0.25">
      <c r="A6" s="4" t="s">
        <v>5</v>
      </c>
      <c r="B6" s="4" t="s">
        <v>145</v>
      </c>
      <c r="C6" s="4" t="s">
        <v>19</v>
      </c>
      <c r="D6" s="4" t="s">
        <v>20</v>
      </c>
      <c r="E6" s="4" t="s">
        <v>166</v>
      </c>
      <c r="F6" s="4" t="s">
        <v>21</v>
      </c>
      <c r="G6" s="6" t="s">
        <v>9</v>
      </c>
      <c r="H6" s="4" t="s">
        <v>280</v>
      </c>
      <c r="I6" s="15" t="s">
        <v>251</v>
      </c>
      <c r="J6" s="7">
        <v>0</v>
      </c>
      <c r="K6" s="7" t="s">
        <v>248</v>
      </c>
      <c r="L6" s="7">
        <v>0.05</v>
      </c>
      <c r="M6" s="7">
        <v>0.08</v>
      </c>
      <c r="N6" s="7">
        <v>0.1</v>
      </c>
      <c r="O6" s="7">
        <v>0.2</v>
      </c>
      <c r="P6" s="4" t="s">
        <v>380</v>
      </c>
      <c r="Q6" s="21" t="s">
        <v>381</v>
      </c>
    </row>
    <row r="7" spans="1:17" ht="72" customHeight="1" x14ac:dyDescent="0.25">
      <c r="A7" s="10" t="s">
        <v>80</v>
      </c>
      <c r="B7" s="4" t="s">
        <v>154</v>
      </c>
      <c r="C7" s="10" t="s">
        <v>81</v>
      </c>
      <c r="D7" s="10" t="s">
        <v>82</v>
      </c>
      <c r="E7" s="10" t="s">
        <v>167</v>
      </c>
      <c r="F7" s="4" t="s">
        <v>260</v>
      </c>
      <c r="G7" s="6" t="s">
        <v>9</v>
      </c>
      <c r="H7" s="6"/>
      <c r="I7" s="15"/>
      <c r="J7" s="11">
        <v>0</v>
      </c>
      <c r="K7" s="7" t="s">
        <v>248</v>
      </c>
      <c r="L7" s="7"/>
      <c r="M7" s="7"/>
      <c r="N7" s="7"/>
      <c r="O7" s="11">
        <v>50</v>
      </c>
      <c r="P7" s="18"/>
      <c r="Q7" s="18"/>
    </row>
    <row r="8" spans="1:17" ht="72" customHeight="1" x14ac:dyDescent="0.25">
      <c r="A8" s="4" t="s">
        <v>80</v>
      </c>
      <c r="B8" s="4" t="s">
        <v>155</v>
      </c>
      <c r="C8" s="4" t="s">
        <v>83</v>
      </c>
      <c r="D8" s="4" t="s">
        <v>84</v>
      </c>
      <c r="E8" s="4" t="s">
        <v>168</v>
      </c>
      <c r="F8" s="4" t="s">
        <v>169</v>
      </c>
      <c r="G8" s="6" t="s">
        <v>9</v>
      </c>
      <c r="H8" s="4" t="s">
        <v>281</v>
      </c>
      <c r="I8" s="15" t="s">
        <v>252</v>
      </c>
      <c r="J8" s="7">
        <v>0</v>
      </c>
      <c r="K8" s="7">
        <v>1</v>
      </c>
      <c r="L8" s="7">
        <v>0.03</v>
      </c>
      <c r="M8" s="7">
        <v>0.04</v>
      </c>
      <c r="N8" s="7">
        <v>0.05</v>
      </c>
      <c r="O8" s="7">
        <v>0.06</v>
      </c>
      <c r="P8" s="4" t="s">
        <v>297</v>
      </c>
      <c r="Q8" s="4" t="s">
        <v>298</v>
      </c>
    </row>
    <row r="9" spans="1:17" ht="72" customHeight="1" x14ac:dyDescent="0.25">
      <c r="A9" s="4" t="s">
        <v>80</v>
      </c>
      <c r="B9" s="4" t="s">
        <v>155</v>
      </c>
      <c r="C9" s="4" t="s">
        <v>85</v>
      </c>
      <c r="D9" s="4" t="s">
        <v>86</v>
      </c>
      <c r="E9" s="4" t="s">
        <v>170</v>
      </c>
      <c r="F9" s="4" t="s">
        <v>171</v>
      </c>
      <c r="G9" s="6" t="s">
        <v>9</v>
      </c>
      <c r="H9" s="6"/>
      <c r="I9" s="15"/>
      <c r="J9" s="7">
        <v>0</v>
      </c>
      <c r="K9" s="7">
        <v>1</v>
      </c>
      <c r="L9" s="7"/>
      <c r="M9" s="7"/>
      <c r="N9" s="7"/>
      <c r="O9" s="7">
        <v>0.95</v>
      </c>
      <c r="P9" s="18"/>
      <c r="Q9" s="18"/>
    </row>
    <row r="10" spans="1:17" ht="72" customHeight="1" x14ac:dyDescent="0.25">
      <c r="A10" s="4" t="s">
        <v>80</v>
      </c>
      <c r="B10" s="4" t="s">
        <v>155</v>
      </c>
      <c r="C10" s="4" t="s">
        <v>87</v>
      </c>
      <c r="D10" s="4" t="s">
        <v>88</v>
      </c>
      <c r="E10" s="4" t="s">
        <v>173</v>
      </c>
      <c r="F10" s="4" t="s">
        <v>172</v>
      </c>
      <c r="G10" s="6" t="s">
        <v>9</v>
      </c>
      <c r="H10" s="4" t="s">
        <v>283</v>
      </c>
      <c r="I10" s="15" t="s">
        <v>282</v>
      </c>
      <c r="J10" s="7">
        <v>0</v>
      </c>
      <c r="K10" s="7">
        <v>1</v>
      </c>
      <c r="L10" s="7">
        <v>0.15</v>
      </c>
      <c r="M10" s="7">
        <v>0.17</v>
      </c>
      <c r="N10" s="7">
        <v>0.2</v>
      </c>
      <c r="O10" s="7">
        <v>0.95</v>
      </c>
      <c r="P10" s="4" t="s">
        <v>290</v>
      </c>
      <c r="Q10" s="21" t="s">
        <v>299</v>
      </c>
    </row>
    <row r="11" spans="1:17" ht="72" customHeight="1" x14ac:dyDescent="0.25">
      <c r="A11" s="4" t="s">
        <v>80</v>
      </c>
      <c r="B11" s="4" t="s">
        <v>156</v>
      </c>
      <c r="C11" s="4" t="s">
        <v>89</v>
      </c>
      <c r="D11" s="4" t="s">
        <v>90</v>
      </c>
      <c r="E11" s="4" t="s">
        <v>174</v>
      </c>
      <c r="F11" s="4" t="s">
        <v>175</v>
      </c>
      <c r="G11" s="6" t="s">
        <v>9</v>
      </c>
      <c r="H11" s="6"/>
      <c r="I11" s="15"/>
      <c r="J11" s="7">
        <v>0</v>
      </c>
      <c r="K11" s="7">
        <v>1</v>
      </c>
      <c r="L11" s="7"/>
      <c r="M11" s="7"/>
      <c r="N11" s="7"/>
      <c r="O11" s="7">
        <v>0.8</v>
      </c>
      <c r="P11" s="18"/>
      <c r="Q11" s="18"/>
    </row>
    <row r="12" spans="1:17" ht="72" customHeight="1" x14ac:dyDescent="0.25">
      <c r="A12" s="4" t="s">
        <v>80</v>
      </c>
      <c r="B12" s="4" t="s">
        <v>156</v>
      </c>
      <c r="C12" s="4" t="s">
        <v>91</v>
      </c>
      <c r="D12" s="4" t="s">
        <v>92</v>
      </c>
      <c r="E12" s="4" t="s">
        <v>177</v>
      </c>
      <c r="F12" s="5" t="s">
        <v>176</v>
      </c>
      <c r="G12" s="6" t="s">
        <v>9</v>
      </c>
      <c r="H12" s="6"/>
      <c r="I12" s="15"/>
      <c r="J12" s="7">
        <v>0</v>
      </c>
      <c r="K12" s="7">
        <v>1</v>
      </c>
      <c r="L12" s="7"/>
      <c r="M12" s="7"/>
      <c r="N12" s="7"/>
      <c r="O12" s="7">
        <v>0.8</v>
      </c>
      <c r="P12" s="18"/>
      <c r="Q12" s="18"/>
    </row>
    <row r="13" spans="1:17" ht="72" customHeight="1" x14ac:dyDescent="0.25">
      <c r="A13" s="4" t="s">
        <v>80</v>
      </c>
      <c r="B13" s="4" t="s">
        <v>157</v>
      </c>
      <c r="C13" s="4" t="s">
        <v>93</v>
      </c>
      <c r="D13" s="4" t="s">
        <v>94</v>
      </c>
      <c r="E13" s="4" t="s">
        <v>178</v>
      </c>
      <c r="F13" s="4" t="s">
        <v>181</v>
      </c>
      <c r="G13" s="6" t="s">
        <v>9</v>
      </c>
      <c r="H13" s="4" t="s">
        <v>284</v>
      </c>
      <c r="I13" s="15" t="s">
        <v>253</v>
      </c>
      <c r="J13" s="7">
        <v>0</v>
      </c>
      <c r="K13" s="7" t="s">
        <v>248</v>
      </c>
      <c r="L13" s="7">
        <v>0.05</v>
      </c>
      <c r="M13" s="7">
        <v>0.08</v>
      </c>
      <c r="N13" s="7">
        <v>0.1</v>
      </c>
      <c r="O13" s="7">
        <v>0.3</v>
      </c>
      <c r="P13" s="4" t="s">
        <v>291</v>
      </c>
      <c r="Q13" s="4" t="s">
        <v>298</v>
      </c>
    </row>
    <row r="14" spans="1:17" ht="72" customHeight="1" x14ac:dyDescent="0.25">
      <c r="A14" s="4" t="s">
        <v>80</v>
      </c>
      <c r="B14" s="4" t="s">
        <v>157</v>
      </c>
      <c r="C14" s="4" t="s">
        <v>95</v>
      </c>
      <c r="D14" s="4" t="s">
        <v>96</v>
      </c>
      <c r="E14" s="4" t="s">
        <v>179</v>
      </c>
      <c r="F14" s="4" t="s">
        <v>180</v>
      </c>
      <c r="G14" s="6" t="s">
        <v>9</v>
      </c>
      <c r="H14" s="4" t="s">
        <v>284</v>
      </c>
      <c r="I14" s="15" t="s">
        <v>253</v>
      </c>
      <c r="J14" s="7">
        <v>0</v>
      </c>
      <c r="K14" s="7" t="s">
        <v>248</v>
      </c>
      <c r="L14" s="7">
        <v>0.02</v>
      </c>
      <c r="M14" s="7">
        <v>0.04</v>
      </c>
      <c r="N14" s="7">
        <v>0.05</v>
      </c>
      <c r="O14" s="7">
        <v>0.4</v>
      </c>
      <c r="P14" s="4" t="s">
        <v>292</v>
      </c>
      <c r="Q14" s="4" t="s">
        <v>298</v>
      </c>
    </row>
    <row r="15" spans="1:17" ht="72" customHeight="1" x14ac:dyDescent="0.25">
      <c r="A15" s="4" t="s">
        <v>80</v>
      </c>
      <c r="B15" s="4" t="s">
        <v>157</v>
      </c>
      <c r="C15" s="4" t="s">
        <v>97</v>
      </c>
      <c r="D15" s="4" t="s">
        <v>98</v>
      </c>
      <c r="E15" s="4" t="s">
        <v>182</v>
      </c>
      <c r="F15" s="4" t="s">
        <v>183</v>
      </c>
      <c r="G15" s="6" t="s">
        <v>9</v>
      </c>
      <c r="H15" s="6"/>
      <c r="I15" s="15"/>
      <c r="J15" s="7">
        <v>0</v>
      </c>
      <c r="K15" s="7">
        <v>1</v>
      </c>
      <c r="L15" s="7"/>
      <c r="M15" s="7"/>
      <c r="N15" s="7"/>
      <c r="O15" s="7">
        <v>0.9</v>
      </c>
      <c r="P15" s="18"/>
      <c r="Q15" s="18"/>
    </row>
    <row r="16" spans="1:17" ht="72" customHeight="1" x14ac:dyDescent="0.25">
      <c r="A16" s="4" t="s">
        <v>127</v>
      </c>
      <c r="B16" s="4" t="s">
        <v>127</v>
      </c>
      <c r="C16" s="4" t="s">
        <v>128</v>
      </c>
      <c r="D16" s="4" t="s">
        <v>129</v>
      </c>
      <c r="E16" s="4" t="s">
        <v>184</v>
      </c>
      <c r="F16" s="4" t="s">
        <v>185</v>
      </c>
      <c r="G16" s="6" t="s">
        <v>9</v>
      </c>
      <c r="H16" s="6"/>
      <c r="I16" s="15"/>
      <c r="J16" s="7">
        <v>0</v>
      </c>
      <c r="K16" s="7">
        <v>1</v>
      </c>
      <c r="L16" s="7"/>
      <c r="M16" s="7"/>
      <c r="N16" s="7"/>
      <c r="O16" s="7">
        <v>0.5</v>
      </c>
      <c r="P16" s="18"/>
      <c r="Q16" s="18"/>
    </row>
    <row r="17" spans="1:17" ht="72" customHeight="1" x14ac:dyDescent="0.25">
      <c r="A17" s="4" t="s">
        <v>127</v>
      </c>
      <c r="B17" s="4" t="s">
        <v>127</v>
      </c>
      <c r="C17" s="4" t="s">
        <v>130</v>
      </c>
      <c r="D17" s="4" t="s">
        <v>131</v>
      </c>
      <c r="E17" s="4" t="s">
        <v>186</v>
      </c>
      <c r="F17" s="4" t="s">
        <v>187</v>
      </c>
      <c r="G17" s="6" t="s">
        <v>9</v>
      </c>
      <c r="H17" s="6"/>
      <c r="I17" s="15"/>
      <c r="J17" s="7">
        <v>0</v>
      </c>
      <c r="K17" s="7">
        <v>1</v>
      </c>
      <c r="L17" s="7"/>
      <c r="M17" s="7"/>
      <c r="N17" s="7"/>
      <c r="O17" s="7">
        <v>0.3</v>
      </c>
      <c r="P17" s="18"/>
      <c r="Q17" s="18"/>
    </row>
    <row r="18" spans="1:17" ht="72" customHeight="1" x14ac:dyDescent="0.25">
      <c r="A18" s="4" t="s">
        <v>127</v>
      </c>
      <c r="B18" s="4" t="s">
        <v>127</v>
      </c>
      <c r="C18" s="4" t="s">
        <v>132</v>
      </c>
      <c r="D18" s="4" t="s">
        <v>133</v>
      </c>
      <c r="E18" s="4" t="s">
        <v>261</v>
      </c>
      <c r="F18" s="4" t="s">
        <v>262</v>
      </c>
      <c r="G18" s="6" t="s">
        <v>9</v>
      </c>
      <c r="H18" s="6"/>
      <c r="I18" s="15"/>
      <c r="J18" s="7">
        <v>0</v>
      </c>
      <c r="K18" s="7">
        <v>1</v>
      </c>
      <c r="L18" s="7"/>
      <c r="M18" s="7"/>
      <c r="N18" s="7"/>
      <c r="O18" s="7">
        <v>0.1</v>
      </c>
      <c r="P18" s="18"/>
      <c r="Q18" s="18"/>
    </row>
    <row r="19" spans="1:17" ht="72" customHeight="1" x14ac:dyDescent="0.25">
      <c r="A19" s="4" t="s">
        <v>127</v>
      </c>
      <c r="B19" s="4" t="s">
        <v>127</v>
      </c>
      <c r="C19" s="4" t="s">
        <v>134</v>
      </c>
      <c r="D19" s="4" t="s">
        <v>135</v>
      </c>
      <c r="E19" s="4" t="s">
        <v>188</v>
      </c>
      <c r="F19" s="4" t="s">
        <v>263</v>
      </c>
      <c r="G19" s="6" t="s">
        <v>9</v>
      </c>
      <c r="H19" s="6"/>
      <c r="I19" s="15"/>
      <c r="J19" s="7">
        <v>0</v>
      </c>
      <c r="K19" s="7">
        <v>1</v>
      </c>
      <c r="L19" s="7"/>
      <c r="M19" s="7"/>
      <c r="N19" s="7"/>
      <c r="O19" s="7">
        <v>0.1</v>
      </c>
      <c r="P19" s="18"/>
      <c r="Q19" s="18"/>
    </row>
    <row r="20" spans="1:17" ht="72" customHeight="1" x14ac:dyDescent="0.25">
      <c r="A20" s="4" t="s">
        <v>127</v>
      </c>
      <c r="B20" s="4" t="s">
        <v>127</v>
      </c>
      <c r="C20" s="4" t="s">
        <v>136</v>
      </c>
      <c r="D20" s="4" t="s">
        <v>137</v>
      </c>
      <c r="E20" s="4" t="s">
        <v>264</v>
      </c>
      <c r="F20" s="4" t="s">
        <v>265</v>
      </c>
      <c r="G20" s="6" t="s">
        <v>9</v>
      </c>
      <c r="H20" s="6"/>
      <c r="I20" s="15"/>
      <c r="J20" s="7">
        <v>0</v>
      </c>
      <c r="K20" s="7">
        <v>1</v>
      </c>
      <c r="L20" s="7"/>
      <c r="M20" s="7"/>
      <c r="N20" s="7"/>
      <c r="O20" s="7">
        <v>0.1</v>
      </c>
      <c r="P20" s="18"/>
      <c r="Q20" s="18"/>
    </row>
    <row r="21" spans="1:17" ht="72" customHeight="1" x14ac:dyDescent="0.25">
      <c r="A21" s="4" t="s">
        <v>127</v>
      </c>
      <c r="B21" s="4" t="s">
        <v>127</v>
      </c>
      <c r="C21" s="4" t="s">
        <v>138</v>
      </c>
      <c r="D21" s="4" t="s">
        <v>139</v>
      </c>
      <c r="E21" s="4" t="s">
        <v>266</v>
      </c>
      <c r="F21" s="4" t="s">
        <v>267</v>
      </c>
      <c r="G21" s="6" t="s">
        <v>9</v>
      </c>
      <c r="H21" s="6"/>
      <c r="I21" s="15"/>
      <c r="J21" s="7">
        <v>0</v>
      </c>
      <c r="K21" s="7">
        <v>1</v>
      </c>
      <c r="L21" s="7"/>
      <c r="M21" s="7"/>
      <c r="N21" s="7"/>
      <c r="O21" s="7">
        <v>0.1</v>
      </c>
      <c r="P21" s="18"/>
      <c r="Q21" s="18"/>
    </row>
    <row r="22" spans="1:17" ht="72" customHeight="1" x14ac:dyDescent="0.25">
      <c r="A22" s="4" t="s">
        <v>5</v>
      </c>
      <c r="B22" s="4" t="s">
        <v>146</v>
      </c>
      <c r="C22" s="4" t="s">
        <v>22</v>
      </c>
      <c r="D22" s="4" t="s">
        <v>23</v>
      </c>
      <c r="E22" s="4" t="s">
        <v>189</v>
      </c>
      <c r="F22" s="4" t="s">
        <v>190</v>
      </c>
      <c r="G22" s="6" t="s">
        <v>9</v>
      </c>
      <c r="H22" s="4" t="s">
        <v>254</v>
      </c>
      <c r="I22" s="15" t="s">
        <v>254</v>
      </c>
      <c r="J22" s="11">
        <v>0</v>
      </c>
      <c r="K22" s="11">
        <v>1</v>
      </c>
      <c r="L22" s="19">
        <v>0.1</v>
      </c>
      <c r="M22" s="19">
        <v>0.2</v>
      </c>
      <c r="N22" s="19">
        <v>0.3</v>
      </c>
      <c r="O22" s="19">
        <v>1</v>
      </c>
      <c r="P22" s="18"/>
      <c r="Q22" s="18"/>
    </row>
    <row r="23" spans="1:17" ht="72" customHeight="1" x14ac:dyDescent="0.25">
      <c r="A23" s="4" t="s">
        <v>5</v>
      </c>
      <c r="B23" s="4" t="s">
        <v>146</v>
      </c>
      <c r="C23" s="4" t="s">
        <v>24</v>
      </c>
      <c r="D23" s="4" t="s">
        <v>25</v>
      </c>
      <c r="E23" s="4" t="s">
        <v>191</v>
      </c>
      <c r="F23" s="4" t="s">
        <v>195</v>
      </c>
      <c r="G23" s="6" t="s">
        <v>9</v>
      </c>
      <c r="H23" s="6"/>
      <c r="I23" s="15"/>
      <c r="J23" s="7">
        <v>0</v>
      </c>
      <c r="K23" s="7">
        <v>1</v>
      </c>
      <c r="L23" s="7"/>
      <c r="M23" s="7"/>
      <c r="N23" s="7"/>
      <c r="O23" s="7">
        <v>0.95</v>
      </c>
      <c r="P23" s="18"/>
      <c r="Q23" s="18"/>
    </row>
    <row r="24" spans="1:17" ht="72" customHeight="1" x14ac:dyDescent="0.25">
      <c r="A24" s="4" t="s">
        <v>5</v>
      </c>
      <c r="B24" s="4" t="s">
        <v>146</v>
      </c>
      <c r="C24" s="4" t="s">
        <v>26</v>
      </c>
      <c r="D24" s="4" t="s">
        <v>27</v>
      </c>
      <c r="E24" s="4" t="s">
        <v>192</v>
      </c>
      <c r="F24" s="4" t="s">
        <v>194</v>
      </c>
      <c r="G24" s="6" t="s">
        <v>9</v>
      </c>
      <c r="H24" s="4" t="s">
        <v>285</v>
      </c>
      <c r="I24" s="15" t="s">
        <v>255</v>
      </c>
      <c r="J24" s="7">
        <v>0</v>
      </c>
      <c r="K24" s="7" t="s">
        <v>248</v>
      </c>
      <c r="L24" s="7">
        <v>0.1</v>
      </c>
      <c r="M24" s="7">
        <v>0.15</v>
      </c>
      <c r="N24" s="7">
        <v>0.2</v>
      </c>
      <c r="O24" s="7">
        <v>0.2</v>
      </c>
      <c r="P24" s="18"/>
      <c r="Q24" s="18"/>
    </row>
    <row r="25" spans="1:17" ht="72" customHeight="1" x14ac:dyDescent="0.25">
      <c r="A25" s="4" t="s">
        <v>5</v>
      </c>
      <c r="B25" s="4" t="s">
        <v>146</v>
      </c>
      <c r="C25" s="4" t="s">
        <v>28</v>
      </c>
      <c r="D25" s="4" t="s">
        <v>29</v>
      </c>
      <c r="E25" s="4" t="s">
        <v>30</v>
      </c>
      <c r="F25" s="4" t="s">
        <v>193</v>
      </c>
      <c r="G25" s="6" t="s">
        <v>9</v>
      </c>
      <c r="H25" s="6"/>
      <c r="I25" s="15"/>
      <c r="J25" s="7">
        <v>0</v>
      </c>
      <c r="K25" s="7">
        <v>1</v>
      </c>
      <c r="L25" s="7"/>
      <c r="M25" s="7"/>
      <c r="N25" s="7"/>
      <c r="O25" s="7">
        <v>0.1</v>
      </c>
      <c r="P25" s="18"/>
      <c r="Q25" s="18"/>
    </row>
    <row r="26" spans="1:17" ht="72" customHeight="1" x14ac:dyDescent="0.25">
      <c r="A26" s="4" t="s">
        <v>5</v>
      </c>
      <c r="B26" s="4" t="s">
        <v>147</v>
      </c>
      <c r="C26" s="4" t="s">
        <v>31</v>
      </c>
      <c r="D26" s="4" t="s">
        <v>32</v>
      </c>
      <c r="E26" s="4" t="s">
        <v>33</v>
      </c>
      <c r="F26" s="4" t="s">
        <v>268</v>
      </c>
      <c r="G26" s="6" t="s">
        <v>9</v>
      </c>
      <c r="H26" s="6"/>
      <c r="I26" s="15"/>
      <c r="J26" s="7">
        <v>0</v>
      </c>
      <c r="K26" s="7">
        <v>1</v>
      </c>
      <c r="L26" s="7"/>
      <c r="M26" s="7"/>
      <c r="N26" s="7"/>
      <c r="O26" s="7">
        <v>0.9</v>
      </c>
      <c r="P26" s="18"/>
      <c r="Q26" s="18"/>
    </row>
    <row r="27" spans="1:17" ht="72" customHeight="1" x14ac:dyDescent="0.25">
      <c r="A27" s="4" t="s">
        <v>5</v>
      </c>
      <c r="B27" s="4" t="s">
        <v>147</v>
      </c>
      <c r="C27" s="4" t="s">
        <v>34</v>
      </c>
      <c r="D27" s="4" t="s">
        <v>35</v>
      </c>
      <c r="E27" s="4" t="s">
        <v>36</v>
      </c>
      <c r="F27" s="4" t="s">
        <v>196</v>
      </c>
      <c r="G27" s="6" t="s">
        <v>9</v>
      </c>
      <c r="H27" s="6"/>
      <c r="I27" s="15"/>
      <c r="J27" s="7">
        <v>0</v>
      </c>
      <c r="K27" s="7">
        <v>1</v>
      </c>
      <c r="L27" s="7"/>
      <c r="M27" s="7"/>
      <c r="N27" s="7"/>
      <c r="O27" s="7">
        <v>0.95</v>
      </c>
      <c r="P27" s="18"/>
      <c r="Q27" s="18"/>
    </row>
    <row r="28" spans="1:17" ht="72" customHeight="1" x14ac:dyDescent="0.25">
      <c r="A28" s="4" t="s">
        <v>5</v>
      </c>
      <c r="B28" s="4" t="s">
        <v>147</v>
      </c>
      <c r="C28" s="4" t="s">
        <v>37</v>
      </c>
      <c r="D28" s="4" t="s">
        <v>38</v>
      </c>
      <c r="E28" s="4" t="s">
        <v>143</v>
      </c>
      <c r="F28" s="4" t="s">
        <v>196</v>
      </c>
      <c r="G28" s="6" t="s">
        <v>9</v>
      </c>
      <c r="H28" s="6"/>
      <c r="I28" s="15"/>
      <c r="J28" s="7">
        <v>0</v>
      </c>
      <c r="K28" s="7">
        <v>1</v>
      </c>
      <c r="L28" s="7"/>
      <c r="M28" s="7"/>
      <c r="N28" s="7"/>
      <c r="O28" s="7">
        <v>0.95</v>
      </c>
      <c r="P28" s="18"/>
      <c r="Q28" s="18"/>
    </row>
    <row r="29" spans="1:17" ht="72" customHeight="1" x14ac:dyDescent="0.25">
      <c r="A29" s="4" t="s">
        <v>5</v>
      </c>
      <c r="B29" s="4" t="s">
        <v>147</v>
      </c>
      <c r="C29" s="4" t="s">
        <v>39</v>
      </c>
      <c r="D29" s="4" t="s">
        <v>40</v>
      </c>
      <c r="E29" s="4" t="s">
        <v>41</v>
      </c>
      <c r="F29" s="4" t="s">
        <v>196</v>
      </c>
      <c r="G29" s="6" t="s">
        <v>9</v>
      </c>
      <c r="H29" s="6"/>
      <c r="I29" s="15"/>
      <c r="J29" s="7">
        <v>0</v>
      </c>
      <c r="K29" s="7">
        <v>1</v>
      </c>
      <c r="L29" s="7"/>
      <c r="M29" s="7"/>
      <c r="N29" s="7"/>
      <c r="O29" s="7">
        <v>0.95</v>
      </c>
      <c r="P29" s="18"/>
      <c r="Q29" s="18"/>
    </row>
    <row r="30" spans="1:17" ht="72" customHeight="1" x14ac:dyDescent="0.25">
      <c r="A30" s="4" t="s">
        <v>5</v>
      </c>
      <c r="B30" s="4" t="s">
        <v>148</v>
      </c>
      <c r="C30" s="4" t="s">
        <v>42</v>
      </c>
      <c r="D30" s="4" t="s">
        <v>43</v>
      </c>
      <c r="E30" s="4" t="s">
        <v>269</v>
      </c>
      <c r="F30" s="4" t="s">
        <v>197</v>
      </c>
      <c r="G30" s="6" t="s">
        <v>9</v>
      </c>
      <c r="H30" s="6"/>
      <c r="I30" s="15"/>
      <c r="J30" s="7">
        <v>0</v>
      </c>
      <c r="K30" s="7">
        <v>1</v>
      </c>
      <c r="L30" s="7"/>
      <c r="M30" s="7"/>
      <c r="N30" s="7"/>
      <c r="O30" s="7">
        <v>0.6</v>
      </c>
      <c r="P30" s="18"/>
      <c r="Q30" s="18"/>
    </row>
    <row r="31" spans="1:17" ht="72" customHeight="1" x14ac:dyDescent="0.25">
      <c r="A31" s="4" t="s">
        <v>5</v>
      </c>
      <c r="B31" s="4" t="s">
        <v>148</v>
      </c>
      <c r="C31" s="4" t="s">
        <v>44</v>
      </c>
      <c r="D31" s="4" t="s">
        <v>45</v>
      </c>
      <c r="E31" s="4" t="s">
        <v>198</v>
      </c>
      <c r="F31" s="4" t="s">
        <v>202</v>
      </c>
      <c r="G31" s="6" t="s">
        <v>9</v>
      </c>
      <c r="H31" s="6"/>
      <c r="I31" s="15"/>
      <c r="J31" s="7">
        <v>0</v>
      </c>
      <c r="K31" s="7">
        <v>1</v>
      </c>
      <c r="L31" s="7"/>
      <c r="M31" s="7"/>
      <c r="N31" s="7"/>
      <c r="O31" s="7">
        <v>0.5</v>
      </c>
      <c r="P31" s="18"/>
      <c r="Q31" s="18"/>
    </row>
    <row r="32" spans="1:17" ht="72" customHeight="1" x14ac:dyDescent="0.25">
      <c r="A32" s="4" t="s">
        <v>5</v>
      </c>
      <c r="B32" s="4" t="s">
        <v>148</v>
      </c>
      <c r="C32" s="4" t="s">
        <v>46</v>
      </c>
      <c r="D32" s="4" t="s">
        <v>47</v>
      </c>
      <c r="E32" s="4" t="s">
        <v>199</v>
      </c>
      <c r="F32" s="4" t="s">
        <v>201</v>
      </c>
      <c r="G32" s="6" t="s">
        <v>9</v>
      </c>
      <c r="H32" s="6"/>
      <c r="I32" s="15"/>
      <c r="J32" s="7">
        <v>0</v>
      </c>
      <c r="K32" s="7" t="s">
        <v>248</v>
      </c>
      <c r="L32" s="7"/>
      <c r="M32" s="7"/>
      <c r="N32" s="7"/>
      <c r="O32" s="7">
        <v>0.3</v>
      </c>
      <c r="P32" s="18"/>
      <c r="Q32" s="18"/>
    </row>
    <row r="33" spans="1:17" ht="72" customHeight="1" x14ac:dyDescent="0.25">
      <c r="A33" s="4" t="s">
        <v>151</v>
      </c>
      <c r="B33" s="4" t="s">
        <v>150</v>
      </c>
      <c r="C33" s="4" t="s">
        <v>53</v>
      </c>
      <c r="D33" s="4" t="s">
        <v>54</v>
      </c>
      <c r="E33" s="4" t="s">
        <v>200</v>
      </c>
      <c r="F33" s="4" t="s">
        <v>270</v>
      </c>
      <c r="G33" s="6" t="s">
        <v>9</v>
      </c>
      <c r="H33" s="6"/>
      <c r="I33" s="15"/>
      <c r="J33" s="7">
        <v>0</v>
      </c>
      <c r="K33" s="7">
        <v>1</v>
      </c>
      <c r="L33" s="7"/>
      <c r="M33" s="7"/>
      <c r="N33" s="7"/>
      <c r="O33" s="7"/>
      <c r="P33" s="18"/>
      <c r="Q33" s="18"/>
    </row>
    <row r="34" spans="1:17" ht="72" customHeight="1" x14ac:dyDescent="0.25">
      <c r="A34" s="4" t="s">
        <v>151</v>
      </c>
      <c r="B34" s="4" t="s">
        <v>150</v>
      </c>
      <c r="C34" s="4" t="s">
        <v>55</v>
      </c>
      <c r="D34" s="4" t="s">
        <v>56</v>
      </c>
      <c r="E34" s="4" t="s">
        <v>247</v>
      </c>
      <c r="F34" s="4" t="s">
        <v>203</v>
      </c>
      <c r="G34" s="6" t="s">
        <v>9</v>
      </c>
      <c r="H34" s="6"/>
      <c r="I34" s="15"/>
      <c r="J34" s="7">
        <v>0</v>
      </c>
      <c r="K34" s="7">
        <v>1</v>
      </c>
      <c r="L34" s="7"/>
      <c r="M34" s="7"/>
      <c r="N34" s="7"/>
      <c r="O34" s="7">
        <v>0.8</v>
      </c>
      <c r="P34" s="18"/>
      <c r="Q34" s="18"/>
    </row>
    <row r="35" spans="1:17" ht="72" customHeight="1" x14ac:dyDescent="0.25">
      <c r="A35" s="4" t="s">
        <v>80</v>
      </c>
      <c r="B35" s="4" t="s">
        <v>158</v>
      </c>
      <c r="C35" s="4" t="s">
        <v>99</v>
      </c>
      <c r="D35" s="4" t="s">
        <v>100</v>
      </c>
      <c r="E35" s="4" t="s">
        <v>204</v>
      </c>
      <c r="F35" s="4" t="s">
        <v>205</v>
      </c>
      <c r="G35" s="6" t="s">
        <v>9</v>
      </c>
      <c r="H35" s="6"/>
      <c r="I35" s="15"/>
      <c r="J35" s="7">
        <v>0</v>
      </c>
      <c r="K35" s="7">
        <v>1</v>
      </c>
      <c r="L35" s="7"/>
      <c r="M35" s="7"/>
      <c r="N35" s="7"/>
      <c r="O35" s="7">
        <v>0.5</v>
      </c>
      <c r="P35" s="18"/>
      <c r="Q35" s="18"/>
    </row>
    <row r="36" spans="1:17" ht="72" customHeight="1" x14ac:dyDescent="0.25">
      <c r="A36" s="4" t="s">
        <v>80</v>
      </c>
      <c r="B36" s="4" t="s">
        <v>158</v>
      </c>
      <c r="C36" s="4" t="s">
        <v>101</v>
      </c>
      <c r="D36" s="4" t="s">
        <v>102</v>
      </c>
      <c r="E36" s="4" t="s">
        <v>207</v>
      </c>
      <c r="F36" s="4" t="s">
        <v>206</v>
      </c>
      <c r="G36" s="6" t="s">
        <v>9</v>
      </c>
      <c r="H36" s="6"/>
      <c r="I36" s="15"/>
      <c r="J36" s="7">
        <v>0</v>
      </c>
      <c r="K36" s="7" t="s">
        <v>248</v>
      </c>
      <c r="L36" s="7"/>
      <c r="M36" s="7"/>
      <c r="N36" s="7"/>
      <c r="O36" s="7">
        <v>0.5</v>
      </c>
      <c r="P36" s="18"/>
      <c r="Q36" s="18"/>
    </row>
    <row r="37" spans="1:17" ht="72" customHeight="1" x14ac:dyDescent="0.25">
      <c r="A37" s="4" t="s">
        <v>80</v>
      </c>
      <c r="B37" s="4" t="s">
        <v>158</v>
      </c>
      <c r="C37" s="4" t="s">
        <v>103</v>
      </c>
      <c r="D37" s="4" t="s">
        <v>104</v>
      </c>
      <c r="E37" s="4" t="s">
        <v>271</v>
      </c>
      <c r="F37" s="4" t="s">
        <v>208</v>
      </c>
      <c r="G37" s="6" t="s">
        <v>9</v>
      </c>
      <c r="H37" s="6"/>
      <c r="I37" s="15"/>
      <c r="J37" s="7">
        <v>0</v>
      </c>
      <c r="K37" s="7">
        <v>1</v>
      </c>
      <c r="L37" s="7"/>
      <c r="M37" s="7"/>
      <c r="N37" s="7"/>
      <c r="O37" s="7">
        <v>0.95</v>
      </c>
      <c r="P37" s="18"/>
      <c r="Q37" s="18"/>
    </row>
    <row r="38" spans="1:17" ht="72" customHeight="1" x14ac:dyDescent="0.25">
      <c r="A38" s="4" t="s">
        <v>5</v>
      </c>
      <c r="B38" s="4" t="s">
        <v>149</v>
      </c>
      <c r="C38" s="4" t="s">
        <v>48</v>
      </c>
      <c r="D38" s="4" t="s">
        <v>49</v>
      </c>
      <c r="E38" s="4" t="s">
        <v>50</v>
      </c>
      <c r="F38" s="4" t="s">
        <v>209</v>
      </c>
      <c r="G38" s="6" t="s">
        <v>9</v>
      </c>
      <c r="H38" s="6"/>
      <c r="I38" s="15"/>
      <c r="J38" s="7">
        <v>0</v>
      </c>
      <c r="K38" s="7">
        <v>1</v>
      </c>
      <c r="L38" s="7"/>
      <c r="M38" s="7"/>
      <c r="N38" s="7"/>
      <c r="O38" s="7">
        <v>0.2</v>
      </c>
      <c r="P38" s="18"/>
      <c r="Q38" s="18"/>
    </row>
    <row r="39" spans="1:17" ht="72" customHeight="1" x14ac:dyDescent="0.25">
      <c r="A39" s="4" t="s">
        <v>5</v>
      </c>
      <c r="B39" s="4" t="s">
        <v>149</v>
      </c>
      <c r="C39" s="4" t="s">
        <v>51</v>
      </c>
      <c r="D39" s="4" t="s">
        <v>52</v>
      </c>
      <c r="E39" s="4" t="s">
        <v>211</v>
      </c>
      <c r="F39" s="4" t="s">
        <v>210</v>
      </c>
      <c r="G39" s="6" t="s">
        <v>9</v>
      </c>
      <c r="H39" s="6"/>
      <c r="I39" s="15"/>
      <c r="J39" s="7">
        <v>0</v>
      </c>
      <c r="K39" s="7">
        <v>1</v>
      </c>
      <c r="L39" s="7"/>
      <c r="M39" s="7"/>
      <c r="N39" s="7"/>
      <c r="O39" s="7">
        <v>0.2</v>
      </c>
      <c r="P39" s="18"/>
      <c r="Q39" s="18"/>
    </row>
    <row r="40" spans="1:17" ht="72" customHeight="1" x14ac:dyDescent="0.25">
      <c r="A40" s="4" t="s">
        <v>80</v>
      </c>
      <c r="B40" s="4" t="s">
        <v>159</v>
      </c>
      <c r="C40" s="4" t="s">
        <v>105</v>
      </c>
      <c r="D40" s="4" t="s">
        <v>106</v>
      </c>
      <c r="E40" s="4" t="s">
        <v>213</v>
      </c>
      <c r="F40" s="4" t="s">
        <v>212</v>
      </c>
      <c r="G40" s="6" t="s">
        <v>9</v>
      </c>
      <c r="H40" s="6"/>
      <c r="I40" s="15"/>
      <c r="J40" s="7">
        <v>0</v>
      </c>
      <c r="K40" s="7">
        <v>1</v>
      </c>
      <c r="L40" s="7"/>
      <c r="M40" s="7"/>
      <c r="N40" s="7"/>
      <c r="O40" s="7">
        <v>0.25</v>
      </c>
      <c r="P40" s="18"/>
      <c r="Q40" s="18"/>
    </row>
    <row r="41" spans="1:17" ht="72" customHeight="1" x14ac:dyDescent="0.25">
      <c r="A41" s="4" t="s">
        <v>80</v>
      </c>
      <c r="B41" s="4" t="s">
        <v>160</v>
      </c>
      <c r="C41" s="4" t="s">
        <v>107</v>
      </c>
      <c r="D41" s="4" t="s">
        <v>108</v>
      </c>
      <c r="E41" s="4" t="s">
        <v>214</v>
      </c>
      <c r="F41" s="4" t="s">
        <v>215</v>
      </c>
      <c r="G41" s="6" t="s">
        <v>9</v>
      </c>
      <c r="H41" s="6"/>
      <c r="I41" s="15"/>
      <c r="J41" s="7">
        <v>0</v>
      </c>
      <c r="K41" s="7">
        <v>1</v>
      </c>
      <c r="L41" s="7"/>
      <c r="M41" s="7"/>
      <c r="N41" s="7"/>
      <c r="O41" s="7">
        <v>0.25</v>
      </c>
      <c r="P41" s="18"/>
      <c r="Q41" s="18"/>
    </row>
    <row r="42" spans="1:17" ht="72" customHeight="1" x14ac:dyDescent="0.25">
      <c r="A42" s="4" t="s">
        <v>80</v>
      </c>
      <c r="B42" s="4" t="s">
        <v>160</v>
      </c>
      <c r="C42" s="4" t="s">
        <v>109</v>
      </c>
      <c r="D42" s="4" t="s">
        <v>110</v>
      </c>
      <c r="E42" s="4" t="s">
        <v>217</v>
      </c>
      <c r="F42" s="4" t="s">
        <v>216</v>
      </c>
      <c r="G42" s="6" t="s">
        <v>9</v>
      </c>
      <c r="H42" s="6"/>
      <c r="I42" s="15"/>
      <c r="J42" s="7">
        <v>0</v>
      </c>
      <c r="K42" s="7">
        <v>1</v>
      </c>
      <c r="L42" s="7"/>
      <c r="M42" s="7"/>
      <c r="N42" s="7"/>
      <c r="O42" s="7">
        <v>0.25</v>
      </c>
      <c r="P42" s="18"/>
      <c r="Q42" s="18"/>
    </row>
    <row r="43" spans="1:17" ht="72" customHeight="1" x14ac:dyDescent="0.25">
      <c r="A43" s="4" t="s">
        <v>80</v>
      </c>
      <c r="B43" s="4" t="s">
        <v>160</v>
      </c>
      <c r="C43" s="4" t="s">
        <v>111</v>
      </c>
      <c r="D43" s="4" t="s">
        <v>112</v>
      </c>
      <c r="E43" s="4" t="s">
        <v>272</v>
      </c>
      <c r="F43" s="4" t="s">
        <v>273</v>
      </c>
      <c r="G43" s="6" t="s">
        <v>9</v>
      </c>
      <c r="H43" s="6"/>
      <c r="I43" s="15"/>
      <c r="J43" s="7">
        <v>0</v>
      </c>
      <c r="K43" s="7">
        <v>1</v>
      </c>
      <c r="L43" s="7"/>
      <c r="M43" s="7"/>
      <c r="N43" s="7"/>
      <c r="O43" s="7">
        <v>0.25</v>
      </c>
      <c r="P43" s="18"/>
      <c r="Q43" s="18"/>
    </row>
    <row r="44" spans="1:17" ht="72" customHeight="1" x14ac:dyDescent="0.25">
      <c r="A44" s="4" t="s">
        <v>80</v>
      </c>
      <c r="B44" s="4" t="s">
        <v>160</v>
      </c>
      <c r="C44" s="4" t="s">
        <v>113</v>
      </c>
      <c r="D44" s="4" t="s">
        <v>114</v>
      </c>
      <c r="E44" s="4" t="s">
        <v>218</v>
      </c>
      <c r="F44" s="4" t="s">
        <v>223</v>
      </c>
      <c r="G44" s="6" t="s">
        <v>9</v>
      </c>
      <c r="H44" s="4" t="s">
        <v>286</v>
      </c>
      <c r="I44" s="15" t="s">
        <v>256</v>
      </c>
      <c r="J44" s="7">
        <v>0</v>
      </c>
      <c r="K44" s="7">
        <v>1</v>
      </c>
      <c r="L44" s="7">
        <v>0.15</v>
      </c>
      <c r="M44" s="7">
        <v>0.2</v>
      </c>
      <c r="N44" s="7">
        <v>0.25</v>
      </c>
      <c r="O44" s="7">
        <v>0.7</v>
      </c>
      <c r="P44" s="4" t="s">
        <v>300</v>
      </c>
      <c r="Q44" s="4" t="s">
        <v>301</v>
      </c>
    </row>
    <row r="45" spans="1:17" ht="72" customHeight="1" x14ac:dyDescent="0.25">
      <c r="A45" s="4" t="s">
        <v>80</v>
      </c>
      <c r="B45" s="4" t="s">
        <v>160</v>
      </c>
      <c r="C45" s="4" t="s">
        <v>115</v>
      </c>
      <c r="D45" s="4" t="s">
        <v>116</v>
      </c>
      <c r="E45" s="4" t="s">
        <v>219</v>
      </c>
      <c r="F45" s="4" t="s">
        <v>274</v>
      </c>
      <c r="G45" s="6" t="s">
        <v>9</v>
      </c>
      <c r="H45" s="4"/>
      <c r="I45" s="15"/>
      <c r="J45" s="7">
        <v>0</v>
      </c>
      <c r="K45" s="7">
        <v>1</v>
      </c>
      <c r="L45" s="7"/>
      <c r="M45" s="7"/>
      <c r="N45" s="7"/>
      <c r="O45" s="7">
        <v>0.7</v>
      </c>
      <c r="P45" s="18"/>
      <c r="Q45" s="18"/>
    </row>
    <row r="46" spans="1:17" ht="72" customHeight="1" x14ac:dyDescent="0.25">
      <c r="A46" s="4" t="s">
        <v>80</v>
      </c>
      <c r="B46" s="4" t="s">
        <v>160</v>
      </c>
      <c r="C46" s="4" t="s">
        <v>117</v>
      </c>
      <c r="D46" s="4" t="s">
        <v>118</v>
      </c>
      <c r="E46" s="4" t="s">
        <v>220</v>
      </c>
      <c r="F46" s="4" t="s">
        <v>222</v>
      </c>
      <c r="G46" s="6" t="s">
        <v>9</v>
      </c>
      <c r="H46" s="4"/>
      <c r="I46" s="15"/>
      <c r="J46" s="7">
        <v>0</v>
      </c>
      <c r="K46" s="7">
        <v>1</v>
      </c>
      <c r="L46" s="7"/>
      <c r="M46" s="7"/>
      <c r="N46" s="7"/>
      <c r="O46" s="7">
        <v>0.7</v>
      </c>
      <c r="P46" s="18"/>
      <c r="Q46" s="18"/>
    </row>
    <row r="47" spans="1:17" ht="72" customHeight="1" x14ac:dyDescent="0.25">
      <c r="A47" s="4" t="s">
        <v>80</v>
      </c>
      <c r="B47" s="4" t="s">
        <v>160</v>
      </c>
      <c r="C47" s="4" t="s">
        <v>119</v>
      </c>
      <c r="D47" s="4" t="s">
        <v>120</v>
      </c>
      <c r="E47" s="4" t="s">
        <v>221</v>
      </c>
      <c r="F47" s="4" t="s">
        <v>224</v>
      </c>
      <c r="G47" s="6" t="s">
        <v>9</v>
      </c>
      <c r="H47" s="4"/>
      <c r="I47" s="15"/>
      <c r="J47" s="7">
        <v>0</v>
      </c>
      <c r="K47" s="7">
        <v>1</v>
      </c>
      <c r="L47" s="7"/>
      <c r="M47" s="7"/>
      <c r="N47" s="7"/>
      <c r="O47" s="7">
        <v>0.25</v>
      </c>
      <c r="P47" s="4"/>
      <c r="Q47" s="18"/>
    </row>
    <row r="48" spans="1:17" ht="72" customHeight="1" x14ac:dyDescent="0.25">
      <c r="A48" s="4" t="s">
        <v>80</v>
      </c>
      <c r="B48" s="4" t="s">
        <v>160</v>
      </c>
      <c r="C48" s="4" t="s">
        <v>121</v>
      </c>
      <c r="D48" s="4" t="s">
        <v>122</v>
      </c>
      <c r="E48" s="4" t="s">
        <v>225</v>
      </c>
      <c r="F48" s="4" t="s">
        <v>226</v>
      </c>
      <c r="G48" s="6" t="s">
        <v>9</v>
      </c>
      <c r="H48" s="4" t="s">
        <v>286</v>
      </c>
      <c r="I48" s="15" t="s">
        <v>256</v>
      </c>
      <c r="J48" s="7">
        <v>0</v>
      </c>
      <c r="K48" s="7">
        <v>1</v>
      </c>
      <c r="L48" s="7">
        <v>0.15</v>
      </c>
      <c r="M48" s="7">
        <v>0.2</v>
      </c>
      <c r="N48" s="7">
        <v>0.25</v>
      </c>
      <c r="O48" s="7">
        <v>0.2</v>
      </c>
      <c r="P48" s="4" t="s">
        <v>302</v>
      </c>
      <c r="Q48" s="4" t="s">
        <v>303</v>
      </c>
    </row>
    <row r="49" spans="1:17" ht="72" customHeight="1" x14ac:dyDescent="0.25">
      <c r="A49" s="4" t="s">
        <v>80</v>
      </c>
      <c r="B49" s="4" t="s">
        <v>160</v>
      </c>
      <c r="C49" s="4" t="s">
        <v>123</v>
      </c>
      <c r="D49" s="4" t="s">
        <v>124</v>
      </c>
      <c r="E49" s="4" t="s">
        <v>227</v>
      </c>
      <c r="F49" s="4" t="s">
        <v>228</v>
      </c>
      <c r="G49" s="6" t="s">
        <v>9</v>
      </c>
      <c r="H49" s="4" t="s">
        <v>286</v>
      </c>
      <c r="I49" s="15" t="s">
        <v>256</v>
      </c>
      <c r="J49" s="7">
        <v>0</v>
      </c>
      <c r="K49" s="7">
        <v>1</v>
      </c>
      <c r="L49" s="7">
        <v>0.15</v>
      </c>
      <c r="M49" s="7">
        <v>0.2</v>
      </c>
      <c r="N49" s="7">
        <v>0.25</v>
      </c>
      <c r="O49" s="7">
        <v>0.3</v>
      </c>
      <c r="P49" s="4" t="s">
        <v>304</v>
      </c>
      <c r="Q49" s="4" t="s">
        <v>303</v>
      </c>
    </row>
    <row r="50" spans="1:17" ht="72" customHeight="1" x14ac:dyDescent="0.25">
      <c r="A50" s="4" t="s">
        <v>80</v>
      </c>
      <c r="B50" s="4" t="s">
        <v>160</v>
      </c>
      <c r="C50" s="4" t="s">
        <v>125</v>
      </c>
      <c r="D50" s="4" t="s">
        <v>126</v>
      </c>
      <c r="E50" s="4" t="s">
        <v>230</v>
      </c>
      <c r="F50" s="4" t="s">
        <v>229</v>
      </c>
      <c r="G50" s="6" t="s">
        <v>9</v>
      </c>
      <c r="H50" s="4" t="s">
        <v>286</v>
      </c>
      <c r="I50" s="15" t="s">
        <v>256</v>
      </c>
      <c r="J50" s="7">
        <v>0</v>
      </c>
      <c r="K50" s="7">
        <v>1</v>
      </c>
      <c r="L50" s="7">
        <v>0.15</v>
      </c>
      <c r="M50" s="7">
        <v>0.2</v>
      </c>
      <c r="N50" s="7">
        <v>0.25</v>
      </c>
      <c r="O50" s="7">
        <v>0.3</v>
      </c>
      <c r="P50" s="4" t="s">
        <v>304</v>
      </c>
      <c r="Q50" s="4" t="s">
        <v>303</v>
      </c>
    </row>
    <row r="51" spans="1:17" ht="72" customHeight="1" x14ac:dyDescent="0.25">
      <c r="A51" s="4" t="s">
        <v>127</v>
      </c>
      <c r="B51" s="4" t="s">
        <v>161</v>
      </c>
      <c r="C51" s="4" t="s">
        <v>140</v>
      </c>
      <c r="D51" s="4" t="s">
        <v>69</v>
      </c>
      <c r="E51" s="4" t="s">
        <v>231</v>
      </c>
      <c r="F51" s="4" t="s">
        <v>232</v>
      </c>
      <c r="G51" s="6" t="s">
        <v>9</v>
      </c>
      <c r="H51" s="6"/>
      <c r="I51" s="15"/>
      <c r="J51" s="7">
        <v>0</v>
      </c>
      <c r="K51" s="7">
        <v>1</v>
      </c>
      <c r="L51" s="7"/>
      <c r="M51" s="7"/>
      <c r="N51" s="7"/>
      <c r="O51" s="7">
        <v>0.85</v>
      </c>
      <c r="P51" s="18"/>
      <c r="Q51" s="18"/>
    </row>
    <row r="52" spans="1:17" ht="72" customHeight="1" x14ac:dyDescent="0.25">
      <c r="A52" s="4" t="s">
        <v>127</v>
      </c>
      <c r="B52" s="4" t="s">
        <v>161</v>
      </c>
      <c r="C52" s="4" t="s">
        <v>141</v>
      </c>
      <c r="D52" s="4" t="s">
        <v>142</v>
      </c>
      <c r="E52" s="4" t="s">
        <v>233</v>
      </c>
      <c r="F52" s="4" t="s">
        <v>234</v>
      </c>
      <c r="G52" s="6" t="s">
        <v>9</v>
      </c>
      <c r="H52" s="6"/>
      <c r="I52" s="15"/>
      <c r="J52" s="7">
        <v>0</v>
      </c>
      <c r="K52" s="7">
        <v>1</v>
      </c>
      <c r="L52" s="7"/>
      <c r="M52" s="7"/>
      <c r="N52" s="7"/>
      <c r="O52" s="7">
        <v>0.9</v>
      </c>
      <c r="P52" s="18"/>
      <c r="Q52" s="18"/>
    </row>
    <row r="53" spans="1:17" ht="72" customHeight="1" x14ac:dyDescent="0.25">
      <c r="A53" s="4" t="s">
        <v>57</v>
      </c>
      <c r="B53" s="4" t="s">
        <v>152</v>
      </c>
      <c r="C53" s="4" t="s">
        <v>58</v>
      </c>
      <c r="D53" s="4" t="s">
        <v>59</v>
      </c>
      <c r="E53" s="4" t="s">
        <v>236</v>
      </c>
      <c r="F53" s="4" t="s">
        <v>235</v>
      </c>
      <c r="G53" s="6" t="s">
        <v>9</v>
      </c>
      <c r="H53" s="6"/>
      <c r="I53" s="15"/>
      <c r="J53" s="7">
        <v>0</v>
      </c>
      <c r="K53" s="7">
        <v>1</v>
      </c>
      <c r="L53" s="7"/>
      <c r="M53" s="7"/>
      <c r="N53" s="7"/>
      <c r="O53" s="7">
        <v>1</v>
      </c>
      <c r="P53" s="18"/>
      <c r="Q53" s="18"/>
    </row>
    <row r="54" spans="1:17" ht="72" customHeight="1" x14ac:dyDescent="0.25">
      <c r="A54" s="4" t="s">
        <v>57</v>
      </c>
      <c r="B54" s="4" t="s">
        <v>152</v>
      </c>
      <c r="C54" s="4" t="s">
        <v>60</v>
      </c>
      <c r="D54" s="4" t="s">
        <v>61</v>
      </c>
      <c r="E54" s="4" t="s">
        <v>275</v>
      </c>
      <c r="F54" s="4" t="s">
        <v>235</v>
      </c>
      <c r="G54" s="6" t="s">
        <v>9</v>
      </c>
      <c r="H54" s="6"/>
      <c r="I54" s="15"/>
      <c r="J54" s="7">
        <v>0</v>
      </c>
      <c r="K54" s="7">
        <v>1</v>
      </c>
      <c r="L54" s="7"/>
      <c r="M54" s="7"/>
      <c r="N54" s="7"/>
      <c r="O54" s="7">
        <v>1</v>
      </c>
      <c r="P54" s="18"/>
      <c r="Q54" s="18"/>
    </row>
    <row r="55" spans="1:17" ht="72" customHeight="1" x14ac:dyDescent="0.25">
      <c r="A55" s="4" t="s">
        <v>57</v>
      </c>
      <c r="B55" s="4" t="s">
        <v>152</v>
      </c>
      <c r="C55" s="4" t="s">
        <v>62</v>
      </c>
      <c r="D55" s="4" t="s">
        <v>63</v>
      </c>
      <c r="E55" s="4" t="s">
        <v>276</v>
      </c>
      <c r="F55" s="4" t="s">
        <v>235</v>
      </c>
      <c r="G55" s="6" t="s">
        <v>9</v>
      </c>
      <c r="H55" s="6"/>
      <c r="I55" s="15"/>
      <c r="J55" s="7">
        <v>0</v>
      </c>
      <c r="K55" s="7">
        <v>1</v>
      </c>
      <c r="L55" s="7"/>
      <c r="M55" s="7"/>
      <c r="N55" s="7"/>
      <c r="O55" s="7">
        <v>1</v>
      </c>
      <c r="P55" s="18"/>
      <c r="Q55" s="18"/>
    </row>
    <row r="56" spans="1:17" ht="72" customHeight="1" x14ac:dyDescent="0.25">
      <c r="A56" s="4" t="s">
        <v>57</v>
      </c>
      <c r="B56" s="4" t="s">
        <v>153</v>
      </c>
      <c r="C56" s="4" t="s">
        <v>64</v>
      </c>
      <c r="D56" s="4" t="s">
        <v>65</v>
      </c>
      <c r="E56" s="4" t="s">
        <v>237</v>
      </c>
      <c r="F56" s="4" t="s">
        <v>238</v>
      </c>
      <c r="G56" s="6" t="s">
        <v>9</v>
      </c>
      <c r="H56" s="6"/>
      <c r="I56" s="15"/>
      <c r="J56" s="7">
        <v>0</v>
      </c>
      <c r="K56" s="7">
        <v>1</v>
      </c>
      <c r="L56" s="7"/>
      <c r="M56" s="7"/>
      <c r="N56" s="7"/>
      <c r="O56" s="7">
        <v>0.3</v>
      </c>
      <c r="P56" s="18"/>
      <c r="Q56" s="18"/>
    </row>
    <row r="57" spans="1:17" ht="72" customHeight="1" x14ac:dyDescent="0.25">
      <c r="A57" s="4" t="s">
        <v>57</v>
      </c>
      <c r="B57" s="4" t="s">
        <v>153</v>
      </c>
      <c r="C57" s="4" t="s">
        <v>66</v>
      </c>
      <c r="D57" s="4" t="s">
        <v>67</v>
      </c>
      <c r="E57" s="4" t="s">
        <v>240</v>
      </c>
      <c r="F57" s="4" t="s">
        <v>239</v>
      </c>
      <c r="G57" s="6" t="s">
        <v>9</v>
      </c>
      <c r="H57" s="4" t="s">
        <v>288</v>
      </c>
      <c r="I57" s="15" t="s">
        <v>257</v>
      </c>
      <c r="J57" s="7">
        <v>0</v>
      </c>
      <c r="K57" s="7">
        <v>1</v>
      </c>
      <c r="L57" s="7">
        <v>0.2</v>
      </c>
      <c r="M57" s="7">
        <v>0.23</v>
      </c>
      <c r="N57" s="7">
        <v>0.25</v>
      </c>
      <c r="O57" s="7">
        <v>0.95</v>
      </c>
      <c r="P57" s="4" t="s">
        <v>305</v>
      </c>
      <c r="Q57" s="21" t="s">
        <v>306</v>
      </c>
    </row>
    <row r="58" spans="1:17" ht="72" customHeight="1" x14ac:dyDescent="0.25">
      <c r="A58" s="4" t="s">
        <v>57</v>
      </c>
      <c r="B58" s="4" t="s">
        <v>153</v>
      </c>
      <c r="C58" s="4" t="s">
        <v>68</v>
      </c>
      <c r="D58" s="4" t="s">
        <v>69</v>
      </c>
      <c r="E58" s="4" t="s">
        <v>70</v>
      </c>
      <c r="F58" s="4" t="s">
        <v>241</v>
      </c>
      <c r="G58" s="6" t="s">
        <v>9</v>
      </c>
      <c r="H58" s="4" t="s">
        <v>288</v>
      </c>
      <c r="I58" s="15" t="s">
        <v>257</v>
      </c>
      <c r="J58" s="7">
        <v>0</v>
      </c>
      <c r="K58" s="7">
        <v>1</v>
      </c>
      <c r="L58" s="7">
        <v>0.5</v>
      </c>
      <c r="M58" s="7">
        <v>0.53</v>
      </c>
      <c r="N58" s="7">
        <v>0.55000000000000004</v>
      </c>
      <c r="O58" s="7">
        <v>0.85</v>
      </c>
      <c r="P58" s="4" t="s">
        <v>307</v>
      </c>
      <c r="Q58" s="21" t="s">
        <v>308</v>
      </c>
    </row>
    <row r="59" spans="1:17" ht="72" customHeight="1" x14ac:dyDescent="0.25">
      <c r="A59" s="4" t="s">
        <v>57</v>
      </c>
      <c r="B59" s="4" t="s">
        <v>153</v>
      </c>
      <c r="C59" s="4" t="s">
        <v>71</v>
      </c>
      <c r="D59" s="4" t="s">
        <v>72</v>
      </c>
      <c r="E59" s="4" t="s">
        <v>73</v>
      </c>
      <c r="F59" s="4" t="s">
        <v>242</v>
      </c>
      <c r="G59" s="6" t="s">
        <v>9</v>
      </c>
      <c r="H59" s="4" t="s">
        <v>288</v>
      </c>
      <c r="I59" s="15" t="s">
        <v>257</v>
      </c>
      <c r="J59" s="7">
        <v>0</v>
      </c>
      <c r="K59" s="7">
        <v>1</v>
      </c>
      <c r="L59" s="7">
        <v>0.5</v>
      </c>
      <c r="M59" s="7">
        <v>0.6</v>
      </c>
      <c r="N59" s="7">
        <v>0.65</v>
      </c>
      <c r="O59" s="7">
        <v>0.85</v>
      </c>
      <c r="P59" s="4" t="s">
        <v>310</v>
      </c>
      <c r="Q59" s="21" t="s">
        <v>309</v>
      </c>
    </row>
    <row r="60" spans="1:17" ht="72" customHeight="1" x14ac:dyDescent="0.25">
      <c r="A60" s="4" t="s">
        <v>57</v>
      </c>
      <c r="B60" s="4" t="s">
        <v>153</v>
      </c>
      <c r="C60" s="4" t="s">
        <v>74</v>
      </c>
      <c r="D60" s="4" t="s">
        <v>75</v>
      </c>
      <c r="E60" s="4" t="s">
        <v>243</v>
      </c>
      <c r="F60" s="4" t="s">
        <v>244</v>
      </c>
      <c r="G60" s="6" t="s">
        <v>9</v>
      </c>
      <c r="H60" s="4" t="s">
        <v>288</v>
      </c>
      <c r="I60" s="15" t="s">
        <v>257</v>
      </c>
      <c r="J60" s="7">
        <v>0</v>
      </c>
      <c r="K60" s="7">
        <v>1</v>
      </c>
      <c r="L60" s="7">
        <v>0.5</v>
      </c>
      <c r="M60" s="7">
        <v>0.53</v>
      </c>
      <c r="N60" s="7">
        <v>0.55000000000000004</v>
      </c>
      <c r="O60" s="7">
        <v>0.85</v>
      </c>
      <c r="P60" s="4" t="s">
        <v>311</v>
      </c>
      <c r="Q60" s="21" t="s">
        <v>306</v>
      </c>
    </row>
    <row r="61" spans="1:17" ht="72" customHeight="1" x14ac:dyDescent="0.25">
      <c r="A61" s="4" t="s">
        <v>57</v>
      </c>
      <c r="B61" s="4" t="s">
        <v>153</v>
      </c>
      <c r="C61" s="4" t="s">
        <v>76</v>
      </c>
      <c r="D61" s="4" t="s">
        <v>77</v>
      </c>
      <c r="E61" s="4" t="s">
        <v>245</v>
      </c>
      <c r="F61" s="4" t="s">
        <v>277</v>
      </c>
      <c r="G61" s="6" t="s">
        <v>9</v>
      </c>
      <c r="H61" s="4" t="s">
        <v>288</v>
      </c>
      <c r="I61" s="15" t="s">
        <v>257</v>
      </c>
      <c r="J61" s="7">
        <v>0</v>
      </c>
      <c r="K61" s="7">
        <v>1</v>
      </c>
      <c r="L61" s="7">
        <v>0.3</v>
      </c>
      <c r="M61" s="7">
        <v>0.33</v>
      </c>
      <c r="N61" s="7">
        <v>0.35</v>
      </c>
      <c r="O61" s="7">
        <v>1</v>
      </c>
      <c r="P61" s="22" t="s">
        <v>293</v>
      </c>
      <c r="Q61" s="22" t="s">
        <v>296</v>
      </c>
    </row>
    <row r="62" spans="1:17" ht="72" customHeight="1" x14ac:dyDescent="0.25">
      <c r="A62" s="4" t="s">
        <v>57</v>
      </c>
      <c r="B62" s="4" t="s">
        <v>153</v>
      </c>
      <c r="C62" s="4" t="s">
        <v>78</v>
      </c>
      <c r="D62" s="4" t="s">
        <v>79</v>
      </c>
      <c r="E62" s="4" t="s">
        <v>246</v>
      </c>
      <c r="F62" s="4" t="s">
        <v>278</v>
      </c>
      <c r="G62" s="6" t="s">
        <v>9</v>
      </c>
      <c r="H62" s="4" t="s">
        <v>288</v>
      </c>
      <c r="I62" s="15" t="s">
        <v>257</v>
      </c>
      <c r="J62" s="7">
        <v>0</v>
      </c>
      <c r="K62" s="7">
        <v>1</v>
      </c>
      <c r="L62" s="7">
        <v>0.3</v>
      </c>
      <c r="M62" s="7">
        <v>0.33</v>
      </c>
      <c r="N62" s="7">
        <v>0.35</v>
      </c>
      <c r="O62" s="7">
        <v>0.95</v>
      </c>
      <c r="P62" s="22" t="s">
        <v>293</v>
      </c>
      <c r="Q62" s="22" t="s">
        <v>295</v>
      </c>
    </row>
  </sheetData>
  <autoFilter ref="A1:N62" xr:uid="{00000000-0001-0000-0000-000000000000}"/>
  <sortState xmlns:xlrd2="http://schemas.microsoft.com/office/spreadsheetml/2017/richdata2" ref="A2:P62">
    <sortCondition ref="B2:B62"/>
  </sortState>
  <phoneticPr fontId="2" type="noConversion"/>
  <conditionalFormatting sqref="J2:O6 J8:O21 J23:O62">
    <cfRule type="colorScale" priority="3">
      <colorScale>
        <cfvo type="min"/>
        <cfvo type="percentile" val="50"/>
        <cfvo type="max"/>
        <color rgb="FFF8696B"/>
        <color rgb="FFFFEB84"/>
        <color rgb="FF63BE7B"/>
      </colorScale>
    </cfRule>
  </conditionalFormatting>
  <conditionalFormatting sqref="J7:O7">
    <cfRule type="colorScale" priority="2">
      <colorScale>
        <cfvo type="min"/>
        <cfvo type="percentile" val="50"/>
        <cfvo type="max"/>
        <color rgb="FFF8696B"/>
        <color rgb="FFFFEB84"/>
        <color rgb="FF63BE7B"/>
      </colorScale>
    </cfRule>
  </conditionalFormatting>
  <conditionalFormatting sqref="J22:O22">
    <cfRule type="colorScale" priority="1">
      <colorScale>
        <cfvo type="min"/>
        <cfvo type="percentile" val="50"/>
        <cfvo type="max"/>
        <color rgb="FFF8696B"/>
        <color rgb="FFFFEB84"/>
        <color rgb="FF63BE7B"/>
      </colorScale>
    </cfRule>
  </conditionalFormatting>
  <hyperlinks>
    <hyperlink ref="Q2" r:id="rId1" display="https://www.worldbank.org/en/news/factsheet/2023/12/04/world-bank-steps-up-efforts-to-address-methane-emissions" xr:uid="{F4201DFD-CAC6-4153-8CEF-3C1965CE253A}"/>
    <hyperlink ref="Q6" r:id="rId2" display="https://openknowledge.fao.org/server/api/core/bitstreams/b21f2087-f398-4718-8461-b92afc82e617/content" xr:uid="{E72763F4-F040-4C20-BAB9-F515A71E1031}"/>
    <hyperlink ref="Q61" r:id="rId3" display="https://documents1.worldbank.org/curated/en/697271544470229584/pdf/132827-PUB-9781464813290.pdf" xr:uid="{89320213-F81C-45F0-8D85-EDE9658B541A}"/>
    <hyperlink ref="Q62" r:id="rId4" display="https://documents1.worldbank.org/curated/en/697271544470229584/pdf/132827-PUB-9781464813290.pdf" xr:uid="{B5BF5AF6-E569-4DB7-B80D-0FA40CDB17BB}"/>
    <hyperlink ref="Q10" r:id="rId5" xr:uid="{F76E6077-90E8-4E85-99B2-4362EE3679EA}"/>
    <hyperlink ref="Q57" r:id="rId6" location=":~:text=(1)%20Waste%20management%20in%20the,resources%2C%20promoting%20the%20principles%20of" xr:uid="{857128E2-15A3-4691-A7F5-5E524837AD38}"/>
    <hyperlink ref="Q58" r:id="rId7" xr:uid="{2ADC93A4-4F20-49E7-AF8A-10275F92643F}"/>
    <hyperlink ref="Q59" r:id="rId8" xr:uid="{47276249-3951-47EC-9ED7-BA9DA4C1484A}"/>
    <hyperlink ref="Q60" r:id="rId9" location=":~:text=(1)%20Waste%20management%20in%20the,resources%2C%20promoting%20the%20principles%20of" xr:uid="{034B90F4-3A1A-4C76-A746-E98ABCFFAABB}"/>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H62"/>
  <sheetViews>
    <sheetView tabSelected="1" workbookViewId="0">
      <pane xSplit="4" ySplit="1" topLeftCell="E2" activePane="bottomRight" state="frozen"/>
      <selection pane="topRight" activeCell="C1" sqref="C1"/>
      <selection pane="bottomLeft" activeCell="A2" sqref="A2"/>
      <selection pane="bottomRight"/>
    </sheetView>
  </sheetViews>
  <sheetFormatPr baseColWidth="10" defaultRowHeight="15" x14ac:dyDescent="0.25"/>
  <cols>
    <col min="1" max="1" width="9.5703125" bestFit="1" customWidth="1"/>
    <col min="2" max="2" width="41.42578125" bestFit="1" customWidth="1"/>
    <col min="3" max="3" width="63.28515625" bestFit="1" customWidth="1"/>
    <col min="4" max="4" width="53.85546875" bestFit="1" customWidth="1"/>
    <col min="5" max="5" width="19.140625" bestFit="1" customWidth="1"/>
    <col min="6" max="6" width="20.42578125" bestFit="1" customWidth="1"/>
    <col min="7" max="7" width="20.5703125" bestFit="1" customWidth="1"/>
    <col min="8" max="8" width="19.42578125" bestFit="1" customWidth="1"/>
    <col min="9" max="9" width="10.85546875" customWidth="1"/>
  </cols>
  <sheetData>
    <row r="1" spans="1:8" x14ac:dyDescent="0.25">
      <c r="A1" s="25" t="s">
        <v>144</v>
      </c>
      <c r="B1" s="25" t="s">
        <v>1</v>
      </c>
      <c r="C1" s="25" t="s">
        <v>2</v>
      </c>
      <c r="D1" s="25" t="s">
        <v>312</v>
      </c>
      <c r="E1" s="24" t="s">
        <v>382</v>
      </c>
      <c r="F1" s="24" t="s">
        <v>383</v>
      </c>
      <c r="G1" s="24" t="s">
        <v>384</v>
      </c>
      <c r="H1" s="24" t="s">
        <v>385</v>
      </c>
    </row>
    <row r="2" spans="1:8" x14ac:dyDescent="0.25">
      <c r="A2" t="s">
        <v>145</v>
      </c>
      <c r="B2" t="s">
        <v>6</v>
      </c>
      <c r="C2" t="s">
        <v>7</v>
      </c>
      <c r="D2" t="s">
        <v>313</v>
      </c>
      <c r="E2" s="23">
        <f>+IF(VLOOKUP(B2,main!C2:P64,10,FALSE)=0,"",VLOOKUP(B2,main!C2:P64,10,FALSE))</f>
        <v>0.15</v>
      </c>
      <c r="F2" s="23">
        <f>+IF(VLOOKUP(B2,main!C2:P64,11,FALSE)=0,"",VLOOKUP(B2,main!C2:P64,11,FALSE))</f>
        <v>0.17</v>
      </c>
      <c r="G2" s="23">
        <f>+IF(VLOOKUP(B2,main!C2:P64,12,FALSE)=0,"",VLOOKUP(B2,main!C2:P64,12,FALSE))</f>
        <v>0.2</v>
      </c>
      <c r="H2" s="23">
        <f>+IF(VLOOKUP(B2,main!C2:P64,13,FALSE)=0,"",VLOOKUP(B2,main!C2:P64,13,FALSE))</f>
        <v>0.45</v>
      </c>
    </row>
    <row r="3" spans="1:8" x14ac:dyDescent="0.25">
      <c r="A3" t="s">
        <v>145</v>
      </c>
      <c r="B3" t="s">
        <v>10</v>
      </c>
      <c r="C3" t="s">
        <v>11</v>
      </c>
      <c r="D3" t="s">
        <v>314</v>
      </c>
      <c r="E3" s="23" t="str">
        <f>+IF(VLOOKUP(B3,main!C3:P65,10,FALSE)=0,"",VLOOKUP(B3,main!C3:P65,10,FALSE))</f>
        <v/>
      </c>
      <c r="F3" s="23" t="str">
        <f>+IF(VLOOKUP(B3,main!C3:P65,11,FALSE)=0,"",VLOOKUP(B3,main!C3:P65,11,FALSE))</f>
        <v/>
      </c>
      <c r="G3" s="23" t="str">
        <f>+IF(VLOOKUP(B3,main!C3:P65,12,FALSE)=0,"",VLOOKUP(B3,main!C3:P65,12,FALSE))</f>
        <v/>
      </c>
      <c r="H3" s="23">
        <f>+IF(VLOOKUP(B3,main!C3:P65,13,FALSE)=0,"",VLOOKUP(B3,main!C3:P65,13,FALSE))</f>
        <v>0.5</v>
      </c>
    </row>
    <row r="4" spans="1:8" x14ac:dyDescent="0.25">
      <c r="A4" t="s">
        <v>145</v>
      </c>
      <c r="B4" t="s">
        <v>13</v>
      </c>
      <c r="C4" t="s">
        <v>14</v>
      </c>
      <c r="D4" t="s">
        <v>315</v>
      </c>
      <c r="E4" s="23" t="str">
        <f>+IF(VLOOKUP(B4,main!C4:P66,10,FALSE)=0,"",VLOOKUP(B4,main!C4:P66,10,FALSE))</f>
        <v/>
      </c>
      <c r="F4" s="23" t="str">
        <f>+IF(VLOOKUP(B4,main!C4:P66,11,FALSE)=0,"",VLOOKUP(B4,main!C4:P66,11,FALSE))</f>
        <v/>
      </c>
      <c r="G4" s="23" t="str">
        <f>+IF(VLOOKUP(B4,main!C4:P66,12,FALSE)=0,"",VLOOKUP(B4,main!C4:P66,12,FALSE))</f>
        <v/>
      </c>
      <c r="H4" s="23">
        <f>+IF(VLOOKUP(B4,main!C4:P66,13,FALSE)=0,"",VLOOKUP(B4,main!C4:P66,13,FALSE))</f>
        <v>0.3</v>
      </c>
    </row>
    <row r="5" spans="1:8" x14ac:dyDescent="0.25">
      <c r="A5" t="s">
        <v>145</v>
      </c>
      <c r="B5" t="s">
        <v>16</v>
      </c>
      <c r="C5" t="s">
        <v>17</v>
      </c>
      <c r="D5" t="s">
        <v>316</v>
      </c>
      <c r="E5" s="23" t="str">
        <f>+IF(VLOOKUP(B5,main!C5:P67,10,FALSE)=0,"",VLOOKUP(B5,main!C5:P67,10,FALSE))</f>
        <v/>
      </c>
      <c r="F5" s="23" t="str">
        <f>+IF(VLOOKUP(B5,main!C5:P67,11,FALSE)=0,"",VLOOKUP(B5,main!C5:P67,11,FALSE))</f>
        <v/>
      </c>
      <c r="G5" s="23" t="str">
        <f>+IF(VLOOKUP(B5,main!C5:P67,12,FALSE)=0,"",VLOOKUP(B5,main!C5:P67,12,FALSE))</f>
        <v/>
      </c>
      <c r="H5" s="23">
        <f>+IF(VLOOKUP(B5,main!C5:P67,13,FALSE)=0,"",VLOOKUP(B5,main!C5:P67,13,FALSE))</f>
        <v>0.95</v>
      </c>
    </row>
    <row r="6" spans="1:8" x14ac:dyDescent="0.25">
      <c r="A6" t="s">
        <v>145</v>
      </c>
      <c r="B6" t="s">
        <v>19</v>
      </c>
      <c r="C6" t="s">
        <v>20</v>
      </c>
      <c r="D6" t="s">
        <v>317</v>
      </c>
      <c r="E6" s="23">
        <f>+IF(VLOOKUP(B6,main!C6:P68,10,FALSE)=0,"",VLOOKUP(B6,main!C6:P68,10,FALSE))</f>
        <v>0.05</v>
      </c>
      <c r="F6" s="23">
        <f>+IF(VLOOKUP(B6,main!C6:P68,11,FALSE)=0,"",VLOOKUP(B6,main!C6:P68,11,FALSE))</f>
        <v>0.08</v>
      </c>
      <c r="G6" s="23">
        <f>+IF(VLOOKUP(B6,main!C6:P68,12,FALSE)=0,"",VLOOKUP(B6,main!C6:P68,12,FALSE))</f>
        <v>0.1</v>
      </c>
      <c r="H6" s="23">
        <f>+IF(VLOOKUP(B6,main!C6:P68,13,FALSE)=0,"",VLOOKUP(B6,main!C6:P68,13,FALSE))</f>
        <v>0.2</v>
      </c>
    </row>
    <row r="7" spans="1:8" x14ac:dyDescent="0.25">
      <c r="A7" t="s">
        <v>154</v>
      </c>
      <c r="B7" t="s">
        <v>81</v>
      </c>
      <c r="C7" t="s">
        <v>82</v>
      </c>
      <c r="D7" t="s">
        <v>318</v>
      </c>
      <c r="E7" s="23" t="str">
        <f>+IF(VLOOKUP(B7,main!C7:P69,10,FALSE)=0,"",VLOOKUP(B7,main!C7:P69,10,FALSE))</f>
        <v/>
      </c>
      <c r="F7" s="23" t="str">
        <f>+IF(VLOOKUP(B7,main!C7:P69,11,FALSE)=0,"",VLOOKUP(B7,main!C7:P69,11,FALSE))</f>
        <v/>
      </c>
      <c r="G7" s="23" t="str">
        <f>+IF(VLOOKUP(B7,main!C7:P69,12,FALSE)=0,"",VLOOKUP(B7,main!C7:P69,12,FALSE))</f>
        <v/>
      </c>
      <c r="H7" s="23">
        <f>+IF(VLOOKUP(B7,main!C7:P69,13,FALSE)=0,"",VLOOKUP(B7,main!C7:P69,13,FALSE))</f>
        <v>50</v>
      </c>
    </row>
    <row r="8" spans="1:8" x14ac:dyDescent="0.25">
      <c r="A8" t="s">
        <v>155</v>
      </c>
      <c r="B8" t="s">
        <v>83</v>
      </c>
      <c r="C8" t="s">
        <v>84</v>
      </c>
      <c r="D8" t="s">
        <v>319</v>
      </c>
      <c r="E8" s="23">
        <f>+IF(VLOOKUP(B8,main!C8:P70,10,FALSE)=0,"",VLOOKUP(B8,main!C8:P70,10,FALSE))</f>
        <v>0.03</v>
      </c>
      <c r="F8" s="23">
        <f>+IF(VLOOKUP(B8,main!C8:P70,11,FALSE)=0,"",VLOOKUP(B8,main!C8:P70,11,FALSE))</f>
        <v>0.04</v>
      </c>
      <c r="G8" s="23">
        <f>+IF(VLOOKUP(B8,main!C8:P70,12,FALSE)=0,"",VLOOKUP(B8,main!C8:P70,12,FALSE))</f>
        <v>0.05</v>
      </c>
      <c r="H8" s="23">
        <f>+IF(VLOOKUP(B8,main!C8:P70,13,FALSE)=0,"",VLOOKUP(B8,main!C8:P70,13,FALSE))</f>
        <v>0.06</v>
      </c>
    </row>
    <row r="9" spans="1:8" x14ac:dyDescent="0.25">
      <c r="A9" t="s">
        <v>155</v>
      </c>
      <c r="B9" t="s">
        <v>85</v>
      </c>
      <c r="C9" t="s">
        <v>86</v>
      </c>
      <c r="D9" t="s">
        <v>320</v>
      </c>
      <c r="E9" s="23" t="str">
        <f>+IF(VLOOKUP(B9,main!C9:P71,10,FALSE)=0,"",VLOOKUP(B9,main!C9:P71,10,FALSE))</f>
        <v/>
      </c>
      <c r="F9" s="23" t="str">
        <f>+IF(VLOOKUP(B9,main!C9:P71,11,FALSE)=0,"",VLOOKUP(B9,main!C9:P71,11,FALSE))</f>
        <v/>
      </c>
      <c r="G9" s="23" t="str">
        <f>+IF(VLOOKUP(B9,main!C9:P71,12,FALSE)=0,"",VLOOKUP(B9,main!C9:P71,12,FALSE))</f>
        <v/>
      </c>
      <c r="H9" s="23">
        <f>+IF(VLOOKUP(B9,main!C9:P71,13,FALSE)=0,"",VLOOKUP(B9,main!C9:P71,13,FALSE))</f>
        <v>0.95</v>
      </c>
    </row>
    <row r="10" spans="1:8" x14ac:dyDescent="0.25">
      <c r="A10" t="s">
        <v>155</v>
      </c>
      <c r="B10" t="s">
        <v>87</v>
      </c>
      <c r="C10" t="s">
        <v>88</v>
      </c>
      <c r="D10" t="s">
        <v>321</v>
      </c>
      <c r="E10" s="23">
        <f>+IF(VLOOKUP(B10,main!C10:P72,10,FALSE)=0,"",VLOOKUP(B10,main!C10:P72,10,FALSE))</f>
        <v>0.15</v>
      </c>
      <c r="F10" s="23">
        <f>+IF(VLOOKUP(B10,main!C10:P72,11,FALSE)=0,"",VLOOKUP(B10,main!C10:P72,11,FALSE))</f>
        <v>0.17</v>
      </c>
      <c r="G10" s="23">
        <f>+IF(VLOOKUP(B10,main!C10:P72,12,FALSE)=0,"",VLOOKUP(B10,main!C10:P72,12,FALSE))</f>
        <v>0.2</v>
      </c>
      <c r="H10" s="23">
        <f>+IF(VLOOKUP(B10,main!C10:P72,13,FALSE)=0,"",VLOOKUP(B10,main!C10:P72,13,FALSE))</f>
        <v>0.95</v>
      </c>
    </row>
    <row r="11" spans="1:8" x14ac:dyDescent="0.25">
      <c r="A11" t="s">
        <v>156</v>
      </c>
      <c r="B11" t="s">
        <v>89</v>
      </c>
      <c r="C11" t="s">
        <v>90</v>
      </c>
      <c r="D11" t="s">
        <v>322</v>
      </c>
      <c r="E11" s="23" t="str">
        <f>+IF(VLOOKUP(B11,main!C11:P73,10,FALSE)=0,"",VLOOKUP(B11,main!C11:P73,10,FALSE))</f>
        <v/>
      </c>
      <c r="F11" s="23" t="str">
        <f>+IF(VLOOKUP(B11,main!C11:P73,11,FALSE)=0,"",VLOOKUP(B11,main!C11:P73,11,FALSE))</f>
        <v/>
      </c>
      <c r="G11" s="23" t="str">
        <f>+IF(VLOOKUP(B11,main!C11:P73,12,FALSE)=0,"",VLOOKUP(B11,main!C11:P73,12,FALSE))</f>
        <v/>
      </c>
      <c r="H11" s="23">
        <f>+IF(VLOOKUP(B11,main!C11:P73,13,FALSE)=0,"",VLOOKUP(B11,main!C11:P73,13,FALSE))</f>
        <v>0.8</v>
      </c>
    </row>
    <row r="12" spans="1:8" x14ac:dyDescent="0.25">
      <c r="A12" t="s">
        <v>156</v>
      </c>
      <c r="B12" t="s">
        <v>91</v>
      </c>
      <c r="C12" t="s">
        <v>92</v>
      </c>
      <c r="D12" t="s">
        <v>323</v>
      </c>
      <c r="E12" s="23" t="str">
        <f>+IF(VLOOKUP(B12,main!C12:P74,10,FALSE)=0,"",VLOOKUP(B12,main!C12:P74,10,FALSE))</f>
        <v/>
      </c>
      <c r="F12" s="23" t="str">
        <f>+IF(VLOOKUP(B12,main!C12:P74,11,FALSE)=0,"",VLOOKUP(B12,main!C12:P74,11,FALSE))</f>
        <v/>
      </c>
      <c r="G12" s="23" t="str">
        <f>+IF(VLOOKUP(B12,main!C12:P74,12,FALSE)=0,"",VLOOKUP(B12,main!C12:P74,12,FALSE))</f>
        <v/>
      </c>
      <c r="H12" s="23">
        <f>+IF(VLOOKUP(B12,main!C12:P74,13,FALSE)=0,"",VLOOKUP(B12,main!C12:P74,13,FALSE))</f>
        <v>0.8</v>
      </c>
    </row>
    <row r="13" spans="1:8" x14ac:dyDescent="0.25">
      <c r="A13" t="s">
        <v>157</v>
      </c>
      <c r="B13" t="s">
        <v>93</v>
      </c>
      <c r="C13" t="s">
        <v>94</v>
      </c>
      <c r="D13" t="s">
        <v>324</v>
      </c>
      <c r="E13" s="23">
        <f>+IF(VLOOKUP(B13,main!C13:P75,10,FALSE)=0,"",VLOOKUP(B13,main!C13:P75,10,FALSE))</f>
        <v>0.05</v>
      </c>
      <c r="F13" s="23">
        <f>+IF(VLOOKUP(B13,main!C13:P75,11,FALSE)=0,"",VLOOKUP(B13,main!C13:P75,11,FALSE))</f>
        <v>0.08</v>
      </c>
      <c r="G13" s="23">
        <f>+IF(VLOOKUP(B13,main!C13:P75,12,FALSE)=0,"",VLOOKUP(B13,main!C13:P75,12,FALSE))</f>
        <v>0.1</v>
      </c>
      <c r="H13" s="23">
        <f>+IF(VLOOKUP(B13,main!C13:P75,13,FALSE)=0,"",VLOOKUP(B13,main!C13:P75,13,FALSE))</f>
        <v>0.3</v>
      </c>
    </row>
    <row r="14" spans="1:8" x14ac:dyDescent="0.25">
      <c r="A14" t="s">
        <v>157</v>
      </c>
      <c r="B14" t="s">
        <v>95</v>
      </c>
      <c r="C14" t="s">
        <v>96</v>
      </c>
      <c r="D14" t="s">
        <v>371</v>
      </c>
      <c r="E14" s="23">
        <f>+IF(VLOOKUP(B14,main!C14:P76,10,FALSE)=0,"",VLOOKUP(B14,main!C14:P76,10,FALSE))</f>
        <v>0.02</v>
      </c>
      <c r="F14" s="23">
        <f>+IF(VLOOKUP(B14,main!C14:P76,11,FALSE)=0,"",VLOOKUP(B14,main!C14:P76,11,FALSE))</f>
        <v>0.04</v>
      </c>
      <c r="G14" s="23">
        <f>+IF(VLOOKUP(B14,main!C14:P76,12,FALSE)=0,"",VLOOKUP(B14,main!C14:P76,12,FALSE))</f>
        <v>0.05</v>
      </c>
      <c r="H14" s="23">
        <f>+IF(VLOOKUP(B14,main!C14:P76,13,FALSE)=0,"",VLOOKUP(B14,main!C14:P76,13,FALSE))</f>
        <v>0.4</v>
      </c>
    </row>
    <row r="15" spans="1:8" x14ac:dyDescent="0.25">
      <c r="A15" t="s">
        <v>157</v>
      </c>
      <c r="B15" t="s">
        <v>97</v>
      </c>
      <c r="C15" t="s">
        <v>98</v>
      </c>
      <c r="D15" t="s">
        <v>325</v>
      </c>
      <c r="E15" s="23" t="str">
        <f>+IF(VLOOKUP(B15,main!C15:P77,10,FALSE)=0,"",VLOOKUP(B15,main!C15:P77,10,FALSE))</f>
        <v/>
      </c>
      <c r="F15" s="23" t="str">
        <f>+IF(VLOOKUP(B15,main!C15:P77,11,FALSE)=0,"",VLOOKUP(B15,main!C15:P77,11,FALSE))</f>
        <v/>
      </c>
      <c r="G15" s="23" t="str">
        <f>+IF(VLOOKUP(B15,main!C15:P77,12,FALSE)=0,"",VLOOKUP(B15,main!C15:P77,12,FALSE))</f>
        <v/>
      </c>
      <c r="H15" s="23">
        <f>+IF(VLOOKUP(B15,main!C15:P77,13,FALSE)=0,"",VLOOKUP(B15,main!C15:P77,13,FALSE))</f>
        <v>0.9</v>
      </c>
    </row>
    <row r="16" spans="1:8" x14ac:dyDescent="0.25">
      <c r="A16" t="s">
        <v>127</v>
      </c>
      <c r="B16" t="s">
        <v>128</v>
      </c>
      <c r="C16" t="s">
        <v>129</v>
      </c>
      <c r="D16" t="s">
        <v>326</v>
      </c>
      <c r="E16" s="23" t="str">
        <f>+IF(VLOOKUP(B16,main!C16:P78,10,FALSE)=0,"",VLOOKUP(B16,main!C16:P78,10,FALSE))</f>
        <v/>
      </c>
      <c r="F16" s="23" t="str">
        <f>+IF(VLOOKUP(B16,main!C16:P78,11,FALSE)=0,"",VLOOKUP(B16,main!C16:P78,11,FALSE))</f>
        <v/>
      </c>
      <c r="G16" s="23" t="str">
        <f>+IF(VLOOKUP(B16,main!C16:P78,12,FALSE)=0,"",VLOOKUP(B16,main!C16:P78,12,FALSE))</f>
        <v/>
      </c>
      <c r="H16" s="23">
        <f>+IF(VLOOKUP(B16,main!C16:P78,13,FALSE)=0,"",VLOOKUP(B16,main!C16:P78,13,FALSE))</f>
        <v>0.5</v>
      </c>
    </row>
    <row r="17" spans="1:8" x14ac:dyDescent="0.25">
      <c r="A17" t="s">
        <v>127</v>
      </c>
      <c r="B17" t="s">
        <v>130</v>
      </c>
      <c r="C17" t="s">
        <v>131</v>
      </c>
      <c r="D17" t="s">
        <v>327</v>
      </c>
      <c r="E17" s="23" t="str">
        <f>+IF(VLOOKUP(B17,main!C17:P79,10,FALSE)=0,"",VLOOKUP(B17,main!C17:P79,10,FALSE))</f>
        <v/>
      </c>
      <c r="F17" s="23" t="str">
        <f>+IF(VLOOKUP(B17,main!C17:P79,11,FALSE)=0,"",VLOOKUP(B17,main!C17:P79,11,FALSE))</f>
        <v/>
      </c>
      <c r="G17" s="23" t="str">
        <f>+IF(VLOOKUP(B17,main!C17:P79,12,FALSE)=0,"",VLOOKUP(B17,main!C17:P79,12,FALSE))</f>
        <v/>
      </c>
      <c r="H17" s="23">
        <f>+IF(VLOOKUP(B17,main!C17:P79,13,FALSE)=0,"",VLOOKUP(B17,main!C17:P79,13,FALSE))</f>
        <v>0.3</v>
      </c>
    </row>
    <row r="18" spans="1:8" x14ac:dyDescent="0.25">
      <c r="A18" t="s">
        <v>127</v>
      </c>
      <c r="B18" t="s">
        <v>132</v>
      </c>
      <c r="C18" t="s">
        <v>133</v>
      </c>
      <c r="D18" t="s">
        <v>328</v>
      </c>
      <c r="E18" s="23" t="str">
        <f>+IF(VLOOKUP(B18,main!C18:P80,10,FALSE)=0,"",VLOOKUP(B18,main!C18:P80,10,FALSE))</f>
        <v/>
      </c>
      <c r="F18" s="23" t="str">
        <f>+IF(VLOOKUP(B18,main!C18:P80,11,FALSE)=0,"",VLOOKUP(B18,main!C18:P80,11,FALSE))</f>
        <v/>
      </c>
      <c r="G18" s="23" t="str">
        <f>+IF(VLOOKUP(B18,main!C18:P80,12,FALSE)=0,"",VLOOKUP(B18,main!C18:P80,12,FALSE))</f>
        <v/>
      </c>
      <c r="H18" s="23">
        <f>+IF(VLOOKUP(B18,main!C18:P80,13,FALSE)=0,"",VLOOKUP(B18,main!C18:P80,13,FALSE))</f>
        <v>0.1</v>
      </c>
    </row>
    <row r="19" spans="1:8" x14ac:dyDescent="0.25">
      <c r="A19" t="s">
        <v>127</v>
      </c>
      <c r="B19" t="s">
        <v>134</v>
      </c>
      <c r="C19" t="s">
        <v>135</v>
      </c>
      <c r="D19" t="s">
        <v>372</v>
      </c>
      <c r="E19" s="23" t="str">
        <f>+IF(VLOOKUP(B19,main!C19:P81,10,FALSE)=0,"",VLOOKUP(B19,main!C19:P81,10,FALSE))</f>
        <v/>
      </c>
      <c r="F19" s="23" t="str">
        <f>+IF(VLOOKUP(B19,main!C19:P81,11,FALSE)=0,"",VLOOKUP(B19,main!C19:P81,11,FALSE))</f>
        <v/>
      </c>
      <c r="G19" s="23" t="str">
        <f>+IF(VLOOKUP(B19,main!C19:P81,12,FALSE)=0,"",VLOOKUP(B19,main!C19:P81,12,FALSE))</f>
        <v/>
      </c>
      <c r="H19" s="23">
        <f>+IF(VLOOKUP(B19,main!C19:P81,13,FALSE)=0,"",VLOOKUP(B19,main!C19:P81,13,FALSE))</f>
        <v>0.1</v>
      </c>
    </row>
    <row r="20" spans="1:8" x14ac:dyDescent="0.25">
      <c r="A20" t="s">
        <v>127</v>
      </c>
      <c r="B20" t="s">
        <v>136</v>
      </c>
      <c r="C20" t="s">
        <v>137</v>
      </c>
      <c r="D20" t="s">
        <v>329</v>
      </c>
      <c r="E20" s="23" t="str">
        <f>+IF(VLOOKUP(B20,main!C20:P82,10,FALSE)=0,"",VLOOKUP(B20,main!C20:P82,10,FALSE))</f>
        <v/>
      </c>
      <c r="F20" s="23" t="str">
        <f>+IF(VLOOKUP(B20,main!C20:P82,11,FALSE)=0,"",VLOOKUP(B20,main!C20:P82,11,FALSE))</f>
        <v/>
      </c>
      <c r="G20" s="23" t="str">
        <f>+IF(VLOOKUP(B20,main!C20:P82,12,FALSE)=0,"",VLOOKUP(B20,main!C20:P82,12,FALSE))</f>
        <v/>
      </c>
      <c r="H20" s="23">
        <f>+IF(VLOOKUP(B20,main!C20:P82,13,FALSE)=0,"",VLOOKUP(B20,main!C20:P82,13,FALSE))</f>
        <v>0.1</v>
      </c>
    </row>
    <row r="21" spans="1:8" x14ac:dyDescent="0.25">
      <c r="A21" t="s">
        <v>127</v>
      </c>
      <c r="B21" t="s">
        <v>138</v>
      </c>
      <c r="C21" t="s">
        <v>139</v>
      </c>
      <c r="D21" t="s">
        <v>330</v>
      </c>
      <c r="E21" s="23" t="str">
        <f>+IF(VLOOKUP(B21,main!C21:P83,10,FALSE)=0,"",VLOOKUP(B21,main!C21:P83,10,FALSE))</f>
        <v/>
      </c>
      <c r="F21" s="23" t="str">
        <f>+IF(VLOOKUP(B21,main!C21:P83,11,FALSE)=0,"",VLOOKUP(B21,main!C21:P83,11,FALSE))</f>
        <v/>
      </c>
      <c r="G21" s="23" t="str">
        <f>+IF(VLOOKUP(B21,main!C21:P83,12,FALSE)=0,"",VLOOKUP(B21,main!C21:P83,12,FALSE))</f>
        <v/>
      </c>
      <c r="H21" s="23">
        <f>+IF(VLOOKUP(B21,main!C21:P83,13,FALSE)=0,"",VLOOKUP(B21,main!C21:P83,13,FALSE))</f>
        <v>0.1</v>
      </c>
    </row>
    <row r="22" spans="1:8" x14ac:dyDescent="0.25">
      <c r="A22" t="s">
        <v>146</v>
      </c>
      <c r="B22" t="s">
        <v>22</v>
      </c>
      <c r="C22" t="s">
        <v>23</v>
      </c>
      <c r="D22" t="s">
        <v>331</v>
      </c>
      <c r="E22" s="23">
        <f>+IF(VLOOKUP(B22,main!C22:P84,10,FALSE)=0,"",VLOOKUP(B22,main!C22:P84,10,FALSE))</f>
        <v>0.1</v>
      </c>
      <c r="F22" s="23">
        <f>+IF(VLOOKUP(B22,main!C22:P84,11,FALSE)=0,"",VLOOKUP(B22,main!C22:P84,11,FALSE))</f>
        <v>0.2</v>
      </c>
      <c r="G22" s="23">
        <f>+IF(VLOOKUP(B22,main!C22:P84,12,FALSE)=0,"",VLOOKUP(B22,main!C22:P84,12,FALSE))</f>
        <v>0.3</v>
      </c>
      <c r="H22" s="23">
        <f>+IF(VLOOKUP(B22,main!C22:P84,13,FALSE)=0,"",VLOOKUP(B22,main!C22:P84,13,FALSE))</f>
        <v>1</v>
      </c>
    </row>
    <row r="23" spans="1:8" x14ac:dyDescent="0.25">
      <c r="A23" t="s">
        <v>146</v>
      </c>
      <c r="B23" t="s">
        <v>24</v>
      </c>
      <c r="C23" t="s">
        <v>25</v>
      </c>
      <c r="D23" t="s">
        <v>332</v>
      </c>
      <c r="E23" s="23" t="str">
        <f>+IF(VLOOKUP(B23,main!C23:P85,10,FALSE)=0,"",VLOOKUP(B23,main!C23:P85,10,FALSE))</f>
        <v/>
      </c>
      <c r="F23" s="23" t="str">
        <f>+IF(VLOOKUP(B23,main!C23:P85,11,FALSE)=0,"",VLOOKUP(B23,main!C23:P85,11,FALSE))</f>
        <v/>
      </c>
      <c r="G23" s="23" t="str">
        <f>+IF(VLOOKUP(B23,main!C23:P85,12,FALSE)=0,"",VLOOKUP(B23,main!C23:P85,12,FALSE))</f>
        <v/>
      </c>
      <c r="H23" s="23">
        <f>+IF(VLOOKUP(B23,main!C23:P85,13,FALSE)=0,"",VLOOKUP(B23,main!C23:P85,13,FALSE))</f>
        <v>0.95</v>
      </c>
    </row>
    <row r="24" spans="1:8" x14ac:dyDescent="0.25">
      <c r="A24" t="s">
        <v>146</v>
      </c>
      <c r="B24" t="s">
        <v>26</v>
      </c>
      <c r="C24" t="s">
        <v>27</v>
      </c>
      <c r="D24" t="s">
        <v>333</v>
      </c>
      <c r="E24" s="23">
        <f>+IF(VLOOKUP(B24,main!C24:P86,10,FALSE)=0,"",VLOOKUP(B24,main!C24:P86,10,FALSE))</f>
        <v>0.1</v>
      </c>
      <c r="F24" s="23">
        <f>+IF(VLOOKUP(B24,main!C24:P86,11,FALSE)=0,"",VLOOKUP(B24,main!C24:P86,11,FALSE))</f>
        <v>0.15</v>
      </c>
      <c r="G24" s="23">
        <f>+IF(VLOOKUP(B24,main!C24:P86,12,FALSE)=0,"",VLOOKUP(B24,main!C24:P86,12,FALSE))</f>
        <v>0.2</v>
      </c>
      <c r="H24" s="23">
        <f>+IF(VLOOKUP(B24,main!C24:P86,13,FALSE)=0,"",VLOOKUP(B24,main!C24:P86,13,FALSE))</f>
        <v>0.2</v>
      </c>
    </row>
    <row r="25" spans="1:8" x14ac:dyDescent="0.25">
      <c r="A25" t="s">
        <v>146</v>
      </c>
      <c r="B25" t="s">
        <v>28</v>
      </c>
      <c r="C25" t="s">
        <v>29</v>
      </c>
      <c r="D25" t="s">
        <v>334</v>
      </c>
      <c r="E25" s="23" t="str">
        <f>+IF(VLOOKUP(B25,main!C25:P87,10,FALSE)=0,"",VLOOKUP(B25,main!C25:P87,10,FALSE))</f>
        <v/>
      </c>
      <c r="F25" s="23" t="str">
        <f>+IF(VLOOKUP(B25,main!C25:P87,11,FALSE)=0,"",VLOOKUP(B25,main!C25:P87,11,FALSE))</f>
        <v/>
      </c>
      <c r="G25" s="23" t="str">
        <f>+IF(VLOOKUP(B25,main!C25:P87,12,FALSE)=0,"",VLOOKUP(B25,main!C25:P87,12,FALSE))</f>
        <v/>
      </c>
      <c r="H25" s="23">
        <f>+IF(VLOOKUP(B25,main!C25:P87,13,FALSE)=0,"",VLOOKUP(B25,main!C25:P87,13,FALSE))</f>
        <v>0.1</v>
      </c>
    </row>
    <row r="26" spans="1:8" x14ac:dyDescent="0.25">
      <c r="A26" t="s">
        <v>147</v>
      </c>
      <c r="B26" t="s">
        <v>31</v>
      </c>
      <c r="C26" t="s">
        <v>32</v>
      </c>
      <c r="D26" t="s">
        <v>335</v>
      </c>
      <c r="E26" s="23" t="str">
        <f>+IF(VLOOKUP(B26,main!C26:P88,10,FALSE)=0,"",VLOOKUP(B26,main!C26:P88,10,FALSE))</f>
        <v/>
      </c>
      <c r="F26" s="23" t="str">
        <f>+IF(VLOOKUP(B26,main!C26:P88,11,FALSE)=0,"",VLOOKUP(B26,main!C26:P88,11,FALSE))</f>
        <v/>
      </c>
      <c r="G26" s="23" t="str">
        <f>+IF(VLOOKUP(B26,main!C26:P88,12,FALSE)=0,"",VLOOKUP(B26,main!C26:P88,12,FALSE))</f>
        <v/>
      </c>
      <c r="H26" s="23">
        <f>+IF(VLOOKUP(B26,main!C26:P88,13,FALSE)=0,"",VLOOKUP(B26,main!C26:P88,13,FALSE))</f>
        <v>0.9</v>
      </c>
    </row>
    <row r="27" spans="1:8" x14ac:dyDescent="0.25">
      <c r="A27" t="s">
        <v>147</v>
      </c>
      <c r="B27" t="s">
        <v>34</v>
      </c>
      <c r="C27" t="s">
        <v>35</v>
      </c>
      <c r="D27" t="s">
        <v>336</v>
      </c>
      <c r="E27" s="23" t="str">
        <f>+IF(VLOOKUP(B27,main!C27:P89,10,FALSE)=0,"",VLOOKUP(B27,main!C27:P89,10,FALSE))</f>
        <v/>
      </c>
      <c r="F27" s="23" t="str">
        <f>+IF(VLOOKUP(B27,main!C27:P89,11,FALSE)=0,"",VLOOKUP(B27,main!C27:P89,11,FALSE))</f>
        <v/>
      </c>
      <c r="G27" s="23" t="str">
        <f>+IF(VLOOKUP(B27,main!C27:P89,12,FALSE)=0,"",VLOOKUP(B27,main!C27:P89,12,FALSE))</f>
        <v/>
      </c>
      <c r="H27" s="23">
        <f>+IF(VLOOKUP(B27,main!C27:P89,13,FALSE)=0,"",VLOOKUP(B27,main!C27:P89,13,FALSE))</f>
        <v>0.95</v>
      </c>
    </row>
    <row r="28" spans="1:8" x14ac:dyDescent="0.25">
      <c r="A28" t="s">
        <v>147</v>
      </c>
      <c r="B28" t="s">
        <v>37</v>
      </c>
      <c r="C28" t="s">
        <v>38</v>
      </c>
      <c r="D28" t="s">
        <v>337</v>
      </c>
      <c r="E28" s="23" t="str">
        <f>+IF(VLOOKUP(B28,main!C28:P90,10,FALSE)=0,"",VLOOKUP(B28,main!C28:P90,10,FALSE))</f>
        <v/>
      </c>
      <c r="F28" s="23" t="str">
        <f>+IF(VLOOKUP(B28,main!C28:P90,11,FALSE)=0,"",VLOOKUP(B28,main!C28:P90,11,FALSE))</f>
        <v/>
      </c>
      <c r="G28" s="23" t="str">
        <f>+IF(VLOOKUP(B28,main!C28:P90,12,FALSE)=0,"",VLOOKUP(B28,main!C28:P90,12,FALSE))</f>
        <v/>
      </c>
      <c r="H28" s="23">
        <f>+IF(VLOOKUP(B28,main!C28:P90,13,FALSE)=0,"",VLOOKUP(B28,main!C28:P90,13,FALSE))</f>
        <v>0.95</v>
      </c>
    </row>
    <row r="29" spans="1:8" x14ac:dyDescent="0.25">
      <c r="A29" t="s">
        <v>147</v>
      </c>
      <c r="B29" t="s">
        <v>39</v>
      </c>
      <c r="C29" t="s">
        <v>40</v>
      </c>
      <c r="D29" t="s">
        <v>338</v>
      </c>
      <c r="E29" s="23" t="str">
        <f>+IF(VLOOKUP(B29,main!C29:P91,10,FALSE)=0,"",VLOOKUP(B29,main!C29:P91,10,FALSE))</f>
        <v/>
      </c>
      <c r="F29" s="23" t="str">
        <f>+IF(VLOOKUP(B29,main!C29:P91,11,FALSE)=0,"",VLOOKUP(B29,main!C29:P91,11,FALSE))</f>
        <v/>
      </c>
      <c r="G29" s="23" t="str">
        <f>+IF(VLOOKUP(B29,main!C29:P91,12,FALSE)=0,"",VLOOKUP(B29,main!C29:P91,12,FALSE))</f>
        <v/>
      </c>
      <c r="H29" s="23">
        <f>+IF(VLOOKUP(B29,main!C29:P91,13,FALSE)=0,"",VLOOKUP(B29,main!C29:P91,13,FALSE))</f>
        <v>0.95</v>
      </c>
    </row>
    <row r="30" spans="1:8" x14ac:dyDescent="0.25">
      <c r="A30" t="s">
        <v>148</v>
      </c>
      <c r="B30" t="s">
        <v>42</v>
      </c>
      <c r="C30" t="s">
        <v>43</v>
      </c>
      <c r="D30" t="s">
        <v>339</v>
      </c>
      <c r="E30" s="23" t="str">
        <f>+IF(VLOOKUP(B30,main!C30:P92,10,FALSE)=0,"",VLOOKUP(B30,main!C30:P92,10,FALSE))</f>
        <v/>
      </c>
      <c r="F30" s="23" t="str">
        <f>+IF(VLOOKUP(B30,main!C30:P92,11,FALSE)=0,"",VLOOKUP(B30,main!C30:P92,11,FALSE))</f>
        <v/>
      </c>
      <c r="G30" s="23" t="str">
        <f>+IF(VLOOKUP(B30,main!C30:P92,12,FALSE)=0,"",VLOOKUP(B30,main!C30:P92,12,FALSE))</f>
        <v/>
      </c>
      <c r="H30" s="23">
        <f>+IF(VLOOKUP(B30,main!C30:P92,13,FALSE)=0,"",VLOOKUP(B30,main!C30:P92,13,FALSE))</f>
        <v>0.6</v>
      </c>
    </row>
    <row r="31" spans="1:8" x14ac:dyDescent="0.25">
      <c r="A31" t="s">
        <v>148</v>
      </c>
      <c r="B31" t="s">
        <v>44</v>
      </c>
      <c r="C31" t="s">
        <v>45</v>
      </c>
      <c r="D31" t="s">
        <v>340</v>
      </c>
      <c r="E31" s="23" t="str">
        <f>+IF(VLOOKUP(B31,main!C31:P93,10,FALSE)=0,"",VLOOKUP(B31,main!C31:P93,10,FALSE))</f>
        <v/>
      </c>
      <c r="F31" s="23" t="str">
        <f>+IF(VLOOKUP(B31,main!C31:P93,11,FALSE)=0,"",VLOOKUP(B31,main!C31:P93,11,FALSE))</f>
        <v/>
      </c>
      <c r="G31" s="23" t="str">
        <f>+IF(VLOOKUP(B31,main!C31:P93,12,FALSE)=0,"",VLOOKUP(B31,main!C31:P93,12,FALSE))</f>
        <v/>
      </c>
      <c r="H31" s="23">
        <f>+IF(VLOOKUP(B31,main!C31:P93,13,FALSE)=0,"",VLOOKUP(B31,main!C31:P93,13,FALSE))</f>
        <v>0.5</v>
      </c>
    </row>
    <row r="32" spans="1:8" x14ac:dyDescent="0.25">
      <c r="A32" t="s">
        <v>148</v>
      </c>
      <c r="B32" t="s">
        <v>46</v>
      </c>
      <c r="C32" t="s">
        <v>47</v>
      </c>
      <c r="D32" t="s">
        <v>341</v>
      </c>
      <c r="E32" s="23" t="str">
        <f>+IF(VLOOKUP(B32,main!C32:P94,10,FALSE)=0,"",VLOOKUP(B32,main!C32:P94,10,FALSE))</f>
        <v/>
      </c>
      <c r="F32" s="23" t="str">
        <f>+IF(VLOOKUP(B32,main!C32:P94,11,FALSE)=0,"",VLOOKUP(B32,main!C32:P94,11,FALSE))</f>
        <v/>
      </c>
      <c r="G32" s="23" t="str">
        <f>+IF(VLOOKUP(B32,main!C32:P94,12,FALSE)=0,"",VLOOKUP(B32,main!C32:P94,12,FALSE))</f>
        <v/>
      </c>
      <c r="H32" s="23">
        <f>+IF(VLOOKUP(B32,main!C32:P94,13,FALSE)=0,"",VLOOKUP(B32,main!C32:P94,13,FALSE))</f>
        <v>0.3</v>
      </c>
    </row>
    <row r="33" spans="1:8" x14ac:dyDescent="0.25">
      <c r="A33" t="s">
        <v>150</v>
      </c>
      <c r="B33" t="s">
        <v>53</v>
      </c>
      <c r="C33" t="s">
        <v>54</v>
      </c>
      <c r="D33" t="s">
        <v>342</v>
      </c>
      <c r="E33" s="23" t="str">
        <f>+IF(VLOOKUP(B33,main!C33:P95,10,FALSE)=0,"",VLOOKUP(B33,main!C33:P95,10,FALSE))</f>
        <v/>
      </c>
      <c r="F33" s="23" t="str">
        <f>+IF(VLOOKUP(B33,main!C33:P95,11,FALSE)=0,"",VLOOKUP(B33,main!C33:P95,11,FALSE))</f>
        <v/>
      </c>
      <c r="G33" s="23" t="str">
        <f>+IF(VLOOKUP(B33,main!C33:P95,12,FALSE)=0,"",VLOOKUP(B33,main!C33:P95,12,FALSE))</f>
        <v/>
      </c>
      <c r="H33" s="23" t="str">
        <f>+IF(VLOOKUP(B33,main!C33:P95,13,FALSE)=0,"",VLOOKUP(B33,main!C33:P95,13,FALSE))</f>
        <v/>
      </c>
    </row>
    <row r="34" spans="1:8" x14ac:dyDescent="0.25">
      <c r="A34" t="s">
        <v>150</v>
      </c>
      <c r="B34" t="s">
        <v>55</v>
      </c>
      <c r="C34" t="s">
        <v>56</v>
      </c>
      <c r="D34" t="s">
        <v>343</v>
      </c>
      <c r="E34" s="23" t="str">
        <f>+IF(VLOOKUP(B34,main!C34:P96,10,FALSE)=0,"",VLOOKUP(B34,main!C34:P96,10,FALSE))</f>
        <v/>
      </c>
      <c r="F34" s="23" t="str">
        <f>+IF(VLOOKUP(B34,main!C34:P96,11,FALSE)=0,"",VLOOKUP(B34,main!C34:P96,11,FALSE))</f>
        <v/>
      </c>
      <c r="G34" s="23" t="str">
        <f>+IF(VLOOKUP(B34,main!C34:P96,12,FALSE)=0,"",VLOOKUP(B34,main!C34:P96,12,FALSE))</f>
        <v/>
      </c>
      <c r="H34" s="23">
        <f>+IF(VLOOKUP(B34,main!C34:P96,13,FALSE)=0,"",VLOOKUP(B34,main!C34:P96,13,FALSE))</f>
        <v>0.8</v>
      </c>
    </row>
    <row r="35" spans="1:8" x14ac:dyDescent="0.25">
      <c r="A35" t="s">
        <v>158</v>
      </c>
      <c r="B35" t="s">
        <v>99</v>
      </c>
      <c r="C35" t="s">
        <v>100</v>
      </c>
      <c r="D35" t="s">
        <v>344</v>
      </c>
      <c r="E35" s="23" t="str">
        <f>+IF(VLOOKUP(B35,main!C35:P97,10,FALSE)=0,"",VLOOKUP(B35,main!C35:P97,10,FALSE))</f>
        <v/>
      </c>
      <c r="F35" s="23" t="str">
        <f>+IF(VLOOKUP(B35,main!C35:P97,11,FALSE)=0,"",VLOOKUP(B35,main!C35:P97,11,FALSE))</f>
        <v/>
      </c>
      <c r="G35" s="23" t="str">
        <f>+IF(VLOOKUP(B35,main!C35:P97,12,FALSE)=0,"",VLOOKUP(B35,main!C35:P97,12,FALSE))</f>
        <v/>
      </c>
      <c r="H35" s="23">
        <f>+IF(VLOOKUP(B35,main!C35:P97,13,FALSE)=0,"",VLOOKUP(B35,main!C35:P97,13,FALSE))</f>
        <v>0.5</v>
      </c>
    </row>
    <row r="36" spans="1:8" x14ac:dyDescent="0.25">
      <c r="A36" t="s">
        <v>158</v>
      </c>
      <c r="B36" t="s">
        <v>101</v>
      </c>
      <c r="C36" t="s">
        <v>102</v>
      </c>
      <c r="D36" t="s">
        <v>345</v>
      </c>
      <c r="E36" s="23" t="str">
        <f>+IF(VLOOKUP(B36,main!C36:P98,10,FALSE)=0,"",VLOOKUP(B36,main!C36:P98,10,FALSE))</f>
        <v/>
      </c>
      <c r="F36" s="23" t="str">
        <f>+IF(VLOOKUP(B36,main!C36:P98,11,FALSE)=0,"",VLOOKUP(B36,main!C36:P98,11,FALSE))</f>
        <v/>
      </c>
      <c r="G36" s="23" t="str">
        <f>+IF(VLOOKUP(B36,main!C36:P98,12,FALSE)=0,"",VLOOKUP(B36,main!C36:P98,12,FALSE))</f>
        <v/>
      </c>
      <c r="H36" s="23">
        <f>+IF(VLOOKUP(B36,main!C36:P98,13,FALSE)=0,"",VLOOKUP(B36,main!C36:P98,13,FALSE))</f>
        <v>0.5</v>
      </c>
    </row>
    <row r="37" spans="1:8" x14ac:dyDescent="0.25">
      <c r="A37" t="s">
        <v>158</v>
      </c>
      <c r="B37" t="s">
        <v>103</v>
      </c>
      <c r="C37" t="s">
        <v>104</v>
      </c>
      <c r="D37" t="s">
        <v>346</v>
      </c>
      <c r="E37" s="23" t="str">
        <f>+IF(VLOOKUP(B37,main!C37:P99,10,FALSE)=0,"",VLOOKUP(B37,main!C37:P99,10,FALSE))</f>
        <v/>
      </c>
      <c r="F37" s="23" t="str">
        <f>+IF(VLOOKUP(B37,main!C37:P99,11,FALSE)=0,"",VLOOKUP(B37,main!C37:P99,11,FALSE))</f>
        <v/>
      </c>
      <c r="G37" s="23" t="str">
        <f>+IF(VLOOKUP(B37,main!C37:P99,12,FALSE)=0,"",VLOOKUP(B37,main!C37:P99,12,FALSE))</f>
        <v/>
      </c>
      <c r="H37" s="23">
        <f>+IF(VLOOKUP(B37,main!C37:P99,13,FALSE)=0,"",VLOOKUP(B37,main!C37:P99,13,FALSE))</f>
        <v>0.95</v>
      </c>
    </row>
    <row r="38" spans="1:8" x14ac:dyDescent="0.25">
      <c r="A38" t="s">
        <v>149</v>
      </c>
      <c r="B38" t="s">
        <v>48</v>
      </c>
      <c r="C38" t="s">
        <v>49</v>
      </c>
      <c r="D38" t="s">
        <v>347</v>
      </c>
      <c r="E38" s="23" t="str">
        <f>+IF(VLOOKUP(B38,main!C38:P100,10,FALSE)=0,"",VLOOKUP(B38,main!C38:P100,10,FALSE))</f>
        <v/>
      </c>
      <c r="F38" s="23" t="str">
        <f>+IF(VLOOKUP(B38,main!C38:P100,11,FALSE)=0,"",VLOOKUP(B38,main!C38:P100,11,FALSE))</f>
        <v/>
      </c>
      <c r="G38" s="23" t="str">
        <f>+IF(VLOOKUP(B38,main!C38:P100,12,FALSE)=0,"",VLOOKUP(B38,main!C38:P100,12,FALSE))</f>
        <v/>
      </c>
      <c r="H38" s="23">
        <f>+IF(VLOOKUP(B38,main!C38:P100,13,FALSE)=0,"",VLOOKUP(B38,main!C38:P100,13,FALSE))</f>
        <v>0.2</v>
      </c>
    </row>
    <row r="39" spans="1:8" x14ac:dyDescent="0.25">
      <c r="A39" t="s">
        <v>149</v>
      </c>
      <c r="B39" t="s">
        <v>51</v>
      </c>
      <c r="C39" t="s">
        <v>52</v>
      </c>
      <c r="D39" t="s">
        <v>348</v>
      </c>
      <c r="E39" s="23" t="str">
        <f>+IF(VLOOKUP(B39,main!C39:P101,10,FALSE)=0,"",VLOOKUP(B39,main!C39:P101,10,FALSE))</f>
        <v/>
      </c>
      <c r="F39" s="23" t="str">
        <f>+IF(VLOOKUP(B39,main!C39:P101,11,FALSE)=0,"",VLOOKUP(B39,main!C39:P101,11,FALSE))</f>
        <v/>
      </c>
      <c r="G39" s="23" t="str">
        <f>+IF(VLOOKUP(B39,main!C39:P101,12,FALSE)=0,"",VLOOKUP(B39,main!C39:P101,12,FALSE))</f>
        <v/>
      </c>
      <c r="H39" s="23">
        <f>+IF(VLOOKUP(B39,main!C39:P101,13,FALSE)=0,"",VLOOKUP(B39,main!C39:P101,13,FALSE))</f>
        <v>0.2</v>
      </c>
    </row>
    <row r="40" spans="1:8" x14ac:dyDescent="0.25">
      <c r="A40" t="s">
        <v>159</v>
      </c>
      <c r="B40" t="s">
        <v>105</v>
      </c>
      <c r="C40" t="s">
        <v>106</v>
      </c>
      <c r="D40" t="s">
        <v>349</v>
      </c>
      <c r="E40" s="23" t="str">
        <f>+IF(VLOOKUP(B40,main!C40:P102,10,FALSE)=0,"",VLOOKUP(B40,main!C40:P102,10,FALSE))</f>
        <v/>
      </c>
      <c r="F40" s="23" t="str">
        <f>+IF(VLOOKUP(B40,main!C40:P102,11,FALSE)=0,"",VLOOKUP(B40,main!C40:P102,11,FALSE))</f>
        <v/>
      </c>
      <c r="G40" s="23" t="str">
        <f>+IF(VLOOKUP(B40,main!C40:P102,12,FALSE)=0,"",VLOOKUP(B40,main!C40:P102,12,FALSE))</f>
        <v/>
      </c>
      <c r="H40" s="23">
        <f>+IF(VLOOKUP(B40,main!C40:P102,13,FALSE)=0,"",VLOOKUP(B40,main!C40:P102,13,FALSE))</f>
        <v>0.25</v>
      </c>
    </row>
    <row r="41" spans="1:8" x14ac:dyDescent="0.25">
      <c r="A41" t="s">
        <v>160</v>
      </c>
      <c r="B41" t="s">
        <v>107</v>
      </c>
      <c r="C41" t="s">
        <v>108</v>
      </c>
      <c r="D41" t="s">
        <v>373</v>
      </c>
      <c r="E41" s="23" t="str">
        <f>+IF(VLOOKUP(B41,main!C41:P103,10,FALSE)=0,"",VLOOKUP(B41,main!C41:P103,10,FALSE))</f>
        <v/>
      </c>
      <c r="F41" s="23" t="str">
        <f>+IF(VLOOKUP(B41,main!C41:P103,11,FALSE)=0,"",VLOOKUP(B41,main!C41:P103,11,FALSE))</f>
        <v/>
      </c>
      <c r="G41" s="23" t="str">
        <f>+IF(VLOOKUP(B41,main!C41:P103,12,FALSE)=0,"",VLOOKUP(B41,main!C41:P103,12,FALSE))</f>
        <v/>
      </c>
      <c r="H41" s="23">
        <f>+IF(VLOOKUP(B41,main!C41:P103,13,FALSE)=0,"",VLOOKUP(B41,main!C41:P103,13,FALSE))</f>
        <v>0.25</v>
      </c>
    </row>
    <row r="42" spans="1:8" x14ac:dyDescent="0.25">
      <c r="A42" t="s">
        <v>160</v>
      </c>
      <c r="B42" t="s">
        <v>109</v>
      </c>
      <c r="C42" t="s">
        <v>110</v>
      </c>
      <c r="D42" t="s">
        <v>350</v>
      </c>
      <c r="E42" s="23" t="str">
        <f>+IF(VLOOKUP(B42,main!C42:P104,10,FALSE)=0,"",VLOOKUP(B42,main!C42:P104,10,FALSE))</f>
        <v/>
      </c>
      <c r="F42" s="23" t="str">
        <f>+IF(VLOOKUP(B42,main!C42:P104,11,FALSE)=0,"",VLOOKUP(B42,main!C42:P104,11,FALSE))</f>
        <v/>
      </c>
      <c r="G42" s="23" t="str">
        <f>+IF(VLOOKUP(B42,main!C42:P104,12,FALSE)=0,"",VLOOKUP(B42,main!C42:P104,12,FALSE))</f>
        <v/>
      </c>
      <c r="H42" s="23">
        <f>+IF(VLOOKUP(B42,main!C42:P104,13,FALSE)=0,"",VLOOKUP(B42,main!C42:P104,13,FALSE))</f>
        <v>0.25</v>
      </c>
    </row>
    <row r="43" spans="1:8" x14ac:dyDescent="0.25">
      <c r="A43" t="s">
        <v>160</v>
      </c>
      <c r="B43" t="s">
        <v>111</v>
      </c>
      <c r="C43" t="s">
        <v>112</v>
      </c>
      <c r="D43" t="s">
        <v>351</v>
      </c>
      <c r="E43" s="23" t="str">
        <f>+IF(VLOOKUP(B43,main!C43:P105,10,FALSE)=0,"",VLOOKUP(B43,main!C43:P105,10,FALSE))</f>
        <v/>
      </c>
      <c r="F43" s="23" t="str">
        <f>+IF(VLOOKUP(B43,main!C43:P105,11,FALSE)=0,"",VLOOKUP(B43,main!C43:P105,11,FALSE))</f>
        <v/>
      </c>
      <c r="G43" s="23" t="str">
        <f>+IF(VLOOKUP(B43,main!C43:P105,12,FALSE)=0,"",VLOOKUP(B43,main!C43:P105,12,FALSE))</f>
        <v/>
      </c>
      <c r="H43" s="23">
        <f>+IF(VLOOKUP(B43,main!C43:P105,13,FALSE)=0,"",VLOOKUP(B43,main!C43:P105,13,FALSE))</f>
        <v>0.25</v>
      </c>
    </row>
    <row r="44" spans="1:8" x14ac:dyDescent="0.25">
      <c r="A44" t="s">
        <v>160</v>
      </c>
      <c r="B44" t="s">
        <v>113</v>
      </c>
      <c r="C44" t="s">
        <v>114</v>
      </c>
      <c r="D44" t="s">
        <v>352</v>
      </c>
      <c r="E44" s="23">
        <f>+IF(VLOOKUP(B44,main!C44:P106,10,FALSE)=0,"",VLOOKUP(B44,main!C44:P106,10,FALSE))</f>
        <v>0.15</v>
      </c>
      <c r="F44" s="23">
        <f>+IF(VLOOKUP(B44,main!C44:P106,11,FALSE)=0,"",VLOOKUP(B44,main!C44:P106,11,FALSE))</f>
        <v>0.2</v>
      </c>
      <c r="G44" s="23">
        <f>+IF(VLOOKUP(B44,main!C44:P106,12,FALSE)=0,"",VLOOKUP(B44,main!C44:P106,12,FALSE))</f>
        <v>0.25</v>
      </c>
      <c r="H44" s="23">
        <f>+IF(VLOOKUP(B44,main!C44:P106,13,FALSE)=0,"",VLOOKUP(B44,main!C44:P106,13,FALSE))</f>
        <v>0.7</v>
      </c>
    </row>
    <row r="45" spans="1:8" x14ac:dyDescent="0.25">
      <c r="A45" t="s">
        <v>160</v>
      </c>
      <c r="B45" t="s">
        <v>115</v>
      </c>
      <c r="C45" t="s">
        <v>116</v>
      </c>
      <c r="D45" t="s">
        <v>353</v>
      </c>
      <c r="E45" s="23" t="str">
        <f>+IF(VLOOKUP(B45,main!C45:P107,10,FALSE)=0,"",VLOOKUP(B45,main!C45:P107,10,FALSE))</f>
        <v/>
      </c>
      <c r="F45" s="23" t="str">
        <f>+IF(VLOOKUP(B45,main!C45:P107,11,FALSE)=0,"",VLOOKUP(B45,main!C45:P107,11,FALSE))</f>
        <v/>
      </c>
      <c r="G45" s="23" t="str">
        <f>+IF(VLOOKUP(B45,main!C45:P107,12,FALSE)=0,"",VLOOKUP(B45,main!C45:P107,12,FALSE))</f>
        <v/>
      </c>
      <c r="H45" s="23">
        <f>+IF(VLOOKUP(B45,main!C45:P107,13,FALSE)=0,"",VLOOKUP(B45,main!C45:P107,13,FALSE))</f>
        <v>0.7</v>
      </c>
    </row>
    <row r="46" spans="1:8" x14ac:dyDescent="0.25">
      <c r="A46" t="s">
        <v>160</v>
      </c>
      <c r="B46" t="s">
        <v>117</v>
      </c>
      <c r="C46" t="s">
        <v>118</v>
      </c>
      <c r="D46" t="s">
        <v>354</v>
      </c>
      <c r="E46" s="23" t="str">
        <f>+IF(VLOOKUP(B46,main!C46:P108,10,FALSE)=0,"",VLOOKUP(B46,main!C46:P108,10,FALSE))</f>
        <v/>
      </c>
      <c r="F46" s="23" t="str">
        <f>+IF(VLOOKUP(B46,main!C46:P108,11,FALSE)=0,"",VLOOKUP(B46,main!C46:P108,11,FALSE))</f>
        <v/>
      </c>
      <c r="G46" s="23" t="str">
        <f>+IF(VLOOKUP(B46,main!C46:P108,12,FALSE)=0,"",VLOOKUP(B46,main!C46:P108,12,FALSE))</f>
        <v/>
      </c>
      <c r="H46" s="23">
        <f>+IF(VLOOKUP(B46,main!C46:P108,13,FALSE)=0,"",VLOOKUP(B46,main!C46:P108,13,FALSE))</f>
        <v>0.7</v>
      </c>
    </row>
    <row r="47" spans="1:8" x14ac:dyDescent="0.25">
      <c r="A47" t="s">
        <v>160</v>
      </c>
      <c r="B47" t="s">
        <v>119</v>
      </c>
      <c r="C47" t="s">
        <v>120</v>
      </c>
      <c r="D47" t="s">
        <v>355</v>
      </c>
      <c r="E47" s="23" t="str">
        <f>+IF(VLOOKUP(B47,main!C47:P109,10,FALSE)=0,"",VLOOKUP(B47,main!C47:P109,10,FALSE))</f>
        <v/>
      </c>
      <c r="F47" s="23" t="str">
        <f>+IF(VLOOKUP(B47,main!C47:P109,11,FALSE)=0,"",VLOOKUP(B47,main!C47:P109,11,FALSE))</f>
        <v/>
      </c>
      <c r="G47" s="23" t="str">
        <f>+IF(VLOOKUP(B47,main!C47:P109,12,FALSE)=0,"",VLOOKUP(B47,main!C47:P109,12,FALSE))</f>
        <v/>
      </c>
      <c r="H47" s="23">
        <f>+IF(VLOOKUP(B47,main!C47:P109,13,FALSE)=0,"",VLOOKUP(B47,main!C47:P109,13,FALSE))</f>
        <v>0.25</v>
      </c>
    </row>
    <row r="48" spans="1:8" x14ac:dyDescent="0.25">
      <c r="A48" t="s">
        <v>160</v>
      </c>
      <c r="B48" t="s">
        <v>121</v>
      </c>
      <c r="C48" t="s">
        <v>122</v>
      </c>
      <c r="D48" t="s">
        <v>356</v>
      </c>
      <c r="E48" s="23">
        <f>+IF(VLOOKUP(B48,main!C48:P110,10,FALSE)=0,"",VLOOKUP(B48,main!C48:P110,10,FALSE))</f>
        <v>0.15</v>
      </c>
      <c r="F48" s="23">
        <f>+IF(VLOOKUP(B48,main!C48:P110,11,FALSE)=0,"",VLOOKUP(B48,main!C48:P110,11,FALSE))</f>
        <v>0.2</v>
      </c>
      <c r="G48" s="23">
        <f>+IF(VLOOKUP(B48,main!C48:P110,12,FALSE)=0,"",VLOOKUP(B48,main!C48:P110,12,FALSE))</f>
        <v>0.25</v>
      </c>
      <c r="H48" s="23">
        <f>+IF(VLOOKUP(B48,main!C48:P110,13,FALSE)=0,"",VLOOKUP(B48,main!C48:P110,13,FALSE))</f>
        <v>0.2</v>
      </c>
    </row>
    <row r="49" spans="1:8" x14ac:dyDescent="0.25">
      <c r="A49" t="s">
        <v>160</v>
      </c>
      <c r="B49" t="s">
        <v>123</v>
      </c>
      <c r="C49" t="s">
        <v>124</v>
      </c>
      <c r="D49" t="s">
        <v>357</v>
      </c>
      <c r="E49" s="23">
        <f>+IF(VLOOKUP(B49,main!C49:P111,10,FALSE)=0,"",VLOOKUP(B49,main!C49:P111,10,FALSE))</f>
        <v>0.15</v>
      </c>
      <c r="F49" s="23">
        <f>+IF(VLOOKUP(B49,main!C49:P111,11,FALSE)=0,"",VLOOKUP(B49,main!C49:P111,11,FALSE))</f>
        <v>0.2</v>
      </c>
      <c r="G49" s="23">
        <f>+IF(VLOOKUP(B49,main!C49:P111,12,FALSE)=0,"",VLOOKUP(B49,main!C49:P111,12,FALSE))</f>
        <v>0.25</v>
      </c>
      <c r="H49" s="23">
        <f>+IF(VLOOKUP(B49,main!C49:P111,13,FALSE)=0,"",VLOOKUP(B49,main!C49:P111,13,FALSE))</f>
        <v>0.3</v>
      </c>
    </row>
    <row r="50" spans="1:8" x14ac:dyDescent="0.25">
      <c r="A50" t="s">
        <v>160</v>
      </c>
      <c r="B50" t="s">
        <v>125</v>
      </c>
      <c r="C50" t="s">
        <v>126</v>
      </c>
      <c r="D50" t="s">
        <v>358</v>
      </c>
      <c r="E50" s="23">
        <f>+IF(VLOOKUP(B50,main!C50:P112,10,FALSE)=0,"",VLOOKUP(B50,main!C50:P112,10,FALSE))</f>
        <v>0.15</v>
      </c>
      <c r="F50" s="23">
        <f>+IF(VLOOKUP(B50,main!C50:P112,11,FALSE)=0,"",VLOOKUP(B50,main!C50:P112,11,FALSE))</f>
        <v>0.2</v>
      </c>
      <c r="G50" s="23">
        <f>+IF(VLOOKUP(B50,main!C50:P112,12,FALSE)=0,"",VLOOKUP(B50,main!C50:P112,12,FALSE))</f>
        <v>0.25</v>
      </c>
      <c r="H50" s="23">
        <f>+IF(VLOOKUP(B50,main!C50:P112,13,FALSE)=0,"",VLOOKUP(B50,main!C50:P112,13,FALSE))</f>
        <v>0.3</v>
      </c>
    </row>
    <row r="51" spans="1:8" x14ac:dyDescent="0.25">
      <c r="A51" t="s">
        <v>161</v>
      </c>
      <c r="B51" t="s">
        <v>140</v>
      </c>
      <c r="C51" t="s">
        <v>69</v>
      </c>
      <c r="D51" t="s">
        <v>359</v>
      </c>
      <c r="E51" s="23" t="str">
        <f>+IF(VLOOKUP(B51,main!C51:P113,10,FALSE)=0,"",VLOOKUP(B51,main!C51:P113,10,FALSE))</f>
        <v/>
      </c>
      <c r="F51" s="23" t="str">
        <f>+IF(VLOOKUP(B51,main!C51:P113,11,FALSE)=0,"",VLOOKUP(B51,main!C51:P113,11,FALSE))</f>
        <v/>
      </c>
      <c r="G51" s="23" t="str">
        <f>+IF(VLOOKUP(B51,main!C51:P113,12,FALSE)=0,"",VLOOKUP(B51,main!C51:P113,12,FALSE))</f>
        <v/>
      </c>
      <c r="H51" s="23">
        <f>+IF(VLOOKUP(B51,main!C51:P113,13,FALSE)=0,"",VLOOKUP(B51,main!C51:P113,13,FALSE))</f>
        <v>0.85</v>
      </c>
    </row>
    <row r="52" spans="1:8" x14ac:dyDescent="0.25">
      <c r="A52" t="s">
        <v>161</v>
      </c>
      <c r="B52" t="s">
        <v>141</v>
      </c>
      <c r="C52" t="s">
        <v>142</v>
      </c>
      <c r="D52" t="s">
        <v>360</v>
      </c>
      <c r="E52" s="23" t="str">
        <f>+IF(VLOOKUP(B52,main!C52:P114,10,FALSE)=0,"",VLOOKUP(B52,main!C52:P114,10,FALSE))</f>
        <v/>
      </c>
      <c r="F52" s="23" t="str">
        <f>+IF(VLOOKUP(B52,main!C52:P114,11,FALSE)=0,"",VLOOKUP(B52,main!C52:P114,11,FALSE))</f>
        <v/>
      </c>
      <c r="G52" s="23" t="str">
        <f>+IF(VLOOKUP(B52,main!C52:P114,12,FALSE)=0,"",VLOOKUP(B52,main!C52:P114,12,FALSE))</f>
        <v/>
      </c>
      <c r="H52" s="23">
        <f>+IF(VLOOKUP(B52,main!C52:P114,13,FALSE)=0,"",VLOOKUP(B52,main!C52:P114,13,FALSE))</f>
        <v>0.9</v>
      </c>
    </row>
    <row r="53" spans="1:8" x14ac:dyDescent="0.25">
      <c r="A53" t="s">
        <v>152</v>
      </c>
      <c r="B53" t="s">
        <v>58</v>
      </c>
      <c r="C53" t="s">
        <v>59</v>
      </c>
      <c r="D53" t="s">
        <v>361</v>
      </c>
      <c r="E53" s="23" t="str">
        <f>+IF(VLOOKUP(B53,main!C53:P115,10,FALSE)=0,"",VLOOKUP(B53,main!C53:P115,10,FALSE))</f>
        <v/>
      </c>
      <c r="F53" s="23" t="str">
        <f>+IF(VLOOKUP(B53,main!C53:P115,11,FALSE)=0,"",VLOOKUP(B53,main!C53:P115,11,FALSE))</f>
        <v/>
      </c>
      <c r="G53" s="23" t="str">
        <f>+IF(VLOOKUP(B53,main!C53:P115,12,FALSE)=0,"",VLOOKUP(B53,main!C53:P115,12,FALSE))</f>
        <v/>
      </c>
      <c r="H53" s="23">
        <f>+IF(VLOOKUP(B53,main!C53:P115,13,FALSE)=0,"",VLOOKUP(B53,main!C53:P115,13,FALSE))</f>
        <v>1</v>
      </c>
    </row>
    <row r="54" spans="1:8" x14ac:dyDescent="0.25">
      <c r="A54" t="s">
        <v>152</v>
      </c>
      <c r="B54" t="s">
        <v>60</v>
      </c>
      <c r="C54" t="s">
        <v>61</v>
      </c>
      <c r="D54" t="s">
        <v>362</v>
      </c>
      <c r="E54" s="23" t="str">
        <f>+IF(VLOOKUP(B54,main!C54:P116,10,FALSE)=0,"",VLOOKUP(B54,main!C54:P116,10,FALSE))</f>
        <v/>
      </c>
      <c r="F54" s="23" t="str">
        <f>+IF(VLOOKUP(B54,main!C54:P116,11,FALSE)=0,"",VLOOKUP(B54,main!C54:P116,11,FALSE))</f>
        <v/>
      </c>
      <c r="G54" s="23" t="str">
        <f>+IF(VLOOKUP(B54,main!C54:P116,12,FALSE)=0,"",VLOOKUP(B54,main!C54:P116,12,FALSE))</f>
        <v/>
      </c>
      <c r="H54" s="23">
        <f>+IF(VLOOKUP(B54,main!C54:P116,13,FALSE)=0,"",VLOOKUP(B54,main!C54:P116,13,FALSE))</f>
        <v>1</v>
      </c>
    </row>
    <row r="55" spans="1:8" x14ac:dyDescent="0.25">
      <c r="A55" t="s">
        <v>152</v>
      </c>
      <c r="B55" t="s">
        <v>62</v>
      </c>
      <c r="C55" t="s">
        <v>63</v>
      </c>
      <c r="D55" t="s">
        <v>363</v>
      </c>
      <c r="E55" s="23" t="str">
        <f>+IF(VLOOKUP(B55,main!C55:P117,10,FALSE)=0,"",VLOOKUP(B55,main!C55:P117,10,FALSE))</f>
        <v/>
      </c>
      <c r="F55" s="23" t="str">
        <f>+IF(VLOOKUP(B55,main!C55:P117,11,FALSE)=0,"",VLOOKUP(B55,main!C55:P117,11,FALSE))</f>
        <v/>
      </c>
      <c r="G55" s="23" t="str">
        <f>+IF(VLOOKUP(B55,main!C55:P117,12,FALSE)=0,"",VLOOKUP(B55,main!C55:P117,12,FALSE))</f>
        <v/>
      </c>
      <c r="H55" s="23">
        <f>+IF(VLOOKUP(B55,main!C55:P117,13,FALSE)=0,"",VLOOKUP(B55,main!C55:P117,13,FALSE))</f>
        <v>1</v>
      </c>
    </row>
    <row r="56" spans="1:8" x14ac:dyDescent="0.25">
      <c r="A56" t="s">
        <v>153</v>
      </c>
      <c r="B56" t="s">
        <v>64</v>
      </c>
      <c r="C56" t="s">
        <v>65</v>
      </c>
      <c r="D56" t="s">
        <v>364</v>
      </c>
      <c r="E56" s="23" t="str">
        <f>+IF(VLOOKUP(B56,main!C56:P118,10,FALSE)=0,"",VLOOKUP(B56,main!C56:P118,10,FALSE))</f>
        <v/>
      </c>
      <c r="F56" s="23" t="str">
        <f>+IF(VLOOKUP(B56,main!C56:P118,11,FALSE)=0,"",VLOOKUP(B56,main!C56:P118,11,FALSE))</f>
        <v/>
      </c>
      <c r="G56" s="23" t="str">
        <f>+IF(VLOOKUP(B56,main!C56:P118,12,FALSE)=0,"",VLOOKUP(B56,main!C56:P118,12,FALSE))</f>
        <v/>
      </c>
      <c r="H56" s="23">
        <f>+IF(VLOOKUP(B56,main!C56:P118,13,FALSE)=0,"",VLOOKUP(B56,main!C56:P118,13,FALSE))</f>
        <v>0.3</v>
      </c>
    </row>
    <row r="57" spans="1:8" x14ac:dyDescent="0.25">
      <c r="A57" t="s">
        <v>153</v>
      </c>
      <c r="B57" t="s">
        <v>66</v>
      </c>
      <c r="C57" t="s">
        <v>67</v>
      </c>
      <c r="D57" t="s">
        <v>365</v>
      </c>
      <c r="E57" s="23">
        <f>+IF(VLOOKUP(B57,main!C57:P119,10,FALSE)=0,"",VLOOKUP(B57,main!C57:P119,10,FALSE))</f>
        <v>0.2</v>
      </c>
      <c r="F57" s="23">
        <f>+IF(VLOOKUP(B57,main!C57:P119,11,FALSE)=0,"",VLOOKUP(B57,main!C57:P119,11,FALSE))</f>
        <v>0.23</v>
      </c>
      <c r="G57" s="23">
        <f>+IF(VLOOKUP(B57,main!C57:P119,12,FALSE)=0,"",VLOOKUP(B57,main!C57:P119,12,FALSE))</f>
        <v>0.25</v>
      </c>
      <c r="H57" s="23">
        <f>+IF(VLOOKUP(B57,main!C57:P119,13,FALSE)=0,"",VLOOKUP(B57,main!C57:P119,13,FALSE))</f>
        <v>0.95</v>
      </c>
    </row>
    <row r="58" spans="1:8" x14ac:dyDescent="0.25">
      <c r="A58" t="s">
        <v>153</v>
      </c>
      <c r="B58" t="s">
        <v>68</v>
      </c>
      <c r="C58" t="s">
        <v>69</v>
      </c>
      <c r="D58" t="s">
        <v>366</v>
      </c>
      <c r="E58" s="23">
        <f>+IF(VLOOKUP(B58,main!C58:P120,10,FALSE)=0,"",VLOOKUP(B58,main!C58:P120,10,FALSE))</f>
        <v>0.5</v>
      </c>
      <c r="F58" s="23">
        <f>+IF(VLOOKUP(B58,main!C58:P120,11,FALSE)=0,"",VLOOKUP(B58,main!C58:P120,11,FALSE))</f>
        <v>0.53</v>
      </c>
      <c r="G58" s="23">
        <f>+IF(VLOOKUP(B58,main!C58:P120,12,FALSE)=0,"",VLOOKUP(B58,main!C58:P120,12,FALSE))</f>
        <v>0.55000000000000004</v>
      </c>
      <c r="H58" s="23">
        <f>+IF(VLOOKUP(B58,main!C58:P120,13,FALSE)=0,"",VLOOKUP(B58,main!C58:P120,13,FALSE))</f>
        <v>0.85</v>
      </c>
    </row>
    <row r="59" spans="1:8" x14ac:dyDescent="0.25">
      <c r="A59" t="s">
        <v>153</v>
      </c>
      <c r="B59" t="s">
        <v>71</v>
      </c>
      <c r="C59" t="s">
        <v>72</v>
      </c>
      <c r="D59" t="s">
        <v>367</v>
      </c>
      <c r="E59" s="23">
        <f>+IF(VLOOKUP(B59,main!C59:P121,10,FALSE)=0,"",VLOOKUP(B59,main!C59:P121,10,FALSE))</f>
        <v>0.5</v>
      </c>
      <c r="F59" s="23">
        <f>+IF(VLOOKUP(B59,main!C59:P121,11,FALSE)=0,"",VLOOKUP(B59,main!C59:P121,11,FALSE))</f>
        <v>0.6</v>
      </c>
      <c r="G59" s="23">
        <f>+IF(VLOOKUP(B59,main!C59:P121,12,FALSE)=0,"",VLOOKUP(B59,main!C59:P121,12,FALSE))</f>
        <v>0.65</v>
      </c>
      <c r="H59" s="23">
        <f>+IF(VLOOKUP(B59,main!C59:P121,13,FALSE)=0,"",VLOOKUP(B59,main!C59:P121,13,FALSE))</f>
        <v>0.85</v>
      </c>
    </row>
    <row r="60" spans="1:8" x14ac:dyDescent="0.25">
      <c r="A60" t="s">
        <v>153</v>
      </c>
      <c r="B60" t="s">
        <v>74</v>
      </c>
      <c r="C60" t="s">
        <v>75</v>
      </c>
      <c r="D60" t="s">
        <v>368</v>
      </c>
      <c r="E60" s="23">
        <f>+IF(VLOOKUP(B60,main!C60:P122,10,FALSE)=0,"",VLOOKUP(B60,main!C60:P122,10,FALSE))</f>
        <v>0.5</v>
      </c>
      <c r="F60" s="23">
        <f>+IF(VLOOKUP(B60,main!C60:P122,11,FALSE)=0,"",VLOOKUP(B60,main!C60:P122,11,FALSE))</f>
        <v>0.53</v>
      </c>
      <c r="G60" s="23">
        <f>+IF(VLOOKUP(B60,main!C60:P122,12,FALSE)=0,"",VLOOKUP(B60,main!C60:P122,12,FALSE))</f>
        <v>0.55000000000000004</v>
      </c>
      <c r="H60" s="23">
        <f>+IF(VLOOKUP(B60,main!C60:P122,13,FALSE)=0,"",VLOOKUP(B60,main!C60:P122,13,FALSE))</f>
        <v>0.85</v>
      </c>
    </row>
    <row r="61" spans="1:8" x14ac:dyDescent="0.25">
      <c r="A61" t="s">
        <v>153</v>
      </c>
      <c r="B61" t="s">
        <v>76</v>
      </c>
      <c r="C61" t="s">
        <v>77</v>
      </c>
      <c r="D61" t="s">
        <v>369</v>
      </c>
      <c r="E61" s="23">
        <f>+IF(VLOOKUP(B61,main!C61:P123,10,FALSE)=0,"",VLOOKUP(B61,main!C61:P123,10,FALSE))</f>
        <v>0.3</v>
      </c>
      <c r="F61" s="23">
        <f>+IF(VLOOKUP(B61,main!C61:P123,11,FALSE)=0,"",VLOOKUP(B61,main!C61:P123,11,FALSE))</f>
        <v>0.33</v>
      </c>
      <c r="G61" s="23">
        <f>+IF(VLOOKUP(B61,main!C61:P123,12,FALSE)=0,"",VLOOKUP(B61,main!C61:P123,12,FALSE))</f>
        <v>0.35</v>
      </c>
      <c r="H61" s="23">
        <f>+IF(VLOOKUP(B61,main!C61:P123,13,FALSE)=0,"",VLOOKUP(B61,main!C61:P123,13,FALSE))</f>
        <v>1</v>
      </c>
    </row>
    <row r="62" spans="1:8" x14ac:dyDescent="0.25">
      <c r="A62" t="s">
        <v>153</v>
      </c>
      <c r="B62" t="s">
        <v>78</v>
      </c>
      <c r="C62" t="s">
        <v>79</v>
      </c>
      <c r="D62" t="s">
        <v>370</v>
      </c>
      <c r="E62" s="23">
        <f>+IF(VLOOKUP(B62,main!C62:P124,10,FALSE)=0,"",VLOOKUP(B62,main!C62:P124,10,FALSE))</f>
        <v>0.3</v>
      </c>
      <c r="F62" s="23">
        <f>+IF(VLOOKUP(B62,main!C62:P124,11,FALSE)=0,"",VLOOKUP(B62,main!C62:P124,11,FALSE))</f>
        <v>0.33</v>
      </c>
      <c r="G62" s="23">
        <f>+IF(VLOOKUP(B62,main!C62:P124,12,FALSE)=0,"",VLOOKUP(B62,main!C62:P124,12,FALSE))</f>
        <v>0.35</v>
      </c>
      <c r="H62" s="23">
        <f>+IF(VLOOKUP(B62,main!C62:P124,13,FALSE)=0,"",VLOOKUP(B62,main!C62:P124,13,FALSE))</f>
        <v>0.95</v>
      </c>
    </row>
  </sheetData>
  <autoFilter ref="E1:H62" xr:uid="{1CB6D802-2A41-42EC-BC6C-43AD8F9BB1E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2024-11-07T00:00:17Z</dcterms:modified>
  <cp:category/>
  <cp:contentStatus/>
</cp:coreProperties>
</file>