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ro\OneDrive - Universidad de La Rioja\CARPETA DE TRABAJO\strategies_arbitrary_dvfield\results-length\results_length_random_150\"/>
    </mc:Choice>
  </mc:AlternateContent>
  <xr:revisionPtr revIDLastSave="120" documentId="8_{2B4342E2-EA31-4AF5-8B05-140BCC15BB39}" xr6:coauthVersionLast="45" xr6:coauthVersionMax="45" xr10:uidLastSave="{ED105C75-A3FF-42D2-9BE0-D9B9416BC42E}"/>
  <bookViews>
    <workbookView xWindow="990" yWindow="-120" windowWidth="19620" windowHeight="11760" activeTab="2" xr2:uid="{4FC1F181-694C-4E98-AEB6-3C736B56A3FE}"/>
  </bookViews>
  <sheets>
    <sheet name="150_0.2" sheetId="2" r:id="rId1"/>
    <sheet name="150_0.4" sheetId="3" r:id="rId2"/>
    <sheet name="150_0.6" sheetId="4" r:id="rId3"/>
    <sheet name="150_0.8" sheetId="5" r:id="rId4"/>
  </sheets>
  <definedNames>
    <definedName name="DatosExternos_1" localSheetId="0" hidden="1">'150_0.2'!$A$1:$AJ$21</definedName>
    <definedName name="DatosExternos_1" localSheetId="1" hidden="1">'150_0.4'!$A$1:$AJ$21</definedName>
    <definedName name="DatosExternos_1" localSheetId="2" hidden="1">'150_0.6'!$A$1:$AJ$21</definedName>
    <definedName name="DatosExternos_1" localSheetId="3" hidden="1">'150_0.8'!$A$1:$AJ$21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3" i="5" l="1"/>
  <c r="AL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3" i="5"/>
  <c r="AM23" i="4"/>
  <c r="AL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3" i="4"/>
  <c r="AM23" i="3"/>
  <c r="AL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3" i="3"/>
  <c r="AM23" i="2"/>
  <c r="AL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23" i="2"/>
  <c r="AJ44" i="2" l="1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J25" i="2"/>
  <c r="AJ46" i="2" s="1"/>
  <c r="AI25" i="2"/>
  <c r="AI46" i="2" s="1"/>
  <c r="AH25" i="2"/>
  <c r="AH46" i="2" s="1"/>
  <c r="AG25" i="2"/>
  <c r="AG46" i="2" s="1"/>
  <c r="AF25" i="2"/>
  <c r="AF46" i="2" s="1"/>
  <c r="AE25" i="2"/>
  <c r="AE46" i="2" s="1"/>
  <c r="AD25" i="2"/>
  <c r="AD46" i="2" s="1"/>
  <c r="AC25" i="2"/>
  <c r="AC46" i="2" s="1"/>
  <c r="AB25" i="2"/>
  <c r="AB46" i="2" s="1"/>
  <c r="AA25" i="2"/>
  <c r="AA46" i="2" s="1"/>
  <c r="Z25" i="2"/>
  <c r="Z46" i="2" s="1"/>
  <c r="Y25" i="2"/>
  <c r="Y46" i="2" s="1"/>
  <c r="X25" i="2"/>
  <c r="X46" i="2" s="1"/>
  <c r="W25" i="2"/>
  <c r="W46" i="2" s="1"/>
  <c r="V25" i="2"/>
  <c r="V46" i="2" s="1"/>
  <c r="U25" i="2"/>
  <c r="U46" i="2" s="1"/>
  <c r="T25" i="2"/>
  <c r="T46" i="2" s="1"/>
  <c r="S25" i="2"/>
  <c r="S46" i="2" s="1"/>
  <c r="R25" i="2"/>
  <c r="R46" i="2" s="1"/>
  <c r="Q25" i="2"/>
  <c r="Q46" i="2" s="1"/>
  <c r="P25" i="2"/>
  <c r="P46" i="2" s="1"/>
  <c r="O25" i="2"/>
  <c r="O46" i="2" s="1"/>
  <c r="N25" i="2"/>
  <c r="N46" i="2" s="1"/>
  <c r="M25" i="2"/>
  <c r="M46" i="2" s="1"/>
  <c r="L25" i="2"/>
  <c r="L46" i="2" s="1"/>
  <c r="K25" i="2"/>
  <c r="K46" i="2" s="1"/>
  <c r="J25" i="2"/>
  <c r="J46" i="2" s="1"/>
  <c r="I25" i="2"/>
  <c r="I46" i="2" s="1"/>
  <c r="H25" i="2"/>
  <c r="H46" i="2" s="1"/>
  <c r="G25" i="2"/>
  <c r="G46" i="2" s="1"/>
  <c r="F25" i="2"/>
  <c r="F46" i="2" s="1"/>
  <c r="E25" i="2"/>
  <c r="E46" i="2" s="1"/>
  <c r="D25" i="2"/>
  <c r="D46" i="2" s="1"/>
  <c r="C25" i="2"/>
  <c r="C46" i="2" s="1"/>
  <c r="B25" i="2"/>
  <c r="B46" i="2" s="1"/>
  <c r="A25" i="2"/>
  <c r="A46" i="2" s="1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J25" i="3"/>
  <c r="AJ46" i="3" s="1"/>
  <c r="AI25" i="3"/>
  <c r="AI46" i="3" s="1"/>
  <c r="AH25" i="3"/>
  <c r="AH46" i="3" s="1"/>
  <c r="AG25" i="3"/>
  <c r="AG46" i="3" s="1"/>
  <c r="AF25" i="3"/>
  <c r="AF46" i="3" s="1"/>
  <c r="AE25" i="3"/>
  <c r="AE46" i="3" s="1"/>
  <c r="AD25" i="3"/>
  <c r="AD46" i="3" s="1"/>
  <c r="AC25" i="3"/>
  <c r="AC46" i="3" s="1"/>
  <c r="AB25" i="3"/>
  <c r="AB46" i="3" s="1"/>
  <c r="AA25" i="3"/>
  <c r="AA46" i="3" s="1"/>
  <c r="Z25" i="3"/>
  <c r="Z46" i="3" s="1"/>
  <c r="Y25" i="3"/>
  <c r="Y46" i="3" s="1"/>
  <c r="X25" i="3"/>
  <c r="X46" i="3" s="1"/>
  <c r="W25" i="3"/>
  <c r="W46" i="3" s="1"/>
  <c r="V25" i="3"/>
  <c r="V46" i="3" s="1"/>
  <c r="U25" i="3"/>
  <c r="U46" i="3" s="1"/>
  <c r="T25" i="3"/>
  <c r="T46" i="3" s="1"/>
  <c r="S25" i="3"/>
  <c r="S46" i="3" s="1"/>
  <c r="R25" i="3"/>
  <c r="R46" i="3" s="1"/>
  <c r="Q25" i="3"/>
  <c r="Q46" i="3" s="1"/>
  <c r="P25" i="3"/>
  <c r="P46" i="3" s="1"/>
  <c r="O25" i="3"/>
  <c r="O46" i="3" s="1"/>
  <c r="N25" i="3"/>
  <c r="N46" i="3" s="1"/>
  <c r="M25" i="3"/>
  <c r="M46" i="3" s="1"/>
  <c r="L25" i="3"/>
  <c r="L46" i="3" s="1"/>
  <c r="K25" i="3"/>
  <c r="K46" i="3" s="1"/>
  <c r="J25" i="3"/>
  <c r="J46" i="3" s="1"/>
  <c r="I25" i="3"/>
  <c r="I46" i="3" s="1"/>
  <c r="H25" i="3"/>
  <c r="H46" i="3" s="1"/>
  <c r="G25" i="3"/>
  <c r="G46" i="3" s="1"/>
  <c r="F25" i="3"/>
  <c r="F46" i="3" s="1"/>
  <c r="E25" i="3"/>
  <c r="E46" i="3" s="1"/>
  <c r="D25" i="3"/>
  <c r="D46" i="3" s="1"/>
  <c r="C25" i="3"/>
  <c r="C46" i="3" s="1"/>
  <c r="B25" i="3"/>
  <c r="B46" i="3" s="1"/>
  <c r="A25" i="3"/>
  <c r="A46" i="3" s="1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J46" i="4" s="1"/>
  <c r="AI25" i="4"/>
  <c r="AI46" i="4" s="1"/>
  <c r="AH25" i="4"/>
  <c r="AH46" i="4" s="1"/>
  <c r="AG25" i="4"/>
  <c r="AG46" i="4" s="1"/>
  <c r="AF25" i="4"/>
  <c r="AF46" i="4" s="1"/>
  <c r="AE25" i="4"/>
  <c r="AE46" i="4" s="1"/>
  <c r="AD25" i="4"/>
  <c r="AD46" i="4" s="1"/>
  <c r="AC25" i="4"/>
  <c r="AC46" i="4" s="1"/>
  <c r="AB25" i="4"/>
  <c r="AB46" i="4" s="1"/>
  <c r="AA25" i="4"/>
  <c r="AA46" i="4" s="1"/>
  <c r="Z25" i="4"/>
  <c r="Z46" i="4" s="1"/>
  <c r="Y25" i="4"/>
  <c r="Y46" i="4" s="1"/>
  <c r="X25" i="4"/>
  <c r="X46" i="4" s="1"/>
  <c r="W25" i="4"/>
  <c r="W46" i="4" s="1"/>
  <c r="V25" i="4"/>
  <c r="V46" i="4" s="1"/>
  <c r="U25" i="4"/>
  <c r="U46" i="4" s="1"/>
  <c r="T25" i="4"/>
  <c r="T46" i="4" s="1"/>
  <c r="S25" i="4"/>
  <c r="S46" i="4" s="1"/>
  <c r="R25" i="4"/>
  <c r="R46" i="4" s="1"/>
  <c r="Q25" i="4"/>
  <c r="Q46" i="4" s="1"/>
  <c r="P25" i="4"/>
  <c r="P46" i="4" s="1"/>
  <c r="O25" i="4"/>
  <c r="O46" i="4" s="1"/>
  <c r="N25" i="4"/>
  <c r="N46" i="4" s="1"/>
  <c r="M25" i="4"/>
  <c r="M46" i="4" s="1"/>
  <c r="L25" i="4"/>
  <c r="L46" i="4" s="1"/>
  <c r="K25" i="4"/>
  <c r="K46" i="4" s="1"/>
  <c r="J25" i="4"/>
  <c r="J46" i="4" s="1"/>
  <c r="I25" i="4"/>
  <c r="I46" i="4" s="1"/>
  <c r="H25" i="4"/>
  <c r="H46" i="4" s="1"/>
  <c r="G25" i="4"/>
  <c r="G46" i="4" s="1"/>
  <c r="F25" i="4"/>
  <c r="F46" i="4" s="1"/>
  <c r="E25" i="4"/>
  <c r="E46" i="4" s="1"/>
  <c r="D25" i="4"/>
  <c r="D46" i="4" s="1"/>
  <c r="C25" i="4"/>
  <c r="C46" i="4" s="1"/>
  <c r="B25" i="4"/>
  <c r="B46" i="4" s="1"/>
  <c r="A25" i="4"/>
  <c r="A46" i="4" s="1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J25" i="5"/>
  <c r="AJ46" i="5" s="1"/>
  <c r="AI25" i="5"/>
  <c r="AI46" i="5" s="1"/>
  <c r="AH25" i="5"/>
  <c r="AH46" i="5" s="1"/>
  <c r="AG25" i="5"/>
  <c r="AG46" i="5" s="1"/>
  <c r="AF25" i="5"/>
  <c r="AF46" i="5" s="1"/>
  <c r="AE25" i="5"/>
  <c r="AE46" i="5" s="1"/>
  <c r="AD25" i="5"/>
  <c r="AD46" i="5" s="1"/>
  <c r="AC25" i="5"/>
  <c r="AC46" i="5" s="1"/>
  <c r="AB25" i="5"/>
  <c r="AB46" i="5" s="1"/>
  <c r="AA25" i="5"/>
  <c r="AA46" i="5" s="1"/>
  <c r="Z25" i="5"/>
  <c r="Z46" i="5" s="1"/>
  <c r="Y25" i="5"/>
  <c r="Y46" i="5" s="1"/>
  <c r="X25" i="5"/>
  <c r="X46" i="5" s="1"/>
  <c r="W25" i="5"/>
  <c r="W46" i="5" s="1"/>
  <c r="V25" i="5"/>
  <c r="V46" i="5" s="1"/>
  <c r="U25" i="5"/>
  <c r="U46" i="5" s="1"/>
  <c r="T25" i="5"/>
  <c r="T46" i="5" s="1"/>
  <c r="S25" i="5"/>
  <c r="S46" i="5" s="1"/>
  <c r="R25" i="5"/>
  <c r="R46" i="5" s="1"/>
  <c r="Q25" i="5"/>
  <c r="Q46" i="5" s="1"/>
  <c r="P25" i="5"/>
  <c r="P46" i="5" s="1"/>
  <c r="O25" i="5"/>
  <c r="O46" i="5" s="1"/>
  <c r="N25" i="5"/>
  <c r="N46" i="5" s="1"/>
  <c r="M25" i="5"/>
  <c r="M46" i="5" s="1"/>
  <c r="L25" i="5"/>
  <c r="L46" i="5" s="1"/>
  <c r="K25" i="5"/>
  <c r="K46" i="5" s="1"/>
  <c r="J25" i="5"/>
  <c r="J46" i="5" s="1"/>
  <c r="I25" i="5"/>
  <c r="I46" i="5" s="1"/>
  <c r="H25" i="5"/>
  <c r="H46" i="5" s="1"/>
  <c r="G25" i="5"/>
  <c r="G46" i="5" s="1"/>
  <c r="F25" i="5"/>
  <c r="F46" i="5" s="1"/>
  <c r="E25" i="5"/>
  <c r="E46" i="5" s="1"/>
  <c r="D25" i="5"/>
  <c r="D46" i="5" s="1"/>
  <c r="C25" i="5"/>
  <c r="C46" i="5" s="1"/>
  <c r="B25" i="5"/>
  <c r="B46" i="5" s="1"/>
  <c r="A25" i="5"/>
  <c r="A46" i="5" s="1"/>
  <c r="AL3" i="5" l="1"/>
  <c r="AM3" i="5"/>
  <c r="AL4" i="5"/>
  <c r="AM4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L21" i="5"/>
  <c r="AM21" i="5"/>
  <c r="AM2" i="5"/>
  <c r="AL2" i="5"/>
  <c r="AL3" i="4"/>
  <c r="AM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L21" i="4"/>
  <c r="AM21" i="4"/>
  <c r="AM2" i="4"/>
  <c r="AL2" i="4"/>
  <c r="AL3" i="3"/>
  <c r="AM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M2" i="3"/>
  <c r="AL2" i="3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M2" i="2"/>
  <c r="A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C8E155-9AD8-4199-9723-DDCCC08C429B}" keepAlive="1" name="Consulta - results_length_random_150_0 2" description="Conexión a la consulta 'results_length_random_150_0 2' en el libro." type="5" refreshedVersion="6" background="1" saveData="1">
    <dbPr connection="Provider=Microsoft.Mashup.OleDb.1;Data Source=$Workbook$;Location=results_length_random_150_0 2;Extended Properties=&quot;&quot;" command="SELECT * FROM [results_length_random_150_0 2]"/>
  </connection>
  <connection id="2" xr16:uid="{F5C37666-6F99-44E2-B1D2-505C9BE202EE}" keepAlive="1" name="Consulta - results_length_random_150_0 4" description="Conexión a la consulta 'results_length_random_150_0 4' en el libro." type="5" refreshedVersion="6" background="1" saveData="1">
    <dbPr connection="Provider=Microsoft.Mashup.OleDb.1;Data Source=$Workbook$;Location=results_length_random_150_0 4;Extended Properties=&quot;&quot;" command="SELECT * FROM [results_length_random_150_0 4]"/>
  </connection>
  <connection id="3" xr16:uid="{544D2735-C6FD-4FBA-9610-58A84B229EDF}" keepAlive="1" name="Consulta - results_length_random_150_0 6" description="Conexión a la consulta 'results_length_random_150_0 6' en el libro." type="5" refreshedVersion="6" background="1" saveData="1">
    <dbPr connection="Provider=Microsoft.Mashup.OleDb.1;Data Source=$Workbook$;Location=results_length_random_150_0 6;Extended Properties=&quot;&quot;" command="SELECT * FROM [results_length_random_150_0 6]"/>
  </connection>
  <connection id="4" xr16:uid="{270484A9-A41D-416F-BD46-36B2EC0A35C8}" keepAlive="1" name="Consulta - results_length_random_150_0 8" description="Conexión a la consulta 'results_length_random_150_0 8' en el libro." type="5" refreshedVersion="6" background="1" saveData="1">
    <dbPr connection="Provider=Microsoft.Mashup.OleDb.1;Data Source=$Workbook$;Location=results_length_random_150_0 8;Extended Properties=&quot;&quot;" command="SELECT * FROM [results_length_random_150_0 8]"/>
  </connection>
</connections>
</file>

<file path=xl/sharedStrings.xml><?xml version="1.0" encoding="utf-8"?>
<sst xmlns="http://schemas.openxmlformats.org/spreadsheetml/2006/main" count="156" uniqueCount="39">
  <si>
    <t>s - s</t>
  </si>
  <si>
    <t>s - r</t>
  </si>
  <si>
    <t>s - i</t>
  </si>
  <si>
    <t>s - ri</t>
  </si>
  <si>
    <t>s - o</t>
  </si>
  <si>
    <t>s - ro</t>
  </si>
  <si>
    <t>r - s</t>
  </si>
  <si>
    <t>r - r</t>
  </si>
  <si>
    <t>r - i</t>
  </si>
  <si>
    <t>r - ri</t>
  </si>
  <si>
    <t>r - o</t>
  </si>
  <si>
    <t>r - ro</t>
  </si>
  <si>
    <t>i - s</t>
  </si>
  <si>
    <t>i - r</t>
  </si>
  <si>
    <t>i - i</t>
  </si>
  <si>
    <t>i - ri</t>
  </si>
  <si>
    <t>i - o</t>
  </si>
  <si>
    <t>i - ro</t>
  </si>
  <si>
    <t>ri - s</t>
  </si>
  <si>
    <t>ri - r</t>
  </si>
  <si>
    <t>ri - i</t>
  </si>
  <si>
    <t>ri - ri</t>
  </si>
  <si>
    <t>ri - o</t>
  </si>
  <si>
    <t>ri - ro</t>
  </si>
  <si>
    <t>o - s</t>
  </si>
  <si>
    <t>o - r</t>
  </si>
  <si>
    <t>o - i</t>
  </si>
  <si>
    <t>o - ri</t>
  </si>
  <si>
    <t>o - o</t>
  </si>
  <si>
    <t>o - ro</t>
  </si>
  <si>
    <t>ro - s</t>
  </si>
  <si>
    <t>ro - r</t>
  </si>
  <si>
    <t>ro - i</t>
  </si>
  <si>
    <t>ro - ri</t>
  </si>
  <si>
    <t>ro - o</t>
  </si>
  <si>
    <t>ro - ro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</si>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</sst>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C71327E-0599-46BC-9DD3-4A7111D8B3C8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1BEB0C-8381-4199-8FD0-EA90FCA3AB80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0EDD3D9-1802-496B-ADFB-6E854D417070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FA1DBF1-B861-4E6C-9184-29361A13903D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83ECC-49E6-4CE8-A72A-AE82653E95F5}" name="results_length_random_150_0_2" displayName="results_length_random_150_0_2" ref="A1:AJ21" tableType="queryTable" totalsRowShown="0">
  <autoFilter ref="A1:AJ21" xr:uid="{E74610FD-A192-4BDE-BC35-2CD6181E68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A47AB196-8B22-4204-87FF-D79A4175C090}" uniqueName="1" name="s - s" queryTableFieldId="1"/>
    <tableColumn id="2" xr3:uid="{0DAC2A50-488A-4CB3-8FB5-0398EAB1340C}" uniqueName="2" name="s - r" queryTableFieldId="2"/>
    <tableColumn id="3" xr3:uid="{19D55703-317C-4378-A718-33A91514A223}" uniqueName="3" name="s - i" queryTableFieldId="3"/>
    <tableColumn id="4" xr3:uid="{59D3B53B-319B-4BE0-B396-8C46BF1DCCE4}" uniqueName="4" name="s - ri" queryTableFieldId="4"/>
    <tableColumn id="5" xr3:uid="{63B0A986-B77B-4080-8438-20DE9ADBBC97}" uniqueName="5" name="s - o" queryTableFieldId="5"/>
    <tableColumn id="6" xr3:uid="{3FDBCBBD-AA4E-436E-8CC4-F5271BE09579}" uniqueName="6" name="s - ro" queryTableFieldId="6"/>
    <tableColumn id="7" xr3:uid="{32505151-3CF4-4497-9804-13C9CA6FA99A}" uniqueName="7" name="r - s" queryTableFieldId="7"/>
    <tableColumn id="8" xr3:uid="{7D7E5042-B2A3-4E62-BF55-93D0EB1E5CFF}" uniqueName="8" name="r - r" queryTableFieldId="8"/>
    <tableColumn id="9" xr3:uid="{0309E037-21EF-4942-8B08-730EF20394E1}" uniqueName="9" name="r - i" queryTableFieldId="9"/>
    <tableColumn id="10" xr3:uid="{64A74023-A78A-4057-906F-B2F911137D96}" uniqueName="10" name="r - ri" queryTableFieldId="10"/>
    <tableColumn id="11" xr3:uid="{0EEA6E98-FA0C-49E5-BD26-9D9F8E8238CB}" uniqueName="11" name="r - o" queryTableFieldId="11"/>
    <tableColumn id="12" xr3:uid="{A384BC48-8069-4DED-B5E6-5A4F9A5391A8}" uniqueName="12" name="r - ro" queryTableFieldId="12"/>
    <tableColumn id="13" xr3:uid="{B0456FB1-EB29-472F-ABA2-71073FE9BE34}" uniqueName="13" name="i - s" queryTableFieldId="13"/>
    <tableColumn id="14" xr3:uid="{175D53DA-93A1-4FF1-95FA-FB20D08B2688}" uniqueName="14" name="i - r" queryTableFieldId="14"/>
    <tableColumn id="15" xr3:uid="{5FC633C2-8D19-4658-B92F-99077B3F6F86}" uniqueName="15" name="i - i" queryTableFieldId="15"/>
    <tableColumn id="16" xr3:uid="{816F143D-EBE1-44CE-99C9-EADA422DADDE}" uniqueName="16" name="i - ri" queryTableFieldId="16"/>
    <tableColumn id="17" xr3:uid="{C1C3FF01-7FE0-451C-B80F-1095D1683719}" uniqueName="17" name="i - o" queryTableFieldId="17"/>
    <tableColumn id="18" xr3:uid="{5513A803-D0EB-4F75-A4AE-DC3612335D70}" uniqueName="18" name="i - ro" queryTableFieldId="18"/>
    <tableColumn id="19" xr3:uid="{F685B043-5892-44E5-ADBD-62FD6B95ADA8}" uniqueName="19" name="ri - s" queryTableFieldId="19"/>
    <tableColumn id="20" xr3:uid="{07EF81DF-CA01-4730-8087-DBCACDCFFFA1}" uniqueName="20" name="ri - r" queryTableFieldId="20"/>
    <tableColumn id="21" xr3:uid="{2C48291C-EF5E-4267-862A-C81D6687D6D6}" uniqueName="21" name="ri - i" queryTableFieldId="21"/>
    <tableColumn id="22" xr3:uid="{CA706877-C5BC-4066-A430-1543D9F954BC}" uniqueName="22" name="ri - ri" queryTableFieldId="22"/>
    <tableColumn id="23" xr3:uid="{FB292ED8-E883-4DE9-87D1-1C40BA87C9FC}" uniqueName="23" name="ri - o" queryTableFieldId="23"/>
    <tableColumn id="24" xr3:uid="{B3C741E7-ED1D-4A70-AB60-F4507780576C}" uniqueName="24" name="ri - ro" queryTableFieldId="24"/>
    <tableColumn id="25" xr3:uid="{A21ADE84-D03F-40BA-8927-FB657152B094}" uniqueName="25" name="o - s" queryTableFieldId="25"/>
    <tableColumn id="26" xr3:uid="{0EF91AE9-1848-4AE8-BDE3-1442F50C78E2}" uniqueName="26" name="o - r" queryTableFieldId="26"/>
    <tableColumn id="27" xr3:uid="{F0B2C76A-50EE-49E8-A8D0-A336B03EDEA0}" uniqueName="27" name="o - i" queryTableFieldId="27"/>
    <tableColumn id="28" xr3:uid="{5FB738A3-9BA8-4205-B12F-9C15CC2FDC5D}" uniqueName="28" name="o - ri" queryTableFieldId="28"/>
    <tableColumn id="29" xr3:uid="{1125B06A-E7A5-4104-AA1A-19BF895BF01B}" uniqueName="29" name="o - o" queryTableFieldId="29"/>
    <tableColumn id="30" xr3:uid="{29DA2673-ED18-4423-A3B5-C9ED57BD4A68}" uniqueName="30" name="o - ro" queryTableFieldId="30"/>
    <tableColumn id="31" xr3:uid="{46C1F83F-222E-4E05-ABB1-0A4E0EFF8FCA}" uniqueName="31" name="ro - s" queryTableFieldId="31"/>
    <tableColumn id="32" xr3:uid="{A0BCFD01-03D3-4DCF-A7F1-7AA324D0134E}" uniqueName="32" name="ro - r" queryTableFieldId="32"/>
    <tableColumn id="33" xr3:uid="{D381ECE3-472D-4B42-A578-F57E6D7E49CC}" uniqueName="33" name="ro - i" queryTableFieldId="33"/>
    <tableColumn id="34" xr3:uid="{1F2F47F0-B21C-4C92-8755-005EDBE24CE8}" uniqueName="34" name="ro - ri" queryTableFieldId="34"/>
    <tableColumn id="35" xr3:uid="{EB6EF2B2-CFBB-4F57-8361-B6D3C437A741}" uniqueName="35" name="ro - o" queryTableFieldId="35"/>
    <tableColumn id="36" xr3:uid="{D17ED3BC-4893-4627-83CC-E8B922593E5D}" uniqueName="36" name="ro - ro" queryTableFieldId="36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662F5-50C8-48E2-93D0-CA157A08B803}" name="results_length_random_150_0_4" displayName="results_length_random_150_0_4" ref="A1:AJ21" tableType="queryTable" totalsRowShown="0">
  <autoFilter ref="A1:AJ21" xr:uid="{F518E30D-7F4B-421E-B296-C9783C0F33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B0DF89A8-A247-4A5C-B2D3-361222E506E3}" uniqueName="1" name="s - s" queryTableFieldId="1"/>
    <tableColumn id="2" xr3:uid="{F57C903D-78B1-41DA-8DCC-0025C67045C3}" uniqueName="2" name="s - r" queryTableFieldId="2"/>
    <tableColumn id="3" xr3:uid="{DC1DAC56-FFC1-411D-AF24-2B67A47F90D0}" uniqueName="3" name="s - i" queryTableFieldId="3"/>
    <tableColumn id="4" xr3:uid="{199D3202-1F73-4D0A-939B-B24D18D260D9}" uniqueName="4" name="s - ri" queryTableFieldId="4"/>
    <tableColumn id="5" xr3:uid="{53035615-542C-42D5-B86B-AA61A98EAECC}" uniqueName="5" name="s - o" queryTableFieldId="5"/>
    <tableColumn id="6" xr3:uid="{4E0EE92D-E7DE-405B-A5AC-C5590418977B}" uniqueName="6" name="s - ro" queryTableFieldId="6"/>
    <tableColumn id="7" xr3:uid="{C453289F-74C1-409D-98F4-532428871BE2}" uniqueName="7" name="r - s" queryTableFieldId="7"/>
    <tableColumn id="8" xr3:uid="{EAB33D9E-EBC7-41D5-9ACA-D5490B482BBB}" uniqueName="8" name="r - r" queryTableFieldId="8"/>
    <tableColumn id="9" xr3:uid="{647895A4-C4DA-40FF-A102-17955B2C9599}" uniqueName="9" name="r - i" queryTableFieldId="9"/>
    <tableColumn id="10" xr3:uid="{0DC0EA5F-2A89-45EB-8F09-FF85C756CC6B}" uniqueName="10" name="r - ri" queryTableFieldId="10"/>
    <tableColumn id="11" xr3:uid="{F95E0CAD-A48D-4685-BB99-FEF15343FD6F}" uniqueName="11" name="r - o" queryTableFieldId="11"/>
    <tableColumn id="12" xr3:uid="{DA72E96D-72EB-4976-B35E-C739357302A2}" uniqueName="12" name="r - ro" queryTableFieldId="12"/>
    <tableColumn id="13" xr3:uid="{AD250961-01A0-4442-BF9D-9BCB8B11839E}" uniqueName="13" name="i - s" queryTableFieldId="13"/>
    <tableColumn id="14" xr3:uid="{BE5F584E-C74C-4B00-BC8A-168561047583}" uniqueName="14" name="i - r" queryTableFieldId="14"/>
    <tableColumn id="15" xr3:uid="{72662FD6-FBBE-448A-9748-99A5FEACE37D}" uniqueName="15" name="i - i" queryTableFieldId="15"/>
    <tableColumn id="16" xr3:uid="{5DD6D29A-54DC-476F-8616-0DA1ED0F8E63}" uniqueName="16" name="i - ri" queryTableFieldId="16"/>
    <tableColumn id="17" xr3:uid="{9BCBA60E-0145-41B3-8EC7-E925165C0BB2}" uniqueName="17" name="i - o" queryTableFieldId="17"/>
    <tableColumn id="18" xr3:uid="{4EB5EE0C-C014-45A0-BD7C-DF80830A0E70}" uniqueName="18" name="i - ro" queryTableFieldId="18"/>
    <tableColumn id="19" xr3:uid="{C3F1F2AF-B37A-4CE5-B939-A9A4001CE94C}" uniqueName="19" name="ri - s" queryTableFieldId="19"/>
    <tableColumn id="20" xr3:uid="{EE3E16B9-95A6-4C06-876F-001D1589C9AF}" uniqueName="20" name="ri - r" queryTableFieldId="20"/>
    <tableColumn id="21" xr3:uid="{7C082DA4-2FB1-461B-8DAB-CBCBF6498494}" uniqueName="21" name="ri - i" queryTableFieldId="21"/>
    <tableColumn id="22" xr3:uid="{A46E21BF-268C-41C2-ABA9-2E619DADE13A}" uniqueName="22" name="ri - ri" queryTableFieldId="22"/>
    <tableColumn id="23" xr3:uid="{B5AC5955-F913-484D-9CD4-D50CCD94EB81}" uniqueName="23" name="ri - o" queryTableFieldId="23"/>
    <tableColumn id="24" xr3:uid="{C3C16FCA-0A55-4250-8F10-5AB0139D506A}" uniqueName="24" name="ri - ro" queryTableFieldId="24"/>
    <tableColumn id="25" xr3:uid="{D1EE51F4-176F-4262-B6AA-66EF0B476F53}" uniqueName="25" name="o - s" queryTableFieldId="25"/>
    <tableColumn id="26" xr3:uid="{CFD9FB6B-EA96-4DF7-9E7A-0D2B2681BAC3}" uniqueName="26" name="o - r" queryTableFieldId="26"/>
    <tableColumn id="27" xr3:uid="{F5EC0057-2923-4E23-8954-981EE7AEE33B}" uniqueName="27" name="o - i" queryTableFieldId="27"/>
    <tableColumn id="28" xr3:uid="{6BD40E95-BB51-4A4E-B6AE-EFA1F6525919}" uniqueName="28" name="o - ri" queryTableFieldId="28"/>
    <tableColumn id="29" xr3:uid="{1C08096F-8D72-4F34-890F-12E2543F1E77}" uniqueName="29" name="o - o" queryTableFieldId="29"/>
    <tableColumn id="30" xr3:uid="{FC6510B8-9CC9-4106-AF21-6D048713E926}" uniqueName="30" name="o - ro" queryTableFieldId="30"/>
    <tableColumn id="31" xr3:uid="{012D48E7-E455-46D3-ACCE-DA746A1335F8}" uniqueName="31" name="ro - s" queryTableFieldId="31"/>
    <tableColumn id="32" xr3:uid="{ED23CA15-F5C7-450D-9182-93863EC2FEF7}" uniqueName="32" name="ro - r" queryTableFieldId="32"/>
    <tableColumn id="33" xr3:uid="{71E99846-3367-4690-8FE6-774EE3342B9F}" uniqueName="33" name="ro - i" queryTableFieldId="33"/>
    <tableColumn id="34" xr3:uid="{9C6F2D2C-4C13-4737-A5AD-8EC634FAAC93}" uniqueName="34" name="ro - ri" queryTableFieldId="34"/>
    <tableColumn id="35" xr3:uid="{89CF3B8F-641E-4933-9317-991E2A576014}" uniqueName="35" name="ro - o" queryTableFieldId="35"/>
    <tableColumn id="36" xr3:uid="{5C409C80-D3C5-47FA-A307-AA3B68C9B4FB}" uniqueName="36" name="ro - ro" queryTableFieldId="36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CF1DF6-5806-4812-B5C7-1B90A307FBC2}" name="results_length_random_150_0_6" displayName="results_length_random_150_0_6" ref="A1:AJ21" tableType="queryTable" totalsRowShown="0">
  <autoFilter ref="A1:AJ21" xr:uid="{2650C416-64EF-43C6-AB07-CFA4739737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D8D89BD0-C8C2-4B46-86ED-ACACF9252DE6}" uniqueName="1" name="s - s" queryTableFieldId="1"/>
    <tableColumn id="2" xr3:uid="{5034493F-DBFA-439F-A118-03E5FE6BEECE}" uniqueName="2" name="s - r" queryTableFieldId="2"/>
    <tableColumn id="3" xr3:uid="{F45B1164-2C6C-4621-8468-A0C5BD73003F}" uniqueName="3" name="s - i" queryTableFieldId="3"/>
    <tableColumn id="4" xr3:uid="{1658C2B6-EAD0-4871-BF91-F0BB93CFB304}" uniqueName="4" name="s - ri" queryTableFieldId="4"/>
    <tableColumn id="5" xr3:uid="{4299D1F4-B8E0-4289-842B-467BCF52E4F1}" uniqueName="5" name="s - o" queryTableFieldId="5"/>
    <tableColumn id="6" xr3:uid="{5F822146-478C-4690-A3CD-AAFCDC59D58D}" uniqueName="6" name="s - ro" queryTableFieldId="6"/>
    <tableColumn id="7" xr3:uid="{C79A35E9-DDC7-478A-9D34-CAFE3CE7B179}" uniqueName="7" name="r - s" queryTableFieldId="7"/>
    <tableColumn id="8" xr3:uid="{EFB7AA67-DF07-416E-B83E-84A686A73836}" uniqueName="8" name="r - r" queryTableFieldId="8"/>
    <tableColumn id="9" xr3:uid="{82E87656-F608-4BB6-BB48-66676737F7D1}" uniqueName="9" name="r - i" queryTableFieldId="9"/>
    <tableColumn id="10" xr3:uid="{BBDD2D99-EAC8-41B3-9496-2167DD9A26F9}" uniqueName="10" name="r - ri" queryTableFieldId="10"/>
    <tableColumn id="11" xr3:uid="{C9E72BB7-23E1-4A76-9A04-71B1D068E453}" uniqueName="11" name="r - o" queryTableFieldId="11"/>
    <tableColumn id="12" xr3:uid="{7698DD14-CD52-40ED-B7DD-1F3751D62AE2}" uniqueName="12" name="r - ro" queryTableFieldId="12"/>
    <tableColumn id="13" xr3:uid="{36FC2153-50FB-4C7F-B871-93AFF98A458D}" uniqueName="13" name="i - s" queryTableFieldId="13"/>
    <tableColumn id="14" xr3:uid="{A9B564FE-5EF1-496D-8C28-3D65E7269C64}" uniqueName="14" name="i - r" queryTableFieldId="14"/>
    <tableColumn id="15" xr3:uid="{B857027B-2C97-49EA-AA0C-5506A37B57BD}" uniqueName="15" name="i - i" queryTableFieldId="15"/>
    <tableColumn id="16" xr3:uid="{6286C8B1-28D7-4489-A6AE-F0E2E6925C36}" uniqueName="16" name="i - ri" queryTableFieldId="16"/>
    <tableColumn id="17" xr3:uid="{2A8D141F-C424-4C3A-B62F-561530D16F7A}" uniqueName="17" name="i - o" queryTableFieldId="17"/>
    <tableColumn id="18" xr3:uid="{92DC6A3F-E5BF-415B-BD43-A593AF26F83C}" uniqueName="18" name="i - ro" queryTableFieldId="18"/>
    <tableColumn id="19" xr3:uid="{29B3A59B-2B77-41AC-86BD-F405A60B9C53}" uniqueName="19" name="ri - s" queryTableFieldId="19"/>
    <tableColumn id="20" xr3:uid="{354E8CBF-BEEE-4EFC-8D8F-96CA587C8089}" uniqueName="20" name="ri - r" queryTableFieldId="20"/>
    <tableColumn id="21" xr3:uid="{61070649-92CF-49D2-B2BA-85E2E79D2E27}" uniqueName="21" name="ri - i" queryTableFieldId="21"/>
    <tableColumn id="22" xr3:uid="{9B0206AC-C327-4708-A0D3-977EDDE075FD}" uniqueName="22" name="ri - ri" queryTableFieldId="22"/>
    <tableColumn id="23" xr3:uid="{48704D31-52C1-4DF9-A08B-1B264DCD278D}" uniqueName="23" name="ri - o" queryTableFieldId="23"/>
    <tableColumn id="24" xr3:uid="{6D65B698-3024-4F2B-9309-77DB3E7C93AC}" uniqueName="24" name="ri - ro" queryTableFieldId="24"/>
    <tableColumn id="25" xr3:uid="{40E03EA0-1C6D-4EB1-A6C7-65B236F2848C}" uniqueName="25" name="o - s" queryTableFieldId="25"/>
    <tableColumn id="26" xr3:uid="{D7978E75-21EA-484D-89CC-D9037C39A5AA}" uniqueName="26" name="o - r" queryTableFieldId="26"/>
    <tableColumn id="27" xr3:uid="{B15D3A83-F3B2-4237-8518-B684149C9DAA}" uniqueName="27" name="o - i" queryTableFieldId="27"/>
    <tableColumn id="28" xr3:uid="{A5767C84-D16D-4343-810C-E29CFA70C670}" uniqueName="28" name="o - ri" queryTableFieldId="28"/>
    <tableColumn id="29" xr3:uid="{F316C869-0A39-457C-A10A-E711E6224CC0}" uniqueName="29" name="o - o" queryTableFieldId="29"/>
    <tableColumn id="30" xr3:uid="{0EB58391-CA7A-4BFD-99CB-CA6C6A9B011C}" uniqueName="30" name="o - ro" queryTableFieldId="30"/>
    <tableColumn id="31" xr3:uid="{8CA1043D-BB43-4A58-B51A-E6C40B07AD33}" uniqueName="31" name="ro - s" queryTableFieldId="31"/>
    <tableColumn id="32" xr3:uid="{6ABABD95-4132-4BE9-BF01-B9F2C153E604}" uniqueName="32" name="ro - r" queryTableFieldId="32"/>
    <tableColumn id="33" xr3:uid="{CF078898-E7B3-4CA3-87E3-33AFD983408B}" uniqueName="33" name="ro - i" queryTableFieldId="33"/>
    <tableColumn id="34" xr3:uid="{40CA5A29-2912-4E5A-BB94-B729CC214B05}" uniqueName="34" name="ro - ri" queryTableFieldId="34"/>
    <tableColumn id="35" xr3:uid="{419BCB83-DE91-40C4-A221-42A0D6BB3DA2}" uniqueName="35" name="ro - o" queryTableFieldId="35"/>
    <tableColumn id="36" xr3:uid="{5A6B85B2-85BD-483E-A506-D4EA6BCABD1E}" uniqueName="36" name="ro - ro" queryTableFieldId="36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1246F4-F1A3-4C07-9388-84BA0900CC8E}" name="results_length_random_150_0_8" displayName="results_length_random_150_0_8" ref="A1:AJ21" tableType="queryTable" totalsRowShown="0">
  <autoFilter ref="A1:AJ21" xr:uid="{92B78A14-B0A5-494F-A014-7AAB23CF01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0B0012B1-1C40-431A-BFC2-4E978660BEDF}" uniqueName="1" name="s - s" queryTableFieldId="1"/>
    <tableColumn id="2" xr3:uid="{151570C1-C483-4AA1-99A6-0F90C675C91F}" uniqueName="2" name="s - r" queryTableFieldId="2"/>
    <tableColumn id="3" xr3:uid="{DBBB054C-AEAF-465E-868C-579746F307C9}" uniqueName="3" name="s - i" queryTableFieldId="3"/>
    <tableColumn id="4" xr3:uid="{4A5FD643-307D-4F97-9686-8733BC6762A3}" uniqueName="4" name="s - ri" queryTableFieldId="4"/>
    <tableColumn id="5" xr3:uid="{3A3E7E93-ED71-4817-98FC-AF64DE4EA5EE}" uniqueName="5" name="s - o" queryTableFieldId="5"/>
    <tableColumn id="6" xr3:uid="{9B64FAA5-F20F-4465-978C-12BC72153780}" uniqueName="6" name="s - ro" queryTableFieldId="6"/>
    <tableColumn id="7" xr3:uid="{7A316D7D-0224-47E4-B9C2-FA96F47DC788}" uniqueName="7" name="r - s" queryTableFieldId="7"/>
    <tableColumn id="8" xr3:uid="{1CFB7B7A-15B3-41A5-A0B7-CB5FED4AE10D}" uniqueName="8" name="r - r" queryTableFieldId="8"/>
    <tableColumn id="9" xr3:uid="{D971D705-9601-4050-81BE-71D4ABEB03E1}" uniqueName="9" name="r - i" queryTableFieldId="9"/>
    <tableColumn id="10" xr3:uid="{9CF31338-4A33-42F5-ADDD-C0854D8557B1}" uniqueName="10" name="r - ri" queryTableFieldId="10"/>
    <tableColumn id="11" xr3:uid="{754F5CDD-09D8-45F8-A10A-B0ADA67E1E43}" uniqueName="11" name="r - o" queryTableFieldId="11"/>
    <tableColumn id="12" xr3:uid="{0AFAC1A9-35C4-4C40-BC93-0A487CE3BF15}" uniqueName="12" name="r - ro" queryTableFieldId="12"/>
    <tableColumn id="13" xr3:uid="{15A03EED-B67C-48C3-B4C1-78B08605A87C}" uniqueName="13" name="i - s" queryTableFieldId="13"/>
    <tableColumn id="14" xr3:uid="{77404730-24C2-4F22-9F51-CCD55558043D}" uniqueName="14" name="i - r" queryTableFieldId="14"/>
    <tableColumn id="15" xr3:uid="{9E2061BA-12B3-4F28-A1A9-E3353F4051BE}" uniqueName="15" name="i - i" queryTableFieldId="15"/>
    <tableColumn id="16" xr3:uid="{878D586B-E0A9-4852-82F7-9DFB455AC435}" uniqueName="16" name="i - ri" queryTableFieldId="16"/>
    <tableColumn id="17" xr3:uid="{F3355D9A-B0D3-4640-BDEC-965136253497}" uniqueName="17" name="i - o" queryTableFieldId="17"/>
    <tableColumn id="18" xr3:uid="{C9A01E8A-8F9B-4B2D-99D2-9F81F450033D}" uniqueName="18" name="i - ro" queryTableFieldId="18"/>
    <tableColumn id="19" xr3:uid="{C595C54E-554A-42C7-BD6D-9E09507E8DA0}" uniqueName="19" name="ri - s" queryTableFieldId="19"/>
    <tableColumn id="20" xr3:uid="{C34C05C5-767E-4E47-B429-6623655D045E}" uniqueName="20" name="ri - r" queryTableFieldId="20"/>
    <tableColumn id="21" xr3:uid="{C1327F89-BDD4-414C-8772-8FF4E3322AEF}" uniqueName="21" name="ri - i" queryTableFieldId="21"/>
    <tableColumn id="22" xr3:uid="{818D8E57-A8FC-4D16-9BBA-B6FEA7D3C24C}" uniqueName="22" name="ri - ri" queryTableFieldId="22"/>
    <tableColumn id="23" xr3:uid="{941E10E1-3A63-4F7D-A42D-30EFBFF1C39F}" uniqueName="23" name="ri - o" queryTableFieldId="23"/>
    <tableColumn id="24" xr3:uid="{2F56DB7A-CB08-4127-93E9-6EBC6A6BE9C1}" uniqueName="24" name="ri - ro" queryTableFieldId="24"/>
    <tableColumn id="25" xr3:uid="{FCC85633-BFAA-44E2-86D9-F8AEA00927C1}" uniqueName="25" name="o - s" queryTableFieldId="25"/>
    <tableColumn id="26" xr3:uid="{86CE3343-FF42-49BB-A423-31F80833004A}" uniqueName="26" name="o - r" queryTableFieldId="26"/>
    <tableColumn id="27" xr3:uid="{85728D06-E8D6-43D1-B396-5DD9383F7E55}" uniqueName="27" name="o - i" queryTableFieldId="27"/>
    <tableColumn id="28" xr3:uid="{739E2A5E-5481-4CB4-9A9E-BB123231A951}" uniqueName="28" name="o - ri" queryTableFieldId="28"/>
    <tableColumn id="29" xr3:uid="{A13B1403-3598-4B78-AA50-B7CB11E0EE04}" uniqueName="29" name="o - o" queryTableFieldId="29"/>
    <tableColumn id="30" xr3:uid="{169C8A34-2FC6-41C2-A0F8-4A3EB0F3DBF0}" uniqueName="30" name="o - ro" queryTableFieldId="30"/>
    <tableColumn id="31" xr3:uid="{CA72C15B-8E48-405C-9F1C-D6C3F7070703}" uniqueName="31" name="ro - s" queryTableFieldId="31"/>
    <tableColumn id="32" xr3:uid="{293D7617-5C27-40EA-9D4E-E8E19176004A}" uniqueName="32" name="ro - r" queryTableFieldId="32"/>
    <tableColumn id="33" xr3:uid="{2954F0B0-3794-48CE-BF04-D654914CF283}" uniqueName="33" name="ro - i" queryTableFieldId="33"/>
    <tableColumn id="34" xr3:uid="{24E6EF3C-6974-4E74-AF78-98EB6D10507C}" uniqueName="34" name="ro - ri" queryTableFieldId="34"/>
    <tableColumn id="35" xr3:uid="{181563CD-848C-4F2A-BD58-FEBD16BAFCA7}" uniqueName="35" name="ro - o" queryTableFieldId="35"/>
    <tableColumn id="36" xr3:uid="{662979F3-9459-406E-86E6-29F7558F6EA8}" uniqueName="36" name="ro - ro" queryTableFieldId="3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BC18-10C9-43FF-B933-38E435942374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53</v>
      </c>
      <c r="B2">
        <v>54</v>
      </c>
      <c r="C2">
        <v>53</v>
      </c>
      <c r="D2">
        <v>53</v>
      </c>
      <c r="E2">
        <v>54</v>
      </c>
      <c r="F2">
        <v>52</v>
      </c>
      <c r="G2">
        <v>53</v>
      </c>
      <c r="H2">
        <v>55</v>
      </c>
      <c r="I2">
        <v>54</v>
      </c>
      <c r="J2">
        <v>54</v>
      </c>
      <c r="K2">
        <v>55</v>
      </c>
      <c r="L2">
        <v>53</v>
      </c>
      <c r="M2">
        <v>55</v>
      </c>
      <c r="N2">
        <v>56</v>
      </c>
      <c r="O2">
        <v>55</v>
      </c>
      <c r="P2">
        <v>56</v>
      </c>
      <c r="Q2">
        <v>56</v>
      </c>
      <c r="R2">
        <v>55</v>
      </c>
      <c r="S2">
        <v>52</v>
      </c>
      <c r="T2">
        <v>50</v>
      </c>
      <c r="U2">
        <v>51</v>
      </c>
      <c r="V2">
        <v>54</v>
      </c>
      <c r="W2">
        <v>52</v>
      </c>
      <c r="X2">
        <v>52</v>
      </c>
      <c r="Y2">
        <v>57</v>
      </c>
      <c r="Z2">
        <v>58</v>
      </c>
      <c r="AA2">
        <v>59</v>
      </c>
      <c r="AB2">
        <v>57</v>
      </c>
      <c r="AC2">
        <v>59</v>
      </c>
      <c r="AD2">
        <v>58</v>
      </c>
      <c r="AE2">
        <v>54</v>
      </c>
      <c r="AF2">
        <v>54</v>
      </c>
      <c r="AG2">
        <v>53</v>
      </c>
      <c r="AH2">
        <v>54</v>
      </c>
      <c r="AI2">
        <v>55</v>
      </c>
      <c r="AJ2">
        <v>53</v>
      </c>
      <c r="AL2" s="1">
        <f>MIN(results_length_random_150_0_2[#This Row])</f>
        <v>50</v>
      </c>
      <c r="AM2" s="1">
        <f>MAX(results_length_random_150_0_2[#This Row])</f>
        <v>59</v>
      </c>
    </row>
    <row r="3" spans="1:39" x14ac:dyDescent="0.25">
      <c r="A3">
        <v>56</v>
      </c>
      <c r="B3">
        <v>59</v>
      </c>
      <c r="C3">
        <v>59</v>
      </c>
      <c r="D3">
        <v>56</v>
      </c>
      <c r="E3">
        <v>60</v>
      </c>
      <c r="F3">
        <v>57</v>
      </c>
      <c r="G3">
        <v>58</v>
      </c>
      <c r="H3">
        <v>59</v>
      </c>
      <c r="I3">
        <v>58</v>
      </c>
      <c r="J3">
        <v>56</v>
      </c>
      <c r="K3">
        <v>61</v>
      </c>
      <c r="L3">
        <v>58</v>
      </c>
      <c r="M3">
        <v>61</v>
      </c>
      <c r="N3">
        <v>61</v>
      </c>
      <c r="O3">
        <v>61</v>
      </c>
      <c r="P3">
        <v>61</v>
      </c>
      <c r="Q3">
        <v>61</v>
      </c>
      <c r="R3">
        <v>60</v>
      </c>
      <c r="S3">
        <v>56</v>
      </c>
      <c r="T3">
        <v>58</v>
      </c>
      <c r="U3">
        <v>56</v>
      </c>
      <c r="V3">
        <v>54</v>
      </c>
      <c r="W3">
        <v>57</v>
      </c>
      <c r="X3">
        <v>55</v>
      </c>
      <c r="Y3">
        <v>62</v>
      </c>
      <c r="Z3">
        <v>62</v>
      </c>
      <c r="AA3">
        <v>62</v>
      </c>
      <c r="AB3">
        <v>62</v>
      </c>
      <c r="AC3">
        <v>64</v>
      </c>
      <c r="AD3">
        <v>64</v>
      </c>
      <c r="AE3">
        <v>55</v>
      </c>
      <c r="AF3">
        <v>56</v>
      </c>
      <c r="AG3">
        <v>57</v>
      </c>
      <c r="AH3">
        <v>56</v>
      </c>
      <c r="AI3">
        <v>58</v>
      </c>
      <c r="AJ3">
        <v>53</v>
      </c>
      <c r="AL3" s="1">
        <f>MIN(results_length_random_150_0_2[#This Row])</f>
        <v>53</v>
      </c>
      <c r="AM3" s="1">
        <f>MAX(results_length_random_150_0_2[#This Row])</f>
        <v>64</v>
      </c>
    </row>
    <row r="4" spans="1:39" x14ac:dyDescent="0.25">
      <c r="A4">
        <v>50</v>
      </c>
      <c r="B4">
        <v>49</v>
      </c>
      <c r="C4">
        <v>50</v>
      </c>
      <c r="D4">
        <v>50</v>
      </c>
      <c r="E4">
        <v>50</v>
      </c>
      <c r="F4">
        <v>49</v>
      </c>
      <c r="G4">
        <v>48</v>
      </c>
      <c r="H4">
        <v>49</v>
      </c>
      <c r="I4">
        <v>49</v>
      </c>
      <c r="J4">
        <v>47</v>
      </c>
      <c r="K4">
        <v>53</v>
      </c>
      <c r="L4">
        <v>45</v>
      </c>
      <c r="M4">
        <v>53</v>
      </c>
      <c r="N4">
        <v>51</v>
      </c>
      <c r="O4">
        <v>51</v>
      </c>
      <c r="P4">
        <v>53</v>
      </c>
      <c r="Q4">
        <v>53</v>
      </c>
      <c r="R4">
        <v>52</v>
      </c>
      <c r="S4">
        <v>46</v>
      </c>
      <c r="T4">
        <v>49</v>
      </c>
      <c r="U4">
        <v>46</v>
      </c>
      <c r="V4">
        <v>48</v>
      </c>
      <c r="W4">
        <v>52</v>
      </c>
      <c r="X4">
        <v>45</v>
      </c>
      <c r="Y4">
        <v>51</v>
      </c>
      <c r="Z4">
        <v>53</v>
      </c>
      <c r="AA4">
        <v>53</v>
      </c>
      <c r="AB4">
        <v>50</v>
      </c>
      <c r="AC4">
        <v>54</v>
      </c>
      <c r="AD4">
        <v>51</v>
      </c>
      <c r="AE4">
        <v>48</v>
      </c>
      <c r="AF4">
        <v>48</v>
      </c>
      <c r="AG4">
        <v>46</v>
      </c>
      <c r="AH4">
        <v>48</v>
      </c>
      <c r="AI4">
        <v>50</v>
      </c>
      <c r="AJ4">
        <v>47</v>
      </c>
      <c r="AL4" s="1">
        <f>MIN(results_length_random_150_0_2[#This Row])</f>
        <v>45</v>
      </c>
      <c r="AM4" s="1">
        <f>MAX(results_length_random_150_0_2[#This Row])</f>
        <v>54</v>
      </c>
    </row>
    <row r="5" spans="1:39" x14ac:dyDescent="0.25">
      <c r="A5">
        <v>59</v>
      </c>
      <c r="B5">
        <v>58</v>
      </c>
      <c r="C5">
        <v>58</v>
      </c>
      <c r="D5">
        <v>59</v>
      </c>
      <c r="E5">
        <v>59</v>
      </c>
      <c r="F5">
        <v>59</v>
      </c>
      <c r="G5">
        <v>58</v>
      </c>
      <c r="H5">
        <v>57</v>
      </c>
      <c r="I5">
        <v>57</v>
      </c>
      <c r="J5">
        <v>58</v>
      </c>
      <c r="K5">
        <v>62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59</v>
      </c>
      <c r="T5">
        <v>57</v>
      </c>
      <c r="U5">
        <v>58</v>
      </c>
      <c r="V5">
        <v>59</v>
      </c>
      <c r="W5">
        <v>62</v>
      </c>
      <c r="X5">
        <v>57</v>
      </c>
      <c r="Y5">
        <v>69</v>
      </c>
      <c r="Z5">
        <v>64</v>
      </c>
      <c r="AA5">
        <v>69</v>
      </c>
      <c r="AB5">
        <v>67</v>
      </c>
      <c r="AC5">
        <v>68</v>
      </c>
      <c r="AD5">
        <v>65</v>
      </c>
      <c r="AE5">
        <v>57</v>
      </c>
      <c r="AF5">
        <v>57</v>
      </c>
      <c r="AG5">
        <v>57</v>
      </c>
      <c r="AH5">
        <v>56</v>
      </c>
      <c r="AI5">
        <v>58</v>
      </c>
      <c r="AJ5">
        <v>56</v>
      </c>
      <c r="AL5" s="1">
        <f>MIN(results_length_random_150_0_2[#This Row])</f>
        <v>56</v>
      </c>
      <c r="AM5" s="1">
        <f>MAX(results_length_random_150_0_2[#This Row])</f>
        <v>69</v>
      </c>
    </row>
    <row r="6" spans="1:39" x14ac:dyDescent="0.25">
      <c r="A6">
        <v>43</v>
      </c>
      <c r="B6">
        <v>43</v>
      </c>
      <c r="C6">
        <v>43</v>
      </c>
      <c r="D6">
        <v>43</v>
      </c>
      <c r="E6">
        <v>44</v>
      </c>
      <c r="F6">
        <v>43</v>
      </c>
      <c r="G6">
        <v>46</v>
      </c>
      <c r="H6">
        <v>45</v>
      </c>
      <c r="I6">
        <v>46</v>
      </c>
      <c r="J6">
        <v>45</v>
      </c>
      <c r="K6">
        <v>44</v>
      </c>
      <c r="L6">
        <v>44</v>
      </c>
      <c r="M6">
        <v>44</v>
      </c>
      <c r="N6">
        <v>45</v>
      </c>
      <c r="O6">
        <v>44</v>
      </c>
      <c r="P6">
        <v>44</v>
      </c>
      <c r="Q6">
        <v>44</v>
      </c>
      <c r="R6">
        <v>44</v>
      </c>
      <c r="S6">
        <v>44</v>
      </c>
      <c r="T6">
        <v>45</v>
      </c>
      <c r="U6">
        <v>44</v>
      </c>
      <c r="V6">
        <v>43</v>
      </c>
      <c r="W6">
        <v>45</v>
      </c>
      <c r="X6">
        <v>44</v>
      </c>
      <c r="Y6">
        <v>50</v>
      </c>
      <c r="Z6">
        <v>53</v>
      </c>
      <c r="AA6">
        <v>50</v>
      </c>
      <c r="AB6">
        <v>52</v>
      </c>
      <c r="AC6">
        <v>51</v>
      </c>
      <c r="AD6">
        <v>51</v>
      </c>
      <c r="AE6">
        <v>42</v>
      </c>
      <c r="AF6">
        <v>41</v>
      </c>
      <c r="AG6">
        <v>42</v>
      </c>
      <c r="AH6">
        <v>41</v>
      </c>
      <c r="AI6">
        <v>43</v>
      </c>
      <c r="AJ6">
        <v>41</v>
      </c>
      <c r="AL6" s="1">
        <f>MIN(results_length_random_150_0_2[#This Row])</f>
        <v>41</v>
      </c>
      <c r="AM6" s="1">
        <f>MAX(results_length_random_150_0_2[#This Row])</f>
        <v>53</v>
      </c>
    </row>
    <row r="7" spans="1:39" x14ac:dyDescent="0.25">
      <c r="A7">
        <v>44</v>
      </c>
      <c r="B7">
        <v>45</v>
      </c>
      <c r="C7">
        <v>44</v>
      </c>
      <c r="D7">
        <v>44</v>
      </c>
      <c r="E7">
        <v>45</v>
      </c>
      <c r="F7">
        <v>44</v>
      </c>
      <c r="G7">
        <v>45</v>
      </c>
      <c r="H7">
        <v>50</v>
      </c>
      <c r="I7">
        <v>47</v>
      </c>
      <c r="J7">
        <v>46</v>
      </c>
      <c r="K7">
        <v>47</v>
      </c>
      <c r="L7">
        <v>47</v>
      </c>
      <c r="M7">
        <v>46</v>
      </c>
      <c r="N7">
        <v>46</v>
      </c>
      <c r="O7">
        <v>47</v>
      </c>
      <c r="P7">
        <v>46</v>
      </c>
      <c r="Q7">
        <v>47</v>
      </c>
      <c r="R7">
        <v>47</v>
      </c>
      <c r="S7">
        <v>47</v>
      </c>
      <c r="T7">
        <v>48</v>
      </c>
      <c r="U7">
        <v>45</v>
      </c>
      <c r="V7">
        <v>48</v>
      </c>
      <c r="W7">
        <v>47</v>
      </c>
      <c r="X7">
        <v>44</v>
      </c>
      <c r="Y7">
        <v>53</v>
      </c>
      <c r="Z7">
        <v>53</v>
      </c>
      <c r="AA7">
        <v>51</v>
      </c>
      <c r="AB7">
        <v>51</v>
      </c>
      <c r="AC7">
        <v>52</v>
      </c>
      <c r="AD7">
        <v>52</v>
      </c>
      <c r="AE7">
        <v>46</v>
      </c>
      <c r="AF7">
        <v>47</v>
      </c>
      <c r="AG7">
        <v>47</v>
      </c>
      <c r="AH7">
        <v>47</v>
      </c>
      <c r="AI7">
        <v>48</v>
      </c>
      <c r="AJ7">
        <v>46</v>
      </c>
      <c r="AL7" s="1">
        <f>MIN(results_length_random_150_0_2[#This Row])</f>
        <v>44</v>
      </c>
      <c r="AM7" s="1">
        <f>MAX(results_length_random_150_0_2[#This Row])</f>
        <v>53</v>
      </c>
    </row>
    <row r="8" spans="1:39" x14ac:dyDescent="0.25">
      <c r="A8">
        <v>57</v>
      </c>
      <c r="B8">
        <v>59</v>
      </c>
      <c r="C8">
        <v>56</v>
      </c>
      <c r="D8">
        <v>57</v>
      </c>
      <c r="E8">
        <v>57</v>
      </c>
      <c r="F8">
        <v>55</v>
      </c>
      <c r="G8">
        <v>59</v>
      </c>
      <c r="H8">
        <v>58</v>
      </c>
      <c r="I8">
        <v>57</v>
      </c>
      <c r="J8">
        <v>58</v>
      </c>
      <c r="K8">
        <v>61</v>
      </c>
      <c r="L8">
        <v>57</v>
      </c>
      <c r="M8">
        <v>59</v>
      </c>
      <c r="N8">
        <v>60</v>
      </c>
      <c r="O8">
        <v>59</v>
      </c>
      <c r="P8">
        <v>60</v>
      </c>
      <c r="Q8">
        <v>60</v>
      </c>
      <c r="R8">
        <v>59</v>
      </c>
      <c r="S8">
        <v>53</v>
      </c>
      <c r="T8">
        <v>56</v>
      </c>
      <c r="U8">
        <v>55</v>
      </c>
      <c r="V8">
        <v>56</v>
      </c>
      <c r="W8">
        <v>58</v>
      </c>
      <c r="X8">
        <v>54</v>
      </c>
      <c r="Y8">
        <v>59</v>
      </c>
      <c r="Z8">
        <v>60</v>
      </c>
      <c r="AA8">
        <v>62</v>
      </c>
      <c r="AB8">
        <v>60</v>
      </c>
      <c r="AC8">
        <v>62</v>
      </c>
      <c r="AD8">
        <v>59</v>
      </c>
      <c r="AE8">
        <v>56</v>
      </c>
      <c r="AF8">
        <v>55</v>
      </c>
      <c r="AG8">
        <v>56</v>
      </c>
      <c r="AH8">
        <v>54</v>
      </c>
      <c r="AI8">
        <v>55</v>
      </c>
      <c r="AJ8">
        <v>55</v>
      </c>
      <c r="AL8" s="1">
        <f>MIN(results_length_random_150_0_2[#This Row])</f>
        <v>53</v>
      </c>
      <c r="AM8" s="1">
        <f>MAX(results_length_random_150_0_2[#This Row])</f>
        <v>62</v>
      </c>
    </row>
    <row r="9" spans="1:39" x14ac:dyDescent="0.25">
      <c r="A9">
        <v>58</v>
      </c>
      <c r="B9">
        <v>59</v>
      </c>
      <c r="C9">
        <v>59</v>
      </c>
      <c r="D9">
        <v>59</v>
      </c>
      <c r="E9">
        <v>58</v>
      </c>
      <c r="F9">
        <v>59</v>
      </c>
      <c r="G9">
        <v>58</v>
      </c>
      <c r="H9">
        <v>59</v>
      </c>
      <c r="I9">
        <v>55</v>
      </c>
      <c r="J9">
        <v>59</v>
      </c>
      <c r="K9">
        <v>61</v>
      </c>
      <c r="L9">
        <v>55</v>
      </c>
      <c r="M9">
        <v>61</v>
      </c>
      <c r="N9">
        <v>62</v>
      </c>
      <c r="O9">
        <v>61</v>
      </c>
      <c r="P9">
        <v>61</v>
      </c>
      <c r="Q9">
        <v>61</v>
      </c>
      <c r="R9">
        <v>61</v>
      </c>
      <c r="S9">
        <v>56</v>
      </c>
      <c r="T9">
        <v>57</v>
      </c>
      <c r="U9">
        <v>56</v>
      </c>
      <c r="V9">
        <v>59</v>
      </c>
      <c r="W9">
        <v>59</v>
      </c>
      <c r="X9">
        <v>54</v>
      </c>
      <c r="Y9">
        <v>62</v>
      </c>
      <c r="Z9">
        <v>63</v>
      </c>
      <c r="AA9">
        <v>62</v>
      </c>
      <c r="AB9">
        <v>61</v>
      </c>
      <c r="AC9">
        <v>65</v>
      </c>
      <c r="AD9">
        <v>59</v>
      </c>
      <c r="AE9">
        <v>56</v>
      </c>
      <c r="AF9">
        <v>58</v>
      </c>
      <c r="AG9">
        <v>58</v>
      </c>
      <c r="AH9">
        <v>57</v>
      </c>
      <c r="AI9">
        <v>59</v>
      </c>
      <c r="AJ9">
        <v>56</v>
      </c>
      <c r="AL9" s="1">
        <f>MIN(results_length_random_150_0_2[#This Row])</f>
        <v>54</v>
      </c>
      <c r="AM9" s="1">
        <f>MAX(results_length_random_150_0_2[#This Row])</f>
        <v>65</v>
      </c>
    </row>
    <row r="10" spans="1:39" x14ac:dyDescent="0.25">
      <c r="A10">
        <v>43</v>
      </c>
      <c r="B10">
        <v>43</v>
      </c>
      <c r="C10">
        <v>42</v>
      </c>
      <c r="D10">
        <v>41</v>
      </c>
      <c r="E10">
        <v>42</v>
      </c>
      <c r="F10">
        <v>42</v>
      </c>
      <c r="G10">
        <v>44</v>
      </c>
      <c r="H10">
        <v>41</v>
      </c>
      <c r="I10">
        <v>43</v>
      </c>
      <c r="J10">
        <v>46</v>
      </c>
      <c r="K10">
        <v>41</v>
      </c>
      <c r="L10">
        <v>43</v>
      </c>
      <c r="M10">
        <v>43</v>
      </c>
      <c r="N10">
        <v>45</v>
      </c>
      <c r="O10">
        <v>43</v>
      </c>
      <c r="P10">
        <v>44</v>
      </c>
      <c r="Q10">
        <v>45</v>
      </c>
      <c r="R10">
        <v>43</v>
      </c>
      <c r="S10">
        <v>41</v>
      </c>
      <c r="T10">
        <v>42</v>
      </c>
      <c r="U10">
        <v>41</v>
      </c>
      <c r="V10">
        <v>42</v>
      </c>
      <c r="W10">
        <v>43</v>
      </c>
      <c r="X10">
        <v>40</v>
      </c>
      <c r="Y10">
        <v>47</v>
      </c>
      <c r="Z10">
        <v>48</v>
      </c>
      <c r="AA10">
        <v>48</v>
      </c>
      <c r="AB10">
        <v>48</v>
      </c>
      <c r="AC10">
        <v>49</v>
      </c>
      <c r="AD10">
        <v>48</v>
      </c>
      <c r="AE10">
        <v>41</v>
      </c>
      <c r="AF10">
        <v>40</v>
      </c>
      <c r="AG10">
        <v>41</v>
      </c>
      <c r="AH10">
        <v>41</v>
      </c>
      <c r="AI10">
        <v>40</v>
      </c>
      <c r="AJ10">
        <v>40</v>
      </c>
      <c r="AL10" s="1">
        <f>MIN(results_length_random_150_0_2[#This Row])</f>
        <v>40</v>
      </c>
      <c r="AM10" s="1">
        <f>MAX(results_length_random_150_0_2[#This Row])</f>
        <v>49</v>
      </c>
    </row>
    <row r="11" spans="1:39" x14ac:dyDescent="0.25">
      <c r="A11">
        <v>60</v>
      </c>
      <c r="B11">
        <v>62</v>
      </c>
      <c r="C11">
        <v>59</v>
      </c>
      <c r="D11">
        <v>61</v>
      </c>
      <c r="E11">
        <v>61</v>
      </c>
      <c r="F11">
        <v>59</v>
      </c>
      <c r="G11">
        <v>58</v>
      </c>
      <c r="H11">
        <v>60</v>
      </c>
      <c r="I11">
        <v>62</v>
      </c>
      <c r="J11">
        <v>56</v>
      </c>
      <c r="K11">
        <v>63</v>
      </c>
      <c r="L11">
        <v>58</v>
      </c>
      <c r="M11">
        <v>63</v>
      </c>
      <c r="N11">
        <v>63</v>
      </c>
      <c r="O11">
        <v>63</v>
      </c>
      <c r="P11">
        <v>62</v>
      </c>
      <c r="Q11">
        <v>62</v>
      </c>
      <c r="R11">
        <v>63</v>
      </c>
      <c r="S11">
        <v>57</v>
      </c>
      <c r="T11">
        <v>58</v>
      </c>
      <c r="U11">
        <v>56</v>
      </c>
      <c r="V11">
        <v>56</v>
      </c>
      <c r="W11">
        <v>61</v>
      </c>
      <c r="X11">
        <v>54</v>
      </c>
      <c r="Y11">
        <v>66</v>
      </c>
      <c r="Z11">
        <v>64</v>
      </c>
      <c r="AA11">
        <v>66</v>
      </c>
      <c r="AB11">
        <v>63</v>
      </c>
      <c r="AC11">
        <v>65</v>
      </c>
      <c r="AD11">
        <v>63</v>
      </c>
      <c r="AE11">
        <v>59</v>
      </c>
      <c r="AF11">
        <v>59</v>
      </c>
      <c r="AG11">
        <v>59</v>
      </c>
      <c r="AH11">
        <v>58</v>
      </c>
      <c r="AI11">
        <v>60</v>
      </c>
      <c r="AJ11">
        <v>57</v>
      </c>
      <c r="AL11" s="1">
        <f>MIN(results_length_random_150_0_2[#This Row])</f>
        <v>54</v>
      </c>
      <c r="AM11" s="1">
        <f>MAX(results_length_random_150_0_2[#This Row])</f>
        <v>66</v>
      </c>
    </row>
    <row r="12" spans="1:39" x14ac:dyDescent="0.25">
      <c r="A12">
        <v>52</v>
      </c>
      <c r="B12">
        <v>51</v>
      </c>
      <c r="C12">
        <v>52</v>
      </c>
      <c r="D12">
        <v>52</v>
      </c>
      <c r="E12">
        <v>53</v>
      </c>
      <c r="F12">
        <v>51</v>
      </c>
      <c r="G12">
        <v>51</v>
      </c>
      <c r="H12">
        <v>53</v>
      </c>
      <c r="I12">
        <v>53</v>
      </c>
      <c r="J12">
        <v>51</v>
      </c>
      <c r="K12">
        <v>51</v>
      </c>
      <c r="L12">
        <v>53</v>
      </c>
      <c r="M12">
        <v>51</v>
      </c>
      <c r="N12">
        <v>52</v>
      </c>
      <c r="O12">
        <v>51</v>
      </c>
      <c r="P12">
        <v>51</v>
      </c>
      <c r="Q12">
        <v>51</v>
      </c>
      <c r="R12">
        <v>50</v>
      </c>
      <c r="S12">
        <v>51</v>
      </c>
      <c r="T12">
        <v>53</v>
      </c>
      <c r="U12">
        <v>51</v>
      </c>
      <c r="V12">
        <v>50</v>
      </c>
      <c r="W12">
        <v>51</v>
      </c>
      <c r="X12">
        <v>50</v>
      </c>
      <c r="Y12">
        <v>52</v>
      </c>
      <c r="Z12">
        <v>53</v>
      </c>
      <c r="AA12">
        <v>53</v>
      </c>
      <c r="AB12">
        <v>51</v>
      </c>
      <c r="AC12">
        <v>54</v>
      </c>
      <c r="AD12">
        <v>52</v>
      </c>
      <c r="AE12">
        <v>51</v>
      </c>
      <c r="AF12">
        <v>51</v>
      </c>
      <c r="AG12">
        <v>51</v>
      </c>
      <c r="AH12">
        <v>50</v>
      </c>
      <c r="AI12">
        <v>50</v>
      </c>
      <c r="AJ12">
        <v>49</v>
      </c>
      <c r="AL12" s="1">
        <f>MIN(results_length_random_150_0_2[#This Row])</f>
        <v>49</v>
      </c>
      <c r="AM12" s="1">
        <f>MAX(results_length_random_150_0_2[#This Row])</f>
        <v>54</v>
      </c>
    </row>
    <row r="13" spans="1:39" x14ac:dyDescent="0.25">
      <c r="A13">
        <v>58</v>
      </c>
      <c r="B13">
        <v>59</v>
      </c>
      <c r="C13">
        <v>57</v>
      </c>
      <c r="D13">
        <v>56</v>
      </c>
      <c r="E13">
        <v>60</v>
      </c>
      <c r="F13">
        <v>57</v>
      </c>
      <c r="G13">
        <v>57</v>
      </c>
      <c r="H13">
        <v>59</v>
      </c>
      <c r="I13">
        <v>58</v>
      </c>
      <c r="J13">
        <v>58</v>
      </c>
      <c r="K13">
        <v>61</v>
      </c>
      <c r="L13">
        <v>61</v>
      </c>
      <c r="M13">
        <v>60</v>
      </c>
      <c r="N13">
        <v>58</v>
      </c>
      <c r="O13">
        <v>61</v>
      </c>
      <c r="P13">
        <v>59</v>
      </c>
      <c r="Q13">
        <v>60</v>
      </c>
      <c r="R13">
        <v>59</v>
      </c>
      <c r="S13">
        <v>57</v>
      </c>
      <c r="T13">
        <v>56</v>
      </c>
      <c r="U13">
        <v>56</v>
      </c>
      <c r="V13">
        <v>54</v>
      </c>
      <c r="W13">
        <v>56</v>
      </c>
      <c r="X13">
        <v>54</v>
      </c>
      <c r="Y13">
        <v>60</v>
      </c>
      <c r="Z13">
        <v>63</v>
      </c>
      <c r="AA13">
        <v>61</v>
      </c>
      <c r="AB13">
        <v>61</v>
      </c>
      <c r="AC13">
        <v>66</v>
      </c>
      <c r="AD13">
        <v>60</v>
      </c>
      <c r="AE13">
        <v>57</v>
      </c>
      <c r="AF13">
        <v>56</v>
      </c>
      <c r="AG13">
        <v>56</v>
      </c>
      <c r="AH13">
        <v>56</v>
      </c>
      <c r="AI13">
        <v>57</v>
      </c>
      <c r="AJ13">
        <v>57</v>
      </c>
      <c r="AL13" s="1">
        <f>MIN(results_length_random_150_0_2[#This Row])</f>
        <v>54</v>
      </c>
      <c r="AM13" s="1">
        <f>MAX(results_length_random_150_0_2[#This Row])</f>
        <v>66</v>
      </c>
    </row>
    <row r="14" spans="1:39" x14ac:dyDescent="0.25">
      <c r="A14">
        <v>40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36</v>
      </c>
      <c r="H14">
        <v>34</v>
      </c>
      <c r="I14">
        <v>37</v>
      </c>
      <c r="J14">
        <v>37</v>
      </c>
      <c r="K14">
        <v>39</v>
      </c>
      <c r="L14">
        <v>38</v>
      </c>
      <c r="M14">
        <v>39</v>
      </c>
      <c r="N14">
        <v>39</v>
      </c>
      <c r="O14">
        <v>40</v>
      </c>
      <c r="P14">
        <v>39</v>
      </c>
      <c r="Q14">
        <v>40</v>
      </c>
      <c r="R14">
        <v>39</v>
      </c>
      <c r="S14">
        <v>36</v>
      </c>
      <c r="T14">
        <v>36</v>
      </c>
      <c r="U14">
        <v>37</v>
      </c>
      <c r="V14">
        <v>35</v>
      </c>
      <c r="W14">
        <v>36</v>
      </c>
      <c r="X14">
        <v>35</v>
      </c>
      <c r="Y14">
        <v>40</v>
      </c>
      <c r="Z14">
        <v>40</v>
      </c>
      <c r="AA14">
        <v>41</v>
      </c>
      <c r="AB14">
        <v>39</v>
      </c>
      <c r="AC14">
        <v>40</v>
      </c>
      <c r="AD14">
        <v>40</v>
      </c>
      <c r="AE14">
        <v>37</v>
      </c>
      <c r="AF14">
        <v>35</v>
      </c>
      <c r="AG14">
        <v>36</v>
      </c>
      <c r="AH14">
        <v>37</v>
      </c>
      <c r="AI14">
        <v>36</v>
      </c>
      <c r="AJ14">
        <v>36</v>
      </c>
      <c r="AL14" s="1">
        <f>MIN(results_length_random_150_0_2[#This Row])</f>
        <v>34</v>
      </c>
      <c r="AM14" s="1">
        <f>MAX(results_length_random_150_0_2[#This Row])</f>
        <v>41</v>
      </c>
    </row>
    <row r="15" spans="1:39" x14ac:dyDescent="0.25">
      <c r="A15">
        <v>59</v>
      </c>
      <c r="B15">
        <v>59</v>
      </c>
      <c r="C15">
        <v>58</v>
      </c>
      <c r="D15">
        <v>59</v>
      </c>
      <c r="E15">
        <v>59</v>
      </c>
      <c r="F15">
        <v>59</v>
      </c>
      <c r="G15">
        <v>56</v>
      </c>
      <c r="H15">
        <v>59</v>
      </c>
      <c r="I15">
        <v>59</v>
      </c>
      <c r="J15">
        <v>57</v>
      </c>
      <c r="K15">
        <v>58</v>
      </c>
      <c r="L15">
        <v>59</v>
      </c>
      <c r="M15">
        <v>59</v>
      </c>
      <c r="N15">
        <v>59</v>
      </c>
      <c r="O15">
        <v>58</v>
      </c>
      <c r="P15">
        <v>59</v>
      </c>
      <c r="Q15">
        <v>59</v>
      </c>
      <c r="R15">
        <v>59</v>
      </c>
      <c r="S15">
        <v>55</v>
      </c>
      <c r="T15">
        <v>59</v>
      </c>
      <c r="U15">
        <v>55</v>
      </c>
      <c r="V15">
        <v>54</v>
      </c>
      <c r="W15">
        <v>59</v>
      </c>
      <c r="X15">
        <v>55</v>
      </c>
      <c r="Y15">
        <v>60</v>
      </c>
      <c r="Z15">
        <v>57</v>
      </c>
      <c r="AA15">
        <v>61</v>
      </c>
      <c r="AB15">
        <v>56</v>
      </c>
      <c r="AC15">
        <v>59</v>
      </c>
      <c r="AD15">
        <v>62</v>
      </c>
      <c r="AE15">
        <v>58</v>
      </c>
      <c r="AF15">
        <v>58</v>
      </c>
      <c r="AG15">
        <v>57</v>
      </c>
      <c r="AH15">
        <v>56</v>
      </c>
      <c r="AI15">
        <v>58</v>
      </c>
      <c r="AJ15">
        <v>56</v>
      </c>
      <c r="AL15" s="1">
        <f>MIN(results_length_random_150_0_2[#This Row])</f>
        <v>54</v>
      </c>
      <c r="AM15" s="1">
        <f>MAX(results_length_random_150_0_2[#This Row])</f>
        <v>62</v>
      </c>
    </row>
    <row r="16" spans="1:39" x14ac:dyDescent="0.25">
      <c r="A16">
        <v>50</v>
      </c>
      <c r="B16">
        <v>50</v>
      </c>
      <c r="C16">
        <v>50</v>
      </c>
      <c r="D16">
        <v>51</v>
      </c>
      <c r="E16">
        <v>51</v>
      </c>
      <c r="F16">
        <v>51</v>
      </c>
      <c r="G16">
        <v>54</v>
      </c>
      <c r="H16">
        <v>51</v>
      </c>
      <c r="I16">
        <v>52</v>
      </c>
      <c r="J16">
        <v>50</v>
      </c>
      <c r="K16">
        <v>53</v>
      </c>
      <c r="L16">
        <v>51</v>
      </c>
      <c r="M16">
        <v>49</v>
      </c>
      <c r="N16">
        <v>49</v>
      </c>
      <c r="O16">
        <v>49</v>
      </c>
      <c r="P16">
        <v>49</v>
      </c>
      <c r="Q16">
        <v>49</v>
      </c>
      <c r="R16">
        <v>49</v>
      </c>
      <c r="S16">
        <v>46</v>
      </c>
      <c r="T16">
        <v>48</v>
      </c>
      <c r="U16">
        <v>50</v>
      </c>
      <c r="V16">
        <v>46</v>
      </c>
      <c r="W16">
        <v>50</v>
      </c>
      <c r="X16">
        <v>47</v>
      </c>
      <c r="Y16">
        <v>54</v>
      </c>
      <c r="Z16">
        <v>56</v>
      </c>
      <c r="AA16">
        <v>55</v>
      </c>
      <c r="AB16">
        <v>54</v>
      </c>
      <c r="AC16">
        <v>56</v>
      </c>
      <c r="AD16">
        <v>55</v>
      </c>
      <c r="AE16">
        <v>47</v>
      </c>
      <c r="AF16">
        <v>49</v>
      </c>
      <c r="AG16">
        <v>47</v>
      </c>
      <c r="AH16">
        <v>47</v>
      </c>
      <c r="AI16">
        <v>48</v>
      </c>
      <c r="AJ16">
        <v>47</v>
      </c>
      <c r="AL16" s="1">
        <f>MIN(results_length_random_150_0_2[#This Row])</f>
        <v>46</v>
      </c>
      <c r="AM16" s="1">
        <f>MAX(results_length_random_150_0_2[#This Row])</f>
        <v>56</v>
      </c>
    </row>
    <row r="17" spans="1:39" x14ac:dyDescent="0.25">
      <c r="A17">
        <v>61</v>
      </c>
      <c r="B17">
        <v>61</v>
      </c>
      <c r="C17">
        <v>62</v>
      </c>
      <c r="D17">
        <v>61</v>
      </c>
      <c r="E17">
        <v>63</v>
      </c>
      <c r="F17">
        <v>59</v>
      </c>
      <c r="G17">
        <v>56</v>
      </c>
      <c r="H17">
        <v>62</v>
      </c>
      <c r="I17">
        <v>64</v>
      </c>
      <c r="J17">
        <v>59</v>
      </c>
      <c r="K17">
        <v>60</v>
      </c>
      <c r="L17">
        <v>59</v>
      </c>
      <c r="M17">
        <v>64</v>
      </c>
      <c r="N17">
        <v>63</v>
      </c>
      <c r="O17">
        <v>64</v>
      </c>
      <c r="P17">
        <v>62</v>
      </c>
      <c r="Q17">
        <v>64</v>
      </c>
      <c r="R17">
        <v>63</v>
      </c>
      <c r="S17">
        <v>57</v>
      </c>
      <c r="T17">
        <v>58</v>
      </c>
      <c r="U17">
        <v>57</v>
      </c>
      <c r="V17">
        <v>56</v>
      </c>
      <c r="W17">
        <v>58</v>
      </c>
      <c r="X17">
        <v>53</v>
      </c>
      <c r="Y17">
        <v>64</v>
      </c>
      <c r="Z17">
        <v>64</v>
      </c>
      <c r="AA17">
        <v>66</v>
      </c>
      <c r="AB17">
        <v>64</v>
      </c>
      <c r="AC17">
        <v>67</v>
      </c>
      <c r="AD17">
        <v>62</v>
      </c>
      <c r="AE17">
        <v>55</v>
      </c>
      <c r="AF17">
        <v>57</v>
      </c>
      <c r="AG17">
        <v>57</v>
      </c>
      <c r="AH17">
        <v>57</v>
      </c>
      <c r="AI17">
        <v>59</v>
      </c>
      <c r="AJ17">
        <v>55</v>
      </c>
      <c r="AL17" s="1">
        <f>MIN(results_length_random_150_0_2[#This Row])</f>
        <v>53</v>
      </c>
      <c r="AM17" s="1">
        <f>MAX(results_length_random_150_0_2[#This Row])</f>
        <v>67</v>
      </c>
    </row>
    <row r="18" spans="1:39" x14ac:dyDescent="0.25">
      <c r="A18">
        <v>52</v>
      </c>
      <c r="B18">
        <v>52</v>
      </c>
      <c r="C18">
        <v>52</v>
      </c>
      <c r="D18">
        <v>52</v>
      </c>
      <c r="E18">
        <v>52</v>
      </c>
      <c r="F18">
        <v>52</v>
      </c>
      <c r="G18">
        <v>57</v>
      </c>
      <c r="H18">
        <v>54</v>
      </c>
      <c r="I18">
        <v>52</v>
      </c>
      <c r="J18">
        <v>54</v>
      </c>
      <c r="K18">
        <v>57</v>
      </c>
      <c r="L18">
        <v>55</v>
      </c>
      <c r="M18">
        <v>55</v>
      </c>
      <c r="N18">
        <v>55</v>
      </c>
      <c r="O18">
        <v>55</v>
      </c>
      <c r="P18">
        <v>55</v>
      </c>
      <c r="Q18">
        <v>56</v>
      </c>
      <c r="R18">
        <v>55</v>
      </c>
      <c r="S18">
        <v>50</v>
      </c>
      <c r="T18">
        <v>54</v>
      </c>
      <c r="U18">
        <v>52</v>
      </c>
      <c r="V18">
        <v>51</v>
      </c>
      <c r="W18">
        <v>53</v>
      </c>
      <c r="X18">
        <v>51</v>
      </c>
      <c r="Y18">
        <v>57</v>
      </c>
      <c r="Z18">
        <v>58</v>
      </c>
      <c r="AA18">
        <v>58</v>
      </c>
      <c r="AB18">
        <v>58</v>
      </c>
      <c r="AC18">
        <v>59</v>
      </c>
      <c r="AD18">
        <v>58</v>
      </c>
      <c r="AE18">
        <v>51</v>
      </c>
      <c r="AF18">
        <v>51</v>
      </c>
      <c r="AG18">
        <v>51</v>
      </c>
      <c r="AH18">
        <v>51</v>
      </c>
      <c r="AI18">
        <v>51</v>
      </c>
      <c r="AJ18">
        <v>50</v>
      </c>
      <c r="AL18" s="1">
        <f>MIN(results_length_random_150_0_2[#This Row])</f>
        <v>50</v>
      </c>
      <c r="AM18" s="1">
        <f>MAX(results_length_random_150_0_2[#This Row])</f>
        <v>59</v>
      </c>
    </row>
    <row r="19" spans="1:39" x14ac:dyDescent="0.25">
      <c r="A19">
        <v>47</v>
      </c>
      <c r="B19">
        <v>46</v>
      </c>
      <c r="C19">
        <v>47</v>
      </c>
      <c r="D19">
        <v>48</v>
      </c>
      <c r="E19">
        <v>48</v>
      </c>
      <c r="F19">
        <v>46</v>
      </c>
      <c r="G19">
        <v>49</v>
      </c>
      <c r="H19">
        <v>50</v>
      </c>
      <c r="I19">
        <v>48</v>
      </c>
      <c r="J19">
        <v>46</v>
      </c>
      <c r="K19">
        <v>49</v>
      </c>
      <c r="L19">
        <v>47</v>
      </c>
      <c r="M19">
        <v>45</v>
      </c>
      <c r="N19">
        <v>45</v>
      </c>
      <c r="O19">
        <v>45</v>
      </c>
      <c r="P19">
        <v>45</v>
      </c>
      <c r="Q19">
        <v>45</v>
      </c>
      <c r="R19">
        <v>45</v>
      </c>
      <c r="S19">
        <v>48</v>
      </c>
      <c r="T19">
        <v>47</v>
      </c>
      <c r="U19">
        <v>48</v>
      </c>
      <c r="V19">
        <v>48</v>
      </c>
      <c r="W19">
        <v>47</v>
      </c>
      <c r="X19">
        <v>48</v>
      </c>
      <c r="Y19">
        <v>50</v>
      </c>
      <c r="Z19">
        <v>49</v>
      </c>
      <c r="AA19">
        <v>49</v>
      </c>
      <c r="AB19">
        <v>51</v>
      </c>
      <c r="AC19">
        <v>50</v>
      </c>
      <c r="AD19">
        <v>49</v>
      </c>
      <c r="AE19">
        <v>48</v>
      </c>
      <c r="AF19">
        <v>47</v>
      </c>
      <c r="AG19">
        <v>48</v>
      </c>
      <c r="AH19">
        <v>48</v>
      </c>
      <c r="AI19">
        <v>48</v>
      </c>
      <c r="AJ19">
        <v>47</v>
      </c>
      <c r="AL19" s="1">
        <f>MIN(results_length_random_150_0_2[#This Row])</f>
        <v>45</v>
      </c>
      <c r="AM19" s="1">
        <f>MAX(results_length_random_150_0_2[#This Row])</f>
        <v>51</v>
      </c>
    </row>
    <row r="20" spans="1:39" x14ac:dyDescent="0.25">
      <c r="A20">
        <v>44</v>
      </c>
      <c r="B20">
        <v>43</v>
      </c>
      <c r="C20">
        <v>44</v>
      </c>
      <c r="D20">
        <v>43</v>
      </c>
      <c r="E20">
        <v>45</v>
      </c>
      <c r="F20">
        <v>43</v>
      </c>
      <c r="G20">
        <v>42</v>
      </c>
      <c r="H20">
        <v>44</v>
      </c>
      <c r="I20">
        <v>43</v>
      </c>
      <c r="J20">
        <v>44</v>
      </c>
      <c r="K20">
        <v>41</v>
      </c>
      <c r="L20">
        <v>42</v>
      </c>
      <c r="M20">
        <v>40</v>
      </c>
      <c r="N20">
        <v>41</v>
      </c>
      <c r="O20">
        <v>40</v>
      </c>
      <c r="P20">
        <v>41</v>
      </c>
      <c r="Q20">
        <v>41</v>
      </c>
      <c r="R20">
        <v>39</v>
      </c>
      <c r="S20">
        <v>42</v>
      </c>
      <c r="T20">
        <v>43</v>
      </c>
      <c r="U20">
        <v>43</v>
      </c>
      <c r="V20">
        <v>44</v>
      </c>
      <c r="W20">
        <v>45</v>
      </c>
      <c r="X20">
        <v>43</v>
      </c>
      <c r="Y20">
        <v>46</v>
      </c>
      <c r="Z20">
        <v>46</v>
      </c>
      <c r="AA20">
        <v>47</v>
      </c>
      <c r="AB20">
        <v>45</v>
      </c>
      <c r="AC20">
        <v>47</v>
      </c>
      <c r="AD20">
        <v>45</v>
      </c>
      <c r="AE20">
        <v>44</v>
      </c>
      <c r="AF20">
        <v>43</v>
      </c>
      <c r="AG20">
        <v>44</v>
      </c>
      <c r="AH20">
        <v>43</v>
      </c>
      <c r="AI20">
        <v>45</v>
      </c>
      <c r="AJ20">
        <v>43</v>
      </c>
      <c r="AL20" s="1">
        <f>MIN(results_length_random_150_0_2[#This Row])</f>
        <v>39</v>
      </c>
      <c r="AM20" s="1">
        <f>MAX(results_length_random_150_0_2[#This Row])</f>
        <v>47</v>
      </c>
    </row>
    <row r="21" spans="1:39" x14ac:dyDescent="0.25">
      <c r="A21">
        <v>56</v>
      </c>
      <c r="B21">
        <v>57</v>
      </c>
      <c r="C21">
        <v>56</v>
      </c>
      <c r="D21">
        <v>57</v>
      </c>
      <c r="E21">
        <v>57</v>
      </c>
      <c r="F21">
        <v>56</v>
      </c>
      <c r="G21">
        <v>54</v>
      </c>
      <c r="H21">
        <v>56</v>
      </c>
      <c r="I21">
        <v>56</v>
      </c>
      <c r="J21">
        <v>58</v>
      </c>
      <c r="K21">
        <v>57</v>
      </c>
      <c r="L21">
        <v>54</v>
      </c>
      <c r="M21">
        <v>54</v>
      </c>
      <c r="N21">
        <v>55</v>
      </c>
      <c r="O21">
        <v>54</v>
      </c>
      <c r="P21">
        <v>54</v>
      </c>
      <c r="Q21">
        <v>55</v>
      </c>
      <c r="R21">
        <v>54</v>
      </c>
      <c r="S21">
        <v>55</v>
      </c>
      <c r="T21">
        <v>54</v>
      </c>
      <c r="U21">
        <v>58</v>
      </c>
      <c r="V21">
        <v>55</v>
      </c>
      <c r="W21">
        <v>60</v>
      </c>
      <c r="X21">
        <v>53</v>
      </c>
      <c r="Y21">
        <v>61</v>
      </c>
      <c r="Z21">
        <v>64</v>
      </c>
      <c r="AA21">
        <v>63</v>
      </c>
      <c r="AB21">
        <v>60</v>
      </c>
      <c r="AC21">
        <v>63</v>
      </c>
      <c r="AD21">
        <v>60</v>
      </c>
      <c r="AE21">
        <v>54</v>
      </c>
      <c r="AF21">
        <v>56</v>
      </c>
      <c r="AG21">
        <v>54</v>
      </c>
      <c r="AH21">
        <v>55</v>
      </c>
      <c r="AI21">
        <v>55</v>
      </c>
      <c r="AJ21">
        <v>54</v>
      </c>
      <c r="AL21" s="1">
        <f>MIN(results_length_random_150_0_2[#This Row])</f>
        <v>53</v>
      </c>
      <c r="AM21" s="1">
        <f>MAX(results_length_random_150_0_2[#This Row])</f>
        <v>64</v>
      </c>
    </row>
    <row r="23" spans="1:39" x14ac:dyDescent="0.25">
      <c r="A23">
        <f>AVERAGE(results_length_random_150_0_2[s - s])</f>
        <v>52.1</v>
      </c>
      <c r="B23">
        <f>AVERAGE(results_length_random_150_0_2[s - r])</f>
        <v>52.45</v>
      </c>
      <c r="C23">
        <f>AVERAGE(results_length_random_150_0_2[s - i])</f>
        <v>52.05</v>
      </c>
      <c r="D23">
        <f>AVERAGE(results_length_random_150_0_2[s - ri])</f>
        <v>52.1</v>
      </c>
      <c r="E23">
        <f>AVERAGE(results_length_random_150_0_2[s - o])</f>
        <v>52.9</v>
      </c>
      <c r="F23">
        <f>AVERAGE(results_length_random_150_0_2[s - ro])</f>
        <v>51.65</v>
      </c>
      <c r="G23">
        <f>AVERAGE(results_length_random_150_0_2[r - s])</f>
        <v>51.95</v>
      </c>
      <c r="H23">
        <f>AVERAGE(results_length_random_150_0_2[r - r])</f>
        <v>52.75</v>
      </c>
      <c r="I23">
        <f>AVERAGE(results_length_random_150_0_2[r - i])</f>
        <v>52.5</v>
      </c>
      <c r="J23">
        <f>AVERAGE(results_length_random_150_0_2[r - ri])</f>
        <v>51.95</v>
      </c>
      <c r="K23">
        <f>AVERAGE(results_length_random_150_0_2[r - o])</f>
        <v>53.7</v>
      </c>
      <c r="L23">
        <f>AVERAGE(results_length_random_150_0_2[r - ro])</f>
        <v>51.95</v>
      </c>
      <c r="M23">
        <f>AVERAGE(results_length_random_150_0_2[i - s])</f>
        <v>53.05</v>
      </c>
      <c r="N23">
        <f>AVERAGE(results_length_random_150_0_2[i - r])</f>
        <v>53.25</v>
      </c>
      <c r="O23">
        <f>AVERAGE(results_length_random_150_0_2[i - i])</f>
        <v>53.05</v>
      </c>
      <c r="P23">
        <f>AVERAGE(results_length_random_150_0_2[i - ri])</f>
        <v>53.05</v>
      </c>
      <c r="Q23">
        <f>AVERAGE(results_length_random_150_0_2[i - o])</f>
        <v>53.45</v>
      </c>
      <c r="R23">
        <f>AVERAGE(results_length_random_150_0_2[i - ro])</f>
        <v>52.8</v>
      </c>
      <c r="S23">
        <f>AVERAGE(results_length_random_150_0_2[ri - s])</f>
        <v>50.4</v>
      </c>
      <c r="T23">
        <f>AVERAGE(results_length_random_150_0_2[ri - r])</f>
        <v>51.4</v>
      </c>
      <c r="U23">
        <f>AVERAGE(results_length_random_150_0_2[ri - i])</f>
        <v>50.75</v>
      </c>
      <c r="V23">
        <f>AVERAGE(results_length_random_150_0_2[ri - ri])</f>
        <v>50.6</v>
      </c>
      <c r="W23">
        <f>AVERAGE(results_length_random_150_0_2[ri - o])</f>
        <v>52.55</v>
      </c>
      <c r="X23">
        <f>AVERAGE(results_length_random_150_0_2[ri - ro])</f>
        <v>49.4</v>
      </c>
      <c r="Y23">
        <f>AVERAGE(results_length_random_150_0_2[o - s])</f>
        <v>56</v>
      </c>
      <c r="Z23">
        <f>AVERAGE(results_length_random_150_0_2[o - r])</f>
        <v>56.4</v>
      </c>
      <c r="AA23">
        <f>AVERAGE(results_length_random_150_0_2[o - i])</f>
        <v>56.8</v>
      </c>
      <c r="AB23">
        <f>AVERAGE(results_length_random_150_0_2[o - ri])</f>
        <v>55.5</v>
      </c>
      <c r="AC23">
        <f>AVERAGE(results_length_random_150_0_2[o - o])</f>
        <v>57.5</v>
      </c>
      <c r="AD23">
        <f>AVERAGE(results_length_random_150_0_2[o - ro])</f>
        <v>55.65</v>
      </c>
      <c r="AE23">
        <f>AVERAGE(results_length_random_150_0_2[ro - s])</f>
        <v>50.8</v>
      </c>
      <c r="AF23">
        <f>AVERAGE(results_length_random_150_0_2[ro - r])</f>
        <v>50.9</v>
      </c>
      <c r="AG23">
        <f>AVERAGE(results_length_random_150_0_2[ro - i])</f>
        <v>50.85</v>
      </c>
      <c r="AH23">
        <f>AVERAGE(results_length_random_150_0_2[ro - ri])</f>
        <v>50.6</v>
      </c>
      <c r="AI23">
        <f>AVERAGE(results_length_random_150_0_2[ro - o])</f>
        <v>51.65</v>
      </c>
      <c r="AJ23">
        <f>AVERAGE(results_length_random_150_0_2[ro - ro])</f>
        <v>49.9</v>
      </c>
      <c r="AK23" s="4" t="s">
        <v>38</v>
      </c>
      <c r="AL23" s="3">
        <f>MIN(A23:AJ23)</f>
        <v>49.4</v>
      </c>
      <c r="AM23" s="3">
        <f>MAX(A23:AJ23)</f>
        <v>57.5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1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1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1</v>
      </c>
      <c r="Z28">
        <f t="shared" si="3"/>
        <v>0</v>
      </c>
      <c r="AA28">
        <f t="shared" si="3"/>
        <v>1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1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1</v>
      </c>
      <c r="Z30">
        <f t="shared" si="5"/>
        <v>1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1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1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1</v>
      </c>
      <c r="AA39">
        <f t="shared" si="14"/>
        <v>0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1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1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3</v>
      </c>
      <c r="Z46" s="2">
        <f t="shared" si="20"/>
        <v>4</v>
      </c>
      <c r="AA46" s="2">
        <f t="shared" si="20"/>
        <v>6</v>
      </c>
      <c r="AB46" s="2">
        <f t="shared" si="20"/>
        <v>1</v>
      </c>
      <c r="AC46" s="2">
        <f t="shared" si="20"/>
        <v>12</v>
      </c>
      <c r="AD46" s="2">
        <f t="shared" si="20"/>
        <v>2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3CF6-77EB-4910-97ED-EFC791D33DE6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8" width="6.85546875" style="1" bestFit="1" customWidth="1"/>
    <col min="39" max="39" width="6.4257812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66</v>
      </c>
      <c r="B2">
        <v>65</v>
      </c>
      <c r="C2">
        <v>65</v>
      </c>
      <c r="D2">
        <v>66</v>
      </c>
      <c r="E2">
        <v>65</v>
      </c>
      <c r="F2">
        <v>67</v>
      </c>
      <c r="G2">
        <v>63</v>
      </c>
      <c r="H2">
        <v>62</v>
      </c>
      <c r="I2">
        <v>62</v>
      </c>
      <c r="J2">
        <v>62</v>
      </c>
      <c r="K2">
        <v>63</v>
      </c>
      <c r="L2">
        <v>64</v>
      </c>
      <c r="M2">
        <v>64</v>
      </c>
      <c r="N2">
        <v>65</v>
      </c>
      <c r="O2">
        <v>64</v>
      </c>
      <c r="P2">
        <v>64</v>
      </c>
      <c r="Q2">
        <v>64</v>
      </c>
      <c r="R2">
        <v>64</v>
      </c>
      <c r="S2">
        <v>61</v>
      </c>
      <c r="T2">
        <v>65</v>
      </c>
      <c r="U2">
        <v>61</v>
      </c>
      <c r="V2">
        <v>62</v>
      </c>
      <c r="W2">
        <v>66</v>
      </c>
      <c r="X2">
        <v>61</v>
      </c>
      <c r="Y2">
        <v>69</v>
      </c>
      <c r="Z2">
        <v>67</v>
      </c>
      <c r="AA2">
        <v>68</v>
      </c>
      <c r="AB2">
        <v>66</v>
      </c>
      <c r="AC2">
        <v>68</v>
      </c>
      <c r="AD2">
        <v>65</v>
      </c>
      <c r="AE2">
        <v>61</v>
      </c>
      <c r="AF2">
        <v>60</v>
      </c>
      <c r="AG2">
        <v>59</v>
      </c>
      <c r="AH2">
        <v>62</v>
      </c>
      <c r="AI2">
        <v>63</v>
      </c>
      <c r="AJ2">
        <v>59</v>
      </c>
      <c r="AL2" s="1">
        <f>MIN(results_length_random_150_0_4[#This Row])</f>
        <v>59</v>
      </c>
      <c r="AM2" s="1">
        <f>MAX(results_length_random_150_0_4[#This Row])</f>
        <v>69</v>
      </c>
    </row>
    <row r="3" spans="1:39" x14ac:dyDescent="0.25">
      <c r="A3">
        <v>62</v>
      </c>
      <c r="B3">
        <v>64</v>
      </c>
      <c r="C3">
        <v>61</v>
      </c>
      <c r="D3">
        <v>62</v>
      </c>
      <c r="E3">
        <v>64</v>
      </c>
      <c r="F3">
        <v>61</v>
      </c>
      <c r="G3">
        <v>62</v>
      </c>
      <c r="H3">
        <v>60</v>
      </c>
      <c r="I3">
        <v>61</v>
      </c>
      <c r="J3">
        <v>59</v>
      </c>
      <c r="K3">
        <v>60</v>
      </c>
      <c r="L3">
        <v>58</v>
      </c>
      <c r="M3">
        <v>59</v>
      </c>
      <c r="N3">
        <v>59</v>
      </c>
      <c r="O3">
        <v>60</v>
      </c>
      <c r="P3">
        <v>58</v>
      </c>
      <c r="Q3">
        <v>61</v>
      </c>
      <c r="R3">
        <v>57</v>
      </c>
      <c r="S3">
        <v>59</v>
      </c>
      <c r="T3">
        <v>59</v>
      </c>
      <c r="U3">
        <v>59</v>
      </c>
      <c r="V3">
        <v>57</v>
      </c>
      <c r="W3">
        <v>60</v>
      </c>
      <c r="X3">
        <v>59</v>
      </c>
      <c r="Y3">
        <v>64</v>
      </c>
      <c r="Z3">
        <v>62</v>
      </c>
      <c r="AA3">
        <v>63</v>
      </c>
      <c r="AB3">
        <v>61</v>
      </c>
      <c r="AC3">
        <v>67</v>
      </c>
      <c r="AD3">
        <v>65</v>
      </c>
      <c r="AE3">
        <v>60</v>
      </c>
      <c r="AF3">
        <v>59</v>
      </c>
      <c r="AG3">
        <v>59</v>
      </c>
      <c r="AH3">
        <v>60</v>
      </c>
      <c r="AI3">
        <v>60</v>
      </c>
      <c r="AJ3">
        <v>58</v>
      </c>
      <c r="AL3" s="1">
        <f>MIN(results_length_random_150_0_4[#This Row])</f>
        <v>57</v>
      </c>
      <c r="AM3" s="1">
        <f>MAX(results_length_random_150_0_4[#This Row])</f>
        <v>67</v>
      </c>
    </row>
    <row r="4" spans="1:39" x14ac:dyDescent="0.25">
      <c r="A4">
        <v>60</v>
      </c>
      <c r="B4">
        <v>61</v>
      </c>
      <c r="C4">
        <v>59</v>
      </c>
      <c r="D4">
        <v>59</v>
      </c>
      <c r="E4">
        <v>61</v>
      </c>
      <c r="F4">
        <v>60</v>
      </c>
      <c r="G4">
        <v>61</v>
      </c>
      <c r="H4">
        <v>62</v>
      </c>
      <c r="I4">
        <v>62</v>
      </c>
      <c r="J4">
        <v>60</v>
      </c>
      <c r="K4">
        <v>62</v>
      </c>
      <c r="L4">
        <v>62</v>
      </c>
      <c r="M4">
        <v>62</v>
      </c>
      <c r="N4">
        <v>63</v>
      </c>
      <c r="O4">
        <v>63</v>
      </c>
      <c r="P4">
        <v>62</v>
      </c>
      <c r="Q4">
        <v>62</v>
      </c>
      <c r="R4">
        <v>62</v>
      </c>
      <c r="S4">
        <v>56</v>
      </c>
      <c r="T4">
        <v>58</v>
      </c>
      <c r="U4">
        <v>56</v>
      </c>
      <c r="V4">
        <v>57</v>
      </c>
      <c r="W4">
        <v>60</v>
      </c>
      <c r="X4">
        <v>58</v>
      </c>
      <c r="Y4">
        <v>65</v>
      </c>
      <c r="Z4">
        <v>66</v>
      </c>
      <c r="AA4">
        <v>70</v>
      </c>
      <c r="AB4">
        <v>64</v>
      </c>
      <c r="AC4">
        <v>65</v>
      </c>
      <c r="AD4">
        <v>66</v>
      </c>
      <c r="AE4">
        <v>59</v>
      </c>
      <c r="AF4">
        <v>57</v>
      </c>
      <c r="AG4">
        <v>58</v>
      </c>
      <c r="AH4">
        <v>54</v>
      </c>
      <c r="AI4">
        <v>60</v>
      </c>
      <c r="AJ4">
        <v>56</v>
      </c>
      <c r="AL4" s="1">
        <f>MIN(results_length_random_150_0_4[#This Row])</f>
        <v>54</v>
      </c>
      <c r="AM4" s="1">
        <f>MAX(results_length_random_150_0_4[#This Row])</f>
        <v>70</v>
      </c>
    </row>
    <row r="5" spans="1:39" x14ac:dyDescent="0.25">
      <c r="A5">
        <v>55</v>
      </c>
      <c r="B5">
        <v>54</v>
      </c>
      <c r="C5">
        <v>54</v>
      </c>
      <c r="D5">
        <v>55</v>
      </c>
      <c r="E5">
        <v>55</v>
      </c>
      <c r="F5">
        <v>53</v>
      </c>
      <c r="G5">
        <v>50</v>
      </c>
      <c r="H5">
        <v>55</v>
      </c>
      <c r="I5">
        <v>54</v>
      </c>
      <c r="J5">
        <v>53</v>
      </c>
      <c r="K5">
        <v>53</v>
      </c>
      <c r="L5">
        <v>50</v>
      </c>
      <c r="M5">
        <v>52</v>
      </c>
      <c r="N5">
        <v>50</v>
      </c>
      <c r="O5">
        <v>52</v>
      </c>
      <c r="P5">
        <v>51</v>
      </c>
      <c r="Q5">
        <v>52</v>
      </c>
      <c r="R5">
        <v>51</v>
      </c>
      <c r="S5">
        <v>53</v>
      </c>
      <c r="T5">
        <v>52</v>
      </c>
      <c r="U5">
        <v>54</v>
      </c>
      <c r="V5">
        <v>51</v>
      </c>
      <c r="W5">
        <v>55</v>
      </c>
      <c r="X5">
        <v>49</v>
      </c>
      <c r="Y5">
        <v>55</v>
      </c>
      <c r="Z5">
        <v>57</v>
      </c>
      <c r="AA5">
        <v>60</v>
      </c>
      <c r="AB5">
        <v>54</v>
      </c>
      <c r="AC5">
        <v>58</v>
      </c>
      <c r="AD5">
        <v>57</v>
      </c>
      <c r="AE5">
        <v>48</v>
      </c>
      <c r="AF5">
        <v>49</v>
      </c>
      <c r="AG5">
        <v>48</v>
      </c>
      <c r="AH5">
        <v>48</v>
      </c>
      <c r="AI5">
        <v>49</v>
      </c>
      <c r="AJ5">
        <v>47</v>
      </c>
      <c r="AL5" s="1">
        <f>MIN(results_length_random_150_0_4[#This Row])</f>
        <v>47</v>
      </c>
      <c r="AM5" s="1">
        <f>MAX(results_length_random_150_0_4[#This Row])</f>
        <v>60</v>
      </c>
    </row>
    <row r="6" spans="1:39" x14ac:dyDescent="0.25">
      <c r="A6">
        <v>51</v>
      </c>
      <c r="B6">
        <v>51</v>
      </c>
      <c r="C6">
        <v>51</v>
      </c>
      <c r="D6">
        <v>52</v>
      </c>
      <c r="E6">
        <v>52</v>
      </c>
      <c r="F6">
        <v>50</v>
      </c>
      <c r="G6">
        <v>52</v>
      </c>
      <c r="H6">
        <v>54</v>
      </c>
      <c r="I6">
        <v>52</v>
      </c>
      <c r="J6">
        <v>50</v>
      </c>
      <c r="K6">
        <v>55</v>
      </c>
      <c r="L6">
        <v>47</v>
      </c>
      <c r="M6">
        <v>51</v>
      </c>
      <c r="N6">
        <v>51</v>
      </c>
      <c r="O6">
        <v>51</v>
      </c>
      <c r="P6">
        <v>51</v>
      </c>
      <c r="Q6">
        <v>51</v>
      </c>
      <c r="R6">
        <v>51</v>
      </c>
      <c r="S6">
        <v>48</v>
      </c>
      <c r="T6">
        <v>46</v>
      </c>
      <c r="U6">
        <v>49</v>
      </c>
      <c r="V6">
        <v>47</v>
      </c>
      <c r="W6">
        <v>48</v>
      </c>
      <c r="X6">
        <v>47</v>
      </c>
      <c r="Y6">
        <v>53</v>
      </c>
      <c r="Z6">
        <v>53</v>
      </c>
      <c r="AA6">
        <v>54</v>
      </c>
      <c r="AB6">
        <v>55</v>
      </c>
      <c r="AC6">
        <v>57</v>
      </c>
      <c r="AD6">
        <v>54</v>
      </c>
      <c r="AE6">
        <v>47</v>
      </c>
      <c r="AF6">
        <v>49</v>
      </c>
      <c r="AG6">
        <v>48</v>
      </c>
      <c r="AH6">
        <v>49</v>
      </c>
      <c r="AI6">
        <v>51</v>
      </c>
      <c r="AJ6">
        <v>48</v>
      </c>
      <c r="AL6" s="1">
        <f>MIN(results_length_random_150_0_4[#This Row])</f>
        <v>46</v>
      </c>
      <c r="AM6" s="1">
        <f>MAX(results_length_random_150_0_4[#This Row])</f>
        <v>57</v>
      </c>
    </row>
    <row r="7" spans="1:39" x14ac:dyDescent="0.25">
      <c r="A7">
        <v>63</v>
      </c>
      <c r="B7">
        <v>62</v>
      </c>
      <c r="C7">
        <v>63</v>
      </c>
      <c r="D7">
        <v>61</v>
      </c>
      <c r="E7">
        <v>62</v>
      </c>
      <c r="F7">
        <v>61</v>
      </c>
      <c r="G7">
        <v>62</v>
      </c>
      <c r="H7">
        <v>62</v>
      </c>
      <c r="I7">
        <v>62</v>
      </c>
      <c r="J7">
        <v>62</v>
      </c>
      <c r="K7">
        <v>63</v>
      </c>
      <c r="L7">
        <v>58</v>
      </c>
      <c r="M7">
        <v>65</v>
      </c>
      <c r="N7">
        <v>65</v>
      </c>
      <c r="O7">
        <v>65</v>
      </c>
      <c r="P7">
        <v>64</v>
      </c>
      <c r="Q7">
        <v>66</v>
      </c>
      <c r="R7">
        <v>64</v>
      </c>
      <c r="S7">
        <v>58</v>
      </c>
      <c r="T7">
        <v>60</v>
      </c>
      <c r="U7">
        <v>59</v>
      </c>
      <c r="V7">
        <v>60</v>
      </c>
      <c r="W7">
        <v>58</v>
      </c>
      <c r="X7">
        <v>56</v>
      </c>
      <c r="Y7">
        <v>65</v>
      </c>
      <c r="Z7">
        <v>65</v>
      </c>
      <c r="AA7">
        <v>67</v>
      </c>
      <c r="AB7">
        <v>65</v>
      </c>
      <c r="AC7">
        <v>70</v>
      </c>
      <c r="AD7">
        <v>62</v>
      </c>
      <c r="AE7">
        <v>60</v>
      </c>
      <c r="AF7">
        <v>61</v>
      </c>
      <c r="AG7">
        <v>59</v>
      </c>
      <c r="AH7">
        <v>59</v>
      </c>
      <c r="AI7">
        <v>62</v>
      </c>
      <c r="AJ7">
        <v>60</v>
      </c>
      <c r="AL7" s="1">
        <f>MIN(results_length_random_150_0_4[#This Row])</f>
        <v>56</v>
      </c>
      <c r="AM7" s="1">
        <f>MAX(results_length_random_150_0_4[#This Row])</f>
        <v>70</v>
      </c>
    </row>
    <row r="8" spans="1:39" x14ac:dyDescent="0.25">
      <c r="A8">
        <v>63</v>
      </c>
      <c r="B8">
        <v>63</v>
      </c>
      <c r="C8">
        <v>63</v>
      </c>
      <c r="D8">
        <v>63</v>
      </c>
      <c r="E8">
        <v>64</v>
      </c>
      <c r="F8">
        <v>61</v>
      </c>
      <c r="G8">
        <v>63</v>
      </c>
      <c r="H8">
        <v>65</v>
      </c>
      <c r="I8">
        <v>62</v>
      </c>
      <c r="J8">
        <v>61</v>
      </c>
      <c r="K8">
        <v>63</v>
      </c>
      <c r="L8">
        <v>61</v>
      </c>
      <c r="M8">
        <v>64</v>
      </c>
      <c r="N8">
        <v>66</v>
      </c>
      <c r="O8">
        <v>65</v>
      </c>
      <c r="P8">
        <v>65</v>
      </c>
      <c r="Q8">
        <v>65</v>
      </c>
      <c r="R8">
        <v>63</v>
      </c>
      <c r="S8">
        <v>58</v>
      </c>
      <c r="T8">
        <v>61</v>
      </c>
      <c r="U8">
        <v>61</v>
      </c>
      <c r="V8">
        <v>59</v>
      </c>
      <c r="W8">
        <v>62</v>
      </c>
      <c r="X8">
        <v>56</v>
      </c>
      <c r="Y8">
        <v>65</v>
      </c>
      <c r="Z8">
        <v>67</v>
      </c>
      <c r="AA8">
        <v>67</v>
      </c>
      <c r="AB8">
        <v>66</v>
      </c>
      <c r="AC8">
        <v>68</v>
      </c>
      <c r="AD8">
        <v>65</v>
      </c>
      <c r="AE8">
        <v>60</v>
      </c>
      <c r="AF8">
        <v>60</v>
      </c>
      <c r="AG8">
        <v>61</v>
      </c>
      <c r="AH8">
        <v>59</v>
      </c>
      <c r="AI8">
        <v>60</v>
      </c>
      <c r="AJ8">
        <v>59</v>
      </c>
      <c r="AL8" s="1">
        <f>MIN(results_length_random_150_0_4[#This Row])</f>
        <v>56</v>
      </c>
      <c r="AM8" s="1">
        <f>MAX(results_length_random_150_0_4[#This Row])</f>
        <v>68</v>
      </c>
    </row>
    <row r="9" spans="1:39" x14ac:dyDescent="0.25">
      <c r="A9">
        <v>64</v>
      </c>
      <c r="B9">
        <v>63</v>
      </c>
      <c r="C9">
        <v>64</v>
      </c>
      <c r="D9">
        <v>63</v>
      </c>
      <c r="E9">
        <v>66</v>
      </c>
      <c r="F9">
        <v>63</v>
      </c>
      <c r="G9">
        <v>67</v>
      </c>
      <c r="H9">
        <v>64</v>
      </c>
      <c r="I9">
        <v>62</v>
      </c>
      <c r="J9">
        <v>63</v>
      </c>
      <c r="K9">
        <v>67</v>
      </c>
      <c r="L9">
        <v>61</v>
      </c>
      <c r="M9">
        <v>62</v>
      </c>
      <c r="N9">
        <v>62</v>
      </c>
      <c r="O9">
        <v>62</v>
      </c>
      <c r="P9">
        <v>62</v>
      </c>
      <c r="Q9">
        <v>63</v>
      </c>
      <c r="R9">
        <v>61</v>
      </c>
      <c r="S9">
        <v>63</v>
      </c>
      <c r="T9">
        <v>59</v>
      </c>
      <c r="U9">
        <v>64</v>
      </c>
      <c r="V9">
        <v>62</v>
      </c>
      <c r="W9">
        <v>64</v>
      </c>
      <c r="X9">
        <v>60</v>
      </c>
      <c r="Y9">
        <v>67</v>
      </c>
      <c r="Z9">
        <v>67</v>
      </c>
      <c r="AA9">
        <v>67</v>
      </c>
      <c r="AB9">
        <v>65</v>
      </c>
      <c r="AC9">
        <v>70</v>
      </c>
      <c r="AD9">
        <v>65</v>
      </c>
      <c r="AE9">
        <v>62</v>
      </c>
      <c r="AF9">
        <v>63</v>
      </c>
      <c r="AG9">
        <v>62</v>
      </c>
      <c r="AH9">
        <v>61</v>
      </c>
      <c r="AI9">
        <v>64</v>
      </c>
      <c r="AJ9">
        <v>62</v>
      </c>
      <c r="AL9" s="1">
        <f>MIN(results_length_random_150_0_4[#This Row])</f>
        <v>59</v>
      </c>
      <c r="AM9" s="1">
        <f>MAX(results_length_random_150_0_4[#This Row])</f>
        <v>70</v>
      </c>
    </row>
    <row r="10" spans="1:39" x14ac:dyDescent="0.25">
      <c r="A10">
        <v>65</v>
      </c>
      <c r="B10">
        <v>66</v>
      </c>
      <c r="C10">
        <v>65</v>
      </c>
      <c r="D10">
        <v>66</v>
      </c>
      <c r="E10">
        <v>66</v>
      </c>
      <c r="F10">
        <v>64</v>
      </c>
      <c r="G10">
        <v>64</v>
      </c>
      <c r="H10">
        <v>64</v>
      </c>
      <c r="I10">
        <v>63</v>
      </c>
      <c r="J10">
        <v>63</v>
      </c>
      <c r="K10">
        <v>64</v>
      </c>
      <c r="L10">
        <v>63</v>
      </c>
      <c r="M10">
        <v>66</v>
      </c>
      <c r="N10">
        <v>67</v>
      </c>
      <c r="O10">
        <v>66</v>
      </c>
      <c r="P10">
        <v>65</v>
      </c>
      <c r="Q10">
        <v>67</v>
      </c>
      <c r="R10">
        <v>67</v>
      </c>
      <c r="S10">
        <v>60</v>
      </c>
      <c r="T10">
        <v>60</v>
      </c>
      <c r="U10">
        <v>61</v>
      </c>
      <c r="V10">
        <v>62</v>
      </c>
      <c r="W10">
        <v>63</v>
      </c>
      <c r="X10">
        <v>58</v>
      </c>
      <c r="Y10">
        <v>67</v>
      </c>
      <c r="Z10">
        <v>66</v>
      </c>
      <c r="AA10">
        <v>67</v>
      </c>
      <c r="AB10">
        <v>65</v>
      </c>
      <c r="AC10">
        <v>66</v>
      </c>
      <c r="AD10">
        <v>67</v>
      </c>
      <c r="AE10">
        <v>62</v>
      </c>
      <c r="AF10">
        <v>63</v>
      </c>
      <c r="AG10">
        <v>64</v>
      </c>
      <c r="AH10">
        <v>63</v>
      </c>
      <c r="AI10">
        <v>64</v>
      </c>
      <c r="AJ10">
        <v>62</v>
      </c>
      <c r="AL10" s="1">
        <f>MIN(results_length_random_150_0_4[#This Row])</f>
        <v>58</v>
      </c>
      <c r="AM10" s="1">
        <f>MAX(results_length_random_150_0_4[#This Row])</f>
        <v>67</v>
      </c>
    </row>
    <row r="11" spans="1:39" x14ac:dyDescent="0.25">
      <c r="A11">
        <v>61</v>
      </c>
      <c r="B11">
        <v>59</v>
      </c>
      <c r="C11">
        <v>63</v>
      </c>
      <c r="D11">
        <v>59</v>
      </c>
      <c r="E11">
        <v>62</v>
      </c>
      <c r="F11">
        <v>59</v>
      </c>
      <c r="G11">
        <v>61</v>
      </c>
      <c r="H11">
        <v>60</v>
      </c>
      <c r="I11">
        <v>64</v>
      </c>
      <c r="J11">
        <v>62</v>
      </c>
      <c r="K11">
        <v>62</v>
      </c>
      <c r="L11">
        <v>60</v>
      </c>
      <c r="M11">
        <v>63</v>
      </c>
      <c r="N11">
        <v>63</v>
      </c>
      <c r="O11">
        <v>64</v>
      </c>
      <c r="P11">
        <v>65</v>
      </c>
      <c r="Q11">
        <v>65</v>
      </c>
      <c r="R11">
        <v>63</v>
      </c>
      <c r="S11">
        <v>59</v>
      </c>
      <c r="T11">
        <v>58</v>
      </c>
      <c r="U11">
        <v>60</v>
      </c>
      <c r="V11">
        <v>56</v>
      </c>
      <c r="W11">
        <v>62</v>
      </c>
      <c r="X11">
        <v>56</v>
      </c>
      <c r="Y11">
        <v>63</v>
      </c>
      <c r="Z11">
        <v>65</v>
      </c>
      <c r="AA11">
        <v>67</v>
      </c>
      <c r="AB11">
        <v>63</v>
      </c>
      <c r="AC11">
        <v>66</v>
      </c>
      <c r="AD11">
        <v>63</v>
      </c>
      <c r="AE11">
        <v>58</v>
      </c>
      <c r="AF11">
        <v>61</v>
      </c>
      <c r="AG11">
        <v>58</v>
      </c>
      <c r="AH11">
        <v>57</v>
      </c>
      <c r="AI11">
        <v>60</v>
      </c>
      <c r="AJ11">
        <v>58</v>
      </c>
      <c r="AL11" s="1">
        <f>MIN(results_length_random_150_0_4[#This Row])</f>
        <v>56</v>
      </c>
      <c r="AM11" s="1">
        <f>MAX(results_length_random_150_0_4[#This Row])</f>
        <v>67</v>
      </c>
    </row>
    <row r="12" spans="1:39" x14ac:dyDescent="0.25">
      <c r="A12">
        <v>61</v>
      </c>
      <c r="B12">
        <v>60</v>
      </c>
      <c r="C12">
        <v>59</v>
      </c>
      <c r="D12">
        <v>61</v>
      </c>
      <c r="E12">
        <v>60</v>
      </c>
      <c r="F12">
        <v>60</v>
      </c>
      <c r="G12">
        <v>56</v>
      </c>
      <c r="H12">
        <v>56</v>
      </c>
      <c r="I12">
        <v>60</v>
      </c>
      <c r="J12">
        <v>56</v>
      </c>
      <c r="K12">
        <v>57</v>
      </c>
      <c r="L12">
        <v>59</v>
      </c>
      <c r="M12">
        <v>58</v>
      </c>
      <c r="N12">
        <v>59</v>
      </c>
      <c r="O12">
        <v>60</v>
      </c>
      <c r="P12">
        <v>59</v>
      </c>
      <c r="Q12">
        <v>59</v>
      </c>
      <c r="R12">
        <v>58</v>
      </c>
      <c r="S12">
        <v>54</v>
      </c>
      <c r="T12">
        <v>56</v>
      </c>
      <c r="U12">
        <v>54</v>
      </c>
      <c r="V12">
        <v>52</v>
      </c>
      <c r="W12">
        <v>56</v>
      </c>
      <c r="X12">
        <v>52</v>
      </c>
      <c r="Y12">
        <v>60</v>
      </c>
      <c r="Z12">
        <v>60</v>
      </c>
      <c r="AA12">
        <v>63</v>
      </c>
      <c r="AB12">
        <v>60</v>
      </c>
      <c r="AC12">
        <v>60</v>
      </c>
      <c r="AD12">
        <v>59</v>
      </c>
      <c r="AE12">
        <v>54</v>
      </c>
      <c r="AF12">
        <v>55</v>
      </c>
      <c r="AG12">
        <v>54</v>
      </c>
      <c r="AH12">
        <v>53</v>
      </c>
      <c r="AI12">
        <v>55</v>
      </c>
      <c r="AJ12">
        <v>55</v>
      </c>
      <c r="AL12" s="1">
        <f>MIN(results_length_random_150_0_4[#This Row])</f>
        <v>52</v>
      </c>
      <c r="AM12" s="1">
        <f>MAX(results_length_random_150_0_4[#This Row])</f>
        <v>63</v>
      </c>
    </row>
    <row r="13" spans="1:39" x14ac:dyDescent="0.25">
      <c r="A13">
        <v>65</v>
      </c>
      <c r="B13">
        <v>64</v>
      </c>
      <c r="C13">
        <v>65</v>
      </c>
      <c r="D13">
        <v>64</v>
      </c>
      <c r="E13">
        <v>64</v>
      </c>
      <c r="F13">
        <v>64</v>
      </c>
      <c r="G13">
        <v>61</v>
      </c>
      <c r="H13">
        <v>60</v>
      </c>
      <c r="I13">
        <v>61</v>
      </c>
      <c r="J13">
        <v>61</v>
      </c>
      <c r="K13">
        <v>63</v>
      </c>
      <c r="L13">
        <v>63</v>
      </c>
      <c r="M13">
        <v>64</v>
      </c>
      <c r="N13">
        <v>64</v>
      </c>
      <c r="O13">
        <v>63</v>
      </c>
      <c r="P13">
        <v>65</v>
      </c>
      <c r="Q13">
        <v>64</v>
      </c>
      <c r="R13">
        <v>64</v>
      </c>
      <c r="S13">
        <v>57</v>
      </c>
      <c r="T13">
        <v>62</v>
      </c>
      <c r="U13">
        <v>60</v>
      </c>
      <c r="V13">
        <v>60</v>
      </c>
      <c r="W13">
        <v>66</v>
      </c>
      <c r="X13">
        <v>60</v>
      </c>
      <c r="Y13">
        <v>66</v>
      </c>
      <c r="Z13">
        <v>64</v>
      </c>
      <c r="AA13">
        <v>71</v>
      </c>
      <c r="AB13">
        <v>63</v>
      </c>
      <c r="AC13">
        <v>66</v>
      </c>
      <c r="AD13">
        <v>64</v>
      </c>
      <c r="AE13">
        <v>63</v>
      </c>
      <c r="AF13">
        <v>63</v>
      </c>
      <c r="AG13">
        <v>63</v>
      </c>
      <c r="AH13">
        <v>64</v>
      </c>
      <c r="AI13">
        <v>65</v>
      </c>
      <c r="AJ13">
        <v>59</v>
      </c>
      <c r="AL13" s="1">
        <f>MIN(results_length_random_150_0_4[#This Row])</f>
        <v>57</v>
      </c>
      <c r="AM13" s="1">
        <f>MAX(results_length_random_150_0_4[#This Row])</f>
        <v>71</v>
      </c>
    </row>
    <row r="14" spans="1:39" x14ac:dyDescent="0.25">
      <c r="A14">
        <v>59</v>
      </c>
      <c r="B14">
        <v>60</v>
      </c>
      <c r="C14">
        <v>61</v>
      </c>
      <c r="D14">
        <v>58</v>
      </c>
      <c r="E14">
        <v>59</v>
      </c>
      <c r="F14">
        <v>60</v>
      </c>
      <c r="G14">
        <v>57</v>
      </c>
      <c r="H14">
        <v>57</v>
      </c>
      <c r="I14">
        <v>55</v>
      </c>
      <c r="J14">
        <v>55</v>
      </c>
      <c r="K14">
        <v>57</v>
      </c>
      <c r="L14">
        <v>58</v>
      </c>
      <c r="M14">
        <v>56</v>
      </c>
      <c r="N14">
        <v>57</v>
      </c>
      <c r="O14">
        <v>58</v>
      </c>
      <c r="P14">
        <v>56</v>
      </c>
      <c r="Q14">
        <v>57</v>
      </c>
      <c r="R14">
        <v>57</v>
      </c>
      <c r="S14">
        <v>54</v>
      </c>
      <c r="T14">
        <v>54</v>
      </c>
      <c r="U14">
        <v>55</v>
      </c>
      <c r="V14">
        <v>54</v>
      </c>
      <c r="W14">
        <v>57</v>
      </c>
      <c r="X14">
        <v>52</v>
      </c>
      <c r="Y14">
        <v>54</v>
      </c>
      <c r="Z14">
        <v>55</v>
      </c>
      <c r="AA14">
        <v>56</v>
      </c>
      <c r="AB14">
        <v>57</v>
      </c>
      <c r="AC14">
        <v>62</v>
      </c>
      <c r="AD14">
        <v>51</v>
      </c>
      <c r="AE14">
        <v>56</v>
      </c>
      <c r="AF14">
        <v>55</v>
      </c>
      <c r="AG14">
        <v>57</v>
      </c>
      <c r="AH14">
        <v>55</v>
      </c>
      <c r="AI14">
        <v>59</v>
      </c>
      <c r="AJ14">
        <v>55</v>
      </c>
      <c r="AL14" s="1">
        <f>MIN(results_length_random_150_0_4[#This Row])</f>
        <v>51</v>
      </c>
      <c r="AM14" s="1">
        <f>MAX(results_length_random_150_0_4[#This Row])</f>
        <v>62</v>
      </c>
    </row>
    <row r="15" spans="1:39" x14ac:dyDescent="0.25">
      <c r="A15">
        <v>60</v>
      </c>
      <c r="B15">
        <v>58</v>
      </c>
      <c r="C15">
        <v>59</v>
      </c>
      <c r="D15">
        <v>59</v>
      </c>
      <c r="E15">
        <v>59</v>
      </c>
      <c r="F15">
        <v>58</v>
      </c>
      <c r="G15">
        <v>59</v>
      </c>
      <c r="H15">
        <v>59</v>
      </c>
      <c r="I15">
        <v>57</v>
      </c>
      <c r="J15">
        <v>59</v>
      </c>
      <c r="K15">
        <v>58</v>
      </c>
      <c r="L15">
        <v>58</v>
      </c>
      <c r="M15">
        <v>59</v>
      </c>
      <c r="N15">
        <v>60</v>
      </c>
      <c r="O15">
        <v>60</v>
      </c>
      <c r="P15">
        <v>59</v>
      </c>
      <c r="Q15">
        <v>59</v>
      </c>
      <c r="R15">
        <v>60</v>
      </c>
      <c r="S15">
        <v>53</v>
      </c>
      <c r="T15">
        <v>55</v>
      </c>
      <c r="U15">
        <v>54</v>
      </c>
      <c r="V15">
        <v>51</v>
      </c>
      <c r="W15">
        <v>58</v>
      </c>
      <c r="X15">
        <v>54</v>
      </c>
      <c r="Y15">
        <v>60</v>
      </c>
      <c r="Z15">
        <v>61</v>
      </c>
      <c r="AA15">
        <v>61</v>
      </c>
      <c r="AB15">
        <v>59</v>
      </c>
      <c r="AC15">
        <v>61</v>
      </c>
      <c r="AD15">
        <v>58</v>
      </c>
      <c r="AE15">
        <v>56</v>
      </c>
      <c r="AF15">
        <v>57</v>
      </c>
      <c r="AG15">
        <v>57</v>
      </c>
      <c r="AH15">
        <v>56</v>
      </c>
      <c r="AI15">
        <v>56</v>
      </c>
      <c r="AJ15">
        <v>52</v>
      </c>
      <c r="AL15" s="1">
        <f>MIN(results_length_random_150_0_4[#This Row])</f>
        <v>51</v>
      </c>
      <c r="AM15" s="1">
        <f>MAX(results_length_random_150_0_4[#This Row])</f>
        <v>61</v>
      </c>
    </row>
    <row r="16" spans="1:39" x14ac:dyDescent="0.25">
      <c r="A16">
        <v>65</v>
      </c>
      <c r="B16">
        <v>63</v>
      </c>
      <c r="C16">
        <v>65</v>
      </c>
      <c r="D16">
        <v>65</v>
      </c>
      <c r="E16">
        <v>65</v>
      </c>
      <c r="F16">
        <v>62</v>
      </c>
      <c r="G16">
        <v>60</v>
      </c>
      <c r="H16">
        <v>62</v>
      </c>
      <c r="I16">
        <v>62</v>
      </c>
      <c r="J16">
        <v>59</v>
      </c>
      <c r="K16">
        <v>66</v>
      </c>
      <c r="L16">
        <v>63</v>
      </c>
      <c r="M16">
        <v>67</v>
      </c>
      <c r="N16">
        <v>66</v>
      </c>
      <c r="O16">
        <v>66</v>
      </c>
      <c r="P16">
        <v>66</v>
      </c>
      <c r="Q16">
        <v>68</v>
      </c>
      <c r="R16">
        <v>65</v>
      </c>
      <c r="S16">
        <v>60</v>
      </c>
      <c r="T16">
        <v>61</v>
      </c>
      <c r="U16">
        <v>62</v>
      </c>
      <c r="V16">
        <v>62</v>
      </c>
      <c r="W16">
        <v>65</v>
      </c>
      <c r="X16">
        <v>61</v>
      </c>
      <c r="Y16">
        <v>63</v>
      </c>
      <c r="Z16">
        <v>66</v>
      </c>
      <c r="AA16">
        <v>68</v>
      </c>
      <c r="AB16">
        <v>64</v>
      </c>
      <c r="AC16">
        <v>67</v>
      </c>
      <c r="AD16">
        <v>64</v>
      </c>
      <c r="AE16">
        <v>62</v>
      </c>
      <c r="AF16">
        <v>61</v>
      </c>
      <c r="AG16">
        <v>64</v>
      </c>
      <c r="AH16">
        <v>62</v>
      </c>
      <c r="AI16">
        <v>64</v>
      </c>
      <c r="AJ16">
        <v>63</v>
      </c>
      <c r="AL16" s="1">
        <f>MIN(results_length_random_150_0_4[#This Row])</f>
        <v>59</v>
      </c>
      <c r="AM16" s="1">
        <f>MAX(results_length_random_150_0_4[#This Row])</f>
        <v>68</v>
      </c>
    </row>
    <row r="17" spans="1:39" x14ac:dyDescent="0.25">
      <c r="A17">
        <v>63</v>
      </c>
      <c r="B17">
        <v>63</v>
      </c>
      <c r="C17">
        <v>64</v>
      </c>
      <c r="D17">
        <v>63</v>
      </c>
      <c r="E17">
        <v>65</v>
      </c>
      <c r="F17">
        <v>63</v>
      </c>
      <c r="G17">
        <v>60</v>
      </c>
      <c r="H17">
        <v>64</v>
      </c>
      <c r="I17">
        <v>60</v>
      </c>
      <c r="J17">
        <v>60</v>
      </c>
      <c r="K17">
        <v>63</v>
      </c>
      <c r="L17">
        <v>61</v>
      </c>
      <c r="M17">
        <v>61</v>
      </c>
      <c r="N17">
        <v>61</v>
      </c>
      <c r="O17">
        <v>61</v>
      </c>
      <c r="P17">
        <v>61</v>
      </c>
      <c r="Q17">
        <v>60</v>
      </c>
      <c r="R17">
        <v>61</v>
      </c>
      <c r="S17">
        <v>59</v>
      </c>
      <c r="T17">
        <v>60</v>
      </c>
      <c r="U17">
        <v>59</v>
      </c>
      <c r="V17">
        <v>59</v>
      </c>
      <c r="W17">
        <v>64</v>
      </c>
      <c r="X17">
        <v>56</v>
      </c>
      <c r="Y17">
        <v>68</v>
      </c>
      <c r="Z17">
        <v>65</v>
      </c>
      <c r="AA17">
        <v>67</v>
      </c>
      <c r="AB17">
        <v>66</v>
      </c>
      <c r="AC17">
        <v>65</v>
      </c>
      <c r="AD17">
        <v>66</v>
      </c>
      <c r="AE17">
        <v>59</v>
      </c>
      <c r="AF17">
        <v>60</v>
      </c>
      <c r="AG17">
        <v>58</v>
      </c>
      <c r="AH17">
        <v>60</v>
      </c>
      <c r="AI17">
        <v>60</v>
      </c>
      <c r="AJ17">
        <v>59</v>
      </c>
      <c r="AL17" s="1">
        <f>MIN(results_length_random_150_0_4[#This Row])</f>
        <v>56</v>
      </c>
      <c r="AM17" s="1">
        <f>MAX(results_length_random_150_0_4[#This Row])</f>
        <v>68</v>
      </c>
    </row>
    <row r="18" spans="1:39" x14ac:dyDescent="0.25">
      <c r="A18">
        <v>50</v>
      </c>
      <c r="B18">
        <v>48</v>
      </c>
      <c r="C18">
        <v>48</v>
      </c>
      <c r="D18">
        <v>49</v>
      </c>
      <c r="E18">
        <v>51</v>
      </c>
      <c r="F18">
        <v>47</v>
      </c>
      <c r="G18">
        <v>49</v>
      </c>
      <c r="H18">
        <v>48</v>
      </c>
      <c r="I18">
        <v>49</v>
      </c>
      <c r="J18">
        <v>50</v>
      </c>
      <c r="K18">
        <v>49</v>
      </c>
      <c r="L18">
        <v>51</v>
      </c>
      <c r="M18">
        <v>50</v>
      </c>
      <c r="N18">
        <v>50</v>
      </c>
      <c r="O18">
        <v>51</v>
      </c>
      <c r="P18">
        <v>50</v>
      </c>
      <c r="Q18">
        <v>51</v>
      </c>
      <c r="R18">
        <v>51</v>
      </c>
      <c r="S18">
        <v>48</v>
      </c>
      <c r="T18">
        <v>49</v>
      </c>
      <c r="U18">
        <v>46</v>
      </c>
      <c r="V18">
        <v>47</v>
      </c>
      <c r="W18">
        <v>49</v>
      </c>
      <c r="X18">
        <v>47</v>
      </c>
      <c r="Y18">
        <v>51</v>
      </c>
      <c r="Z18">
        <v>51</v>
      </c>
      <c r="AA18">
        <v>51</v>
      </c>
      <c r="AB18">
        <v>52</v>
      </c>
      <c r="AC18">
        <v>51</v>
      </c>
      <c r="AD18">
        <v>50</v>
      </c>
      <c r="AE18">
        <v>52</v>
      </c>
      <c r="AF18">
        <v>51</v>
      </c>
      <c r="AG18">
        <v>51</v>
      </c>
      <c r="AH18">
        <v>52</v>
      </c>
      <c r="AI18">
        <v>52</v>
      </c>
      <c r="AJ18">
        <v>51</v>
      </c>
      <c r="AL18" s="1">
        <f>MIN(results_length_random_150_0_4[#This Row])</f>
        <v>46</v>
      </c>
      <c r="AM18" s="1">
        <f>MAX(results_length_random_150_0_4[#This Row])</f>
        <v>52</v>
      </c>
    </row>
    <row r="19" spans="1:39" x14ac:dyDescent="0.25">
      <c r="A19">
        <v>63</v>
      </c>
      <c r="B19">
        <v>62</v>
      </c>
      <c r="C19">
        <v>63</v>
      </c>
      <c r="D19">
        <v>62</v>
      </c>
      <c r="E19">
        <v>64</v>
      </c>
      <c r="F19">
        <v>62</v>
      </c>
      <c r="G19">
        <v>60</v>
      </c>
      <c r="H19">
        <v>66</v>
      </c>
      <c r="I19">
        <v>63</v>
      </c>
      <c r="J19">
        <v>63</v>
      </c>
      <c r="K19">
        <v>69</v>
      </c>
      <c r="L19">
        <v>64</v>
      </c>
      <c r="M19">
        <v>66</v>
      </c>
      <c r="N19">
        <v>67</v>
      </c>
      <c r="O19">
        <v>66</v>
      </c>
      <c r="P19">
        <v>66</v>
      </c>
      <c r="Q19">
        <v>67</v>
      </c>
      <c r="R19">
        <v>65</v>
      </c>
      <c r="S19">
        <v>59</v>
      </c>
      <c r="T19">
        <v>60</v>
      </c>
      <c r="U19">
        <v>58</v>
      </c>
      <c r="V19">
        <v>61</v>
      </c>
      <c r="W19">
        <v>61</v>
      </c>
      <c r="X19">
        <v>54</v>
      </c>
      <c r="Y19">
        <v>67</v>
      </c>
      <c r="Z19">
        <v>68</v>
      </c>
      <c r="AA19">
        <v>68</v>
      </c>
      <c r="AB19">
        <v>64</v>
      </c>
      <c r="AC19">
        <v>67</v>
      </c>
      <c r="AD19">
        <v>67</v>
      </c>
      <c r="AE19">
        <v>61</v>
      </c>
      <c r="AF19">
        <v>61</v>
      </c>
      <c r="AG19">
        <v>62</v>
      </c>
      <c r="AH19">
        <v>62</v>
      </c>
      <c r="AI19">
        <v>65</v>
      </c>
      <c r="AJ19">
        <v>59</v>
      </c>
      <c r="AL19" s="1">
        <f>MIN(results_length_random_150_0_4[#This Row])</f>
        <v>54</v>
      </c>
      <c r="AM19" s="1">
        <f>MAX(results_length_random_150_0_4[#This Row])</f>
        <v>69</v>
      </c>
    </row>
    <row r="20" spans="1:39" x14ac:dyDescent="0.25">
      <c r="A20">
        <v>64</v>
      </c>
      <c r="B20">
        <v>63</v>
      </c>
      <c r="C20">
        <v>63</v>
      </c>
      <c r="D20">
        <v>63</v>
      </c>
      <c r="E20">
        <v>64</v>
      </c>
      <c r="F20">
        <v>63</v>
      </c>
      <c r="G20">
        <v>59</v>
      </c>
      <c r="H20">
        <v>57</v>
      </c>
      <c r="I20">
        <v>60</v>
      </c>
      <c r="J20">
        <v>60</v>
      </c>
      <c r="K20">
        <v>60</v>
      </c>
      <c r="L20">
        <v>57</v>
      </c>
      <c r="M20">
        <v>63</v>
      </c>
      <c r="N20">
        <v>62</v>
      </c>
      <c r="O20">
        <v>64</v>
      </c>
      <c r="P20">
        <v>62</v>
      </c>
      <c r="Q20">
        <v>63</v>
      </c>
      <c r="R20">
        <v>62</v>
      </c>
      <c r="S20">
        <v>58</v>
      </c>
      <c r="T20">
        <v>59</v>
      </c>
      <c r="U20">
        <v>62</v>
      </c>
      <c r="V20">
        <v>59</v>
      </c>
      <c r="W20">
        <v>58</v>
      </c>
      <c r="X20">
        <v>60</v>
      </c>
      <c r="Y20">
        <v>62</v>
      </c>
      <c r="Z20">
        <v>64</v>
      </c>
      <c r="AA20">
        <v>65</v>
      </c>
      <c r="AB20">
        <v>62</v>
      </c>
      <c r="AC20">
        <v>65</v>
      </c>
      <c r="AD20">
        <v>62</v>
      </c>
      <c r="AE20">
        <v>59</v>
      </c>
      <c r="AF20">
        <v>58</v>
      </c>
      <c r="AG20">
        <v>61</v>
      </c>
      <c r="AH20">
        <v>58</v>
      </c>
      <c r="AI20">
        <v>59</v>
      </c>
      <c r="AJ20">
        <v>60</v>
      </c>
      <c r="AL20" s="1">
        <f>MIN(results_length_random_150_0_4[#This Row])</f>
        <v>57</v>
      </c>
      <c r="AM20" s="1">
        <f>MAX(results_length_random_150_0_4[#This Row])</f>
        <v>65</v>
      </c>
    </row>
    <row r="21" spans="1:39" x14ac:dyDescent="0.25">
      <c r="A21">
        <v>59</v>
      </c>
      <c r="B21">
        <v>61</v>
      </c>
      <c r="C21">
        <v>58</v>
      </c>
      <c r="D21">
        <v>60</v>
      </c>
      <c r="E21">
        <v>63</v>
      </c>
      <c r="F21">
        <v>59</v>
      </c>
      <c r="G21">
        <v>60</v>
      </c>
      <c r="H21">
        <v>60</v>
      </c>
      <c r="I21">
        <v>59</v>
      </c>
      <c r="J21">
        <v>60</v>
      </c>
      <c r="K21">
        <v>58</v>
      </c>
      <c r="L21">
        <v>59</v>
      </c>
      <c r="M21">
        <v>59</v>
      </c>
      <c r="N21">
        <v>59</v>
      </c>
      <c r="O21">
        <v>58</v>
      </c>
      <c r="P21">
        <v>59</v>
      </c>
      <c r="Q21">
        <v>58</v>
      </c>
      <c r="R21">
        <v>58</v>
      </c>
      <c r="S21">
        <v>56</v>
      </c>
      <c r="T21">
        <v>57</v>
      </c>
      <c r="U21">
        <v>57</v>
      </c>
      <c r="V21">
        <v>59</v>
      </c>
      <c r="W21">
        <v>59</v>
      </c>
      <c r="X21">
        <v>58</v>
      </c>
      <c r="Y21">
        <v>61</v>
      </c>
      <c r="Z21">
        <v>65</v>
      </c>
      <c r="AA21">
        <v>61</v>
      </c>
      <c r="AB21">
        <v>62</v>
      </c>
      <c r="AC21">
        <v>63</v>
      </c>
      <c r="AD21">
        <v>60</v>
      </c>
      <c r="AE21">
        <v>59</v>
      </c>
      <c r="AF21">
        <v>59</v>
      </c>
      <c r="AG21">
        <v>58</v>
      </c>
      <c r="AH21">
        <v>58</v>
      </c>
      <c r="AI21">
        <v>60</v>
      </c>
      <c r="AJ21">
        <v>58</v>
      </c>
      <c r="AL21" s="1">
        <f>MIN(results_length_random_150_0_4[#This Row])</f>
        <v>56</v>
      </c>
      <c r="AM21" s="1">
        <f>MAX(results_length_random_150_0_4[#This Row])</f>
        <v>65</v>
      </c>
    </row>
    <row r="23" spans="1:39" x14ac:dyDescent="0.25">
      <c r="A23">
        <f>AVERAGE(results_length_random_150_0_4[s - s])</f>
        <v>60.95</v>
      </c>
      <c r="B23">
        <f>AVERAGE(results_length_random_150_0_4[s - r])</f>
        <v>60.5</v>
      </c>
      <c r="C23">
        <f>AVERAGE(results_length_random_150_0_4[s - i])</f>
        <v>60.65</v>
      </c>
      <c r="D23">
        <f>AVERAGE(results_length_random_150_0_4[s - ri])</f>
        <v>60.5</v>
      </c>
      <c r="E23">
        <f>AVERAGE(results_length_random_150_0_4[s - o])</f>
        <v>61.55</v>
      </c>
      <c r="F23">
        <f>AVERAGE(results_length_random_150_0_4[s - ro])</f>
        <v>59.85</v>
      </c>
      <c r="G23">
        <f>AVERAGE(results_length_random_150_0_4[r - s])</f>
        <v>59.3</v>
      </c>
      <c r="H23">
        <f>AVERAGE(results_length_random_150_0_4[r - r])</f>
        <v>59.85</v>
      </c>
      <c r="I23">
        <f>AVERAGE(results_length_random_150_0_4[r - i])</f>
        <v>59.5</v>
      </c>
      <c r="J23">
        <f>AVERAGE(results_length_random_150_0_4[r - ri])</f>
        <v>58.9</v>
      </c>
      <c r="K23">
        <f>AVERAGE(results_length_random_150_0_4[r - o])</f>
        <v>60.6</v>
      </c>
      <c r="L23">
        <f>AVERAGE(results_length_random_150_0_4[r - ro])</f>
        <v>58.85</v>
      </c>
      <c r="M23">
        <f>AVERAGE(results_length_random_150_0_4[i - s])</f>
        <v>60.55</v>
      </c>
      <c r="N23">
        <f>AVERAGE(results_length_random_150_0_4[i - r])</f>
        <v>60.8</v>
      </c>
      <c r="O23">
        <f>AVERAGE(results_length_random_150_0_4[i - i])</f>
        <v>60.95</v>
      </c>
      <c r="P23">
        <f>AVERAGE(results_length_random_150_0_4[i - ri])</f>
        <v>60.5</v>
      </c>
      <c r="Q23">
        <f>AVERAGE(results_length_random_150_0_4[i - o])</f>
        <v>61.1</v>
      </c>
      <c r="R23">
        <f>AVERAGE(results_length_random_150_0_4[i - ro])</f>
        <v>60.2</v>
      </c>
      <c r="S23">
        <f>AVERAGE(results_length_random_150_0_4[ri - s])</f>
        <v>56.65</v>
      </c>
      <c r="T23">
        <f>AVERAGE(results_length_random_150_0_4[ri - r])</f>
        <v>57.55</v>
      </c>
      <c r="U23">
        <f>AVERAGE(results_length_random_150_0_4[ri - i])</f>
        <v>57.55</v>
      </c>
      <c r="V23">
        <f>AVERAGE(results_length_random_150_0_4[ri - ri])</f>
        <v>56.85</v>
      </c>
      <c r="W23">
        <f>AVERAGE(results_length_random_150_0_4[ri - o])</f>
        <v>59.55</v>
      </c>
      <c r="X23">
        <f>AVERAGE(results_length_random_150_0_4[ri - ro])</f>
        <v>55.7</v>
      </c>
      <c r="Y23">
        <f>AVERAGE(results_length_random_150_0_4[o - s])</f>
        <v>62.25</v>
      </c>
      <c r="Z23">
        <f>AVERAGE(results_length_random_150_0_4[o - r])</f>
        <v>62.7</v>
      </c>
      <c r="AA23" s="6">
        <f>AVERAGE(results_length_random_150_0_4[o - i])</f>
        <v>64.05</v>
      </c>
      <c r="AB23">
        <f>AVERAGE(results_length_random_150_0_4[o - ri])</f>
        <v>61.65</v>
      </c>
      <c r="AC23" s="6">
        <f>AVERAGE(results_length_random_150_0_4[o - o])</f>
        <v>64.099999999999994</v>
      </c>
      <c r="AD23">
        <f>AVERAGE(results_length_random_150_0_4[o - ro])</f>
        <v>61.5</v>
      </c>
      <c r="AE23">
        <f>AVERAGE(results_length_random_150_0_4[ro - s])</f>
        <v>57.9</v>
      </c>
      <c r="AF23">
        <f>AVERAGE(results_length_random_150_0_4[ro - r])</f>
        <v>58.1</v>
      </c>
      <c r="AG23">
        <f>AVERAGE(results_length_random_150_0_4[ro - i])</f>
        <v>58.05</v>
      </c>
      <c r="AH23">
        <f>AVERAGE(results_length_random_150_0_4[ro - ri])</f>
        <v>57.6</v>
      </c>
      <c r="AI23">
        <f>AVERAGE(results_length_random_150_0_4[ro - o])</f>
        <v>59.4</v>
      </c>
      <c r="AJ23">
        <f>AVERAGE(results_length_random_150_0_4[ro - ro])</f>
        <v>57</v>
      </c>
      <c r="AK23" s="4" t="s">
        <v>38</v>
      </c>
      <c r="AL23" s="3">
        <f>MIN(A23:AJ23)</f>
        <v>55.7</v>
      </c>
      <c r="AM23" s="3">
        <f>MAX(A23:AJ23)</f>
        <v>64.099999999999994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1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1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1</v>
      </c>
      <c r="O33">
        <f t="shared" si="8"/>
        <v>0</v>
      </c>
      <c r="P33">
        <f t="shared" si="8"/>
        <v>0</v>
      </c>
      <c r="Q33">
        <f t="shared" si="8"/>
        <v>1</v>
      </c>
      <c r="R33">
        <f t="shared" si="8"/>
        <v>1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1</v>
      </c>
      <c r="AB33">
        <f t="shared" si="8"/>
        <v>0</v>
      </c>
      <c r="AC33">
        <f t="shared" si="8"/>
        <v>0</v>
      </c>
      <c r="AD33">
        <f t="shared" si="8"/>
        <v>1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1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1</v>
      </c>
      <c r="AA38">
        <f t="shared" si="13"/>
        <v>1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1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1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1</v>
      </c>
      <c r="AC41">
        <f t="shared" si="16"/>
        <v>0</v>
      </c>
      <c r="AD41">
        <f t="shared" si="16"/>
        <v>0</v>
      </c>
      <c r="AE41">
        <f t="shared" si="16"/>
        <v>1</v>
      </c>
      <c r="AF41">
        <f t="shared" si="16"/>
        <v>0</v>
      </c>
      <c r="AG41">
        <f t="shared" si="16"/>
        <v>0</v>
      </c>
      <c r="AH41">
        <f t="shared" si="16"/>
        <v>1</v>
      </c>
      <c r="AI41">
        <f t="shared" si="16"/>
        <v>1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1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1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1</v>
      </c>
      <c r="L46" s="2">
        <f t="shared" si="20"/>
        <v>0</v>
      </c>
      <c r="M46" s="2">
        <f t="shared" si="20"/>
        <v>0</v>
      </c>
      <c r="N46" s="2">
        <f t="shared" si="20"/>
        <v>1</v>
      </c>
      <c r="O46" s="2">
        <f t="shared" si="20"/>
        <v>0</v>
      </c>
      <c r="P46" s="2">
        <f t="shared" si="20"/>
        <v>0</v>
      </c>
      <c r="Q46" s="2">
        <f t="shared" si="20"/>
        <v>2</v>
      </c>
      <c r="R46" s="2">
        <f t="shared" si="20"/>
        <v>1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3</v>
      </c>
      <c r="Z46" s="2">
        <f t="shared" si="20"/>
        <v>2</v>
      </c>
      <c r="AA46" s="2">
        <f t="shared" si="20"/>
        <v>9</v>
      </c>
      <c r="AB46" s="2">
        <f t="shared" si="20"/>
        <v>1</v>
      </c>
      <c r="AC46" s="2">
        <f t="shared" si="20"/>
        <v>8</v>
      </c>
      <c r="AD46" s="2">
        <f t="shared" si="20"/>
        <v>1</v>
      </c>
      <c r="AE46" s="2">
        <f t="shared" si="20"/>
        <v>1</v>
      </c>
      <c r="AF46" s="2">
        <f t="shared" si="20"/>
        <v>0</v>
      </c>
      <c r="AG46" s="2">
        <f t="shared" si="20"/>
        <v>0</v>
      </c>
      <c r="AH46" s="2">
        <f t="shared" si="20"/>
        <v>1</v>
      </c>
      <c r="AI46" s="2">
        <f t="shared" si="20"/>
        <v>1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11E5-4D6B-40B9-B9D8-400F68891724}">
  <dimension ref="A1:AM46"/>
  <sheetViews>
    <sheetView tabSelected="1"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63</v>
      </c>
      <c r="B2">
        <v>64</v>
      </c>
      <c r="C2">
        <v>61</v>
      </c>
      <c r="D2">
        <v>65</v>
      </c>
      <c r="E2">
        <v>66</v>
      </c>
      <c r="F2">
        <v>61</v>
      </c>
      <c r="G2">
        <v>63</v>
      </c>
      <c r="H2">
        <v>62</v>
      </c>
      <c r="I2">
        <v>65</v>
      </c>
      <c r="J2">
        <v>62</v>
      </c>
      <c r="K2">
        <v>64</v>
      </c>
      <c r="L2">
        <v>61</v>
      </c>
      <c r="M2">
        <v>65</v>
      </c>
      <c r="N2">
        <v>65</v>
      </c>
      <c r="O2">
        <v>65</v>
      </c>
      <c r="P2">
        <v>65</v>
      </c>
      <c r="Q2">
        <v>65</v>
      </c>
      <c r="R2">
        <v>65</v>
      </c>
      <c r="S2">
        <v>60</v>
      </c>
      <c r="T2">
        <v>60</v>
      </c>
      <c r="U2">
        <v>60</v>
      </c>
      <c r="V2">
        <v>63</v>
      </c>
      <c r="W2">
        <v>65</v>
      </c>
      <c r="X2">
        <v>60</v>
      </c>
      <c r="Y2">
        <v>66</v>
      </c>
      <c r="Z2">
        <v>66</v>
      </c>
      <c r="AA2">
        <v>70</v>
      </c>
      <c r="AB2">
        <v>67</v>
      </c>
      <c r="AC2">
        <v>67</v>
      </c>
      <c r="AD2">
        <v>66</v>
      </c>
      <c r="AE2">
        <v>61</v>
      </c>
      <c r="AF2">
        <v>60</v>
      </c>
      <c r="AG2">
        <v>61</v>
      </c>
      <c r="AH2">
        <v>61</v>
      </c>
      <c r="AI2">
        <v>64</v>
      </c>
      <c r="AJ2">
        <v>58</v>
      </c>
      <c r="AL2" s="1">
        <f>MIN(results_length_random_150_0_6[#This Row])</f>
        <v>58</v>
      </c>
      <c r="AM2" s="1">
        <f>MAX(results_length_random_150_0_6[#This Row])</f>
        <v>70</v>
      </c>
    </row>
    <row r="3" spans="1:39" x14ac:dyDescent="0.25">
      <c r="A3">
        <v>65</v>
      </c>
      <c r="B3">
        <v>63</v>
      </c>
      <c r="C3">
        <v>64</v>
      </c>
      <c r="D3">
        <v>64</v>
      </c>
      <c r="E3">
        <v>66</v>
      </c>
      <c r="F3">
        <v>61</v>
      </c>
      <c r="G3">
        <v>62</v>
      </c>
      <c r="H3">
        <v>65</v>
      </c>
      <c r="I3">
        <v>66</v>
      </c>
      <c r="J3">
        <v>63</v>
      </c>
      <c r="K3">
        <v>65</v>
      </c>
      <c r="L3">
        <v>62</v>
      </c>
      <c r="M3">
        <v>67</v>
      </c>
      <c r="N3">
        <v>68</v>
      </c>
      <c r="O3">
        <v>68</v>
      </c>
      <c r="P3">
        <v>66</v>
      </c>
      <c r="Q3">
        <v>68</v>
      </c>
      <c r="R3">
        <v>66</v>
      </c>
      <c r="S3">
        <v>62</v>
      </c>
      <c r="T3">
        <v>59</v>
      </c>
      <c r="U3">
        <v>62</v>
      </c>
      <c r="V3">
        <v>59</v>
      </c>
      <c r="W3">
        <v>63</v>
      </c>
      <c r="X3">
        <v>55</v>
      </c>
      <c r="Y3">
        <v>68</v>
      </c>
      <c r="Z3">
        <v>67</v>
      </c>
      <c r="AA3">
        <v>67</v>
      </c>
      <c r="AB3">
        <v>66</v>
      </c>
      <c r="AC3">
        <v>66</v>
      </c>
      <c r="AD3">
        <v>67</v>
      </c>
      <c r="AE3">
        <v>60</v>
      </c>
      <c r="AF3">
        <v>61</v>
      </c>
      <c r="AG3">
        <v>60</v>
      </c>
      <c r="AH3">
        <v>60</v>
      </c>
      <c r="AI3">
        <v>62</v>
      </c>
      <c r="AJ3">
        <v>59</v>
      </c>
      <c r="AL3" s="1">
        <f>MIN(results_length_random_150_0_6[#This Row])</f>
        <v>55</v>
      </c>
      <c r="AM3" s="1">
        <f>MAX(results_length_random_150_0_6[#This Row])</f>
        <v>68</v>
      </c>
    </row>
    <row r="4" spans="1:39" x14ac:dyDescent="0.25">
      <c r="A4">
        <v>62</v>
      </c>
      <c r="B4">
        <v>61</v>
      </c>
      <c r="C4">
        <v>61</v>
      </c>
      <c r="D4">
        <v>61</v>
      </c>
      <c r="E4">
        <v>63</v>
      </c>
      <c r="F4">
        <v>60</v>
      </c>
      <c r="G4">
        <v>62</v>
      </c>
      <c r="H4">
        <v>62</v>
      </c>
      <c r="I4">
        <v>62</v>
      </c>
      <c r="J4">
        <v>61</v>
      </c>
      <c r="K4">
        <v>60</v>
      </c>
      <c r="L4">
        <v>60</v>
      </c>
      <c r="M4">
        <v>64</v>
      </c>
      <c r="N4">
        <v>63</v>
      </c>
      <c r="O4">
        <v>64</v>
      </c>
      <c r="P4">
        <v>62</v>
      </c>
      <c r="Q4">
        <v>63</v>
      </c>
      <c r="R4">
        <v>62</v>
      </c>
      <c r="S4">
        <v>60</v>
      </c>
      <c r="T4">
        <v>57</v>
      </c>
      <c r="U4">
        <v>61</v>
      </c>
      <c r="V4">
        <v>58</v>
      </c>
      <c r="W4">
        <v>63</v>
      </c>
      <c r="X4">
        <v>59</v>
      </c>
      <c r="Y4">
        <v>64</v>
      </c>
      <c r="Z4">
        <v>66</v>
      </c>
      <c r="AA4">
        <v>66</v>
      </c>
      <c r="AB4">
        <v>63</v>
      </c>
      <c r="AC4">
        <v>67</v>
      </c>
      <c r="AD4">
        <v>63</v>
      </c>
      <c r="AE4">
        <v>61</v>
      </c>
      <c r="AF4">
        <v>60</v>
      </c>
      <c r="AG4">
        <v>61</v>
      </c>
      <c r="AH4">
        <v>59</v>
      </c>
      <c r="AI4">
        <v>60</v>
      </c>
      <c r="AJ4">
        <v>60</v>
      </c>
      <c r="AL4" s="1">
        <f>MIN(results_length_random_150_0_6[#This Row])</f>
        <v>57</v>
      </c>
      <c r="AM4" s="1">
        <f>MAX(results_length_random_150_0_6[#This Row])</f>
        <v>67</v>
      </c>
    </row>
    <row r="5" spans="1:39" x14ac:dyDescent="0.25">
      <c r="A5">
        <v>69</v>
      </c>
      <c r="B5">
        <v>67</v>
      </c>
      <c r="C5">
        <v>68</v>
      </c>
      <c r="D5">
        <v>67</v>
      </c>
      <c r="E5">
        <v>70</v>
      </c>
      <c r="F5">
        <v>67</v>
      </c>
      <c r="G5">
        <v>63</v>
      </c>
      <c r="H5">
        <v>63</v>
      </c>
      <c r="I5">
        <v>64</v>
      </c>
      <c r="J5">
        <v>61</v>
      </c>
      <c r="K5">
        <v>67</v>
      </c>
      <c r="L5">
        <v>62</v>
      </c>
      <c r="M5">
        <v>64</v>
      </c>
      <c r="N5">
        <v>66</v>
      </c>
      <c r="O5">
        <v>65</v>
      </c>
      <c r="P5">
        <v>63</v>
      </c>
      <c r="Q5">
        <v>64</v>
      </c>
      <c r="R5">
        <v>63</v>
      </c>
      <c r="S5">
        <v>62</v>
      </c>
      <c r="T5">
        <v>65</v>
      </c>
      <c r="U5">
        <v>64</v>
      </c>
      <c r="V5">
        <v>57</v>
      </c>
      <c r="W5">
        <v>64</v>
      </c>
      <c r="X5">
        <v>56</v>
      </c>
      <c r="Y5">
        <v>64</v>
      </c>
      <c r="Z5">
        <v>65</v>
      </c>
      <c r="AA5">
        <v>67</v>
      </c>
      <c r="AB5">
        <v>63</v>
      </c>
      <c r="AC5">
        <v>68</v>
      </c>
      <c r="AD5">
        <v>62</v>
      </c>
      <c r="AE5">
        <v>60</v>
      </c>
      <c r="AF5">
        <v>60</v>
      </c>
      <c r="AG5">
        <v>60</v>
      </c>
      <c r="AH5">
        <v>61</v>
      </c>
      <c r="AI5">
        <v>63</v>
      </c>
      <c r="AJ5">
        <v>59</v>
      </c>
      <c r="AL5" s="1">
        <f>MIN(results_length_random_150_0_6[#This Row])</f>
        <v>56</v>
      </c>
      <c r="AM5" s="1">
        <f>MAX(results_length_random_150_0_6[#This Row])</f>
        <v>70</v>
      </c>
    </row>
    <row r="6" spans="1:39" x14ac:dyDescent="0.25">
      <c r="A6">
        <v>65</v>
      </c>
      <c r="B6">
        <v>66</v>
      </c>
      <c r="C6">
        <v>66</v>
      </c>
      <c r="D6">
        <v>65</v>
      </c>
      <c r="E6">
        <v>67</v>
      </c>
      <c r="F6">
        <v>64</v>
      </c>
      <c r="G6">
        <v>62</v>
      </c>
      <c r="H6">
        <v>60</v>
      </c>
      <c r="I6">
        <v>65</v>
      </c>
      <c r="J6">
        <v>61</v>
      </c>
      <c r="K6">
        <v>65</v>
      </c>
      <c r="L6">
        <v>61</v>
      </c>
      <c r="M6">
        <v>64</v>
      </c>
      <c r="N6">
        <v>60</v>
      </c>
      <c r="O6">
        <v>63</v>
      </c>
      <c r="P6">
        <v>62</v>
      </c>
      <c r="Q6">
        <v>61</v>
      </c>
      <c r="R6">
        <v>61</v>
      </c>
      <c r="S6">
        <v>62</v>
      </c>
      <c r="T6">
        <v>58</v>
      </c>
      <c r="U6">
        <v>61</v>
      </c>
      <c r="V6">
        <v>59</v>
      </c>
      <c r="W6">
        <v>62</v>
      </c>
      <c r="X6">
        <v>59</v>
      </c>
      <c r="Y6">
        <v>66</v>
      </c>
      <c r="Z6">
        <v>69</v>
      </c>
      <c r="AA6">
        <v>68</v>
      </c>
      <c r="AB6">
        <v>63</v>
      </c>
      <c r="AC6">
        <v>65</v>
      </c>
      <c r="AD6">
        <v>66</v>
      </c>
      <c r="AE6">
        <v>62</v>
      </c>
      <c r="AF6">
        <v>60</v>
      </c>
      <c r="AG6">
        <v>63</v>
      </c>
      <c r="AH6">
        <v>62</v>
      </c>
      <c r="AI6">
        <v>62</v>
      </c>
      <c r="AJ6">
        <v>62</v>
      </c>
      <c r="AL6" s="1">
        <f>MIN(results_length_random_150_0_6[#This Row])</f>
        <v>58</v>
      </c>
      <c r="AM6" s="1">
        <f>MAX(results_length_random_150_0_6[#This Row])</f>
        <v>69</v>
      </c>
    </row>
    <row r="7" spans="1:39" x14ac:dyDescent="0.25">
      <c r="A7">
        <v>66</v>
      </c>
      <c r="B7">
        <v>64</v>
      </c>
      <c r="C7">
        <v>65</v>
      </c>
      <c r="D7">
        <v>63</v>
      </c>
      <c r="E7">
        <v>66</v>
      </c>
      <c r="F7">
        <v>64</v>
      </c>
      <c r="G7">
        <v>62</v>
      </c>
      <c r="H7">
        <v>66</v>
      </c>
      <c r="I7">
        <v>62</v>
      </c>
      <c r="J7">
        <v>65</v>
      </c>
      <c r="K7">
        <v>63</v>
      </c>
      <c r="L7">
        <v>61</v>
      </c>
      <c r="M7">
        <v>64</v>
      </c>
      <c r="N7">
        <v>63</v>
      </c>
      <c r="O7">
        <v>64</v>
      </c>
      <c r="P7">
        <v>63</v>
      </c>
      <c r="Q7">
        <v>64</v>
      </c>
      <c r="R7">
        <v>63</v>
      </c>
      <c r="S7">
        <v>64</v>
      </c>
      <c r="T7">
        <v>61</v>
      </c>
      <c r="U7">
        <v>59</v>
      </c>
      <c r="V7">
        <v>58</v>
      </c>
      <c r="W7">
        <v>67</v>
      </c>
      <c r="X7">
        <v>55</v>
      </c>
      <c r="Y7">
        <v>68</v>
      </c>
      <c r="Z7">
        <v>65</v>
      </c>
      <c r="AA7">
        <v>68</v>
      </c>
      <c r="AB7">
        <v>63</v>
      </c>
      <c r="AC7">
        <v>68</v>
      </c>
      <c r="AD7">
        <v>62</v>
      </c>
      <c r="AE7">
        <v>58</v>
      </c>
      <c r="AF7">
        <v>58</v>
      </c>
      <c r="AG7">
        <v>58</v>
      </c>
      <c r="AH7">
        <v>58</v>
      </c>
      <c r="AI7">
        <v>58</v>
      </c>
      <c r="AJ7">
        <v>59</v>
      </c>
      <c r="AL7" s="1">
        <f>MIN(results_length_random_150_0_6[#This Row])</f>
        <v>55</v>
      </c>
      <c r="AM7" s="1">
        <f>MAX(results_length_random_150_0_6[#This Row])</f>
        <v>68</v>
      </c>
    </row>
    <row r="8" spans="1:39" x14ac:dyDescent="0.25">
      <c r="A8">
        <v>64</v>
      </c>
      <c r="B8">
        <v>66</v>
      </c>
      <c r="C8">
        <v>63</v>
      </c>
      <c r="D8">
        <v>65</v>
      </c>
      <c r="E8">
        <v>68</v>
      </c>
      <c r="F8">
        <v>62</v>
      </c>
      <c r="G8">
        <v>62</v>
      </c>
      <c r="H8">
        <v>66</v>
      </c>
      <c r="I8">
        <v>63</v>
      </c>
      <c r="J8">
        <v>58</v>
      </c>
      <c r="K8">
        <v>65</v>
      </c>
      <c r="L8">
        <v>62</v>
      </c>
      <c r="M8">
        <v>64</v>
      </c>
      <c r="N8">
        <v>64</v>
      </c>
      <c r="O8">
        <v>65</v>
      </c>
      <c r="P8">
        <v>62</v>
      </c>
      <c r="Q8">
        <v>65</v>
      </c>
      <c r="R8">
        <v>63</v>
      </c>
      <c r="S8">
        <v>61</v>
      </c>
      <c r="T8">
        <v>58</v>
      </c>
      <c r="U8">
        <v>60</v>
      </c>
      <c r="V8">
        <v>59</v>
      </c>
      <c r="W8">
        <v>65</v>
      </c>
      <c r="X8">
        <v>55</v>
      </c>
      <c r="Y8">
        <v>66</v>
      </c>
      <c r="Z8">
        <v>65</v>
      </c>
      <c r="AA8">
        <v>67</v>
      </c>
      <c r="AB8">
        <v>61</v>
      </c>
      <c r="AC8">
        <v>70</v>
      </c>
      <c r="AD8">
        <v>63</v>
      </c>
      <c r="AE8">
        <v>60</v>
      </c>
      <c r="AF8">
        <v>60</v>
      </c>
      <c r="AG8">
        <v>61</v>
      </c>
      <c r="AH8">
        <v>59</v>
      </c>
      <c r="AI8">
        <v>61</v>
      </c>
      <c r="AJ8">
        <v>58</v>
      </c>
      <c r="AL8" s="1">
        <f>MIN(results_length_random_150_0_6[#This Row])</f>
        <v>55</v>
      </c>
      <c r="AM8" s="1">
        <f>MAX(results_length_random_150_0_6[#This Row])</f>
        <v>70</v>
      </c>
    </row>
    <row r="9" spans="1:39" x14ac:dyDescent="0.25">
      <c r="A9">
        <v>66</v>
      </c>
      <c r="B9">
        <v>65</v>
      </c>
      <c r="C9">
        <v>65</v>
      </c>
      <c r="D9">
        <v>65</v>
      </c>
      <c r="E9">
        <v>69</v>
      </c>
      <c r="F9">
        <v>66</v>
      </c>
      <c r="G9">
        <v>64</v>
      </c>
      <c r="H9">
        <v>62</v>
      </c>
      <c r="I9">
        <v>64</v>
      </c>
      <c r="J9">
        <v>64</v>
      </c>
      <c r="K9">
        <v>68</v>
      </c>
      <c r="L9">
        <v>64</v>
      </c>
      <c r="M9">
        <v>62</v>
      </c>
      <c r="N9">
        <v>63</v>
      </c>
      <c r="O9">
        <v>65</v>
      </c>
      <c r="P9">
        <v>62</v>
      </c>
      <c r="Q9">
        <v>65</v>
      </c>
      <c r="R9">
        <v>62</v>
      </c>
      <c r="S9">
        <v>61</v>
      </c>
      <c r="T9">
        <v>60</v>
      </c>
      <c r="U9">
        <v>62</v>
      </c>
      <c r="V9">
        <v>61</v>
      </c>
      <c r="W9">
        <v>65</v>
      </c>
      <c r="X9">
        <v>57</v>
      </c>
      <c r="Y9">
        <v>65</v>
      </c>
      <c r="Z9">
        <v>65</v>
      </c>
      <c r="AA9">
        <v>66</v>
      </c>
      <c r="AB9">
        <v>64</v>
      </c>
      <c r="AC9">
        <v>65</v>
      </c>
      <c r="AD9">
        <v>63</v>
      </c>
      <c r="AE9">
        <v>64</v>
      </c>
      <c r="AF9">
        <v>63</v>
      </c>
      <c r="AG9">
        <v>63</v>
      </c>
      <c r="AH9">
        <v>64</v>
      </c>
      <c r="AI9">
        <v>67</v>
      </c>
      <c r="AJ9">
        <v>62</v>
      </c>
      <c r="AL9" s="1">
        <f>MIN(results_length_random_150_0_6[#This Row])</f>
        <v>57</v>
      </c>
      <c r="AM9" s="1">
        <f>MAX(results_length_random_150_0_6[#This Row])</f>
        <v>69</v>
      </c>
    </row>
    <row r="10" spans="1:39" x14ac:dyDescent="0.25">
      <c r="A10">
        <v>66</v>
      </c>
      <c r="B10">
        <v>66</v>
      </c>
      <c r="C10">
        <v>66</v>
      </c>
      <c r="D10">
        <v>66</v>
      </c>
      <c r="E10">
        <v>67</v>
      </c>
      <c r="F10">
        <v>63</v>
      </c>
      <c r="G10">
        <v>65</v>
      </c>
      <c r="H10">
        <v>67</v>
      </c>
      <c r="I10">
        <v>66</v>
      </c>
      <c r="J10">
        <v>61</v>
      </c>
      <c r="K10">
        <v>64</v>
      </c>
      <c r="L10">
        <v>61</v>
      </c>
      <c r="M10">
        <v>64</v>
      </c>
      <c r="N10">
        <v>64</v>
      </c>
      <c r="O10">
        <v>65</v>
      </c>
      <c r="P10">
        <v>65</v>
      </c>
      <c r="Q10">
        <v>66</v>
      </c>
      <c r="R10">
        <v>64</v>
      </c>
      <c r="S10">
        <v>61</v>
      </c>
      <c r="T10">
        <v>65</v>
      </c>
      <c r="U10">
        <v>62</v>
      </c>
      <c r="V10">
        <v>60</v>
      </c>
      <c r="W10">
        <v>66</v>
      </c>
      <c r="X10">
        <v>60</v>
      </c>
      <c r="Y10">
        <v>67</v>
      </c>
      <c r="Z10">
        <v>67</v>
      </c>
      <c r="AA10">
        <v>68</v>
      </c>
      <c r="AB10">
        <v>65</v>
      </c>
      <c r="AC10">
        <v>70</v>
      </c>
      <c r="AD10">
        <v>63</v>
      </c>
      <c r="AE10">
        <v>63</v>
      </c>
      <c r="AF10">
        <v>61</v>
      </c>
      <c r="AG10">
        <v>63</v>
      </c>
      <c r="AH10">
        <v>61</v>
      </c>
      <c r="AI10">
        <v>64</v>
      </c>
      <c r="AJ10">
        <v>61</v>
      </c>
      <c r="AL10" s="1">
        <f>MIN(results_length_random_150_0_6[#This Row])</f>
        <v>60</v>
      </c>
      <c r="AM10" s="1">
        <f>MAX(results_length_random_150_0_6[#This Row])</f>
        <v>70</v>
      </c>
    </row>
    <row r="11" spans="1:39" x14ac:dyDescent="0.25">
      <c r="A11">
        <v>67</v>
      </c>
      <c r="B11">
        <v>65</v>
      </c>
      <c r="C11">
        <v>65</v>
      </c>
      <c r="D11">
        <v>65</v>
      </c>
      <c r="E11">
        <v>67</v>
      </c>
      <c r="F11">
        <v>63</v>
      </c>
      <c r="G11">
        <v>63</v>
      </c>
      <c r="H11">
        <v>63</v>
      </c>
      <c r="I11">
        <v>64</v>
      </c>
      <c r="J11">
        <v>66</v>
      </c>
      <c r="K11">
        <v>64</v>
      </c>
      <c r="L11">
        <v>60</v>
      </c>
      <c r="M11">
        <v>66</v>
      </c>
      <c r="N11">
        <v>66</v>
      </c>
      <c r="O11">
        <v>66</v>
      </c>
      <c r="P11">
        <v>67</v>
      </c>
      <c r="Q11">
        <v>67</v>
      </c>
      <c r="R11">
        <v>64</v>
      </c>
      <c r="S11">
        <v>61</v>
      </c>
      <c r="T11">
        <v>61</v>
      </c>
      <c r="U11">
        <v>64</v>
      </c>
      <c r="V11">
        <v>60</v>
      </c>
      <c r="W11">
        <v>65</v>
      </c>
      <c r="X11">
        <v>58</v>
      </c>
      <c r="Y11">
        <v>69</v>
      </c>
      <c r="Z11">
        <v>68</v>
      </c>
      <c r="AA11">
        <v>68</v>
      </c>
      <c r="AB11">
        <v>67</v>
      </c>
      <c r="AC11">
        <v>67</v>
      </c>
      <c r="AD11">
        <v>65</v>
      </c>
      <c r="AE11">
        <v>62</v>
      </c>
      <c r="AF11">
        <v>63</v>
      </c>
      <c r="AG11">
        <v>64</v>
      </c>
      <c r="AH11">
        <v>60</v>
      </c>
      <c r="AI11">
        <v>64</v>
      </c>
      <c r="AJ11">
        <v>60</v>
      </c>
      <c r="AL11" s="1">
        <f>MIN(results_length_random_150_0_6[#This Row])</f>
        <v>58</v>
      </c>
      <c r="AM11" s="1">
        <f>MAX(results_length_random_150_0_6[#This Row])</f>
        <v>69</v>
      </c>
    </row>
    <row r="12" spans="1:39" x14ac:dyDescent="0.25">
      <c r="A12">
        <v>66</v>
      </c>
      <c r="B12">
        <v>67</v>
      </c>
      <c r="C12">
        <v>67</v>
      </c>
      <c r="D12">
        <v>67</v>
      </c>
      <c r="E12">
        <v>68</v>
      </c>
      <c r="F12">
        <v>67</v>
      </c>
      <c r="G12">
        <v>66</v>
      </c>
      <c r="H12">
        <v>64</v>
      </c>
      <c r="I12">
        <v>62</v>
      </c>
      <c r="J12">
        <v>67</v>
      </c>
      <c r="K12">
        <v>63</v>
      </c>
      <c r="L12">
        <v>64</v>
      </c>
      <c r="M12">
        <v>65</v>
      </c>
      <c r="N12">
        <v>65</v>
      </c>
      <c r="O12">
        <v>66</v>
      </c>
      <c r="P12">
        <v>65</v>
      </c>
      <c r="Q12">
        <v>66</v>
      </c>
      <c r="R12">
        <v>66</v>
      </c>
      <c r="S12">
        <v>61</v>
      </c>
      <c r="T12">
        <v>61</v>
      </c>
      <c r="U12">
        <v>61</v>
      </c>
      <c r="V12">
        <v>59</v>
      </c>
      <c r="W12">
        <v>64</v>
      </c>
      <c r="X12">
        <v>63</v>
      </c>
      <c r="Y12">
        <v>64</v>
      </c>
      <c r="Z12">
        <v>67</v>
      </c>
      <c r="AA12">
        <v>67</v>
      </c>
      <c r="AB12">
        <v>62</v>
      </c>
      <c r="AC12">
        <v>66</v>
      </c>
      <c r="AD12">
        <v>65</v>
      </c>
      <c r="AE12">
        <v>63</v>
      </c>
      <c r="AF12">
        <v>64</v>
      </c>
      <c r="AG12">
        <v>63</v>
      </c>
      <c r="AH12">
        <v>64</v>
      </c>
      <c r="AI12">
        <v>65</v>
      </c>
      <c r="AJ12">
        <v>63</v>
      </c>
      <c r="AL12" s="1">
        <f>MIN(results_length_random_150_0_6[#This Row])</f>
        <v>59</v>
      </c>
      <c r="AM12" s="1">
        <f>MAX(results_length_random_150_0_6[#This Row])</f>
        <v>68</v>
      </c>
    </row>
    <row r="13" spans="1:39" x14ac:dyDescent="0.25">
      <c r="A13">
        <v>66</v>
      </c>
      <c r="B13">
        <v>65</v>
      </c>
      <c r="C13">
        <v>67</v>
      </c>
      <c r="D13">
        <v>65</v>
      </c>
      <c r="E13">
        <v>67</v>
      </c>
      <c r="F13">
        <v>65</v>
      </c>
      <c r="G13">
        <v>62</v>
      </c>
      <c r="H13">
        <v>66</v>
      </c>
      <c r="I13">
        <v>65</v>
      </c>
      <c r="J13">
        <v>60</v>
      </c>
      <c r="K13">
        <v>61</v>
      </c>
      <c r="L13">
        <v>58</v>
      </c>
      <c r="M13">
        <v>66</v>
      </c>
      <c r="N13">
        <v>66</v>
      </c>
      <c r="O13">
        <v>66</v>
      </c>
      <c r="P13">
        <v>65</v>
      </c>
      <c r="Q13">
        <v>66</v>
      </c>
      <c r="R13">
        <v>65</v>
      </c>
      <c r="S13">
        <v>59</v>
      </c>
      <c r="T13">
        <v>59</v>
      </c>
      <c r="U13">
        <v>62</v>
      </c>
      <c r="V13">
        <v>57</v>
      </c>
      <c r="W13">
        <v>61</v>
      </c>
      <c r="X13">
        <v>58</v>
      </c>
      <c r="Y13">
        <v>65</v>
      </c>
      <c r="Z13">
        <v>65</v>
      </c>
      <c r="AA13">
        <v>66</v>
      </c>
      <c r="AB13">
        <v>63</v>
      </c>
      <c r="AC13">
        <v>65</v>
      </c>
      <c r="AD13">
        <v>63</v>
      </c>
      <c r="AE13">
        <v>58</v>
      </c>
      <c r="AF13">
        <v>62</v>
      </c>
      <c r="AG13">
        <v>61</v>
      </c>
      <c r="AH13">
        <v>61</v>
      </c>
      <c r="AI13">
        <v>65</v>
      </c>
      <c r="AJ13">
        <v>59</v>
      </c>
      <c r="AL13" s="1">
        <f>MIN(results_length_random_150_0_6[#This Row])</f>
        <v>57</v>
      </c>
      <c r="AM13" s="1">
        <f>MAX(results_length_random_150_0_6[#This Row])</f>
        <v>67</v>
      </c>
    </row>
    <row r="14" spans="1:39" x14ac:dyDescent="0.25">
      <c r="A14">
        <v>66</v>
      </c>
      <c r="B14">
        <v>65</v>
      </c>
      <c r="C14">
        <v>65</v>
      </c>
      <c r="D14">
        <v>65</v>
      </c>
      <c r="E14">
        <v>67</v>
      </c>
      <c r="F14">
        <v>64</v>
      </c>
      <c r="G14">
        <v>64</v>
      </c>
      <c r="H14">
        <v>65</v>
      </c>
      <c r="I14">
        <v>60</v>
      </c>
      <c r="J14">
        <v>63</v>
      </c>
      <c r="K14">
        <v>63</v>
      </c>
      <c r="L14">
        <v>61</v>
      </c>
      <c r="M14">
        <v>67</v>
      </c>
      <c r="N14">
        <v>65</v>
      </c>
      <c r="O14">
        <v>68</v>
      </c>
      <c r="P14">
        <v>66</v>
      </c>
      <c r="Q14">
        <v>67</v>
      </c>
      <c r="R14">
        <v>65</v>
      </c>
      <c r="S14">
        <v>65</v>
      </c>
      <c r="T14">
        <v>60</v>
      </c>
      <c r="U14">
        <v>64</v>
      </c>
      <c r="V14">
        <v>62</v>
      </c>
      <c r="W14">
        <v>63</v>
      </c>
      <c r="X14">
        <v>60</v>
      </c>
      <c r="Y14">
        <v>65</v>
      </c>
      <c r="Z14">
        <v>69</v>
      </c>
      <c r="AA14">
        <v>68</v>
      </c>
      <c r="AB14">
        <v>66</v>
      </c>
      <c r="AC14">
        <v>70</v>
      </c>
      <c r="AD14">
        <v>65</v>
      </c>
      <c r="AE14">
        <v>62</v>
      </c>
      <c r="AF14">
        <v>59</v>
      </c>
      <c r="AG14">
        <v>62</v>
      </c>
      <c r="AH14">
        <v>60</v>
      </c>
      <c r="AI14">
        <v>64</v>
      </c>
      <c r="AJ14">
        <v>63</v>
      </c>
      <c r="AL14" s="1">
        <f>MIN(results_length_random_150_0_6[#This Row])</f>
        <v>59</v>
      </c>
      <c r="AM14" s="1">
        <f>MAX(results_length_random_150_0_6[#This Row])</f>
        <v>70</v>
      </c>
    </row>
    <row r="15" spans="1:39" x14ac:dyDescent="0.25">
      <c r="A15">
        <v>66</v>
      </c>
      <c r="B15">
        <v>66</v>
      </c>
      <c r="C15">
        <v>65</v>
      </c>
      <c r="D15">
        <v>68</v>
      </c>
      <c r="E15">
        <v>68</v>
      </c>
      <c r="F15">
        <v>65</v>
      </c>
      <c r="G15">
        <v>65</v>
      </c>
      <c r="H15">
        <v>66</v>
      </c>
      <c r="I15">
        <v>63</v>
      </c>
      <c r="J15">
        <v>64</v>
      </c>
      <c r="K15">
        <v>66</v>
      </c>
      <c r="L15">
        <v>66</v>
      </c>
      <c r="M15">
        <v>67</v>
      </c>
      <c r="N15">
        <v>66</v>
      </c>
      <c r="O15">
        <v>68</v>
      </c>
      <c r="P15">
        <v>65</v>
      </c>
      <c r="Q15">
        <v>68</v>
      </c>
      <c r="R15">
        <v>67</v>
      </c>
      <c r="S15">
        <v>65</v>
      </c>
      <c r="T15">
        <v>63</v>
      </c>
      <c r="U15">
        <v>61</v>
      </c>
      <c r="V15">
        <v>66</v>
      </c>
      <c r="W15">
        <v>68</v>
      </c>
      <c r="X15">
        <v>62</v>
      </c>
      <c r="Y15">
        <v>67</v>
      </c>
      <c r="Z15">
        <v>66</v>
      </c>
      <c r="AA15">
        <v>69</v>
      </c>
      <c r="AB15">
        <v>62</v>
      </c>
      <c r="AC15">
        <v>67</v>
      </c>
      <c r="AD15">
        <v>66</v>
      </c>
      <c r="AE15">
        <v>65</v>
      </c>
      <c r="AF15">
        <v>65</v>
      </c>
      <c r="AG15">
        <v>64</v>
      </c>
      <c r="AH15">
        <v>67</v>
      </c>
      <c r="AI15">
        <v>65</v>
      </c>
      <c r="AJ15">
        <v>64</v>
      </c>
      <c r="AL15" s="1">
        <f>MIN(results_length_random_150_0_6[#This Row])</f>
        <v>61</v>
      </c>
      <c r="AM15" s="1">
        <f>MAX(results_length_random_150_0_6[#This Row])</f>
        <v>69</v>
      </c>
    </row>
    <row r="16" spans="1:39" x14ac:dyDescent="0.25">
      <c r="A16">
        <v>66</v>
      </c>
      <c r="B16">
        <v>65</v>
      </c>
      <c r="C16">
        <v>66</v>
      </c>
      <c r="D16">
        <v>66</v>
      </c>
      <c r="E16">
        <v>67</v>
      </c>
      <c r="F16">
        <v>66</v>
      </c>
      <c r="G16">
        <v>64</v>
      </c>
      <c r="H16">
        <v>63</v>
      </c>
      <c r="I16">
        <v>59</v>
      </c>
      <c r="J16">
        <v>66</v>
      </c>
      <c r="K16">
        <v>64</v>
      </c>
      <c r="L16">
        <v>62</v>
      </c>
      <c r="M16">
        <v>64</v>
      </c>
      <c r="N16">
        <v>64</v>
      </c>
      <c r="O16">
        <v>66</v>
      </c>
      <c r="P16">
        <v>63</v>
      </c>
      <c r="Q16">
        <v>65</v>
      </c>
      <c r="R16">
        <v>63</v>
      </c>
      <c r="S16">
        <v>62</v>
      </c>
      <c r="T16">
        <v>62</v>
      </c>
      <c r="U16">
        <v>63</v>
      </c>
      <c r="V16">
        <v>58</v>
      </c>
      <c r="W16">
        <v>62</v>
      </c>
      <c r="X16">
        <v>60</v>
      </c>
      <c r="Y16">
        <v>67</v>
      </c>
      <c r="Z16">
        <v>68</v>
      </c>
      <c r="AA16">
        <v>70</v>
      </c>
      <c r="AB16">
        <v>62</v>
      </c>
      <c r="AC16">
        <v>68</v>
      </c>
      <c r="AD16">
        <v>64</v>
      </c>
      <c r="AE16">
        <v>60</v>
      </c>
      <c r="AF16">
        <v>60</v>
      </c>
      <c r="AG16">
        <v>61</v>
      </c>
      <c r="AH16">
        <v>58</v>
      </c>
      <c r="AI16">
        <v>61</v>
      </c>
      <c r="AJ16">
        <v>57</v>
      </c>
      <c r="AL16" s="1">
        <f>MIN(results_length_random_150_0_6[#This Row])</f>
        <v>57</v>
      </c>
      <c r="AM16" s="1">
        <f>MAX(results_length_random_150_0_6[#This Row])</f>
        <v>70</v>
      </c>
    </row>
    <row r="17" spans="1:39" x14ac:dyDescent="0.25">
      <c r="A17">
        <v>67</v>
      </c>
      <c r="B17">
        <v>65</v>
      </c>
      <c r="C17">
        <v>64</v>
      </c>
      <c r="D17">
        <v>68</v>
      </c>
      <c r="E17">
        <v>64</v>
      </c>
      <c r="F17">
        <v>63</v>
      </c>
      <c r="G17">
        <v>64</v>
      </c>
      <c r="H17">
        <v>64</v>
      </c>
      <c r="I17">
        <v>63</v>
      </c>
      <c r="J17">
        <v>61</v>
      </c>
      <c r="K17">
        <v>64</v>
      </c>
      <c r="L17">
        <v>64</v>
      </c>
      <c r="M17">
        <v>65</v>
      </c>
      <c r="N17">
        <v>63</v>
      </c>
      <c r="O17">
        <v>66</v>
      </c>
      <c r="P17">
        <v>63</v>
      </c>
      <c r="Q17">
        <v>65</v>
      </c>
      <c r="R17">
        <v>64</v>
      </c>
      <c r="S17">
        <v>63</v>
      </c>
      <c r="T17">
        <v>57</v>
      </c>
      <c r="U17">
        <v>62</v>
      </c>
      <c r="V17">
        <v>60</v>
      </c>
      <c r="W17">
        <v>62</v>
      </c>
      <c r="X17">
        <v>54</v>
      </c>
      <c r="Y17">
        <v>65</v>
      </c>
      <c r="Z17">
        <v>67</v>
      </c>
      <c r="AA17">
        <v>68</v>
      </c>
      <c r="AB17">
        <v>62</v>
      </c>
      <c r="AC17">
        <v>69</v>
      </c>
      <c r="AD17">
        <v>64</v>
      </c>
      <c r="AE17">
        <v>62</v>
      </c>
      <c r="AF17">
        <v>58</v>
      </c>
      <c r="AG17">
        <v>60</v>
      </c>
      <c r="AH17">
        <v>60</v>
      </c>
      <c r="AI17">
        <v>59</v>
      </c>
      <c r="AJ17">
        <v>61</v>
      </c>
      <c r="AL17" s="1">
        <f>MIN(results_length_random_150_0_6[#This Row])</f>
        <v>54</v>
      </c>
      <c r="AM17" s="1">
        <f>MAX(results_length_random_150_0_6[#This Row])</f>
        <v>69</v>
      </c>
    </row>
    <row r="18" spans="1:39" x14ac:dyDescent="0.25">
      <c r="A18">
        <v>66</v>
      </c>
      <c r="B18">
        <v>65</v>
      </c>
      <c r="C18">
        <v>62</v>
      </c>
      <c r="D18">
        <v>65</v>
      </c>
      <c r="E18">
        <v>66</v>
      </c>
      <c r="F18">
        <v>64</v>
      </c>
      <c r="G18">
        <v>62</v>
      </c>
      <c r="H18">
        <v>60</v>
      </c>
      <c r="I18">
        <v>62</v>
      </c>
      <c r="J18">
        <v>61</v>
      </c>
      <c r="K18">
        <v>63</v>
      </c>
      <c r="L18">
        <v>59</v>
      </c>
      <c r="M18">
        <v>61</v>
      </c>
      <c r="N18">
        <v>61</v>
      </c>
      <c r="O18">
        <v>63</v>
      </c>
      <c r="P18">
        <v>62</v>
      </c>
      <c r="Q18">
        <v>62</v>
      </c>
      <c r="R18">
        <v>61</v>
      </c>
      <c r="S18">
        <v>58</v>
      </c>
      <c r="T18">
        <v>59</v>
      </c>
      <c r="U18">
        <v>57</v>
      </c>
      <c r="V18">
        <v>59</v>
      </c>
      <c r="W18">
        <v>62</v>
      </c>
      <c r="X18">
        <v>58</v>
      </c>
      <c r="Y18">
        <v>65</v>
      </c>
      <c r="Z18">
        <v>65</v>
      </c>
      <c r="AA18">
        <v>67</v>
      </c>
      <c r="AB18">
        <v>64</v>
      </c>
      <c r="AC18">
        <v>67</v>
      </c>
      <c r="AD18">
        <v>63</v>
      </c>
      <c r="AE18">
        <v>61</v>
      </c>
      <c r="AF18">
        <v>61</v>
      </c>
      <c r="AG18">
        <v>59</v>
      </c>
      <c r="AH18">
        <v>59</v>
      </c>
      <c r="AI18">
        <v>63</v>
      </c>
      <c r="AJ18">
        <v>60</v>
      </c>
      <c r="AL18" s="1">
        <f>MIN(results_length_random_150_0_6[#This Row])</f>
        <v>57</v>
      </c>
      <c r="AM18" s="1">
        <f>MAX(results_length_random_150_0_6[#This Row])</f>
        <v>67</v>
      </c>
    </row>
    <row r="19" spans="1:39" x14ac:dyDescent="0.25">
      <c r="A19">
        <v>67</v>
      </c>
      <c r="B19">
        <v>69</v>
      </c>
      <c r="C19">
        <v>68</v>
      </c>
      <c r="D19">
        <v>68</v>
      </c>
      <c r="E19">
        <v>70</v>
      </c>
      <c r="F19">
        <v>67</v>
      </c>
      <c r="G19">
        <v>64</v>
      </c>
      <c r="H19">
        <v>66</v>
      </c>
      <c r="I19">
        <v>64</v>
      </c>
      <c r="J19">
        <v>63</v>
      </c>
      <c r="K19">
        <v>64</v>
      </c>
      <c r="L19">
        <v>63</v>
      </c>
      <c r="M19">
        <v>65</v>
      </c>
      <c r="N19">
        <v>66</v>
      </c>
      <c r="O19">
        <v>67</v>
      </c>
      <c r="P19">
        <v>66</v>
      </c>
      <c r="Q19">
        <v>68</v>
      </c>
      <c r="R19">
        <v>65</v>
      </c>
      <c r="S19">
        <v>63</v>
      </c>
      <c r="T19">
        <v>62</v>
      </c>
      <c r="U19">
        <v>62</v>
      </c>
      <c r="V19">
        <v>60</v>
      </c>
      <c r="W19">
        <v>66</v>
      </c>
      <c r="X19">
        <v>60</v>
      </c>
      <c r="Y19">
        <v>64</v>
      </c>
      <c r="Z19">
        <v>66</v>
      </c>
      <c r="AA19">
        <v>66</v>
      </c>
      <c r="AB19">
        <v>64</v>
      </c>
      <c r="AC19">
        <v>67</v>
      </c>
      <c r="AD19">
        <v>64</v>
      </c>
      <c r="AE19">
        <v>61</v>
      </c>
      <c r="AF19">
        <v>66</v>
      </c>
      <c r="AG19">
        <v>64</v>
      </c>
      <c r="AH19">
        <v>61</v>
      </c>
      <c r="AI19">
        <v>65</v>
      </c>
      <c r="AJ19">
        <v>62</v>
      </c>
      <c r="AL19" s="1">
        <f>MIN(results_length_random_150_0_6[#This Row])</f>
        <v>60</v>
      </c>
      <c r="AM19" s="1">
        <f>MAX(results_length_random_150_0_6[#This Row])</f>
        <v>70</v>
      </c>
    </row>
    <row r="20" spans="1:39" x14ac:dyDescent="0.25">
      <c r="A20">
        <v>62</v>
      </c>
      <c r="B20">
        <v>63</v>
      </c>
      <c r="C20">
        <v>64</v>
      </c>
      <c r="D20">
        <v>62</v>
      </c>
      <c r="E20">
        <v>63</v>
      </c>
      <c r="F20">
        <v>62</v>
      </c>
      <c r="G20">
        <v>61</v>
      </c>
      <c r="H20">
        <v>61</v>
      </c>
      <c r="I20">
        <v>62</v>
      </c>
      <c r="J20">
        <v>62</v>
      </c>
      <c r="K20">
        <v>60</v>
      </c>
      <c r="L20">
        <v>56</v>
      </c>
      <c r="M20">
        <v>60</v>
      </c>
      <c r="N20">
        <v>59</v>
      </c>
      <c r="O20">
        <v>60</v>
      </c>
      <c r="P20">
        <v>59</v>
      </c>
      <c r="Q20">
        <v>60</v>
      </c>
      <c r="R20">
        <v>59</v>
      </c>
      <c r="S20">
        <v>59</v>
      </c>
      <c r="T20">
        <v>62</v>
      </c>
      <c r="U20">
        <v>60</v>
      </c>
      <c r="V20">
        <v>61</v>
      </c>
      <c r="W20">
        <v>60</v>
      </c>
      <c r="X20">
        <v>58</v>
      </c>
      <c r="Y20">
        <v>65</v>
      </c>
      <c r="Z20">
        <v>63</v>
      </c>
      <c r="AA20">
        <v>64</v>
      </c>
      <c r="AB20">
        <v>65</v>
      </c>
      <c r="AC20">
        <v>65</v>
      </c>
      <c r="AD20">
        <v>60</v>
      </c>
      <c r="AE20">
        <v>59</v>
      </c>
      <c r="AF20">
        <v>58</v>
      </c>
      <c r="AG20">
        <v>61</v>
      </c>
      <c r="AH20">
        <v>56</v>
      </c>
      <c r="AI20">
        <v>59</v>
      </c>
      <c r="AJ20">
        <v>59</v>
      </c>
      <c r="AL20" s="1">
        <f>MIN(results_length_random_150_0_6[#This Row])</f>
        <v>56</v>
      </c>
      <c r="AM20" s="1">
        <f>MAX(results_length_random_150_0_6[#This Row])</f>
        <v>65</v>
      </c>
    </row>
    <row r="21" spans="1:39" x14ac:dyDescent="0.25">
      <c r="A21">
        <v>69</v>
      </c>
      <c r="B21">
        <v>67</v>
      </c>
      <c r="C21">
        <v>67</v>
      </c>
      <c r="D21">
        <v>69</v>
      </c>
      <c r="E21">
        <v>68</v>
      </c>
      <c r="F21">
        <v>68</v>
      </c>
      <c r="G21">
        <v>65</v>
      </c>
      <c r="H21">
        <v>65</v>
      </c>
      <c r="I21">
        <v>65</v>
      </c>
      <c r="J21">
        <v>66</v>
      </c>
      <c r="K21">
        <v>63</v>
      </c>
      <c r="L21">
        <v>64</v>
      </c>
      <c r="M21">
        <v>66</v>
      </c>
      <c r="N21">
        <v>66</v>
      </c>
      <c r="O21">
        <v>65</v>
      </c>
      <c r="P21">
        <v>66</v>
      </c>
      <c r="Q21">
        <v>66</v>
      </c>
      <c r="R21">
        <v>65</v>
      </c>
      <c r="S21">
        <v>60</v>
      </c>
      <c r="T21">
        <v>62</v>
      </c>
      <c r="U21">
        <v>61</v>
      </c>
      <c r="V21">
        <v>60</v>
      </c>
      <c r="W21">
        <v>64</v>
      </c>
      <c r="X21">
        <v>57</v>
      </c>
      <c r="Y21">
        <v>65</v>
      </c>
      <c r="Z21">
        <v>69</v>
      </c>
      <c r="AA21">
        <v>65</v>
      </c>
      <c r="AB21">
        <v>65</v>
      </c>
      <c r="AC21">
        <v>69</v>
      </c>
      <c r="AD21">
        <v>65</v>
      </c>
      <c r="AE21">
        <v>61</v>
      </c>
      <c r="AF21">
        <v>61</v>
      </c>
      <c r="AG21">
        <v>64</v>
      </c>
      <c r="AH21">
        <v>62</v>
      </c>
      <c r="AI21">
        <v>64</v>
      </c>
      <c r="AJ21">
        <v>62</v>
      </c>
      <c r="AL21" s="1">
        <f>MIN(results_length_random_150_0_6[#This Row])</f>
        <v>57</v>
      </c>
      <c r="AM21" s="1">
        <f>MAX(results_length_random_150_0_6[#This Row])</f>
        <v>69</v>
      </c>
    </row>
    <row r="23" spans="1:39" x14ac:dyDescent="0.25">
      <c r="A23">
        <f>AVERAGE(results_length_random_150_0_6[s - s])</f>
        <v>65.7</v>
      </c>
      <c r="B23">
        <f>AVERAGE(results_length_random_150_0_6[s - r])</f>
        <v>65.2</v>
      </c>
      <c r="C23">
        <f>AVERAGE(results_length_random_150_0_6[s - i])</f>
        <v>64.95</v>
      </c>
      <c r="D23">
        <f>AVERAGE(results_length_random_150_0_6[s - ri])</f>
        <v>65.45</v>
      </c>
      <c r="E23">
        <f>AVERAGE(results_length_random_150_0_6[s - o])</f>
        <v>66.849999999999994</v>
      </c>
      <c r="F23">
        <f>AVERAGE(results_length_random_150_0_6[s - ro])</f>
        <v>64.099999999999994</v>
      </c>
      <c r="G23">
        <f>AVERAGE(results_length_random_150_0_6[r - s])</f>
        <v>63.25</v>
      </c>
      <c r="H23">
        <f>AVERAGE(results_length_random_150_0_6[r - r])</f>
        <v>63.8</v>
      </c>
      <c r="I23">
        <f>AVERAGE(results_length_random_150_0_6[r - i])</f>
        <v>63.3</v>
      </c>
      <c r="J23">
        <f>AVERAGE(results_length_random_150_0_6[r - ri])</f>
        <v>62.75</v>
      </c>
      <c r="K23">
        <f>AVERAGE(results_length_random_150_0_6[r - o])</f>
        <v>63.8</v>
      </c>
      <c r="L23">
        <f>AVERAGE(results_length_random_150_0_6[r - ro])</f>
        <v>61.55</v>
      </c>
      <c r="M23">
        <f>AVERAGE(results_length_random_150_0_6[i - s])</f>
        <v>64.5</v>
      </c>
      <c r="N23">
        <f>AVERAGE(results_length_random_150_0_6[i - r])</f>
        <v>64.150000000000006</v>
      </c>
      <c r="O23">
        <f>AVERAGE(results_length_random_150_0_6[i - i])</f>
        <v>65.25</v>
      </c>
      <c r="P23">
        <f>AVERAGE(results_length_random_150_0_6[i - ri])</f>
        <v>63.85</v>
      </c>
      <c r="Q23">
        <f>AVERAGE(results_length_random_150_0_6[i - o])</f>
        <v>65.05</v>
      </c>
      <c r="R23">
        <f>AVERAGE(results_length_random_150_0_6[i - ro])</f>
        <v>63.65</v>
      </c>
      <c r="S23">
        <f>AVERAGE(results_length_random_150_0_6[ri - s])</f>
        <v>61.45</v>
      </c>
      <c r="T23">
        <f>AVERAGE(results_length_random_150_0_6[ri - r])</f>
        <v>60.55</v>
      </c>
      <c r="U23">
        <f>AVERAGE(results_length_random_150_0_6[ri - i])</f>
        <v>61.4</v>
      </c>
      <c r="V23">
        <f>AVERAGE(results_length_random_150_0_6[ri - ri])</f>
        <v>59.8</v>
      </c>
      <c r="W23">
        <f>AVERAGE(results_length_random_150_0_6[ri - o])</f>
        <v>63.85</v>
      </c>
      <c r="X23">
        <f>AVERAGE(results_length_random_150_0_6[ri - ro])</f>
        <v>58.2</v>
      </c>
      <c r="Y23">
        <f>AVERAGE(results_length_random_150_0_6[o - s])</f>
        <v>65.75</v>
      </c>
      <c r="Z23">
        <f>AVERAGE(results_length_random_150_0_6[o - r])</f>
        <v>66.400000000000006</v>
      </c>
      <c r="AA23">
        <f>AVERAGE(results_length_random_150_0_6[o - i])</f>
        <v>67.25</v>
      </c>
      <c r="AB23">
        <f>AVERAGE(results_length_random_150_0_6[o - ri])</f>
        <v>63.85</v>
      </c>
      <c r="AC23">
        <f>AVERAGE(results_length_random_150_0_6[o - o])</f>
        <v>67.3</v>
      </c>
      <c r="AD23">
        <f>AVERAGE(results_length_random_150_0_6[o - ro])</f>
        <v>63.95</v>
      </c>
      <c r="AE23">
        <f>AVERAGE(results_length_random_150_0_6[ro - s])</f>
        <v>61.15</v>
      </c>
      <c r="AF23">
        <f>AVERAGE(results_length_random_150_0_6[ro - r])</f>
        <v>61</v>
      </c>
      <c r="AG23">
        <f>AVERAGE(results_length_random_150_0_6[ro - i])</f>
        <v>61.65</v>
      </c>
      <c r="AH23">
        <f>AVERAGE(results_length_random_150_0_6[ro - ri])</f>
        <v>60.65</v>
      </c>
      <c r="AI23">
        <f>AVERAGE(results_length_random_150_0_6[ro - o])</f>
        <v>62.75</v>
      </c>
      <c r="AJ23">
        <f>AVERAGE(results_length_random_150_0_6[ro - ro])</f>
        <v>60.4</v>
      </c>
      <c r="AK23" s="4" t="s">
        <v>38</v>
      </c>
      <c r="AL23" s="3">
        <f>MIN(A23:AJ23)</f>
        <v>58.2</v>
      </c>
      <c r="AM23" s="3">
        <f>MAX(A23:AJ23)</f>
        <v>67.3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1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1</v>
      </c>
      <c r="O26">
        <f t="shared" si="1"/>
        <v>1</v>
      </c>
      <c r="P26">
        <f t="shared" si="1"/>
        <v>0</v>
      </c>
      <c r="Q26">
        <f t="shared" si="1"/>
        <v>1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1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1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1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1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1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1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1</v>
      </c>
      <c r="D36">
        <f t="shared" si="11"/>
        <v>0</v>
      </c>
      <c r="E36">
        <f t="shared" si="11"/>
        <v>1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1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1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1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1</v>
      </c>
      <c r="Z43">
        <f t="shared" si="18"/>
        <v>0</v>
      </c>
      <c r="AA43">
        <f t="shared" si="18"/>
        <v>0</v>
      </c>
      <c r="AB43">
        <f t="shared" si="18"/>
        <v>1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1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1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1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1</v>
      </c>
      <c r="B46" s="2">
        <f t="shared" ref="B46:AJ46" si="20">SUM(B25:B44)</f>
        <v>0</v>
      </c>
      <c r="C46" s="2">
        <f t="shared" si="20"/>
        <v>1</v>
      </c>
      <c r="D46" s="2">
        <f t="shared" si="20"/>
        <v>1</v>
      </c>
      <c r="E46" s="2">
        <f t="shared" si="20"/>
        <v>5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1</v>
      </c>
      <c r="O46" s="2">
        <f t="shared" si="20"/>
        <v>1</v>
      </c>
      <c r="P46" s="2">
        <f t="shared" si="20"/>
        <v>0</v>
      </c>
      <c r="Q46" s="2">
        <f t="shared" si="20"/>
        <v>1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4</v>
      </c>
      <c r="Z46" s="2">
        <f t="shared" si="20"/>
        <v>2</v>
      </c>
      <c r="AA46" s="2">
        <f t="shared" si="20"/>
        <v>5</v>
      </c>
      <c r="AB46" s="2">
        <f t="shared" si="20"/>
        <v>1</v>
      </c>
      <c r="AC46" s="2">
        <f t="shared" si="20"/>
        <v>9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579-CC67-4535-9121-A3682322D2E2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68</v>
      </c>
      <c r="B2">
        <v>65</v>
      </c>
      <c r="C2">
        <v>66</v>
      </c>
      <c r="D2">
        <v>68</v>
      </c>
      <c r="E2">
        <v>68</v>
      </c>
      <c r="F2">
        <v>66</v>
      </c>
      <c r="G2">
        <v>64</v>
      </c>
      <c r="H2">
        <v>64</v>
      </c>
      <c r="I2">
        <v>63</v>
      </c>
      <c r="J2">
        <v>62</v>
      </c>
      <c r="K2">
        <v>64</v>
      </c>
      <c r="L2">
        <v>63</v>
      </c>
      <c r="M2">
        <v>68</v>
      </c>
      <c r="N2">
        <v>69</v>
      </c>
      <c r="O2">
        <v>68</v>
      </c>
      <c r="P2">
        <v>67</v>
      </c>
      <c r="Q2">
        <v>69</v>
      </c>
      <c r="R2">
        <v>67</v>
      </c>
      <c r="S2">
        <v>63</v>
      </c>
      <c r="T2">
        <v>65</v>
      </c>
      <c r="U2">
        <v>62</v>
      </c>
      <c r="V2">
        <v>60</v>
      </c>
      <c r="W2">
        <v>65</v>
      </c>
      <c r="X2">
        <v>61</v>
      </c>
      <c r="Y2">
        <v>68</v>
      </c>
      <c r="Z2">
        <v>69</v>
      </c>
      <c r="AA2">
        <v>66</v>
      </c>
      <c r="AB2">
        <v>66</v>
      </c>
      <c r="AC2">
        <v>67</v>
      </c>
      <c r="AD2">
        <v>63</v>
      </c>
      <c r="AE2">
        <v>62</v>
      </c>
      <c r="AF2">
        <v>62</v>
      </c>
      <c r="AG2">
        <v>63</v>
      </c>
      <c r="AH2">
        <v>61</v>
      </c>
      <c r="AI2">
        <v>62</v>
      </c>
      <c r="AJ2">
        <v>62</v>
      </c>
      <c r="AL2" s="1">
        <f>MIN(results_length_random_150_0_8[#This Row])</f>
        <v>60</v>
      </c>
      <c r="AM2" s="1">
        <f>MAX(results_length_random_150_0_8[#This Row])</f>
        <v>69</v>
      </c>
    </row>
    <row r="3" spans="1:39" x14ac:dyDescent="0.25">
      <c r="A3">
        <v>65</v>
      </c>
      <c r="B3">
        <v>64</v>
      </c>
      <c r="C3">
        <v>64</v>
      </c>
      <c r="D3">
        <v>66</v>
      </c>
      <c r="E3">
        <v>67</v>
      </c>
      <c r="F3">
        <v>63</v>
      </c>
      <c r="G3">
        <v>63</v>
      </c>
      <c r="H3">
        <v>62</v>
      </c>
      <c r="I3">
        <v>63</v>
      </c>
      <c r="J3">
        <v>62</v>
      </c>
      <c r="K3">
        <v>64</v>
      </c>
      <c r="L3">
        <v>64</v>
      </c>
      <c r="M3">
        <v>65</v>
      </c>
      <c r="N3">
        <v>65</v>
      </c>
      <c r="O3">
        <v>68</v>
      </c>
      <c r="P3">
        <v>66</v>
      </c>
      <c r="Q3">
        <v>65</v>
      </c>
      <c r="R3">
        <v>66</v>
      </c>
      <c r="S3">
        <v>59</v>
      </c>
      <c r="T3">
        <v>61</v>
      </c>
      <c r="U3">
        <v>63</v>
      </c>
      <c r="V3">
        <v>58</v>
      </c>
      <c r="W3">
        <v>65</v>
      </c>
      <c r="X3">
        <v>58</v>
      </c>
      <c r="Y3">
        <v>69</v>
      </c>
      <c r="Z3">
        <v>68</v>
      </c>
      <c r="AA3">
        <v>69</v>
      </c>
      <c r="AB3">
        <v>64</v>
      </c>
      <c r="AC3">
        <v>68</v>
      </c>
      <c r="AD3">
        <v>64</v>
      </c>
      <c r="AE3">
        <v>65</v>
      </c>
      <c r="AF3">
        <v>63</v>
      </c>
      <c r="AG3">
        <v>63</v>
      </c>
      <c r="AH3">
        <v>64</v>
      </c>
      <c r="AI3">
        <v>62</v>
      </c>
      <c r="AJ3">
        <v>61</v>
      </c>
      <c r="AL3" s="1">
        <f>MIN(results_length_random_150_0_8[#This Row])</f>
        <v>58</v>
      </c>
      <c r="AM3" s="1">
        <f>MAX(results_length_random_150_0_8[#This Row])</f>
        <v>69</v>
      </c>
    </row>
    <row r="4" spans="1:39" x14ac:dyDescent="0.25">
      <c r="A4">
        <v>63</v>
      </c>
      <c r="B4">
        <v>64</v>
      </c>
      <c r="C4">
        <v>65</v>
      </c>
      <c r="D4">
        <v>64</v>
      </c>
      <c r="E4">
        <v>66</v>
      </c>
      <c r="F4">
        <v>64</v>
      </c>
      <c r="G4">
        <v>62</v>
      </c>
      <c r="H4">
        <v>65</v>
      </c>
      <c r="I4">
        <v>65</v>
      </c>
      <c r="J4">
        <v>62</v>
      </c>
      <c r="K4">
        <v>68</v>
      </c>
      <c r="L4">
        <v>62</v>
      </c>
      <c r="M4">
        <v>67</v>
      </c>
      <c r="N4">
        <v>65</v>
      </c>
      <c r="O4">
        <v>67</v>
      </c>
      <c r="P4">
        <v>66</v>
      </c>
      <c r="Q4">
        <v>66</v>
      </c>
      <c r="R4">
        <v>65</v>
      </c>
      <c r="S4">
        <v>60</v>
      </c>
      <c r="T4">
        <v>60</v>
      </c>
      <c r="U4">
        <v>59</v>
      </c>
      <c r="V4">
        <v>61</v>
      </c>
      <c r="W4">
        <v>64</v>
      </c>
      <c r="X4">
        <v>59</v>
      </c>
      <c r="Y4">
        <v>64</v>
      </c>
      <c r="Z4">
        <v>65</v>
      </c>
      <c r="AA4">
        <v>66</v>
      </c>
      <c r="AB4">
        <v>63</v>
      </c>
      <c r="AC4">
        <v>66</v>
      </c>
      <c r="AD4">
        <v>63</v>
      </c>
      <c r="AE4">
        <v>61</v>
      </c>
      <c r="AF4">
        <v>63</v>
      </c>
      <c r="AG4">
        <v>61</v>
      </c>
      <c r="AH4">
        <v>56</v>
      </c>
      <c r="AI4">
        <v>62</v>
      </c>
      <c r="AJ4">
        <v>58</v>
      </c>
      <c r="AL4" s="1">
        <f>MIN(results_length_random_150_0_8[#This Row])</f>
        <v>56</v>
      </c>
      <c r="AM4" s="1">
        <f>MAX(results_length_random_150_0_8[#This Row])</f>
        <v>68</v>
      </c>
    </row>
    <row r="5" spans="1:39" x14ac:dyDescent="0.25">
      <c r="A5">
        <v>66</v>
      </c>
      <c r="B5">
        <v>67</v>
      </c>
      <c r="C5">
        <v>66</v>
      </c>
      <c r="D5">
        <v>66</v>
      </c>
      <c r="E5">
        <v>68</v>
      </c>
      <c r="F5">
        <v>66</v>
      </c>
      <c r="G5">
        <v>64</v>
      </c>
      <c r="H5">
        <v>60</v>
      </c>
      <c r="I5">
        <v>64</v>
      </c>
      <c r="J5">
        <v>59</v>
      </c>
      <c r="K5">
        <v>64</v>
      </c>
      <c r="L5">
        <v>59</v>
      </c>
      <c r="M5">
        <v>65</v>
      </c>
      <c r="N5">
        <v>65</v>
      </c>
      <c r="O5">
        <v>66</v>
      </c>
      <c r="P5">
        <v>65</v>
      </c>
      <c r="Q5">
        <v>66</v>
      </c>
      <c r="R5">
        <v>65</v>
      </c>
      <c r="S5">
        <v>60</v>
      </c>
      <c r="T5">
        <v>61</v>
      </c>
      <c r="U5">
        <v>60</v>
      </c>
      <c r="V5">
        <v>59</v>
      </c>
      <c r="W5">
        <v>64</v>
      </c>
      <c r="X5">
        <v>58</v>
      </c>
      <c r="Y5">
        <v>62</v>
      </c>
      <c r="Z5">
        <v>64</v>
      </c>
      <c r="AA5">
        <v>66</v>
      </c>
      <c r="AB5">
        <v>63</v>
      </c>
      <c r="AC5">
        <v>67</v>
      </c>
      <c r="AD5">
        <v>65</v>
      </c>
      <c r="AE5">
        <v>64</v>
      </c>
      <c r="AF5">
        <v>63</v>
      </c>
      <c r="AG5">
        <v>63</v>
      </c>
      <c r="AH5">
        <v>62</v>
      </c>
      <c r="AI5">
        <v>65</v>
      </c>
      <c r="AJ5">
        <v>62</v>
      </c>
      <c r="AL5" s="1">
        <f>MIN(results_length_random_150_0_8[#This Row])</f>
        <v>58</v>
      </c>
      <c r="AM5" s="1">
        <f>MAX(results_length_random_150_0_8[#This Row])</f>
        <v>68</v>
      </c>
    </row>
    <row r="6" spans="1:39" x14ac:dyDescent="0.25">
      <c r="A6">
        <v>66</v>
      </c>
      <c r="B6">
        <v>66</v>
      </c>
      <c r="C6">
        <v>66</v>
      </c>
      <c r="D6">
        <v>65</v>
      </c>
      <c r="E6">
        <v>66</v>
      </c>
      <c r="F6">
        <v>65</v>
      </c>
      <c r="G6">
        <v>63</v>
      </c>
      <c r="H6">
        <v>64</v>
      </c>
      <c r="I6">
        <v>63</v>
      </c>
      <c r="J6">
        <v>60</v>
      </c>
      <c r="K6">
        <v>64</v>
      </c>
      <c r="L6">
        <v>60</v>
      </c>
      <c r="M6">
        <v>66</v>
      </c>
      <c r="N6">
        <v>65</v>
      </c>
      <c r="O6">
        <v>66</v>
      </c>
      <c r="P6">
        <v>65</v>
      </c>
      <c r="Q6">
        <v>66</v>
      </c>
      <c r="R6">
        <v>66</v>
      </c>
      <c r="S6">
        <v>59</v>
      </c>
      <c r="T6">
        <v>61</v>
      </c>
      <c r="U6">
        <v>62</v>
      </c>
      <c r="V6">
        <v>60</v>
      </c>
      <c r="W6">
        <v>63</v>
      </c>
      <c r="X6">
        <v>57</v>
      </c>
      <c r="Y6">
        <v>64</v>
      </c>
      <c r="Z6">
        <v>66</v>
      </c>
      <c r="AA6">
        <v>67</v>
      </c>
      <c r="AB6">
        <v>62</v>
      </c>
      <c r="AC6">
        <v>67</v>
      </c>
      <c r="AD6">
        <v>61</v>
      </c>
      <c r="AE6">
        <v>62</v>
      </c>
      <c r="AF6">
        <v>62</v>
      </c>
      <c r="AG6">
        <v>61</v>
      </c>
      <c r="AH6">
        <v>63</v>
      </c>
      <c r="AI6">
        <v>65</v>
      </c>
      <c r="AJ6">
        <v>60</v>
      </c>
      <c r="AL6" s="1">
        <f>MIN(results_length_random_150_0_8[#This Row])</f>
        <v>57</v>
      </c>
      <c r="AM6" s="1">
        <f>MAX(results_length_random_150_0_8[#This Row])</f>
        <v>67</v>
      </c>
    </row>
    <row r="7" spans="1:39" x14ac:dyDescent="0.25">
      <c r="A7">
        <v>67</v>
      </c>
      <c r="B7">
        <v>66</v>
      </c>
      <c r="C7">
        <v>64</v>
      </c>
      <c r="D7">
        <v>68</v>
      </c>
      <c r="E7">
        <v>67</v>
      </c>
      <c r="F7">
        <v>66</v>
      </c>
      <c r="G7">
        <v>64</v>
      </c>
      <c r="H7">
        <v>65</v>
      </c>
      <c r="I7">
        <v>66</v>
      </c>
      <c r="J7">
        <v>61</v>
      </c>
      <c r="K7">
        <v>64</v>
      </c>
      <c r="L7">
        <v>63</v>
      </c>
      <c r="M7">
        <v>66</v>
      </c>
      <c r="N7">
        <v>67</v>
      </c>
      <c r="O7">
        <v>66</v>
      </c>
      <c r="P7">
        <v>66</v>
      </c>
      <c r="Q7">
        <v>67</v>
      </c>
      <c r="R7">
        <v>66</v>
      </c>
      <c r="S7">
        <v>60</v>
      </c>
      <c r="T7">
        <v>65</v>
      </c>
      <c r="U7">
        <v>64</v>
      </c>
      <c r="V7">
        <v>62</v>
      </c>
      <c r="W7">
        <v>63</v>
      </c>
      <c r="X7">
        <v>62</v>
      </c>
      <c r="Y7">
        <v>65</v>
      </c>
      <c r="Z7">
        <v>67</v>
      </c>
      <c r="AA7">
        <v>64</v>
      </c>
      <c r="AB7">
        <v>66</v>
      </c>
      <c r="AC7">
        <v>68</v>
      </c>
      <c r="AD7">
        <v>64</v>
      </c>
      <c r="AE7">
        <v>62</v>
      </c>
      <c r="AF7">
        <v>63</v>
      </c>
      <c r="AG7">
        <v>61</v>
      </c>
      <c r="AH7">
        <v>62</v>
      </c>
      <c r="AI7">
        <v>65</v>
      </c>
      <c r="AJ7">
        <v>61</v>
      </c>
      <c r="AL7" s="1">
        <f>MIN(results_length_random_150_0_8[#This Row])</f>
        <v>60</v>
      </c>
      <c r="AM7" s="1">
        <f>MAX(results_length_random_150_0_8[#This Row])</f>
        <v>68</v>
      </c>
    </row>
    <row r="8" spans="1:39" x14ac:dyDescent="0.25">
      <c r="A8">
        <v>63</v>
      </c>
      <c r="B8">
        <v>64</v>
      </c>
      <c r="C8">
        <v>62</v>
      </c>
      <c r="D8">
        <v>64</v>
      </c>
      <c r="E8">
        <v>66</v>
      </c>
      <c r="F8">
        <v>65</v>
      </c>
      <c r="G8">
        <v>60</v>
      </c>
      <c r="H8">
        <v>63</v>
      </c>
      <c r="I8">
        <v>65</v>
      </c>
      <c r="J8">
        <v>62</v>
      </c>
      <c r="K8">
        <v>65</v>
      </c>
      <c r="L8">
        <v>61</v>
      </c>
      <c r="M8">
        <v>64</v>
      </c>
      <c r="N8">
        <v>64</v>
      </c>
      <c r="O8">
        <v>64</v>
      </c>
      <c r="P8">
        <v>63</v>
      </c>
      <c r="Q8">
        <v>63</v>
      </c>
      <c r="R8">
        <v>64</v>
      </c>
      <c r="S8">
        <v>61</v>
      </c>
      <c r="T8">
        <v>65</v>
      </c>
      <c r="U8">
        <v>58</v>
      </c>
      <c r="V8">
        <v>61</v>
      </c>
      <c r="W8">
        <v>63</v>
      </c>
      <c r="X8">
        <v>57</v>
      </c>
      <c r="Y8">
        <v>67</v>
      </c>
      <c r="Z8">
        <v>67</v>
      </c>
      <c r="AA8">
        <v>68</v>
      </c>
      <c r="AB8">
        <v>64</v>
      </c>
      <c r="AC8">
        <v>68</v>
      </c>
      <c r="AD8">
        <v>67</v>
      </c>
      <c r="AE8">
        <v>63</v>
      </c>
      <c r="AF8">
        <v>65</v>
      </c>
      <c r="AG8">
        <v>61</v>
      </c>
      <c r="AH8">
        <v>64</v>
      </c>
      <c r="AI8">
        <v>63</v>
      </c>
      <c r="AJ8">
        <v>64</v>
      </c>
      <c r="AL8" s="1">
        <f>MIN(results_length_random_150_0_8[#This Row])</f>
        <v>57</v>
      </c>
      <c r="AM8" s="1">
        <f>MAX(results_length_random_150_0_8[#This Row])</f>
        <v>68</v>
      </c>
    </row>
    <row r="9" spans="1:39" x14ac:dyDescent="0.25">
      <c r="A9">
        <v>65</v>
      </c>
      <c r="B9">
        <v>63</v>
      </c>
      <c r="C9">
        <v>62</v>
      </c>
      <c r="D9">
        <v>63</v>
      </c>
      <c r="E9">
        <v>66</v>
      </c>
      <c r="F9">
        <v>64</v>
      </c>
      <c r="G9">
        <v>61</v>
      </c>
      <c r="H9">
        <v>61</v>
      </c>
      <c r="I9">
        <v>60</v>
      </c>
      <c r="J9">
        <v>61</v>
      </c>
      <c r="K9">
        <v>65</v>
      </c>
      <c r="L9">
        <v>58</v>
      </c>
      <c r="M9">
        <v>66</v>
      </c>
      <c r="N9">
        <v>64</v>
      </c>
      <c r="O9">
        <v>66</v>
      </c>
      <c r="P9">
        <v>63</v>
      </c>
      <c r="Q9">
        <v>65</v>
      </c>
      <c r="R9">
        <v>66</v>
      </c>
      <c r="S9">
        <v>59</v>
      </c>
      <c r="T9">
        <v>60</v>
      </c>
      <c r="U9">
        <v>60</v>
      </c>
      <c r="V9">
        <v>60</v>
      </c>
      <c r="W9">
        <v>62</v>
      </c>
      <c r="X9">
        <v>56</v>
      </c>
      <c r="Y9">
        <v>66</v>
      </c>
      <c r="Z9">
        <v>65</v>
      </c>
      <c r="AA9">
        <v>67</v>
      </c>
      <c r="AB9">
        <v>64</v>
      </c>
      <c r="AC9">
        <v>68</v>
      </c>
      <c r="AD9">
        <v>63</v>
      </c>
      <c r="AE9">
        <v>62</v>
      </c>
      <c r="AF9">
        <v>60</v>
      </c>
      <c r="AG9">
        <v>61</v>
      </c>
      <c r="AH9">
        <v>58</v>
      </c>
      <c r="AI9">
        <v>64</v>
      </c>
      <c r="AJ9">
        <v>56</v>
      </c>
      <c r="AL9" s="1">
        <f>MIN(results_length_random_150_0_8[#This Row])</f>
        <v>56</v>
      </c>
      <c r="AM9" s="1">
        <f>MAX(results_length_random_150_0_8[#This Row])</f>
        <v>68</v>
      </c>
    </row>
    <row r="10" spans="1:39" x14ac:dyDescent="0.25">
      <c r="A10">
        <v>66</v>
      </c>
      <c r="B10">
        <v>67</v>
      </c>
      <c r="C10">
        <v>65</v>
      </c>
      <c r="D10">
        <v>65</v>
      </c>
      <c r="E10">
        <v>67</v>
      </c>
      <c r="F10">
        <v>65</v>
      </c>
      <c r="G10">
        <v>65</v>
      </c>
      <c r="H10">
        <v>63</v>
      </c>
      <c r="I10">
        <v>61</v>
      </c>
      <c r="J10">
        <v>62</v>
      </c>
      <c r="K10">
        <v>65</v>
      </c>
      <c r="L10">
        <v>60</v>
      </c>
      <c r="M10">
        <v>65</v>
      </c>
      <c r="N10">
        <v>67</v>
      </c>
      <c r="O10">
        <v>67</v>
      </c>
      <c r="P10">
        <v>66</v>
      </c>
      <c r="Q10">
        <v>68</v>
      </c>
      <c r="R10">
        <v>65</v>
      </c>
      <c r="S10">
        <v>62</v>
      </c>
      <c r="T10">
        <v>64</v>
      </c>
      <c r="U10">
        <v>59</v>
      </c>
      <c r="V10">
        <v>61</v>
      </c>
      <c r="W10">
        <v>61</v>
      </c>
      <c r="X10">
        <v>60</v>
      </c>
      <c r="Y10">
        <v>65</v>
      </c>
      <c r="Z10">
        <v>65</v>
      </c>
      <c r="AA10">
        <v>68</v>
      </c>
      <c r="AB10">
        <v>64</v>
      </c>
      <c r="AC10">
        <v>67</v>
      </c>
      <c r="AD10">
        <v>65</v>
      </c>
      <c r="AE10">
        <v>61</v>
      </c>
      <c r="AF10">
        <v>61</v>
      </c>
      <c r="AG10">
        <v>63</v>
      </c>
      <c r="AH10">
        <v>58</v>
      </c>
      <c r="AI10">
        <v>61</v>
      </c>
      <c r="AJ10">
        <v>59</v>
      </c>
      <c r="AL10" s="1">
        <f>MIN(results_length_random_150_0_8[#This Row])</f>
        <v>58</v>
      </c>
      <c r="AM10" s="1">
        <f>MAX(results_length_random_150_0_8[#This Row])</f>
        <v>68</v>
      </c>
    </row>
    <row r="11" spans="1:39" x14ac:dyDescent="0.25">
      <c r="A11">
        <v>66</v>
      </c>
      <c r="B11">
        <v>66</v>
      </c>
      <c r="C11">
        <v>67</v>
      </c>
      <c r="D11">
        <v>67</v>
      </c>
      <c r="E11">
        <v>66</v>
      </c>
      <c r="F11">
        <v>66</v>
      </c>
      <c r="G11">
        <v>64</v>
      </c>
      <c r="H11">
        <v>62</v>
      </c>
      <c r="I11">
        <v>62</v>
      </c>
      <c r="J11">
        <v>64</v>
      </c>
      <c r="K11">
        <v>64</v>
      </c>
      <c r="L11">
        <v>63</v>
      </c>
      <c r="M11">
        <v>64</v>
      </c>
      <c r="N11">
        <v>63</v>
      </c>
      <c r="O11">
        <v>64</v>
      </c>
      <c r="P11">
        <v>65</v>
      </c>
      <c r="Q11">
        <v>63</v>
      </c>
      <c r="R11">
        <v>65</v>
      </c>
      <c r="S11">
        <v>62</v>
      </c>
      <c r="T11">
        <v>65</v>
      </c>
      <c r="U11">
        <v>62</v>
      </c>
      <c r="V11">
        <v>59</v>
      </c>
      <c r="W11">
        <v>63</v>
      </c>
      <c r="X11">
        <v>60</v>
      </c>
      <c r="Y11">
        <v>66</v>
      </c>
      <c r="Z11">
        <v>65</v>
      </c>
      <c r="AA11">
        <v>66</v>
      </c>
      <c r="AB11">
        <v>64</v>
      </c>
      <c r="AC11">
        <v>68</v>
      </c>
      <c r="AD11">
        <v>68</v>
      </c>
      <c r="AE11">
        <v>62</v>
      </c>
      <c r="AF11">
        <v>63</v>
      </c>
      <c r="AG11">
        <v>61</v>
      </c>
      <c r="AH11">
        <v>61</v>
      </c>
      <c r="AI11">
        <v>60</v>
      </c>
      <c r="AJ11">
        <v>61</v>
      </c>
      <c r="AL11" s="1">
        <f>MIN(results_length_random_150_0_8[#This Row])</f>
        <v>59</v>
      </c>
      <c r="AM11" s="1">
        <f>MAX(results_length_random_150_0_8[#This Row])</f>
        <v>68</v>
      </c>
    </row>
    <row r="12" spans="1:39" x14ac:dyDescent="0.25">
      <c r="A12">
        <v>68</v>
      </c>
      <c r="B12">
        <v>67</v>
      </c>
      <c r="C12">
        <v>68</v>
      </c>
      <c r="D12">
        <v>71</v>
      </c>
      <c r="E12">
        <v>70</v>
      </c>
      <c r="F12">
        <v>65</v>
      </c>
      <c r="G12">
        <v>63</v>
      </c>
      <c r="H12">
        <v>64</v>
      </c>
      <c r="I12">
        <v>67</v>
      </c>
      <c r="J12">
        <v>64</v>
      </c>
      <c r="K12">
        <v>62</v>
      </c>
      <c r="L12">
        <v>64</v>
      </c>
      <c r="M12">
        <v>66</v>
      </c>
      <c r="N12">
        <v>64</v>
      </c>
      <c r="O12">
        <v>64</v>
      </c>
      <c r="P12">
        <v>64</v>
      </c>
      <c r="Q12">
        <v>65</v>
      </c>
      <c r="R12">
        <v>65</v>
      </c>
      <c r="S12">
        <v>61</v>
      </c>
      <c r="T12">
        <v>63</v>
      </c>
      <c r="U12">
        <v>63</v>
      </c>
      <c r="V12">
        <v>61</v>
      </c>
      <c r="W12">
        <v>64</v>
      </c>
      <c r="X12">
        <v>58</v>
      </c>
      <c r="Y12">
        <v>65</v>
      </c>
      <c r="Z12">
        <v>64</v>
      </c>
      <c r="AA12">
        <v>67</v>
      </c>
      <c r="AB12">
        <v>65</v>
      </c>
      <c r="AC12">
        <v>68</v>
      </c>
      <c r="AD12">
        <v>67</v>
      </c>
      <c r="AE12">
        <v>63</v>
      </c>
      <c r="AF12">
        <v>64</v>
      </c>
      <c r="AG12">
        <v>62</v>
      </c>
      <c r="AH12">
        <v>64</v>
      </c>
      <c r="AI12">
        <v>66</v>
      </c>
      <c r="AJ12">
        <v>62</v>
      </c>
      <c r="AL12" s="1">
        <f>MIN(results_length_random_150_0_8[#This Row])</f>
        <v>58</v>
      </c>
      <c r="AM12" s="1">
        <f>MAX(results_length_random_150_0_8[#This Row])</f>
        <v>71</v>
      </c>
    </row>
    <row r="13" spans="1:39" x14ac:dyDescent="0.25">
      <c r="A13">
        <v>65</v>
      </c>
      <c r="B13">
        <v>67</v>
      </c>
      <c r="C13">
        <v>65</v>
      </c>
      <c r="D13">
        <v>65</v>
      </c>
      <c r="E13">
        <v>66</v>
      </c>
      <c r="F13">
        <v>63</v>
      </c>
      <c r="G13">
        <v>62</v>
      </c>
      <c r="H13">
        <v>60</v>
      </c>
      <c r="I13">
        <v>63</v>
      </c>
      <c r="J13">
        <v>59</v>
      </c>
      <c r="K13">
        <v>62</v>
      </c>
      <c r="L13">
        <v>60</v>
      </c>
      <c r="M13">
        <v>65</v>
      </c>
      <c r="N13">
        <v>64</v>
      </c>
      <c r="O13">
        <v>64</v>
      </c>
      <c r="P13">
        <v>64</v>
      </c>
      <c r="Q13">
        <v>63</v>
      </c>
      <c r="R13">
        <v>64</v>
      </c>
      <c r="S13">
        <v>64</v>
      </c>
      <c r="T13">
        <v>60</v>
      </c>
      <c r="U13">
        <v>62</v>
      </c>
      <c r="V13">
        <v>63</v>
      </c>
      <c r="W13">
        <v>61</v>
      </c>
      <c r="X13">
        <v>60</v>
      </c>
      <c r="Y13">
        <v>66</v>
      </c>
      <c r="Z13">
        <v>65</v>
      </c>
      <c r="AA13">
        <v>66</v>
      </c>
      <c r="AB13">
        <v>65</v>
      </c>
      <c r="AC13">
        <v>67</v>
      </c>
      <c r="AD13">
        <v>65</v>
      </c>
      <c r="AE13">
        <v>62</v>
      </c>
      <c r="AF13">
        <v>63</v>
      </c>
      <c r="AG13">
        <v>60</v>
      </c>
      <c r="AH13">
        <v>65</v>
      </c>
      <c r="AI13">
        <v>63</v>
      </c>
      <c r="AJ13">
        <v>61</v>
      </c>
      <c r="AL13" s="1">
        <f>MIN(results_length_random_150_0_8[#This Row])</f>
        <v>59</v>
      </c>
      <c r="AM13" s="1">
        <f>MAX(results_length_random_150_0_8[#This Row])</f>
        <v>67</v>
      </c>
    </row>
    <row r="14" spans="1:39" x14ac:dyDescent="0.25">
      <c r="A14">
        <v>65</v>
      </c>
      <c r="B14">
        <v>65</v>
      </c>
      <c r="C14">
        <v>64</v>
      </c>
      <c r="D14">
        <v>66</v>
      </c>
      <c r="E14">
        <v>67</v>
      </c>
      <c r="F14">
        <v>64</v>
      </c>
      <c r="G14">
        <v>64</v>
      </c>
      <c r="H14">
        <v>66</v>
      </c>
      <c r="I14">
        <v>66</v>
      </c>
      <c r="J14">
        <v>61</v>
      </c>
      <c r="K14">
        <v>64</v>
      </c>
      <c r="L14">
        <v>64</v>
      </c>
      <c r="M14">
        <v>63</v>
      </c>
      <c r="N14">
        <v>63</v>
      </c>
      <c r="O14">
        <v>64</v>
      </c>
      <c r="P14">
        <v>63</v>
      </c>
      <c r="Q14">
        <v>63</v>
      </c>
      <c r="R14">
        <v>63</v>
      </c>
      <c r="S14">
        <v>66</v>
      </c>
      <c r="T14">
        <v>62</v>
      </c>
      <c r="U14">
        <v>64</v>
      </c>
      <c r="V14">
        <v>62</v>
      </c>
      <c r="W14">
        <v>65</v>
      </c>
      <c r="X14">
        <v>63</v>
      </c>
      <c r="Y14">
        <v>68</v>
      </c>
      <c r="Z14">
        <v>66</v>
      </c>
      <c r="AA14">
        <v>66</v>
      </c>
      <c r="AB14">
        <v>67</v>
      </c>
      <c r="AC14">
        <v>69</v>
      </c>
      <c r="AD14">
        <v>65</v>
      </c>
      <c r="AE14">
        <v>60</v>
      </c>
      <c r="AF14">
        <v>59</v>
      </c>
      <c r="AG14">
        <v>60</v>
      </c>
      <c r="AH14">
        <v>59</v>
      </c>
      <c r="AI14">
        <v>62</v>
      </c>
      <c r="AJ14">
        <v>60</v>
      </c>
      <c r="AL14" s="1">
        <f>MIN(results_length_random_150_0_8[#This Row])</f>
        <v>59</v>
      </c>
      <c r="AM14" s="1">
        <f>MAX(results_length_random_150_0_8[#This Row])</f>
        <v>69</v>
      </c>
    </row>
    <row r="15" spans="1:39" x14ac:dyDescent="0.25">
      <c r="A15">
        <v>64</v>
      </c>
      <c r="B15">
        <v>64</v>
      </c>
      <c r="C15">
        <v>66</v>
      </c>
      <c r="D15">
        <v>64</v>
      </c>
      <c r="E15">
        <v>67</v>
      </c>
      <c r="F15">
        <v>63</v>
      </c>
      <c r="G15">
        <v>62</v>
      </c>
      <c r="H15">
        <v>61</v>
      </c>
      <c r="I15">
        <v>62</v>
      </c>
      <c r="J15">
        <v>62</v>
      </c>
      <c r="K15">
        <v>64</v>
      </c>
      <c r="L15">
        <v>60</v>
      </c>
      <c r="M15">
        <v>64</v>
      </c>
      <c r="N15">
        <v>62</v>
      </c>
      <c r="O15">
        <v>63</v>
      </c>
      <c r="P15">
        <v>64</v>
      </c>
      <c r="Q15">
        <v>63</v>
      </c>
      <c r="R15">
        <v>62</v>
      </c>
      <c r="S15">
        <v>62</v>
      </c>
      <c r="T15">
        <v>59</v>
      </c>
      <c r="U15">
        <v>65</v>
      </c>
      <c r="V15">
        <v>59</v>
      </c>
      <c r="W15">
        <v>62</v>
      </c>
      <c r="X15">
        <v>60</v>
      </c>
      <c r="Y15">
        <v>67</v>
      </c>
      <c r="Z15">
        <v>68</v>
      </c>
      <c r="AA15">
        <v>68</v>
      </c>
      <c r="AB15">
        <v>65</v>
      </c>
      <c r="AC15">
        <v>66</v>
      </c>
      <c r="AD15">
        <v>65</v>
      </c>
      <c r="AE15">
        <v>60</v>
      </c>
      <c r="AF15">
        <v>61</v>
      </c>
      <c r="AG15">
        <v>60</v>
      </c>
      <c r="AH15">
        <v>61</v>
      </c>
      <c r="AI15">
        <v>61</v>
      </c>
      <c r="AJ15">
        <v>60</v>
      </c>
      <c r="AL15" s="1">
        <f>MIN(results_length_random_150_0_8[#This Row])</f>
        <v>59</v>
      </c>
      <c r="AM15" s="1">
        <f>MAX(results_length_random_150_0_8[#This Row])</f>
        <v>68</v>
      </c>
    </row>
    <row r="16" spans="1:39" x14ac:dyDescent="0.25">
      <c r="A16">
        <v>61</v>
      </c>
      <c r="B16">
        <v>60</v>
      </c>
      <c r="C16">
        <v>61</v>
      </c>
      <c r="D16">
        <v>60</v>
      </c>
      <c r="E16">
        <v>64</v>
      </c>
      <c r="F16">
        <v>58</v>
      </c>
      <c r="G16">
        <v>60</v>
      </c>
      <c r="H16">
        <v>58</v>
      </c>
      <c r="I16">
        <v>63</v>
      </c>
      <c r="J16">
        <v>59</v>
      </c>
      <c r="K16">
        <v>61</v>
      </c>
      <c r="L16">
        <v>60</v>
      </c>
      <c r="M16">
        <v>59</v>
      </c>
      <c r="N16">
        <v>59</v>
      </c>
      <c r="O16">
        <v>60</v>
      </c>
      <c r="P16">
        <v>58</v>
      </c>
      <c r="Q16">
        <v>58</v>
      </c>
      <c r="R16">
        <v>58</v>
      </c>
      <c r="S16">
        <v>56</v>
      </c>
      <c r="T16">
        <v>56</v>
      </c>
      <c r="U16">
        <v>58</v>
      </c>
      <c r="V16">
        <v>56</v>
      </c>
      <c r="W16">
        <v>60</v>
      </c>
      <c r="X16">
        <v>56</v>
      </c>
      <c r="Y16">
        <v>59</v>
      </c>
      <c r="Z16">
        <v>58</v>
      </c>
      <c r="AA16">
        <v>62</v>
      </c>
      <c r="AB16">
        <v>58</v>
      </c>
      <c r="AC16">
        <v>61</v>
      </c>
      <c r="AD16">
        <v>58</v>
      </c>
      <c r="AE16">
        <v>59</v>
      </c>
      <c r="AF16">
        <v>60</v>
      </c>
      <c r="AG16">
        <v>59</v>
      </c>
      <c r="AH16">
        <v>60</v>
      </c>
      <c r="AI16">
        <v>61</v>
      </c>
      <c r="AJ16">
        <v>59</v>
      </c>
      <c r="AL16" s="1">
        <f>MIN(results_length_random_150_0_8[#This Row])</f>
        <v>56</v>
      </c>
      <c r="AM16" s="1">
        <f>MAX(results_length_random_150_0_8[#This Row])</f>
        <v>64</v>
      </c>
    </row>
    <row r="17" spans="1:39" x14ac:dyDescent="0.25">
      <c r="A17">
        <v>65</v>
      </c>
      <c r="B17">
        <v>67</v>
      </c>
      <c r="C17">
        <v>65</v>
      </c>
      <c r="D17">
        <v>65</v>
      </c>
      <c r="E17">
        <v>68</v>
      </c>
      <c r="F17">
        <v>64</v>
      </c>
      <c r="G17">
        <v>66</v>
      </c>
      <c r="H17">
        <v>64</v>
      </c>
      <c r="I17">
        <v>61</v>
      </c>
      <c r="J17">
        <v>63</v>
      </c>
      <c r="K17">
        <v>62</v>
      </c>
      <c r="L17">
        <v>64</v>
      </c>
      <c r="M17">
        <v>66</v>
      </c>
      <c r="N17">
        <v>65</v>
      </c>
      <c r="O17">
        <v>66</v>
      </c>
      <c r="P17">
        <v>67</v>
      </c>
      <c r="Q17">
        <v>67</v>
      </c>
      <c r="R17">
        <v>65</v>
      </c>
      <c r="S17">
        <v>62</v>
      </c>
      <c r="T17">
        <v>62</v>
      </c>
      <c r="U17">
        <v>63</v>
      </c>
      <c r="V17">
        <v>63</v>
      </c>
      <c r="W17">
        <v>65</v>
      </c>
      <c r="X17">
        <v>58</v>
      </c>
      <c r="Y17">
        <v>66</v>
      </c>
      <c r="Z17">
        <v>67</v>
      </c>
      <c r="AA17">
        <v>67</v>
      </c>
      <c r="AB17">
        <v>68</v>
      </c>
      <c r="AC17">
        <v>70</v>
      </c>
      <c r="AD17">
        <v>68</v>
      </c>
      <c r="AE17">
        <v>61</v>
      </c>
      <c r="AF17">
        <v>60</v>
      </c>
      <c r="AG17">
        <v>61</v>
      </c>
      <c r="AH17">
        <v>59</v>
      </c>
      <c r="AI17">
        <v>60</v>
      </c>
      <c r="AJ17">
        <v>60</v>
      </c>
      <c r="AL17" s="1">
        <f>MIN(results_length_random_150_0_8[#This Row])</f>
        <v>58</v>
      </c>
      <c r="AM17" s="1">
        <f>MAX(results_length_random_150_0_8[#This Row])</f>
        <v>70</v>
      </c>
    </row>
    <row r="18" spans="1:39" x14ac:dyDescent="0.25">
      <c r="A18">
        <v>64</v>
      </c>
      <c r="B18">
        <v>65</v>
      </c>
      <c r="C18">
        <v>64</v>
      </c>
      <c r="D18">
        <v>67</v>
      </c>
      <c r="E18">
        <v>67</v>
      </c>
      <c r="F18">
        <v>64</v>
      </c>
      <c r="G18">
        <v>60</v>
      </c>
      <c r="H18">
        <v>62</v>
      </c>
      <c r="I18">
        <v>63</v>
      </c>
      <c r="J18">
        <v>64</v>
      </c>
      <c r="K18">
        <v>63</v>
      </c>
      <c r="L18">
        <v>61</v>
      </c>
      <c r="M18">
        <v>65</v>
      </c>
      <c r="N18">
        <v>65</v>
      </c>
      <c r="O18">
        <v>66</v>
      </c>
      <c r="P18">
        <v>64</v>
      </c>
      <c r="Q18">
        <v>65</v>
      </c>
      <c r="R18">
        <v>66</v>
      </c>
      <c r="S18">
        <v>59</v>
      </c>
      <c r="T18">
        <v>59</v>
      </c>
      <c r="U18">
        <v>61</v>
      </c>
      <c r="V18">
        <v>58</v>
      </c>
      <c r="W18">
        <v>62</v>
      </c>
      <c r="X18">
        <v>61</v>
      </c>
      <c r="Y18">
        <v>67</v>
      </c>
      <c r="Z18">
        <v>66</v>
      </c>
      <c r="AA18">
        <v>67</v>
      </c>
      <c r="AB18">
        <v>63</v>
      </c>
      <c r="AC18">
        <v>69</v>
      </c>
      <c r="AD18">
        <v>65</v>
      </c>
      <c r="AE18">
        <v>64</v>
      </c>
      <c r="AF18">
        <v>63</v>
      </c>
      <c r="AG18">
        <v>65</v>
      </c>
      <c r="AH18">
        <v>62</v>
      </c>
      <c r="AI18">
        <v>63</v>
      </c>
      <c r="AJ18">
        <v>62</v>
      </c>
      <c r="AL18" s="1">
        <f>MIN(results_length_random_150_0_8[#This Row])</f>
        <v>58</v>
      </c>
      <c r="AM18" s="1">
        <f>MAX(results_length_random_150_0_8[#This Row])</f>
        <v>69</v>
      </c>
    </row>
    <row r="19" spans="1:39" x14ac:dyDescent="0.25">
      <c r="A19">
        <v>65</v>
      </c>
      <c r="B19">
        <v>63</v>
      </c>
      <c r="C19">
        <v>63</v>
      </c>
      <c r="D19">
        <v>64</v>
      </c>
      <c r="E19">
        <v>64</v>
      </c>
      <c r="F19">
        <v>63</v>
      </c>
      <c r="G19">
        <v>62</v>
      </c>
      <c r="H19">
        <v>63</v>
      </c>
      <c r="I19">
        <v>62</v>
      </c>
      <c r="J19">
        <v>63</v>
      </c>
      <c r="K19">
        <v>64</v>
      </c>
      <c r="L19">
        <v>62</v>
      </c>
      <c r="M19">
        <v>66</v>
      </c>
      <c r="N19">
        <v>66</v>
      </c>
      <c r="O19">
        <v>66</v>
      </c>
      <c r="P19">
        <v>65</v>
      </c>
      <c r="Q19">
        <v>67</v>
      </c>
      <c r="R19">
        <v>65</v>
      </c>
      <c r="S19">
        <v>61</v>
      </c>
      <c r="T19">
        <v>59</v>
      </c>
      <c r="U19">
        <v>61</v>
      </c>
      <c r="V19">
        <v>58</v>
      </c>
      <c r="W19">
        <v>62</v>
      </c>
      <c r="X19">
        <v>58</v>
      </c>
      <c r="Y19">
        <v>64</v>
      </c>
      <c r="Z19">
        <v>67</v>
      </c>
      <c r="AA19">
        <v>67</v>
      </c>
      <c r="AB19">
        <v>63</v>
      </c>
      <c r="AC19">
        <v>67</v>
      </c>
      <c r="AD19">
        <v>60</v>
      </c>
      <c r="AE19">
        <v>56</v>
      </c>
      <c r="AF19">
        <v>61</v>
      </c>
      <c r="AG19">
        <v>62</v>
      </c>
      <c r="AH19">
        <v>59</v>
      </c>
      <c r="AI19">
        <v>62</v>
      </c>
      <c r="AJ19">
        <v>58</v>
      </c>
      <c r="AL19" s="1">
        <f>MIN(results_length_random_150_0_8[#This Row])</f>
        <v>56</v>
      </c>
      <c r="AM19" s="1">
        <f>MAX(results_length_random_150_0_8[#This Row])</f>
        <v>67</v>
      </c>
    </row>
    <row r="20" spans="1:39" x14ac:dyDescent="0.25">
      <c r="A20">
        <v>67</v>
      </c>
      <c r="B20">
        <v>67</v>
      </c>
      <c r="C20">
        <v>66</v>
      </c>
      <c r="D20">
        <v>69</v>
      </c>
      <c r="E20">
        <v>68</v>
      </c>
      <c r="F20">
        <v>64</v>
      </c>
      <c r="G20">
        <v>65</v>
      </c>
      <c r="H20">
        <v>59</v>
      </c>
      <c r="I20">
        <v>62</v>
      </c>
      <c r="J20">
        <v>63</v>
      </c>
      <c r="K20">
        <v>65</v>
      </c>
      <c r="L20">
        <v>61</v>
      </c>
      <c r="M20">
        <v>67</v>
      </c>
      <c r="N20">
        <v>67</v>
      </c>
      <c r="O20">
        <v>66</v>
      </c>
      <c r="P20">
        <v>68</v>
      </c>
      <c r="Q20">
        <v>68</v>
      </c>
      <c r="R20">
        <v>67</v>
      </c>
      <c r="S20">
        <v>61</v>
      </c>
      <c r="T20">
        <v>65</v>
      </c>
      <c r="U20">
        <v>59</v>
      </c>
      <c r="V20">
        <v>62</v>
      </c>
      <c r="W20">
        <v>67</v>
      </c>
      <c r="X20">
        <v>59</v>
      </c>
      <c r="Y20">
        <v>65</v>
      </c>
      <c r="Z20">
        <v>68</v>
      </c>
      <c r="AA20">
        <v>67</v>
      </c>
      <c r="AB20">
        <v>66</v>
      </c>
      <c r="AC20">
        <v>68</v>
      </c>
      <c r="AD20">
        <v>67</v>
      </c>
      <c r="AE20">
        <v>63</v>
      </c>
      <c r="AF20">
        <v>62</v>
      </c>
      <c r="AG20">
        <v>63</v>
      </c>
      <c r="AH20">
        <v>62</v>
      </c>
      <c r="AI20">
        <v>64</v>
      </c>
      <c r="AJ20">
        <v>62</v>
      </c>
      <c r="AL20" s="1">
        <f>MIN(results_length_random_150_0_8[#This Row])</f>
        <v>59</v>
      </c>
      <c r="AM20" s="1">
        <f>MAX(results_length_random_150_0_8[#This Row])</f>
        <v>69</v>
      </c>
    </row>
    <row r="21" spans="1:39" x14ac:dyDescent="0.25">
      <c r="A21">
        <v>65</v>
      </c>
      <c r="B21">
        <v>65</v>
      </c>
      <c r="C21">
        <v>68</v>
      </c>
      <c r="D21">
        <v>67</v>
      </c>
      <c r="E21">
        <v>68</v>
      </c>
      <c r="F21">
        <v>66</v>
      </c>
      <c r="G21">
        <v>64</v>
      </c>
      <c r="H21">
        <v>61</v>
      </c>
      <c r="I21">
        <v>66</v>
      </c>
      <c r="J21">
        <v>63</v>
      </c>
      <c r="K21">
        <v>68</v>
      </c>
      <c r="L21">
        <v>62</v>
      </c>
      <c r="M21">
        <v>65</v>
      </c>
      <c r="N21">
        <v>64</v>
      </c>
      <c r="O21">
        <v>65</v>
      </c>
      <c r="P21">
        <v>64</v>
      </c>
      <c r="Q21">
        <v>66</v>
      </c>
      <c r="R21">
        <v>63</v>
      </c>
      <c r="S21">
        <v>64</v>
      </c>
      <c r="T21">
        <v>64</v>
      </c>
      <c r="U21">
        <v>63</v>
      </c>
      <c r="V21">
        <v>60</v>
      </c>
      <c r="W21">
        <v>67</v>
      </c>
      <c r="X21">
        <v>58</v>
      </c>
      <c r="Y21">
        <v>63</v>
      </c>
      <c r="Z21">
        <v>67</v>
      </c>
      <c r="AA21">
        <v>67</v>
      </c>
      <c r="AB21">
        <v>65</v>
      </c>
      <c r="AC21">
        <v>67</v>
      </c>
      <c r="AD21">
        <v>63</v>
      </c>
      <c r="AE21">
        <v>63</v>
      </c>
      <c r="AF21">
        <v>65</v>
      </c>
      <c r="AG21">
        <v>64</v>
      </c>
      <c r="AH21">
        <v>64</v>
      </c>
      <c r="AI21">
        <v>66</v>
      </c>
      <c r="AJ21">
        <v>63</v>
      </c>
      <c r="AL21" s="1">
        <f>MIN(results_length_random_150_0_8[#This Row])</f>
        <v>58</v>
      </c>
      <c r="AM21" s="1">
        <f>MAX(results_length_random_150_0_8[#This Row])</f>
        <v>68</v>
      </c>
    </row>
    <row r="23" spans="1:39" x14ac:dyDescent="0.25">
      <c r="A23">
        <f>AVERAGE(results_length_random_150_0_8[s - s])</f>
        <v>65.2</v>
      </c>
      <c r="B23">
        <f>AVERAGE(results_length_random_150_0_8[s - r])</f>
        <v>65.099999999999994</v>
      </c>
      <c r="C23">
        <f>AVERAGE(results_length_random_150_0_8[s - i])</f>
        <v>64.849999999999994</v>
      </c>
      <c r="D23">
        <f>AVERAGE(results_length_random_150_0_8[s - ri])</f>
        <v>65.7</v>
      </c>
      <c r="E23">
        <f>AVERAGE(results_length_random_150_0_8[s - o])</f>
        <v>66.8</v>
      </c>
      <c r="F23">
        <f>AVERAGE(results_length_random_150_0_8[s - ro])</f>
        <v>64.2</v>
      </c>
      <c r="G23">
        <f>AVERAGE(results_length_random_150_0_8[r - s])</f>
        <v>62.9</v>
      </c>
      <c r="H23">
        <f>AVERAGE(results_length_random_150_0_8[r - r])</f>
        <v>62.35</v>
      </c>
      <c r="I23">
        <f>AVERAGE(results_length_random_150_0_8[r - i])</f>
        <v>63.35</v>
      </c>
      <c r="J23">
        <f>AVERAGE(results_length_random_150_0_8[r - ri])</f>
        <v>61.8</v>
      </c>
      <c r="K23">
        <f>AVERAGE(results_length_random_150_0_8[r - o])</f>
        <v>64.099999999999994</v>
      </c>
      <c r="L23">
        <f>AVERAGE(results_length_random_150_0_8[r - ro])</f>
        <v>61.55</v>
      </c>
      <c r="M23">
        <f>AVERAGE(results_length_random_150_0_8[i - s])</f>
        <v>65.099999999999994</v>
      </c>
      <c r="N23">
        <f>AVERAGE(results_length_random_150_0_8[i - r])</f>
        <v>64.650000000000006</v>
      </c>
      <c r="O23">
        <f>AVERAGE(results_length_random_150_0_8[i - i])</f>
        <v>65.3</v>
      </c>
      <c r="P23">
        <f>AVERAGE(results_length_random_150_0_8[i - ri])</f>
        <v>64.650000000000006</v>
      </c>
      <c r="Q23">
        <f>AVERAGE(results_length_random_150_0_8[i - o])</f>
        <v>65.150000000000006</v>
      </c>
      <c r="R23">
        <f>AVERAGE(results_length_random_150_0_8[i - ro])</f>
        <v>64.650000000000006</v>
      </c>
      <c r="S23">
        <f>AVERAGE(results_length_random_150_0_8[ri - s])</f>
        <v>61.05</v>
      </c>
      <c r="T23">
        <f>AVERAGE(results_length_random_150_0_8[ri - r])</f>
        <v>61.8</v>
      </c>
      <c r="U23">
        <f>AVERAGE(results_length_random_150_0_8[ri - i])</f>
        <v>61.4</v>
      </c>
      <c r="V23">
        <f>AVERAGE(results_length_random_150_0_8[ri - ri])</f>
        <v>60.15</v>
      </c>
      <c r="W23">
        <f>AVERAGE(results_length_random_150_0_8[ri - o])</f>
        <v>63.4</v>
      </c>
      <c r="X23">
        <f>AVERAGE(results_length_random_150_0_8[ri - ro])</f>
        <v>58.95</v>
      </c>
      <c r="Y23">
        <f>AVERAGE(results_length_random_150_0_8[o - s])</f>
        <v>65.3</v>
      </c>
      <c r="Z23">
        <f>AVERAGE(results_length_random_150_0_8[o - r])</f>
        <v>65.849999999999994</v>
      </c>
      <c r="AA23">
        <f>AVERAGE(results_length_random_150_0_8[o - i])</f>
        <v>66.55</v>
      </c>
      <c r="AB23">
        <f>AVERAGE(results_length_random_150_0_8[o - ri])</f>
        <v>64.25</v>
      </c>
      <c r="AC23">
        <f>AVERAGE(results_length_random_150_0_8[o - o])</f>
        <v>67.3</v>
      </c>
      <c r="AD23">
        <f>AVERAGE(results_length_random_150_0_8[o - ro])</f>
        <v>64.3</v>
      </c>
      <c r="AE23">
        <f>AVERAGE(results_length_random_150_0_8[ro - s])</f>
        <v>61.75</v>
      </c>
      <c r="AF23">
        <f>AVERAGE(results_length_random_150_0_8[ro - r])</f>
        <v>62.15</v>
      </c>
      <c r="AG23">
        <f>AVERAGE(results_length_random_150_0_8[ro - i])</f>
        <v>61.7</v>
      </c>
      <c r="AH23">
        <f>AVERAGE(results_length_random_150_0_8[ro - ri])</f>
        <v>61.2</v>
      </c>
      <c r="AI23">
        <f>AVERAGE(results_length_random_150_0_8[ro - o])</f>
        <v>62.85</v>
      </c>
      <c r="AJ23">
        <f>AVERAGE(results_length_random_150_0_8[ro - ro])</f>
        <v>60.55</v>
      </c>
      <c r="AK23" s="4" t="s">
        <v>38</v>
      </c>
      <c r="AL23" s="3">
        <f>MIN(A23:AJ23)</f>
        <v>58.95</v>
      </c>
      <c r="AM23" s="3">
        <f>MAX(A23:AJ23)</f>
        <v>67.3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1</v>
      </c>
      <c r="O25">
        <f t="shared" si="0"/>
        <v>0</v>
      </c>
      <c r="P25">
        <f t="shared" si="0"/>
        <v>0</v>
      </c>
      <c r="Q25">
        <f t="shared" si="0"/>
        <v>1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1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1</v>
      </c>
      <c r="Z26">
        <f t="shared" si="1"/>
        <v>0</v>
      </c>
      <c r="AA26">
        <f t="shared" si="1"/>
        <v>1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1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1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1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1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1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1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1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1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1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1</v>
      </c>
      <c r="AA38">
        <f t="shared" si="13"/>
        <v>1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1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1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1</v>
      </c>
      <c r="AA42">
        <f t="shared" si="17"/>
        <v>1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1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1</v>
      </c>
      <c r="D44">
        <f t="shared" si="19"/>
        <v>0</v>
      </c>
      <c r="E44">
        <f t="shared" si="19"/>
        <v>1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1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1</v>
      </c>
      <c r="C46" s="2">
        <f t="shared" si="20"/>
        <v>1</v>
      </c>
      <c r="D46" s="2">
        <f t="shared" si="20"/>
        <v>3</v>
      </c>
      <c r="E46" s="2">
        <f t="shared" si="20"/>
        <v>3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2</v>
      </c>
      <c r="L46" s="2">
        <f t="shared" si="20"/>
        <v>0</v>
      </c>
      <c r="M46" s="2">
        <f t="shared" si="20"/>
        <v>0</v>
      </c>
      <c r="N46" s="2">
        <f t="shared" si="20"/>
        <v>1</v>
      </c>
      <c r="O46" s="2">
        <f t="shared" si="20"/>
        <v>0</v>
      </c>
      <c r="P46" s="2">
        <f t="shared" si="20"/>
        <v>0</v>
      </c>
      <c r="Q46" s="2">
        <f t="shared" si="20"/>
        <v>3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1</v>
      </c>
      <c r="Z46" s="2">
        <f t="shared" si="20"/>
        <v>3</v>
      </c>
      <c r="AA46" s="2">
        <f t="shared" si="20"/>
        <v>6</v>
      </c>
      <c r="AB46" s="2">
        <f t="shared" si="20"/>
        <v>0</v>
      </c>
      <c r="AC46" s="2">
        <f t="shared" si="20"/>
        <v>10</v>
      </c>
      <c r="AD46" s="2">
        <f t="shared" si="20"/>
        <v>1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h 2 N r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C H Y 2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2 N r U c H D x X P 9 A Q A A u R U A A B M A H A B G b 3 J t d W x h c y 9 T Z W N 0 a W 9 u M S 5 t I K I Y A C i g F A A A A A A A A A A A A A A A A A A A A A A A A A A A A O 3 U Q W v b M B Q H 8 H s g 3 0 G 4 l w R c k 2 R p K C s + Z E n G N s b S J e 6 p H k a x X 9 N X Z C k 8 K Y G s 9 L t P w Y X u o A e 7 D E q w L 5 a e J f H z M / 5 b K B 0 a L d b N f X j T 7 X Q 7 9 l E S V O I i I r B 7 5 W y h Q G / d Y 0 F S V 6 Y u h l e D Y i B G k U i F A t f t C H 8 t C b e g f W V m D 8 n c l P s a t O t 9 R g X J z G j n J 7 Y X z T 7 m d x b I 5 k + q J J M v N c w J D y A u x Z 3 2 d 7 J Y y U p U I L 5 L s U L z J P P Z d H W 7 y K Z i v h D Z a v p p + m 2 Z W 0 f S w R b B F p I 2 6 G d 0 L K r D A 4 K q 8 l f w Z Q P O W T / / p B g k o 6 S 0 h 6 g f 3 8 9 B Y Y 0 O K I 1 u o l j M j N r X 2 q Y f J r F Y 6 N J U q L f p c H Q 1 i s X P v X G w d k c F 6 d s w + W E 0 / O r H T Y c u I r 9 H b u C 3 r I w V O z K 1 O a A f n t q Y y Y 1 f f n u q O f g C s v K 9 6 D U t j c X 9 a 3 2 q 1 L q U S p J N H e 3 / P j j D n R G l r D f o z 3 4 7 L / N v Z R 8 M 1 Q 0 8 O + 7 A 9 l h G / P w c W f 8 p / E h 8 1 W 4 y T k 4 b X m L R l C l c R m Y 1 U z f M 8 k C d w h Y K W y h s I c Z C Y Q s x F g x b M G z B s A U Z C 4 Y t y P W F w R C j I Y Z D n I c Y E H E i E w a Z s M e E O Y b R m D D G c N 1 h M M R o i O E Q 5 y E G R C H R S 7 / b Q R 3 + T f 8 9 a c d n m 7 T j N m n b p G 2 T t k 3 a d 5 K 0 k 7 N N 2 k m b t G 3 S t k n b J u 0 7 S d r r s 0 3 a 6 z Z p 2 6 R t k 7 Z N 2 v + b t H 8 A U E s B A i 0 A F A A C A A g A h 2 N r U f J L 9 s i m A A A A + A A A A B I A A A A A A A A A A A A A A A A A A A A A A E N v b m Z p Z y 9 Q Y W N r Y W d l L n h t b F B L A Q I t A B Q A A g A I A I d j a 1 E P y u m r p A A A A O k A A A A T A A A A A A A A A A A A A A A A A P I A A A B b Q 2 9 u d G V u d F 9 U e X B l c 1 0 u e G 1 s U E s B A i 0 A F A A C A A g A h 2 N r U c H D x X P 9 A Q A A u R U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X 0 A A A A A A A D H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N T B f M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x l b m d 0 a F 9 y Y W 5 k b 2 1 f M T U w X z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y N T o w M y 4 0 N z c 2 M D U x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T U w X z A g M i 9 U a X B v I G N h b W J p Y W R v L n t z I C 0 g c y w w f S Z x d W 9 0 O y w m c X V v d D t T Z W N 0 a W 9 u M S 9 y Z X N 1 b H R z X 2 x l b m d 0 a F 9 y Y W 5 k b 2 1 f M T U w X z A g M i 9 U a X B v I G N h b W J p Y W R v L n t z I C 0 g c i w x f S Z x d W 9 0 O y w m c X V v d D t T Z W N 0 a W 9 u M S 9 y Z X N 1 b H R z X 2 x l b m d 0 a F 9 y Y W 5 k b 2 1 f M T U w X z A g M i 9 U a X B v I G N h b W J p Y W R v L n t z I C 0 g a S w y f S Z x d W 9 0 O y w m c X V v d D t T Z W N 0 a W 9 u M S 9 y Z X N 1 b H R z X 2 x l b m d 0 a F 9 y Y W 5 k b 2 1 f M T U w X z A g M i 9 U a X B v I G N h b W J p Y W R v L n t z I C 0 g c m k s M 3 0 m c X V v d D s s J n F 1 b 3 Q 7 U 2 V j d G l v b j E v c m V z d W x 0 c 1 9 s Z W 5 n d G h f c m F u Z G 9 t X z E 1 M F 8 w I D I v V G l w b y B j Y W 1 i a W F k b y 5 7 c y A t I G 8 s N H 0 m c X V v d D s s J n F 1 b 3 Q 7 U 2 V j d G l v b j E v c m V z d W x 0 c 1 9 s Z W 5 n d G h f c m F u Z G 9 t X z E 1 M F 8 w I D I v V G l w b y B j Y W 1 i a W F k b y 5 7 c y A t I H J v L D V 9 J n F 1 b 3 Q 7 L C Z x d W 9 0 O 1 N l Y 3 R p b 2 4 x L 3 J l c 3 V s d H N f b G V u Z 3 R o X 3 J h b m R v b V 8 x N T B f M C A y L 1 R p c G 8 g Y 2 F t Y m l h Z G 8 u e 3 I g L S B z L D Z 9 J n F 1 b 3 Q 7 L C Z x d W 9 0 O 1 N l Y 3 R p b 2 4 x L 3 J l c 3 V s d H N f b G V u Z 3 R o X 3 J h b m R v b V 8 x N T B f M C A y L 1 R p c G 8 g Y 2 F t Y m l h Z G 8 u e 3 I g L S B y L D d 9 J n F 1 b 3 Q 7 L C Z x d W 9 0 O 1 N l Y 3 R p b 2 4 x L 3 J l c 3 V s d H N f b G V u Z 3 R o X 3 J h b m R v b V 8 x N T B f M C A y L 1 R p c G 8 g Y 2 F t Y m l h Z G 8 u e 3 I g L S B p L D h 9 J n F 1 b 3 Q 7 L C Z x d W 9 0 O 1 N l Y 3 R p b 2 4 x L 3 J l c 3 V s d H N f b G V u Z 3 R o X 3 J h b m R v b V 8 x N T B f M C A y L 1 R p c G 8 g Y 2 F t Y m l h Z G 8 u e 3 I g L S B y a S w 5 f S Z x d W 9 0 O y w m c X V v d D t T Z W N 0 a W 9 u M S 9 y Z X N 1 b H R z X 2 x l b m d 0 a F 9 y Y W 5 k b 2 1 f M T U w X z A g M i 9 U a X B v I G N h b W J p Y W R v L n t y I C 0 g b y w x M H 0 m c X V v d D s s J n F 1 b 3 Q 7 U 2 V j d G l v b j E v c m V z d W x 0 c 1 9 s Z W 5 n d G h f c m F u Z G 9 t X z E 1 M F 8 w I D I v V G l w b y B j Y W 1 i a W F k b y 5 7 c i A t I H J v L D E x f S Z x d W 9 0 O y w m c X V v d D t T Z W N 0 a W 9 u M S 9 y Z X N 1 b H R z X 2 x l b m d 0 a F 9 y Y W 5 k b 2 1 f M T U w X z A g M i 9 U a X B v I G N h b W J p Y W R v L n t p I C 0 g c y w x M n 0 m c X V v d D s s J n F 1 b 3 Q 7 U 2 V j d G l v b j E v c m V z d W x 0 c 1 9 s Z W 5 n d G h f c m F u Z G 9 t X z E 1 M F 8 w I D I v V G l w b y B j Y W 1 i a W F k b y 5 7 a S A t I H I s M T N 9 J n F 1 b 3 Q 7 L C Z x d W 9 0 O 1 N l Y 3 R p b 2 4 x L 3 J l c 3 V s d H N f b G V u Z 3 R o X 3 J h b m R v b V 8 x N T B f M C A y L 1 R p c G 8 g Y 2 F t Y m l h Z G 8 u e 2 k g L S B p L D E 0 f S Z x d W 9 0 O y w m c X V v d D t T Z W N 0 a W 9 u M S 9 y Z X N 1 b H R z X 2 x l b m d 0 a F 9 y Y W 5 k b 2 1 f M T U w X z A g M i 9 U a X B v I G N h b W J p Y W R v L n t p I C 0 g c m k s M T V 9 J n F 1 b 3 Q 7 L C Z x d W 9 0 O 1 N l Y 3 R p b 2 4 x L 3 J l c 3 V s d H N f b G V u Z 3 R o X 3 J h b m R v b V 8 x N T B f M C A y L 1 R p c G 8 g Y 2 F t Y m l h Z G 8 u e 2 k g L S B v L D E 2 f S Z x d W 9 0 O y w m c X V v d D t T Z W N 0 a W 9 u M S 9 y Z X N 1 b H R z X 2 x l b m d 0 a F 9 y Y W 5 k b 2 1 f M T U w X z A g M i 9 U a X B v I G N h b W J p Y W R v L n t p I C 0 g c m 8 s M T d 9 J n F 1 b 3 Q 7 L C Z x d W 9 0 O 1 N l Y 3 R p b 2 4 x L 3 J l c 3 V s d H N f b G V u Z 3 R o X 3 J h b m R v b V 8 x N T B f M C A y L 1 R p c G 8 g Y 2 F t Y m l h Z G 8 u e 3 J p I C 0 g c y w x O H 0 m c X V v d D s s J n F 1 b 3 Q 7 U 2 V j d G l v b j E v c m V z d W x 0 c 1 9 s Z W 5 n d G h f c m F u Z G 9 t X z E 1 M F 8 w I D I v V G l w b y B j Y W 1 i a W F k b y 5 7 c m k g L S B y L D E 5 f S Z x d W 9 0 O y w m c X V v d D t T Z W N 0 a W 9 u M S 9 y Z X N 1 b H R z X 2 x l b m d 0 a F 9 y Y W 5 k b 2 1 f M T U w X z A g M i 9 U a X B v I G N h b W J p Y W R v L n t y a S A t I G k s M j B 9 J n F 1 b 3 Q 7 L C Z x d W 9 0 O 1 N l Y 3 R p b 2 4 x L 3 J l c 3 V s d H N f b G V u Z 3 R o X 3 J h b m R v b V 8 x N T B f M C A y L 1 R p c G 8 g Y 2 F t Y m l h Z G 8 u e 3 J p I C 0 g c m k s M j F 9 J n F 1 b 3 Q 7 L C Z x d W 9 0 O 1 N l Y 3 R p b 2 4 x L 3 J l c 3 V s d H N f b G V u Z 3 R o X 3 J h b m R v b V 8 x N T B f M C A y L 1 R p c G 8 g Y 2 F t Y m l h Z G 8 u e 3 J p I C 0 g b y w y M n 0 m c X V v d D s s J n F 1 b 3 Q 7 U 2 V j d G l v b j E v c m V z d W x 0 c 1 9 s Z W 5 n d G h f c m F u Z G 9 t X z E 1 M F 8 w I D I v V G l w b y B j Y W 1 i a W F k b y 5 7 c m k g L S B y b y w y M 3 0 m c X V v d D s s J n F 1 b 3 Q 7 U 2 V j d G l v b j E v c m V z d W x 0 c 1 9 s Z W 5 n d G h f c m F u Z G 9 t X z E 1 M F 8 w I D I v V G l w b y B j Y W 1 i a W F k b y 5 7 b y A t I H M s M j R 9 J n F 1 b 3 Q 7 L C Z x d W 9 0 O 1 N l Y 3 R p b 2 4 x L 3 J l c 3 V s d H N f b G V u Z 3 R o X 3 J h b m R v b V 8 x N T B f M C A y L 1 R p c G 8 g Y 2 F t Y m l h Z G 8 u e 2 8 g L S B y L D I 1 f S Z x d W 9 0 O y w m c X V v d D t T Z W N 0 a W 9 u M S 9 y Z X N 1 b H R z X 2 x l b m d 0 a F 9 y Y W 5 k b 2 1 f M T U w X z A g M i 9 U a X B v I G N h b W J p Y W R v L n t v I C 0 g a S w y N n 0 m c X V v d D s s J n F 1 b 3 Q 7 U 2 V j d G l v b j E v c m V z d W x 0 c 1 9 s Z W 5 n d G h f c m F u Z G 9 t X z E 1 M F 8 w I D I v V G l w b y B j Y W 1 i a W F k b y 5 7 b y A t I H J p L D I 3 f S Z x d W 9 0 O y w m c X V v d D t T Z W N 0 a W 9 u M S 9 y Z X N 1 b H R z X 2 x l b m d 0 a F 9 y Y W 5 k b 2 1 f M T U w X z A g M i 9 U a X B v I G N h b W J p Y W R v L n t v I C 0 g b y w y O H 0 m c X V v d D s s J n F 1 b 3 Q 7 U 2 V j d G l v b j E v c m V z d W x 0 c 1 9 s Z W 5 n d G h f c m F u Z G 9 t X z E 1 M F 8 w I D I v V G l w b y B j Y W 1 i a W F k b y 5 7 b y A t I H J v L D I 5 f S Z x d W 9 0 O y w m c X V v d D t T Z W N 0 a W 9 u M S 9 y Z X N 1 b H R z X 2 x l b m d 0 a F 9 y Y W 5 k b 2 1 f M T U w X z A g M i 9 U a X B v I G N h b W J p Y W R v L n t y b y A t I H M s M z B 9 J n F 1 b 3 Q 7 L C Z x d W 9 0 O 1 N l Y 3 R p b 2 4 x L 3 J l c 3 V s d H N f b G V u Z 3 R o X 3 J h b m R v b V 8 x N T B f M C A y L 1 R p c G 8 g Y 2 F t Y m l h Z G 8 u e 3 J v I C 0 g c i w z M X 0 m c X V v d D s s J n F 1 b 3 Q 7 U 2 V j d G l v b j E v c m V z d W x 0 c 1 9 s Z W 5 n d G h f c m F u Z G 9 t X z E 1 M F 8 w I D I v V G l w b y B j Y W 1 i a W F k b y 5 7 c m 8 g L S B p L D M y f S Z x d W 9 0 O y w m c X V v d D t T Z W N 0 a W 9 u M S 9 y Z X N 1 b H R z X 2 x l b m d 0 a F 9 y Y W 5 k b 2 1 f M T U w X z A g M i 9 U a X B v I G N h b W J p Y W R v L n t y b y A t I H J p L D M z f S Z x d W 9 0 O y w m c X V v d D t T Z W N 0 a W 9 u M S 9 y Z X N 1 b H R z X 2 x l b m d 0 a F 9 y Y W 5 k b 2 1 f M T U w X z A g M i 9 U a X B v I G N h b W J p Y W R v L n t y b y A t I G 8 s M z R 9 J n F 1 b 3 Q 7 L C Z x d W 9 0 O 1 N l Y 3 R p b 2 4 x L 3 J l c 3 V s d H N f b G V u Z 3 R o X 3 J h b m R v b V 8 x N T B f M C A y L 1 R p c G 8 g Y 2 F t Y m l h Z G 8 u e 3 J v I C 0 g c m 8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T U w X z A g M i 9 U a X B v I G N h b W J p Y W R v L n t z I C 0 g c y w w f S Z x d W 9 0 O y w m c X V v d D t T Z W N 0 a W 9 u M S 9 y Z X N 1 b H R z X 2 x l b m d 0 a F 9 y Y W 5 k b 2 1 f M T U w X z A g M i 9 U a X B v I G N h b W J p Y W R v L n t z I C 0 g c i w x f S Z x d W 9 0 O y w m c X V v d D t T Z W N 0 a W 9 u M S 9 y Z X N 1 b H R z X 2 x l b m d 0 a F 9 y Y W 5 k b 2 1 f M T U w X z A g M i 9 U a X B v I G N h b W J p Y W R v L n t z I C 0 g a S w y f S Z x d W 9 0 O y w m c X V v d D t T Z W N 0 a W 9 u M S 9 y Z X N 1 b H R z X 2 x l b m d 0 a F 9 y Y W 5 k b 2 1 f M T U w X z A g M i 9 U a X B v I G N h b W J p Y W R v L n t z I C 0 g c m k s M 3 0 m c X V v d D s s J n F 1 b 3 Q 7 U 2 V j d G l v b j E v c m V z d W x 0 c 1 9 s Z W 5 n d G h f c m F u Z G 9 t X z E 1 M F 8 w I D I v V G l w b y B j Y W 1 i a W F k b y 5 7 c y A t I G 8 s N H 0 m c X V v d D s s J n F 1 b 3 Q 7 U 2 V j d G l v b j E v c m V z d W x 0 c 1 9 s Z W 5 n d G h f c m F u Z G 9 t X z E 1 M F 8 w I D I v V G l w b y B j Y W 1 i a W F k b y 5 7 c y A t I H J v L D V 9 J n F 1 b 3 Q 7 L C Z x d W 9 0 O 1 N l Y 3 R p b 2 4 x L 3 J l c 3 V s d H N f b G V u Z 3 R o X 3 J h b m R v b V 8 x N T B f M C A y L 1 R p c G 8 g Y 2 F t Y m l h Z G 8 u e 3 I g L S B z L D Z 9 J n F 1 b 3 Q 7 L C Z x d W 9 0 O 1 N l Y 3 R p b 2 4 x L 3 J l c 3 V s d H N f b G V u Z 3 R o X 3 J h b m R v b V 8 x N T B f M C A y L 1 R p c G 8 g Y 2 F t Y m l h Z G 8 u e 3 I g L S B y L D d 9 J n F 1 b 3 Q 7 L C Z x d W 9 0 O 1 N l Y 3 R p b 2 4 x L 3 J l c 3 V s d H N f b G V u Z 3 R o X 3 J h b m R v b V 8 x N T B f M C A y L 1 R p c G 8 g Y 2 F t Y m l h Z G 8 u e 3 I g L S B p L D h 9 J n F 1 b 3 Q 7 L C Z x d W 9 0 O 1 N l Y 3 R p b 2 4 x L 3 J l c 3 V s d H N f b G V u Z 3 R o X 3 J h b m R v b V 8 x N T B f M C A y L 1 R p c G 8 g Y 2 F t Y m l h Z G 8 u e 3 I g L S B y a S w 5 f S Z x d W 9 0 O y w m c X V v d D t T Z W N 0 a W 9 u M S 9 y Z X N 1 b H R z X 2 x l b m d 0 a F 9 y Y W 5 k b 2 1 f M T U w X z A g M i 9 U a X B v I G N h b W J p Y W R v L n t y I C 0 g b y w x M H 0 m c X V v d D s s J n F 1 b 3 Q 7 U 2 V j d G l v b j E v c m V z d W x 0 c 1 9 s Z W 5 n d G h f c m F u Z G 9 t X z E 1 M F 8 w I D I v V G l w b y B j Y W 1 i a W F k b y 5 7 c i A t I H J v L D E x f S Z x d W 9 0 O y w m c X V v d D t T Z W N 0 a W 9 u M S 9 y Z X N 1 b H R z X 2 x l b m d 0 a F 9 y Y W 5 k b 2 1 f M T U w X z A g M i 9 U a X B v I G N h b W J p Y W R v L n t p I C 0 g c y w x M n 0 m c X V v d D s s J n F 1 b 3 Q 7 U 2 V j d G l v b j E v c m V z d W x 0 c 1 9 s Z W 5 n d G h f c m F u Z G 9 t X z E 1 M F 8 w I D I v V G l w b y B j Y W 1 i a W F k b y 5 7 a S A t I H I s M T N 9 J n F 1 b 3 Q 7 L C Z x d W 9 0 O 1 N l Y 3 R p b 2 4 x L 3 J l c 3 V s d H N f b G V u Z 3 R o X 3 J h b m R v b V 8 x N T B f M C A y L 1 R p c G 8 g Y 2 F t Y m l h Z G 8 u e 2 k g L S B p L D E 0 f S Z x d W 9 0 O y w m c X V v d D t T Z W N 0 a W 9 u M S 9 y Z X N 1 b H R z X 2 x l b m d 0 a F 9 y Y W 5 k b 2 1 f M T U w X z A g M i 9 U a X B v I G N h b W J p Y W R v L n t p I C 0 g c m k s M T V 9 J n F 1 b 3 Q 7 L C Z x d W 9 0 O 1 N l Y 3 R p b 2 4 x L 3 J l c 3 V s d H N f b G V u Z 3 R o X 3 J h b m R v b V 8 x N T B f M C A y L 1 R p c G 8 g Y 2 F t Y m l h Z G 8 u e 2 k g L S B v L D E 2 f S Z x d W 9 0 O y w m c X V v d D t T Z W N 0 a W 9 u M S 9 y Z X N 1 b H R z X 2 x l b m d 0 a F 9 y Y W 5 k b 2 1 f M T U w X z A g M i 9 U a X B v I G N h b W J p Y W R v L n t p I C 0 g c m 8 s M T d 9 J n F 1 b 3 Q 7 L C Z x d W 9 0 O 1 N l Y 3 R p b 2 4 x L 3 J l c 3 V s d H N f b G V u Z 3 R o X 3 J h b m R v b V 8 x N T B f M C A y L 1 R p c G 8 g Y 2 F t Y m l h Z G 8 u e 3 J p I C 0 g c y w x O H 0 m c X V v d D s s J n F 1 b 3 Q 7 U 2 V j d G l v b j E v c m V z d W x 0 c 1 9 s Z W 5 n d G h f c m F u Z G 9 t X z E 1 M F 8 w I D I v V G l w b y B j Y W 1 i a W F k b y 5 7 c m k g L S B y L D E 5 f S Z x d W 9 0 O y w m c X V v d D t T Z W N 0 a W 9 u M S 9 y Z X N 1 b H R z X 2 x l b m d 0 a F 9 y Y W 5 k b 2 1 f M T U w X z A g M i 9 U a X B v I G N h b W J p Y W R v L n t y a S A t I G k s M j B 9 J n F 1 b 3 Q 7 L C Z x d W 9 0 O 1 N l Y 3 R p b 2 4 x L 3 J l c 3 V s d H N f b G V u Z 3 R o X 3 J h b m R v b V 8 x N T B f M C A y L 1 R p c G 8 g Y 2 F t Y m l h Z G 8 u e 3 J p I C 0 g c m k s M j F 9 J n F 1 b 3 Q 7 L C Z x d W 9 0 O 1 N l Y 3 R p b 2 4 x L 3 J l c 3 V s d H N f b G V u Z 3 R o X 3 J h b m R v b V 8 x N T B f M C A y L 1 R p c G 8 g Y 2 F t Y m l h Z G 8 u e 3 J p I C 0 g b y w y M n 0 m c X V v d D s s J n F 1 b 3 Q 7 U 2 V j d G l v b j E v c m V z d W x 0 c 1 9 s Z W 5 n d G h f c m F u Z G 9 t X z E 1 M F 8 w I D I v V G l w b y B j Y W 1 i a W F k b y 5 7 c m k g L S B y b y w y M 3 0 m c X V v d D s s J n F 1 b 3 Q 7 U 2 V j d G l v b j E v c m V z d W x 0 c 1 9 s Z W 5 n d G h f c m F u Z G 9 t X z E 1 M F 8 w I D I v V G l w b y B j Y W 1 i a W F k b y 5 7 b y A t I H M s M j R 9 J n F 1 b 3 Q 7 L C Z x d W 9 0 O 1 N l Y 3 R p b 2 4 x L 3 J l c 3 V s d H N f b G V u Z 3 R o X 3 J h b m R v b V 8 x N T B f M C A y L 1 R p c G 8 g Y 2 F t Y m l h Z G 8 u e 2 8 g L S B y L D I 1 f S Z x d W 9 0 O y w m c X V v d D t T Z W N 0 a W 9 u M S 9 y Z X N 1 b H R z X 2 x l b m d 0 a F 9 y Y W 5 k b 2 1 f M T U w X z A g M i 9 U a X B v I G N h b W J p Y W R v L n t v I C 0 g a S w y N n 0 m c X V v d D s s J n F 1 b 3 Q 7 U 2 V j d G l v b j E v c m V z d W x 0 c 1 9 s Z W 5 n d G h f c m F u Z G 9 t X z E 1 M F 8 w I D I v V G l w b y B j Y W 1 i a W F k b y 5 7 b y A t I H J p L D I 3 f S Z x d W 9 0 O y w m c X V v d D t T Z W N 0 a W 9 u M S 9 y Z X N 1 b H R z X 2 x l b m d 0 a F 9 y Y W 5 k b 2 1 f M T U w X z A g M i 9 U a X B v I G N h b W J p Y W R v L n t v I C 0 g b y w y O H 0 m c X V v d D s s J n F 1 b 3 Q 7 U 2 V j d G l v b j E v c m V z d W x 0 c 1 9 s Z W 5 n d G h f c m F u Z G 9 t X z E 1 M F 8 w I D I v V G l w b y B j Y W 1 i a W F k b y 5 7 b y A t I H J v L D I 5 f S Z x d W 9 0 O y w m c X V v d D t T Z W N 0 a W 9 u M S 9 y Z X N 1 b H R z X 2 x l b m d 0 a F 9 y Y W 5 k b 2 1 f M T U w X z A g M i 9 U a X B v I G N h b W J p Y W R v L n t y b y A t I H M s M z B 9 J n F 1 b 3 Q 7 L C Z x d W 9 0 O 1 N l Y 3 R p b 2 4 x L 3 J l c 3 V s d H N f b G V u Z 3 R o X 3 J h b m R v b V 8 x N T B f M C A y L 1 R p c G 8 g Y 2 F t Y m l h Z G 8 u e 3 J v I C 0 g c i w z M X 0 m c X V v d D s s J n F 1 b 3 Q 7 U 2 V j d G l v b j E v c m V z d W x 0 c 1 9 s Z W 5 n d G h f c m F u Z G 9 t X z E 1 M F 8 w I D I v V G l w b y B j Y W 1 i a W F k b y 5 7 c m 8 g L S B p L D M y f S Z x d W 9 0 O y w m c X V v d D t T Z W N 0 a W 9 u M S 9 y Z X N 1 b H R z X 2 x l b m d 0 a F 9 y Y W 5 k b 2 1 f M T U w X z A g M i 9 U a X B v I G N h b W J p Y W R v L n t y b y A t I H J p L D M z f S Z x d W 9 0 O y w m c X V v d D t T Z W N 0 a W 9 u M S 9 y Z X N 1 b H R z X 2 x l b m d 0 a F 9 y Y W 5 k b 2 1 f M T U w X z A g M i 9 U a X B v I G N h b W J p Y W R v L n t y b y A t I G 8 s M z R 9 J n F 1 b 3 Q 7 L C Z x d W 9 0 O 1 N l Y 3 R p b 2 4 x L 3 J l c 3 V s d H N f b G V u Z 3 R o X 3 J h b m R v b V 8 x N T B f M C A y L 1 R p c G 8 g Y 2 F t Y m l h Z G 8 u e 3 J v I C 0 g c m 8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T U w X z A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N T B f M C U y M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1 M F 8 w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U w X z A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s Z W 5 n d G h f c m F u Z G 9 t X z E 1 M F 8 w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c 6 M j c 6 M T I u M z g z M D Q y O V o i I C 8 + P E V u d H J 5 I F R 5 c G U 9 I k Z p b G x D b 2 x 1 b W 5 U e X B l c y I g V m F s d W U 9 I n N B d 0 1 E Q X d N R E F 3 T U R B d 0 1 E Q X d N R E F 3 T U R B d 0 1 E Q X d N R E F 3 T U R B d 0 1 E Q X d N R E F 3 T U Q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Z W 5 n d G h f c m F u Z G 9 t X z E 1 M F 8 w I D Q v V G l w b y B j Y W 1 i a W F k b y 5 7 c y A t I H M s M H 0 m c X V v d D s s J n F 1 b 3 Q 7 U 2 V j d G l v b j E v c m V z d W x 0 c 1 9 s Z W 5 n d G h f c m F u Z G 9 t X z E 1 M F 8 w I D Q v V G l w b y B j Y W 1 i a W F k b y 5 7 c y A t I H I s M X 0 m c X V v d D s s J n F 1 b 3 Q 7 U 2 V j d G l v b j E v c m V z d W x 0 c 1 9 s Z W 5 n d G h f c m F u Z G 9 t X z E 1 M F 8 w I D Q v V G l w b y B j Y W 1 i a W F k b y 5 7 c y A t I G k s M n 0 m c X V v d D s s J n F 1 b 3 Q 7 U 2 V j d G l v b j E v c m V z d W x 0 c 1 9 s Z W 5 n d G h f c m F u Z G 9 t X z E 1 M F 8 w I D Q v V G l w b y B j Y W 1 i a W F k b y 5 7 c y A t I H J p L D N 9 J n F 1 b 3 Q 7 L C Z x d W 9 0 O 1 N l Y 3 R p b 2 4 x L 3 J l c 3 V s d H N f b G V u Z 3 R o X 3 J h b m R v b V 8 x N T B f M C A 0 L 1 R p c G 8 g Y 2 F t Y m l h Z G 8 u e 3 M g L S B v L D R 9 J n F 1 b 3 Q 7 L C Z x d W 9 0 O 1 N l Y 3 R p b 2 4 x L 3 J l c 3 V s d H N f b G V u Z 3 R o X 3 J h b m R v b V 8 x N T B f M C A 0 L 1 R p c G 8 g Y 2 F t Y m l h Z G 8 u e 3 M g L S B y b y w 1 f S Z x d W 9 0 O y w m c X V v d D t T Z W N 0 a W 9 u M S 9 y Z X N 1 b H R z X 2 x l b m d 0 a F 9 y Y W 5 k b 2 1 f M T U w X z A g N C 9 U a X B v I G N h b W J p Y W R v L n t y I C 0 g c y w 2 f S Z x d W 9 0 O y w m c X V v d D t T Z W N 0 a W 9 u M S 9 y Z X N 1 b H R z X 2 x l b m d 0 a F 9 y Y W 5 k b 2 1 f M T U w X z A g N C 9 U a X B v I G N h b W J p Y W R v L n t y I C 0 g c i w 3 f S Z x d W 9 0 O y w m c X V v d D t T Z W N 0 a W 9 u M S 9 y Z X N 1 b H R z X 2 x l b m d 0 a F 9 y Y W 5 k b 2 1 f M T U w X z A g N C 9 U a X B v I G N h b W J p Y W R v L n t y I C 0 g a S w 4 f S Z x d W 9 0 O y w m c X V v d D t T Z W N 0 a W 9 u M S 9 y Z X N 1 b H R z X 2 x l b m d 0 a F 9 y Y W 5 k b 2 1 f M T U w X z A g N C 9 U a X B v I G N h b W J p Y W R v L n t y I C 0 g c m k s O X 0 m c X V v d D s s J n F 1 b 3 Q 7 U 2 V j d G l v b j E v c m V z d W x 0 c 1 9 s Z W 5 n d G h f c m F u Z G 9 t X z E 1 M F 8 w I D Q v V G l w b y B j Y W 1 i a W F k b y 5 7 c i A t I G 8 s M T B 9 J n F 1 b 3 Q 7 L C Z x d W 9 0 O 1 N l Y 3 R p b 2 4 x L 3 J l c 3 V s d H N f b G V u Z 3 R o X 3 J h b m R v b V 8 x N T B f M C A 0 L 1 R p c G 8 g Y 2 F t Y m l h Z G 8 u e 3 I g L S B y b y w x M X 0 m c X V v d D s s J n F 1 b 3 Q 7 U 2 V j d G l v b j E v c m V z d W x 0 c 1 9 s Z W 5 n d G h f c m F u Z G 9 t X z E 1 M F 8 w I D Q v V G l w b y B j Y W 1 i a W F k b y 5 7 a S A t I H M s M T J 9 J n F 1 b 3 Q 7 L C Z x d W 9 0 O 1 N l Y 3 R p b 2 4 x L 3 J l c 3 V s d H N f b G V u Z 3 R o X 3 J h b m R v b V 8 x N T B f M C A 0 L 1 R p c G 8 g Y 2 F t Y m l h Z G 8 u e 2 k g L S B y L D E z f S Z x d W 9 0 O y w m c X V v d D t T Z W N 0 a W 9 u M S 9 y Z X N 1 b H R z X 2 x l b m d 0 a F 9 y Y W 5 k b 2 1 f M T U w X z A g N C 9 U a X B v I G N h b W J p Y W R v L n t p I C 0 g a S w x N H 0 m c X V v d D s s J n F 1 b 3 Q 7 U 2 V j d G l v b j E v c m V z d W x 0 c 1 9 s Z W 5 n d G h f c m F u Z G 9 t X z E 1 M F 8 w I D Q v V G l w b y B j Y W 1 i a W F k b y 5 7 a S A t I H J p L D E 1 f S Z x d W 9 0 O y w m c X V v d D t T Z W N 0 a W 9 u M S 9 y Z X N 1 b H R z X 2 x l b m d 0 a F 9 y Y W 5 k b 2 1 f M T U w X z A g N C 9 U a X B v I G N h b W J p Y W R v L n t p I C 0 g b y w x N n 0 m c X V v d D s s J n F 1 b 3 Q 7 U 2 V j d G l v b j E v c m V z d W x 0 c 1 9 s Z W 5 n d G h f c m F u Z G 9 t X z E 1 M F 8 w I D Q v V G l w b y B j Y W 1 i a W F k b y 5 7 a S A t I H J v L D E 3 f S Z x d W 9 0 O y w m c X V v d D t T Z W N 0 a W 9 u M S 9 y Z X N 1 b H R z X 2 x l b m d 0 a F 9 y Y W 5 k b 2 1 f M T U w X z A g N C 9 U a X B v I G N h b W J p Y W R v L n t y a S A t I H M s M T h 9 J n F 1 b 3 Q 7 L C Z x d W 9 0 O 1 N l Y 3 R p b 2 4 x L 3 J l c 3 V s d H N f b G V u Z 3 R o X 3 J h b m R v b V 8 x N T B f M C A 0 L 1 R p c G 8 g Y 2 F t Y m l h Z G 8 u e 3 J p I C 0 g c i w x O X 0 m c X V v d D s s J n F 1 b 3 Q 7 U 2 V j d G l v b j E v c m V z d W x 0 c 1 9 s Z W 5 n d G h f c m F u Z G 9 t X z E 1 M F 8 w I D Q v V G l w b y B j Y W 1 i a W F k b y 5 7 c m k g L S B p L D I w f S Z x d W 9 0 O y w m c X V v d D t T Z W N 0 a W 9 u M S 9 y Z X N 1 b H R z X 2 x l b m d 0 a F 9 y Y W 5 k b 2 1 f M T U w X z A g N C 9 U a X B v I G N h b W J p Y W R v L n t y a S A t I H J p L D I x f S Z x d W 9 0 O y w m c X V v d D t T Z W N 0 a W 9 u M S 9 y Z X N 1 b H R z X 2 x l b m d 0 a F 9 y Y W 5 k b 2 1 f M T U w X z A g N C 9 U a X B v I G N h b W J p Y W R v L n t y a S A t I G 8 s M j J 9 J n F 1 b 3 Q 7 L C Z x d W 9 0 O 1 N l Y 3 R p b 2 4 x L 3 J l c 3 V s d H N f b G V u Z 3 R o X 3 J h b m R v b V 8 x N T B f M C A 0 L 1 R p c G 8 g Y 2 F t Y m l h Z G 8 u e 3 J p I C 0 g c m 8 s M j N 9 J n F 1 b 3 Q 7 L C Z x d W 9 0 O 1 N l Y 3 R p b 2 4 x L 3 J l c 3 V s d H N f b G V u Z 3 R o X 3 J h b m R v b V 8 x N T B f M C A 0 L 1 R p c G 8 g Y 2 F t Y m l h Z G 8 u e 2 8 g L S B z L D I 0 f S Z x d W 9 0 O y w m c X V v d D t T Z W N 0 a W 9 u M S 9 y Z X N 1 b H R z X 2 x l b m d 0 a F 9 y Y W 5 k b 2 1 f M T U w X z A g N C 9 U a X B v I G N h b W J p Y W R v L n t v I C 0 g c i w y N X 0 m c X V v d D s s J n F 1 b 3 Q 7 U 2 V j d G l v b j E v c m V z d W x 0 c 1 9 s Z W 5 n d G h f c m F u Z G 9 t X z E 1 M F 8 w I D Q v V G l w b y B j Y W 1 i a W F k b y 5 7 b y A t I G k s M j Z 9 J n F 1 b 3 Q 7 L C Z x d W 9 0 O 1 N l Y 3 R p b 2 4 x L 3 J l c 3 V s d H N f b G V u Z 3 R o X 3 J h b m R v b V 8 x N T B f M C A 0 L 1 R p c G 8 g Y 2 F t Y m l h Z G 8 u e 2 8 g L S B y a S w y N 3 0 m c X V v d D s s J n F 1 b 3 Q 7 U 2 V j d G l v b j E v c m V z d W x 0 c 1 9 s Z W 5 n d G h f c m F u Z G 9 t X z E 1 M F 8 w I D Q v V G l w b y B j Y W 1 i a W F k b y 5 7 b y A t I G 8 s M j h 9 J n F 1 b 3 Q 7 L C Z x d W 9 0 O 1 N l Y 3 R p b 2 4 x L 3 J l c 3 V s d H N f b G V u Z 3 R o X 3 J h b m R v b V 8 x N T B f M C A 0 L 1 R p c G 8 g Y 2 F t Y m l h Z G 8 u e 2 8 g L S B y b y w y O X 0 m c X V v d D s s J n F 1 b 3 Q 7 U 2 V j d G l v b j E v c m V z d W x 0 c 1 9 s Z W 5 n d G h f c m F u Z G 9 t X z E 1 M F 8 w I D Q v V G l w b y B j Y W 1 i a W F k b y 5 7 c m 8 g L S B z L D M w f S Z x d W 9 0 O y w m c X V v d D t T Z W N 0 a W 9 u M S 9 y Z X N 1 b H R z X 2 x l b m d 0 a F 9 y Y W 5 k b 2 1 f M T U w X z A g N C 9 U a X B v I G N h b W J p Y W R v L n t y b y A t I H I s M z F 9 J n F 1 b 3 Q 7 L C Z x d W 9 0 O 1 N l Y 3 R p b 2 4 x L 3 J l c 3 V s d H N f b G V u Z 3 R o X 3 J h b m R v b V 8 x N T B f M C A 0 L 1 R p c G 8 g Y 2 F t Y m l h Z G 8 u e 3 J v I C 0 g a S w z M n 0 m c X V v d D s s J n F 1 b 3 Q 7 U 2 V j d G l v b j E v c m V z d W x 0 c 1 9 s Z W 5 n d G h f c m F u Z G 9 t X z E 1 M F 8 w I D Q v V G l w b y B j Y W 1 i a W F k b y 5 7 c m 8 g L S B y a S w z M 3 0 m c X V v d D s s J n F 1 b 3 Q 7 U 2 V j d G l v b j E v c m V z d W x 0 c 1 9 s Z W 5 n d G h f c m F u Z G 9 t X z E 1 M F 8 w I D Q v V G l w b y B j Y W 1 i a W F k b y 5 7 c m 8 g L S B v L D M 0 f S Z x d W 9 0 O y w m c X V v d D t T Z W N 0 a W 9 u M S 9 y Z X N 1 b H R z X 2 x l b m d 0 a F 9 y Y W 5 k b 2 1 f M T U w X z A g N C 9 U a X B v I G N h b W J p Y W R v L n t y b y A t I H J v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x 0 c 1 9 s Z W 5 n d G h f c m F u Z G 9 t X z E 1 M F 8 w I D Q v V G l w b y B j Y W 1 i a W F k b y 5 7 c y A t I H M s M H 0 m c X V v d D s s J n F 1 b 3 Q 7 U 2 V j d G l v b j E v c m V z d W x 0 c 1 9 s Z W 5 n d G h f c m F u Z G 9 t X z E 1 M F 8 w I D Q v V G l w b y B j Y W 1 i a W F k b y 5 7 c y A t I H I s M X 0 m c X V v d D s s J n F 1 b 3 Q 7 U 2 V j d G l v b j E v c m V z d W x 0 c 1 9 s Z W 5 n d G h f c m F u Z G 9 t X z E 1 M F 8 w I D Q v V G l w b y B j Y W 1 i a W F k b y 5 7 c y A t I G k s M n 0 m c X V v d D s s J n F 1 b 3 Q 7 U 2 V j d G l v b j E v c m V z d W x 0 c 1 9 s Z W 5 n d G h f c m F u Z G 9 t X z E 1 M F 8 w I D Q v V G l w b y B j Y W 1 i a W F k b y 5 7 c y A t I H J p L D N 9 J n F 1 b 3 Q 7 L C Z x d W 9 0 O 1 N l Y 3 R p b 2 4 x L 3 J l c 3 V s d H N f b G V u Z 3 R o X 3 J h b m R v b V 8 x N T B f M C A 0 L 1 R p c G 8 g Y 2 F t Y m l h Z G 8 u e 3 M g L S B v L D R 9 J n F 1 b 3 Q 7 L C Z x d W 9 0 O 1 N l Y 3 R p b 2 4 x L 3 J l c 3 V s d H N f b G V u Z 3 R o X 3 J h b m R v b V 8 x N T B f M C A 0 L 1 R p c G 8 g Y 2 F t Y m l h Z G 8 u e 3 M g L S B y b y w 1 f S Z x d W 9 0 O y w m c X V v d D t T Z W N 0 a W 9 u M S 9 y Z X N 1 b H R z X 2 x l b m d 0 a F 9 y Y W 5 k b 2 1 f M T U w X z A g N C 9 U a X B v I G N h b W J p Y W R v L n t y I C 0 g c y w 2 f S Z x d W 9 0 O y w m c X V v d D t T Z W N 0 a W 9 u M S 9 y Z X N 1 b H R z X 2 x l b m d 0 a F 9 y Y W 5 k b 2 1 f M T U w X z A g N C 9 U a X B v I G N h b W J p Y W R v L n t y I C 0 g c i w 3 f S Z x d W 9 0 O y w m c X V v d D t T Z W N 0 a W 9 u M S 9 y Z X N 1 b H R z X 2 x l b m d 0 a F 9 y Y W 5 k b 2 1 f M T U w X z A g N C 9 U a X B v I G N h b W J p Y W R v L n t y I C 0 g a S w 4 f S Z x d W 9 0 O y w m c X V v d D t T Z W N 0 a W 9 u M S 9 y Z X N 1 b H R z X 2 x l b m d 0 a F 9 y Y W 5 k b 2 1 f M T U w X z A g N C 9 U a X B v I G N h b W J p Y W R v L n t y I C 0 g c m k s O X 0 m c X V v d D s s J n F 1 b 3 Q 7 U 2 V j d G l v b j E v c m V z d W x 0 c 1 9 s Z W 5 n d G h f c m F u Z G 9 t X z E 1 M F 8 w I D Q v V G l w b y B j Y W 1 i a W F k b y 5 7 c i A t I G 8 s M T B 9 J n F 1 b 3 Q 7 L C Z x d W 9 0 O 1 N l Y 3 R p b 2 4 x L 3 J l c 3 V s d H N f b G V u Z 3 R o X 3 J h b m R v b V 8 x N T B f M C A 0 L 1 R p c G 8 g Y 2 F t Y m l h Z G 8 u e 3 I g L S B y b y w x M X 0 m c X V v d D s s J n F 1 b 3 Q 7 U 2 V j d G l v b j E v c m V z d W x 0 c 1 9 s Z W 5 n d G h f c m F u Z G 9 t X z E 1 M F 8 w I D Q v V G l w b y B j Y W 1 i a W F k b y 5 7 a S A t I H M s M T J 9 J n F 1 b 3 Q 7 L C Z x d W 9 0 O 1 N l Y 3 R p b 2 4 x L 3 J l c 3 V s d H N f b G V u Z 3 R o X 3 J h b m R v b V 8 x N T B f M C A 0 L 1 R p c G 8 g Y 2 F t Y m l h Z G 8 u e 2 k g L S B y L D E z f S Z x d W 9 0 O y w m c X V v d D t T Z W N 0 a W 9 u M S 9 y Z X N 1 b H R z X 2 x l b m d 0 a F 9 y Y W 5 k b 2 1 f M T U w X z A g N C 9 U a X B v I G N h b W J p Y W R v L n t p I C 0 g a S w x N H 0 m c X V v d D s s J n F 1 b 3 Q 7 U 2 V j d G l v b j E v c m V z d W x 0 c 1 9 s Z W 5 n d G h f c m F u Z G 9 t X z E 1 M F 8 w I D Q v V G l w b y B j Y W 1 i a W F k b y 5 7 a S A t I H J p L D E 1 f S Z x d W 9 0 O y w m c X V v d D t T Z W N 0 a W 9 u M S 9 y Z X N 1 b H R z X 2 x l b m d 0 a F 9 y Y W 5 k b 2 1 f M T U w X z A g N C 9 U a X B v I G N h b W J p Y W R v L n t p I C 0 g b y w x N n 0 m c X V v d D s s J n F 1 b 3 Q 7 U 2 V j d G l v b j E v c m V z d W x 0 c 1 9 s Z W 5 n d G h f c m F u Z G 9 t X z E 1 M F 8 w I D Q v V G l w b y B j Y W 1 i a W F k b y 5 7 a S A t I H J v L D E 3 f S Z x d W 9 0 O y w m c X V v d D t T Z W N 0 a W 9 u M S 9 y Z X N 1 b H R z X 2 x l b m d 0 a F 9 y Y W 5 k b 2 1 f M T U w X z A g N C 9 U a X B v I G N h b W J p Y W R v L n t y a S A t I H M s M T h 9 J n F 1 b 3 Q 7 L C Z x d W 9 0 O 1 N l Y 3 R p b 2 4 x L 3 J l c 3 V s d H N f b G V u Z 3 R o X 3 J h b m R v b V 8 x N T B f M C A 0 L 1 R p c G 8 g Y 2 F t Y m l h Z G 8 u e 3 J p I C 0 g c i w x O X 0 m c X V v d D s s J n F 1 b 3 Q 7 U 2 V j d G l v b j E v c m V z d W x 0 c 1 9 s Z W 5 n d G h f c m F u Z G 9 t X z E 1 M F 8 w I D Q v V G l w b y B j Y W 1 i a W F k b y 5 7 c m k g L S B p L D I w f S Z x d W 9 0 O y w m c X V v d D t T Z W N 0 a W 9 u M S 9 y Z X N 1 b H R z X 2 x l b m d 0 a F 9 y Y W 5 k b 2 1 f M T U w X z A g N C 9 U a X B v I G N h b W J p Y W R v L n t y a S A t I H J p L D I x f S Z x d W 9 0 O y w m c X V v d D t T Z W N 0 a W 9 u M S 9 y Z X N 1 b H R z X 2 x l b m d 0 a F 9 y Y W 5 k b 2 1 f M T U w X z A g N C 9 U a X B v I G N h b W J p Y W R v L n t y a S A t I G 8 s M j J 9 J n F 1 b 3 Q 7 L C Z x d W 9 0 O 1 N l Y 3 R p b 2 4 x L 3 J l c 3 V s d H N f b G V u Z 3 R o X 3 J h b m R v b V 8 x N T B f M C A 0 L 1 R p c G 8 g Y 2 F t Y m l h Z G 8 u e 3 J p I C 0 g c m 8 s M j N 9 J n F 1 b 3 Q 7 L C Z x d W 9 0 O 1 N l Y 3 R p b 2 4 x L 3 J l c 3 V s d H N f b G V u Z 3 R o X 3 J h b m R v b V 8 x N T B f M C A 0 L 1 R p c G 8 g Y 2 F t Y m l h Z G 8 u e 2 8 g L S B z L D I 0 f S Z x d W 9 0 O y w m c X V v d D t T Z W N 0 a W 9 u M S 9 y Z X N 1 b H R z X 2 x l b m d 0 a F 9 y Y W 5 k b 2 1 f M T U w X z A g N C 9 U a X B v I G N h b W J p Y W R v L n t v I C 0 g c i w y N X 0 m c X V v d D s s J n F 1 b 3 Q 7 U 2 V j d G l v b j E v c m V z d W x 0 c 1 9 s Z W 5 n d G h f c m F u Z G 9 t X z E 1 M F 8 w I D Q v V G l w b y B j Y W 1 i a W F k b y 5 7 b y A t I G k s M j Z 9 J n F 1 b 3 Q 7 L C Z x d W 9 0 O 1 N l Y 3 R p b 2 4 x L 3 J l c 3 V s d H N f b G V u Z 3 R o X 3 J h b m R v b V 8 x N T B f M C A 0 L 1 R p c G 8 g Y 2 F t Y m l h Z G 8 u e 2 8 g L S B y a S w y N 3 0 m c X V v d D s s J n F 1 b 3 Q 7 U 2 V j d G l v b j E v c m V z d W x 0 c 1 9 s Z W 5 n d G h f c m F u Z G 9 t X z E 1 M F 8 w I D Q v V G l w b y B j Y W 1 i a W F k b y 5 7 b y A t I G 8 s M j h 9 J n F 1 b 3 Q 7 L C Z x d W 9 0 O 1 N l Y 3 R p b 2 4 x L 3 J l c 3 V s d H N f b G V u Z 3 R o X 3 J h b m R v b V 8 x N T B f M C A 0 L 1 R p c G 8 g Y 2 F t Y m l h Z G 8 u e 2 8 g L S B y b y w y O X 0 m c X V v d D s s J n F 1 b 3 Q 7 U 2 V j d G l v b j E v c m V z d W x 0 c 1 9 s Z W 5 n d G h f c m F u Z G 9 t X z E 1 M F 8 w I D Q v V G l w b y B j Y W 1 i a W F k b y 5 7 c m 8 g L S B z L D M w f S Z x d W 9 0 O y w m c X V v d D t T Z W N 0 a W 9 u M S 9 y Z X N 1 b H R z X 2 x l b m d 0 a F 9 y Y W 5 k b 2 1 f M T U w X z A g N C 9 U a X B v I G N h b W J p Y W R v L n t y b y A t I H I s M z F 9 J n F 1 b 3 Q 7 L C Z x d W 9 0 O 1 N l Y 3 R p b 2 4 x L 3 J l c 3 V s d H N f b G V u Z 3 R o X 3 J h b m R v b V 8 x N T B f M C A 0 L 1 R p c G 8 g Y 2 F t Y m l h Z G 8 u e 3 J v I C 0 g a S w z M n 0 m c X V v d D s s J n F 1 b 3 Q 7 U 2 V j d G l v b j E v c m V z d W x 0 c 1 9 s Z W 5 n d G h f c m F u Z G 9 t X z E 1 M F 8 w I D Q v V G l w b y B j Y W 1 i a W F k b y 5 7 c m 8 g L S B y a S w z M 3 0 m c X V v d D s s J n F 1 b 3 Q 7 U 2 V j d G l v b j E v c m V z d W x 0 c 1 9 s Z W 5 n d G h f c m F u Z G 9 t X z E 1 M F 8 w I D Q v V G l w b y B j Y W 1 i a W F k b y 5 7 c m 8 g L S B v L D M 0 f S Z x d W 9 0 O y w m c X V v d D t T Z W N 0 a W 9 u M S 9 y Z X N 1 b H R z X 2 x l b m d 0 a F 9 y Y W 5 k b 2 1 f M T U w X z A g N C 9 U a X B v I G N h b W J p Y W R v L n t y b y A t I H J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E 1 M F 8 w J T I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U w X z A l M j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N T B f M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1 M F 8 w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x N T B f M F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I 3 O j Q 3 L j c 4 N j E 5 N T d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x N T B f M C A 2 L 1 R p c G 8 g Y 2 F t Y m l h Z G 8 u e 3 M g L S B z L D B 9 J n F 1 b 3 Q 7 L C Z x d W 9 0 O 1 N l Y 3 R p b 2 4 x L 3 J l c 3 V s d H N f b G V u Z 3 R o X 3 J h b m R v b V 8 x N T B f M C A 2 L 1 R p c G 8 g Y 2 F t Y m l h Z G 8 u e 3 M g L S B y L D F 9 J n F 1 b 3 Q 7 L C Z x d W 9 0 O 1 N l Y 3 R p b 2 4 x L 3 J l c 3 V s d H N f b G V u Z 3 R o X 3 J h b m R v b V 8 x N T B f M C A 2 L 1 R p c G 8 g Y 2 F t Y m l h Z G 8 u e 3 M g L S B p L D J 9 J n F 1 b 3 Q 7 L C Z x d W 9 0 O 1 N l Y 3 R p b 2 4 x L 3 J l c 3 V s d H N f b G V u Z 3 R o X 3 J h b m R v b V 8 x N T B f M C A 2 L 1 R p c G 8 g Y 2 F t Y m l h Z G 8 u e 3 M g L S B y a S w z f S Z x d W 9 0 O y w m c X V v d D t T Z W N 0 a W 9 u M S 9 y Z X N 1 b H R z X 2 x l b m d 0 a F 9 y Y W 5 k b 2 1 f M T U w X z A g N i 9 U a X B v I G N h b W J p Y W R v L n t z I C 0 g b y w 0 f S Z x d W 9 0 O y w m c X V v d D t T Z W N 0 a W 9 u M S 9 y Z X N 1 b H R z X 2 x l b m d 0 a F 9 y Y W 5 k b 2 1 f M T U w X z A g N i 9 U a X B v I G N h b W J p Y W R v L n t z I C 0 g c m 8 s N X 0 m c X V v d D s s J n F 1 b 3 Q 7 U 2 V j d G l v b j E v c m V z d W x 0 c 1 9 s Z W 5 n d G h f c m F u Z G 9 t X z E 1 M F 8 w I D Y v V G l w b y B j Y W 1 i a W F k b y 5 7 c i A t I H M s N n 0 m c X V v d D s s J n F 1 b 3 Q 7 U 2 V j d G l v b j E v c m V z d W x 0 c 1 9 s Z W 5 n d G h f c m F u Z G 9 t X z E 1 M F 8 w I D Y v V G l w b y B j Y W 1 i a W F k b y 5 7 c i A t I H I s N 3 0 m c X V v d D s s J n F 1 b 3 Q 7 U 2 V j d G l v b j E v c m V z d W x 0 c 1 9 s Z W 5 n d G h f c m F u Z G 9 t X z E 1 M F 8 w I D Y v V G l w b y B j Y W 1 i a W F k b y 5 7 c i A t I G k s O H 0 m c X V v d D s s J n F 1 b 3 Q 7 U 2 V j d G l v b j E v c m V z d W x 0 c 1 9 s Z W 5 n d G h f c m F u Z G 9 t X z E 1 M F 8 w I D Y v V G l w b y B j Y W 1 i a W F k b y 5 7 c i A t I H J p L D l 9 J n F 1 b 3 Q 7 L C Z x d W 9 0 O 1 N l Y 3 R p b 2 4 x L 3 J l c 3 V s d H N f b G V u Z 3 R o X 3 J h b m R v b V 8 x N T B f M C A 2 L 1 R p c G 8 g Y 2 F t Y m l h Z G 8 u e 3 I g L S B v L D E w f S Z x d W 9 0 O y w m c X V v d D t T Z W N 0 a W 9 u M S 9 y Z X N 1 b H R z X 2 x l b m d 0 a F 9 y Y W 5 k b 2 1 f M T U w X z A g N i 9 U a X B v I G N h b W J p Y W R v L n t y I C 0 g c m 8 s M T F 9 J n F 1 b 3 Q 7 L C Z x d W 9 0 O 1 N l Y 3 R p b 2 4 x L 3 J l c 3 V s d H N f b G V u Z 3 R o X 3 J h b m R v b V 8 x N T B f M C A 2 L 1 R p c G 8 g Y 2 F t Y m l h Z G 8 u e 2 k g L S B z L D E y f S Z x d W 9 0 O y w m c X V v d D t T Z W N 0 a W 9 u M S 9 y Z X N 1 b H R z X 2 x l b m d 0 a F 9 y Y W 5 k b 2 1 f M T U w X z A g N i 9 U a X B v I G N h b W J p Y W R v L n t p I C 0 g c i w x M 3 0 m c X V v d D s s J n F 1 b 3 Q 7 U 2 V j d G l v b j E v c m V z d W x 0 c 1 9 s Z W 5 n d G h f c m F u Z G 9 t X z E 1 M F 8 w I D Y v V G l w b y B j Y W 1 i a W F k b y 5 7 a S A t I G k s M T R 9 J n F 1 b 3 Q 7 L C Z x d W 9 0 O 1 N l Y 3 R p b 2 4 x L 3 J l c 3 V s d H N f b G V u Z 3 R o X 3 J h b m R v b V 8 x N T B f M C A 2 L 1 R p c G 8 g Y 2 F t Y m l h Z G 8 u e 2 k g L S B y a S w x N X 0 m c X V v d D s s J n F 1 b 3 Q 7 U 2 V j d G l v b j E v c m V z d W x 0 c 1 9 s Z W 5 n d G h f c m F u Z G 9 t X z E 1 M F 8 w I D Y v V G l w b y B j Y W 1 i a W F k b y 5 7 a S A t I G 8 s M T Z 9 J n F 1 b 3 Q 7 L C Z x d W 9 0 O 1 N l Y 3 R p b 2 4 x L 3 J l c 3 V s d H N f b G V u Z 3 R o X 3 J h b m R v b V 8 x N T B f M C A 2 L 1 R p c G 8 g Y 2 F t Y m l h Z G 8 u e 2 k g L S B y b y w x N 3 0 m c X V v d D s s J n F 1 b 3 Q 7 U 2 V j d G l v b j E v c m V z d W x 0 c 1 9 s Z W 5 n d G h f c m F u Z G 9 t X z E 1 M F 8 w I D Y v V G l w b y B j Y W 1 i a W F k b y 5 7 c m k g L S B z L D E 4 f S Z x d W 9 0 O y w m c X V v d D t T Z W N 0 a W 9 u M S 9 y Z X N 1 b H R z X 2 x l b m d 0 a F 9 y Y W 5 k b 2 1 f M T U w X z A g N i 9 U a X B v I G N h b W J p Y W R v L n t y a S A t I H I s M T l 9 J n F 1 b 3 Q 7 L C Z x d W 9 0 O 1 N l Y 3 R p b 2 4 x L 3 J l c 3 V s d H N f b G V u Z 3 R o X 3 J h b m R v b V 8 x N T B f M C A 2 L 1 R p c G 8 g Y 2 F t Y m l h Z G 8 u e 3 J p I C 0 g a S w y M H 0 m c X V v d D s s J n F 1 b 3 Q 7 U 2 V j d G l v b j E v c m V z d W x 0 c 1 9 s Z W 5 n d G h f c m F u Z G 9 t X z E 1 M F 8 w I D Y v V G l w b y B j Y W 1 i a W F k b y 5 7 c m k g L S B y a S w y M X 0 m c X V v d D s s J n F 1 b 3 Q 7 U 2 V j d G l v b j E v c m V z d W x 0 c 1 9 s Z W 5 n d G h f c m F u Z G 9 t X z E 1 M F 8 w I D Y v V G l w b y B j Y W 1 i a W F k b y 5 7 c m k g L S B v L D I y f S Z x d W 9 0 O y w m c X V v d D t T Z W N 0 a W 9 u M S 9 y Z X N 1 b H R z X 2 x l b m d 0 a F 9 y Y W 5 k b 2 1 f M T U w X z A g N i 9 U a X B v I G N h b W J p Y W R v L n t y a S A t I H J v L D I z f S Z x d W 9 0 O y w m c X V v d D t T Z W N 0 a W 9 u M S 9 y Z X N 1 b H R z X 2 x l b m d 0 a F 9 y Y W 5 k b 2 1 f M T U w X z A g N i 9 U a X B v I G N h b W J p Y W R v L n t v I C 0 g c y w y N H 0 m c X V v d D s s J n F 1 b 3 Q 7 U 2 V j d G l v b j E v c m V z d W x 0 c 1 9 s Z W 5 n d G h f c m F u Z G 9 t X z E 1 M F 8 w I D Y v V G l w b y B j Y W 1 i a W F k b y 5 7 b y A t I H I s M j V 9 J n F 1 b 3 Q 7 L C Z x d W 9 0 O 1 N l Y 3 R p b 2 4 x L 3 J l c 3 V s d H N f b G V u Z 3 R o X 3 J h b m R v b V 8 x N T B f M C A 2 L 1 R p c G 8 g Y 2 F t Y m l h Z G 8 u e 2 8 g L S B p L D I 2 f S Z x d W 9 0 O y w m c X V v d D t T Z W N 0 a W 9 u M S 9 y Z X N 1 b H R z X 2 x l b m d 0 a F 9 y Y W 5 k b 2 1 f M T U w X z A g N i 9 U a X B v I G N h b W J p Y W R v L n t v I C 0 g c m k s M j d 9 J n F 1 b 3 Q 7 L C Z x d W 9 0 O 1 N l Y 3 R p b 2 4 x L 3 J l c 3 V s d H N f b G V u Z 3 R o X 3 J h b m R v b V 8 x N T B f M C A 2 L 1 R p c G 8 g Y 2 F t Y m l h Z G 8 u e 2 8 g L S B v L D I 4 f S Z x d W 9 0 O y w m c X V v d D t T Z W N 0 a W 9 u M S 9 y Z X N 1 b H R z X 2 x l b m d 0 a F 9 y Y W 5 k b 2 1 f M T U w X z A g N i 9 U a X B v I G N h b W J p Y W R v L n t v I C 0 g c m 8 s M j l 9 J n F 1 b 3 Q 7 L C Z x d W 9 0 O 1 N l Y 3 R p b 2 4 x L 3 J l c 3 V s d H N f b G V u Z 3 R o X 3 J h b m R v b V 8 x N T B f M C A 2 L 1 R p c G 8 g Y 2 F t Y m l h Z G 8 u e 3 J v I C 0 g c y w z M H 0 m c X V v d D s s J n F 1 b 3 Q 7 U 2 V j d G l v b j E v c m V z d W x 0 c 1 9 s Z W 5 n d G h f c m F u Z G 9 t X z E 1 M F 8 w I D Y v V G l w b y B j Y W 1 i a W F k b y 5 7 c m 8 g L S B y L D M x f S Z x d W 9 0 O y w m c X V v d D t T Z W N 0 a W 9 u M S 9 y Z X N 1 b H R z X 2 x l b m d 0 a F 9 y Y W 5 k b 2 1 f M T U w X z A g N i 9 U a X B v I G N h b W J p Y W R v L n t y b y A t I G k s M z J 9 J n F 1 b 3 Q 7 L C Z x d W 9 0 O 1 N l Y 3 R p b 2 4 x L 3 J l c 3 V s d H N f b G V u Z 3 R o X 3 J h b m R v b V 8 x N T B f M C A 2 L 1 R p c G 8 g Y 2 F t Y m l h Z G 8 u e 3 J v I C 0 g c m k s M z N 9 J n F 1 b 3 Q 7 L C Z x d W 9 0 O 1 N l Y 3 R p b 2 4 x L 3 J l c 3 V s d H N f b G V u Z 3 R o X 3 J h b m R v b V 8 x N T B f M C A 2 L 1 R p c G 8 g Y 2 F t Y m l h Z G 8 u e 3 J v I C 0 g b y w z N H 0 m c X V v d D s s J n F 1 b 3 Q 7 U 2 V j d G l v b j E v c m V z d W x 0 c 1 9 s Z W 5 n d G h f c m F u Z G 9 t X z E 1 M F 8 w I D Y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x N T B f M C A 2 L 1 R p c G 8 g Y 2 F t Y m l h Z G 8 u e 3 M g L S B z L D B 9 J n F 1 b 3 Q 7 L C Z x d W 9 0 O 1 N l Y 3 R p b 2 4 x L 3 J l c 3 V s d H N f b G V u Z 3 R o X 3 J h b m R v b V 8 x N T B f M C A 2 L 1 R p c G 8 g Y 2 F t Y m l h Z G 8 u e 3 M g L S B y L D F 9 J n F 1 b 3 Q 7 L C Z x d W 9 0 O 1 N l Y 3 R p b 2 4 x L 3 J l c 3 V s d H N f b G V u Z 3 R o X 3 J h b m R v b V 8 x N T B f M C A 2 L 1 R p c G 8 g Y 2 F t Y m l h Z G 8 u e 3 M g L S B p L D J 9 J n F 1 b 3 Q 7 L C Z x d W 9 0 O 1 N l Y 3 R p b 2 4 x L 3 J l c 3 V s d H N f b G V u Z 3 R o X 3 J h b m R v b V 8 x N T B f M C A 2 L 1 R p c G 8 g Y 2 F t Y m l h Z G 8 u e 3 M g L S B y a S w z f S Z x d W 9 0 O y w m c X V v d D t T Z W N 0 a W 9 u M S 9 y Z X N 1 b H R z X 2 x l b m d 0 a F 9 y Y W 5 k b 2 1 f M T U w X z A g N i 9 U a X B v I G N h b W J p Y W R v L n t z I C 0 g b y w 0 f S Z x d W 9 0 O y w m c X V v d D t T Z W N 0 a W 9 u M S 9 y Z X N 1 b H R z X 2 x l b m d 0 a F 9 y Y W 5 k b 2 1 f M T U w X z A g N i 9 U a X B v I G N h b W J p Y W R v L n t z I C 0 g c m 8 s N X 0 m c X V v d D s s J n F 1 b 3 Q 7 U 2 V j d G l v b j E v c m V z d W x 0 c 1 9 s Z W 5 n d G h f c m F u Z G 9 t X z E 1 M F 8 w I D Y v V G l w b y B j Y W 1 i a W F k b y 5 7 c i A t I H M s N n 0 m c X V v d D s s J n F 1 b 3 Q 7 U 2 V j d G l v b j E v c m V z d W x 0 c 1 9 s Z W 5 n d G h f c m F u Z G 9 t X z E 1 M F 8 w I D Y v V G l w b y B j Y W 1 i a W F k b y 5 7 c i A t I H I s N 3 0 m c X V v d D s s J n F 1 b 3 Q 7 U 2 V j d G l v b j E v c m V z d W x 0 c 1 9 s Z W 5 n d G h f c m F u Z G 9 t X z E 1 M F 8 w I D Y v V G l w b y B j Y W 1 i a W F k b y 5 7 c i A t I G k s O H 0 m c X V v d D s s J n F 1 b 3 Q 7 U 2 V j d G l v b j E v c m V z d W x 0 c 1 9 s Z W 5 n d G h f c m F u Z G 9 t X z E 1 M F 8 w I D Y v V G l w b y B j Y W 1 i a W F k b y 5 7 c i A t I H J p L D l 9 J n F 1 b 3 Q 7 L C Z x d W 9 0 O 1 N l Y 3 R p b 2 4 x L 3 J l c 3 V s d H N f b G V u Z 3 R o X 3 J h b m R v b V 8 x N T B f M C A 2 L 1 R p c G 8 g Y 2 F t Y m l h Z G 8 u e 3 I g L S B v L D E w f S Z x d W 9 0 O y w m c X V v d D t T Z W N 0 a W 9 u M S 9 y Z X N 1 b H R z X 2 x l b m d 0 a F 9 y Y W 5 k b 2 1 f M T U w X z A g N i 9 U a X B v I G N h b W J p Y W R v L n t y I C 0 g c m 8 s M T F 9 J n F 1 b 3 Q 7 L C Z x d W 9 0 O 1 N l Y 3 R p b 2 4 x L 3 J l c 3 V s d H N f b G V u Z 3 R o X 3 J h b m R v b V 8 x N T B f M C A 2 L 1 R p c G 8 g Y 2 F t Y m l h Z G 8 u e 2 k g L S B z L D E y f S Z x d W 9 0 O y w m c X V v d D t T Z W N 0 a W 9 u M S 9 y Z X N 1 b H R z X 2 x l b m d 0 a F 9 y Y W 5 k b 2 1 f M T U w X z A g N i 9 U a X B v I G N h b W J p Y W R v L n t p I C 0 g c i w x M 3 0 m c X V v d D s s J n F 1 b 3 Q 7 U 2 V j d G l v b j E v c m V z d W x 0 c 1 9 s Z W 5 n d G h f c m F u Z G 9 t X z E 1 M F 8 w I D Y v V G l w b y B j Y W 1 i a W F k b y 5 7 a S A t I G k s M T R 9 J n F 1 b 3 Q 7 L C Z x d W 9 0 O 1 N l Y 3 R p b 2 4 x L 3 J l c 3 V s d H N f b G V u Z 3 R o X 3 J h b m R v b V 8 x N T B f M C A 2 L 1 R p c G 8 g Y 2 F t Y m l h Z G 8 u e 2 k g L S B y a S w x N X 0 m c X V v d D s s J n F 1 b 3 Q 7 U 2 V j d G l v b j E v c m V z d W x 0 c 1 9 s Z W 5 n d G h f c m F u Z G 9 t X z E 1 M F 8 w I D Y v V G l w b y B j Y W 1 i a W F k b y 5 7 a S A t I G 8 s M T Z 9 J n F 1 b 3 Q 7 L C Z x d W 9 0 O 1 N l Y 3 R p b 2 4 x L 3 J l c 3 V s d H N f b G V u Z 3 R o X 3 J h b m R v b V 8 x N T B f M C A 2 L 1 R p c G 8 g Y 2 F t Y m l h Z G 8 u e 2 k g L S B y b y w x N 3 0 m c X V v d D s s J n F 1 b 3 Q 7 U 2 V j d G l v b j E v c m V z d W x 0 c 1 9 s Z W 5 n d G h f c m F u Z G 9 t X z E 1 M F 8 w I D Y v V G l w b y B j Y W 1 i a W F k b y 5 7 c m k g L S B z L D E 4 f S Z x d W 9 0 O y w m c X V v d D t T Z W N 0 a W 9 u M S 9 y Z X N 1 b H R z X 2 x l b m d 0 a F 9 y Y W 5 k b 2 1 f M T U w X z A g N i 9 U a X B v I G N h b W J p Y W R v L n t y a S A t I H I s M T l 9 J n F 1 b 3 Q 7 L C Z x d W 9 0 O 1 N l Y 3 R p b 2 4 x L 3 J l c 3 V s d H N f b G V u Z 3 R o X 3 J h b m R v b V 8 x N T B f M C A 2 L 1 R p c G 8 g Y 2 F t Y m l h Z G 8 u e 3 J p I C 0 g a S w y M H 0 m c X V v d D s s J n F 1 b 3 Q 7 U 2 V j d G l v b j E v c m V z d W x 0 c 1 9 s Z W 5 n d G h f c m F u Z G 9 t X z E 1 M F 8 w I D Y v V G l w b y B j Y W 1 i a W F k b y 5 7 c m k g L S B y a S w y M X 0 m c X V v d D s s J n F 1 b 3 Q 7 U 2 V j d G l v b j E v c m V z d W x 0 c 1 9 s Z W 5 n d G h f c m F u Z G 9 t X z E 1 M F 8 w I D Y v V G l w b y B j Y W 1 i a W F k b y 5 7 c m k g L S B v L D I y f S Z x d W 9 0 O y w m c X V v d D t T Z W N 0 a W 9 u M S 9 y Z X N 1 b H R z X 2 x l b m d 0 a F 9 y Y W 5 k b 2 1 f M T U w X z A g N i 9 U a X B v I G N h b W J p Y W R v L n t y a S A t I H J v L D I z f S Z x d W 9 0 O y w m c X V v d D t T Z W N 0 a W 9 u M S 9 y Z X N 1 b H R z X 2 x l b m d 0 a F 9 y Y W 5 k b 2 1 f M T U w X z A g N i 9 U a X B v I G N h b W J p Y W R v L n t v I C 0 g c y w y N H 0 m c X V v d D s s J n F 1 b 3 Q 7 U 2 V j d G l v b j E v c m V z d W x 0 c 1 9 s Z W 5 n d G h f c m F u Z G 9 t X z E 1 M F 8 w I D Y v V G l w b y B j Y W 1 i a W F k b y 5 7 b y A t I H I s M j V 9 J n F 1 b 3 Q 7 L C Z x d W 9 0 O 1 N l Y 3 R p b 2 4 x L 3 J l c 3 V s d H N f b G V u Z 3 R o X 3 J h b m R v b V 8 x N T B f M C A 2 L 1 R p c G 8 g Y 2 F t Y m l h Z G 8 u e 2 8 g L S B p L D I 2 f S Z x d W 9 0 O y w m c X V v d D t T Z W N 0 a W 9 u M S 9 y Z X N 1 b H R z X 2 x l b m d 0 a F 9 y Y W 5 k b 2 1 f M T U w X z A g N i 9 U a X B v I G N h b W J p Y W R v L n t v I C 0 g c m k s M j d 9 J n F 1 b 3 Q 7 L C Z x d W 9 0 O 1 N l Y 3 R p b 2 4 x L 3 J l c 3 V s d H N f b G V u Z 3 R o X 3 J h b m R v b V 8 x N T B f M C A 2 L 1 R p c G 8 g Y 2 F t Y m l h Z G 8 u e 2 8 g L S B v L D I 4 f S Z x d W 9 0 O y w m c X V v d D t T Z W N 0 a W 9 u M S 9 y Z X N 1 b H R z X 2 x l b m d 0 a F 9 y Y W 5 k b 2 1 f M T U w X z A g N i 9 U a X B v I G N h b W J p Y W R v L n t v I C 0 g c m 8 s M j l 9 J n F 1 b 3 Q 7 L C Z x d W 9 0 O 1 N l Y 3 R p b 2 4 x L 3 J l c 3 V s d H N f b G V u Z 3 R o X 3 J h b m R v b V 8 x N T B f M C A 2 L 1 R p c G 8 g Y 2 F t Y m l h Z G 8 u e 3 J v I C 0 g c y w z M H 0 m c X V v d D s s J n F 1 b 3 Q 7 U 2 V j d G l v b j E v c m V z d W x 0 c 1 9 s Z W 5 n d G h f c m F u Z G 9 t X z E 1 M F 8 w I D Y v V G l w b y B j Y W 1 i a W F k b y 5 7 c m 8 g L S B y L D M x f S Z x d W 9 0 O y w m c X V v d D t T Z W N 0 a W 9 u M S 9 y Z X N 1 b H R z X 2 x l b m d 0 a F 9 y Y W 5 k b 2 1 f M T U w X z A g N i 9 U a X B v I G N h b W J p Y W R v L n t y b y A t I G k s M z J 9 J n F 1 b 3 Q 7 L C Z x d W 9 0 O 1 N l Y 3 R p b 2 4 x L 3 J l c 3 V s d H N f b G V u Z 3 R o X 3 J h b m R v b V 8 x N T B f M C A 2 L 1 R p c G 8 g Y 2 F t Y m l h Z G 8 u e 3 J v I C 0 g c m k s M z N 9 J n F 1 b 3 Q 7 L C Z x d W 9 0 O 1 N l Y 3 R p b 2 4 x L 3 J l c 3 V s d H N f b G V u Z 3 R o X 3 J h b m R v b V 8 x N T B f M C A 2 L 1 R p c G 8 g Y 2 F t Y m l h Z G 8 u e 3 J v I C 0 g b y w z N H 0 m c X V v d D s s J n F 1 b 3 Q 7 U 2 V j d G l v b j E v c m V z d W x 0 c 1 9 s Z W 5 n d G h f c m F u Z G 9 t X z E 1 M F 8 w I D Y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x N T B f M C U y M D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1 M F 8 w J T I w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U w X z A l M j A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N T B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x l b m d 0 a F 9 y Y W 5 k b 2 1 f M T U w X z B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y O D o x N C 4 3 O D I 4 O T U 4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T U w X z A g O C 9 U a X B v I G N h b W J p Y W R v L n t z I C 0 g c y w w f S Z x d W 9 0 O y w m c X V v d D t T Z W N 0 a W 9 u M S 9 y Z X N 1 b H R z X 2 x l b m d 0 a F 9 y Y W 5 k b 2 1 f M T U w X z A g O C 9 U a X B v I G N h b W J p Y W R v L n t z I C 0 g c i w x f S Z x d W 9 0 O y w m c X V v d D t T Z W N 0 a W 9 u M S 9 y Z X N 1 b H R z X 2 x l b m d 0 a F 9 y Y W 5 k b 2 1 f M T U w X z A g O C 9 U a X B v I G N h b W J p Y W R v L n t z I C 0 g a S w y f S Z x d W 9 0 O y w m c X V v d D t T Z W N 0 a W 9 u M S 9 y Z X N 1 b H R z X 2 x l b m d 0 a F 9 y Y W 5 k b 2 1 f M T U w X z A g O C 9 U a X B v I G N h b W J p Y W R v L n t z I C 0 g c m k s M 3 0 m c X V v d D s s J n F 1 b 3 Q 7 U 2 V j d G l v b j E v c m V z d W x 0 c 1 9 s Z W 5 n d G h f c m F u Z G 9 t X z E 1 M F 8 w I D g v V G l w b y B j Y W 1 i a W F k b y 5 7 c y A t I G 8 s N H 0 m c X V v d D s s J n F 1 b 3 Q 7 U 2 V j d G l v b j E v c m V z d W x 0 c 1 9 s Z W 5 n d G h f c m F u Z G 9 t X z E 1 M F 8 w I D g v V G l w b y B j Y W 1 i a W F k b y 5 7 c y A t I H J v L D V 9 J n F 1 b 3 Q 7 L C Z x d W 9 0 O 1 N l Y 3 R p b 2 4 x L 3 J l c 3 V s d H N f b G V u Z 3 R o X 3 J h b m R v b V 8 x N T B f M C A 4 L 1 R p c G 8 g Y 2 F t Y m l h Z G 8 u e 3 I g L S B z L D Z 9 J n F 1 b 3 Q 7 L C Z x d W 9 0 O 1 N l Y 3 R p b 2 4 x L 3 J l c 3 V s d H N f b G V u Z 3 R o X 3 J h b m R v b V 8 x N T B f M C A 4 L 1 R p c G 8 g Y 2 F t Y m l h Z G 8 u e 3 I g L S B y L D d 9 J n F 1 b 3 Q 7 L C Z x d W 9 0 O 1 N l Y 3 R p b 2 4 x L 3 J l c 3 V s d H N f b G V u Z 3 R o X 3 J h b m R v b V 8 x N T B f M C A 4 L 1 R p c G 8 g Y 2 F t Y m l h Z G 8 u e 3 I g L S B p L D h 9 J n F 1 b 3 Q 7 L C Z x d W 9 0 O 1 N l Y 3 R p b 2 4 x L 3 J l c 3 V s d H N f b G V u Z 3 R o X 3 J h b m R v b V 8 x N T B f M C A 4 L 1 R p c G 8 g Y 2 F t Y m l h Z G 8 u e 3 I g L S B y a S w 5 f S Z x d W 9 0 O y w m c X V v d D t T Z W N 0 a W 9 u M S 9 y Z X N 1 b H R z X 2 x l b m d 0 a F 9 y Y W 5 k b 2 1 f M T U w X z A g O C 9 U a X B v I G N h b W J p Y W R v L n t y I C 0 g b y w x M H 0 m c X V v d D s s J n F 1 b 3 Q 7 U 2 V j d G l v b j E v c m V z d W x 0 c 1 9 s Z W 5 n d G h f c m F u Z G 9 t X z E 1 M F 8 w I D g v V G l w b y B j Y W 1 i a W F k b y 5 7 c i A t I H J v L D E x f S Z x d W 9 0 O y w m c X V v d D t T Z W N 0 a W 9 u M S 9 y Z X N 1 b H R z X 2 x l b m d 0 a F 9 y Y W 5 k b 2 1 f M T U w X z A g O C 9 U a X B v I G N h b W J p Y W R v L n t p I C 0 g c y w x M n 0 m c X V v d D s s J n F 1 b 3 Q 7 U 2 V j d G l v b j E v c m V z d W x 0 c 1 9 s Z W 5 n d G h f c m F u Z G 9 t X z E 1 M F 8 w I D g v V G l w b y B j Y W 1 i a W F k b y 5 7 a S A t I H I s M T N 9 J n F 1 b 3 Q 7 L C Z x d W 9 0 O 1 N l Y 3 R p b 2 4 x L 3 J l c 3 V s d H N f b G V u Z 3 R o X 3 J h b m R v b V 8 x N T B f M C A 4 L 1 R p c G 8 g Y 2 F t Y m l h Z G 8 u e 2 k g L S B p L D E 0 f S Z x d W 9 0 O y w m c X V v d D t T Z W N 0 a W 9 u M S 9 y Z X N 1 b H R z X 2 x l b m d 0 a F 9 y Y W 5 k b 2 1 f M T U w X z A g O C 9 U a X B v I G N h b W J p Y W R v L n t p I C 0 g c m k s M T V 9 J n F 1 b 3 Q 7 L C Z x d W 9 0 O 1 N l Y 3 R p b 2 4 x L 3 J l c 3 V s d H N f b G V u Z 3 R o X 3 J h b m R v b V 8 x N T B f M C A 4 L 1 R p c G 8 g Y 2 F t Y m l h Z G 8 u e 2 k g L S B v L D E 2 f S Z x d W 9 0 O y w m c X V v d D t T Z W N 0 a W 9 u M S 9 y Z X N 1 b H R z X 2 x l b m d 0 a F 9 y Y W 5 k b 2 1 f M T U w X z A g O C 9 U a X B v I G N h b W J p Y W R v L n t p I C 0 g c m 8 s M T d 9 J n F 1 b 3 Q 7 L C Z x d W 9 0 O 1 N l Y 3 R p b 2 4 x L 3 J l c 3 V s d H N f b G V u Z 3 R o X 3 J h b m R v b V 8 x N T B f M C A 4 L 1 R p c G 8 g Y 2 F t Y m l h Z G 8 u e 3 J p I C 0 g c y w x O H 0 m c X V v d D s s J n F 1 b 3 Q 7 U 2 V j d G l v b j E v c m V z d W x 0 c 1 9 s Z W 5 n d G h f c m F u Z G 9 t X z E 1 M F 8 w I D g v V G l w b y B j Y W 1 i a W F k b y 5 7 c m k g L S B y L D E 5 f S Z x d W 9 0 O y w m c X V v d D t T Z W N 0 a W 9 u M S 9 y Z X N 1 b H R z X 2 x l b m d 0 a F 9 y Y W 5 k b 2 1 f M T U w X z A g O C 9 U a X B v I G N h b W J p Y W R v L n t y a S A t I G k s M j B 9 J n F 1 b 3 Q 7 L C Z x d W 9 0 O 1 N l Y 3 R p b 2 4 x L 3 J l c 3 V s d H N f b G V u Z 3 R o X 3 J h b m R v b V 8 x N T B f M C A 4 L 1 R p c G 8 g Y 2 F t Y m l h Z G 8 u e 3 J p I C 0 g c m k s M j F 9 J n F 1 b 3 Q 7 L C Z x d W 9 0 O 1 N l Y 3 R p b 2 4 x L 3 J l c 3 V s d H N f b G V u Z 3 R o X 3 J h b m R v b V 8 x N T B f M C A 4 L 1 R p c G 8 g Y 2 F t Y m l h Z G 8 u e 3 J p I C 0 g b y w y M n 0 m c X V v d D s s J n F 1 b 3 Q 7 U 2 V j d G l v b j E v c m V z d W x 0 c 1 9 s Z W 5 n d G h f c m F u Z G 9 t X z E 1 M F 8 w I D g v V G l w b y B j Y W 1 i a W F k b y 5 7 c m k g L S B y b y w y M 3 0 m c X V v d D s s J n F 1 b 3 Q 7 U 2 V j d G l v b j E v c m V z d W x 0 c 1 9 s Z W 5 n d G h f c m F u Z G 9 t X z E 1 M F 8 w I D g v V G l w b y B j Y W 1 i a W F k b y 5 7 b y A t I H M s M j R 9 J n F 1 b 3 Q 7 L C Z x d W 9 0 O 1 N l Y 3 R p b 2 4 x L 3 J l c 3 V s d H N f b G V u Z 3 R o X 3 J h b m R v b V 8 x N T B f M C A 4 L 1 R p c G 8 g Y 2 F t Y m l h Z G 8 u e 2 8 g L S B y L D I 1 f S Z x d W 9 0 O y w m c X V v d D t T Z W N 0 a W 9 u M S 9 y Z X N 1 b H R z X 2 x l b m d 0 a F 9 y Y W 5 k b 2 1 f M T U w X z A g O C 9 U a X B v I G N h b W J p Y W R v L n t v I C 0 g a S w y N n 0 m c X V v d D s s J n F 1 b 3 Q 7 U 2 V j d G l v b j E v c m V z d W x 0 c 1 9 s Z W 5 n d G h f c m F u Z G 9 t X z E 1 M F 8 w I D g v V G l w b y B j Y W 1 i a W F k b y 5 7 b y A t I H J p L D I 3 f S Z x d W 9 0 O y w m c X V v d D t T Z W N 0 a W 9 u M S 9 y Z X N 1 b H R z X 2 x l b m d 0 a F 9 y Y W 5 k b 2 1 f M T U w X z A g O C 9 U a X B v I G N h b W J p Y W R v L n t v I C 0 g b y w y O H 0 m c X V v d D s s J n F 1 b 3 Q 7 U 2 V j d G l v b j E v c m V z d W x 0 c 1 9 s Z W 5 n d G h f c m F u Z G 9 t X z E 1 M F 8 w I D g v V G l w b y B j Y W 1 i a W F k b y 5 7 b y A t I H J v L D I 5 f S Z x d W 9 0 O y w m c X V v d D t T Z W N 0 a W 9 u M S 9 y Z X N 1 b H R z X 2 x l b m d 0 a F 9 y Y W 5 k b 2 1 f M T U w X z A g O C 9 U a X B v I G N h b W J p Y W R v L n t y b y A t I H M s M z B 9 J n F 1 b 3 Q 7 L C Z x d W 9 0 O 1 N l Y 3 R p b 2 4 x L 3 J l c 3 V s d H N f b G V u Z 3 R o X 3 J h b m R v b V 8 x N T B f M C A 4 L 1 R p c G 8 g Y 2 F t Y m l h Z G 8 u e 3 J v I C 0 g c i w z M X 0 m c X V v d D s s J n F 1 b 3 Q 7 U 2 V j d G l v b j E v c m V z d W x 0 c 1 9 s Z W 5 n d G h f c m F u Z G 9 t X z E 1 M F 8 w I D g v V G l w b y B j Y W 1 i a W F k b y 5 7 c m 8 g L S B p L D M y f S Z x d W 9 0 O y w m c X V v d D t T Z W N 0 a W 9 u M S 9 y Z X N 1 b H R z X 2 x l b m d 0 a F 9 y Y W 5 k b 2 1 f M T U w X z A g O C 9 U a X B v I G N h b W J p Y W R v L n t y b y A t I H J p L D M z f S Z x d W 9 0 O y w m c X V v d D t T Z W N 0 a W 9 u M S 9 y Z X N 1 b H R z X 2 x l b m d 0 a F 9 y Y W 5 k b 2 1 f M T U w X z A g O C 9 U a X B v I G N h b W J p Y W R v L n t y b y A t I G 8 s M z R 9 J n F 1 b 3 Q 7 L C Z x d W 9 0 O 1 N l Y 3 R p b 2 4 x L 3 J l c 3 V s d H N f b G V u Z 3 R o X 3 J h b m R v b V 8 x N T B f M C A 4 L 1 R p c G 8 g Y 2 F t Y m l h Z G 8 u e 3 J v I C 0 g c m 8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T U w X z A g O C 9 U a X B v I G N h b W J p Y W R v L n t z I C 0 g c y w w f S Z x d W 9 0 O y w m c X V v d D t T Z W N 0 a W 9 u M S 9 y Z X N 1 b H R z X 2 x l b m d 0 a F 9 y Y W 5 k b 2 1 f M T U w X z A g O C 9 U a X B v I G N h b W J p Y W R v L n t z I C 0 g c i w x f S Z x d W 9 0 O y w m c X V v d D t T Z W N 0 a W 9 u M S 9 y Z X N 1 b H R z X 2 x l b m d 0 a F 9 y Y W 5 k b 2 1 f M T U w X z A g O C 9 U a X B v I G N h b W J p Y W R v L n t z I C 0 g a S w y f S Z x d W 9 0 O y w m c X V v d D t T Z W N 0 a W 9 u M S 9 y Z X N 1 b H R z X 2 x l b m d 0 a F 9 y Y W 5 k b 2 1 f M T U w X z A g O C 9 U a X B v I G N h b W J p Y W R v L n t z I C 0 g c m k s M 3 0 m c X V v d D s s J n F 1 b 3 Q 7 U 2 V j d G l v b j E v c m V z d W x 0 c 1 9 s Z W 5 n d G h f c m F u Z G 9 t X z E 1 M F 8 w I D g v V G l w b y B j Y W 1 i a W F k b y 5 7 c y A t I G 8 s N H 0 m c X V v d D s s J n F 1 b 3 Q 7 U 2 V j d G l v b j E v c m V z d W x 0 c 1 9 s Z W 5 n d G h f c m F u Z G 9 t X z E 1 M F 8 w I D g v V G l w b y B j Y W 1 i a W F k b y 5 7 c y A t I H J v L D V 9 J n F 1 b 3 Q 7 L C Z x d W 9 0 O 1 N l Y 3 R p b 2 4 x L 3 J l c 3 V s d H N f b G V u Z 3 R o X 3 J h b m R v b V 8 x N T B f M C A 4 L 1 R p c G 8 g Y 2 F t Y m l h Z G 8 u e 3 I g L S B z L D Z 9 J n F 1 b 3 Q 7 L C Z x d W 9 0 O 1 N l Y 3 R p b 2 4 x L 3 J l c 3 V s d H N f b G V u Z 3 R o X 3 J h b m R v b V 8 x N T B f M C A 4 L 1 R p c G 8 g Y 2 F t Y m l h Z G 8 u e 3 I g L S B y L D d 9 J n F 1 b 3 Q 7 L C Z x d W 9 0 O 1 N l Y 3 R p b 2 4 x L 3 J l c 3 V s d H N f b G V u Z 3 R o X 3 J h b m R v b V 8 x N T B f M C A 4 L 1 R p c G 8 g Y 2 F t Y m l h Z G 8 u e 3 I g L S B p L D h 9 J n F 1 b 3 Q 7 L C Z x d W 9 0 O 1 N l Y 3 R p b 2 4 x L 3 J l c 3 V s d H N f b G V u Z 3 R o X 3 J h b m R v b V 8 x N T B f M C A 4 L 1 R p c G 8 g Y 2 F t Y m l h Z G 8 u e 3 I g L S B y a S w 5 f S Z x d W 9 0 O y w m c X V v d D t T Z W N 0 a W 9 u M S 9 y Z X N 1 b H R z X 2 x l b m d 0 a F 9 y Y W 5 k b 2 1 f M T U w X z A g O C 9 U a X B v I G N h b W J p Y W R v L n t y I C 0 g b y w x M H 0 m c X V v d D s s J n F 1 b 3 Q 7 U 2 V j d G l v b j E v c m V z d W x 0 c 1 9 s Z W 5 n d G h f c m F u Z G 9 t X z E 1 M F 8 w I D g v V G l w b y B j Y W 1 i a W F k b y 5 7 c i A t I H J v L D E x f S Z x d W 9 0 O y w m c X V v d D t T Z W N 0 a W 9 u M S 9 y Z X N 1 b H R z X 2 x l b m d 0 a F 9 y Y W 5 k b 2 1 f M T U w X z A g O C 9 U a X B v I G N h b W J p Y W R v L n t p I C 0 g c y w x M n 0 m c X V v d D s s J n F 1 b 3 Q 7 U 2 V j d G l v b j E v c m V z d W x 0 c 1 9 s Z W 5 n d G h f c m F u Z G 9 t X z E 1 M F 8 w I D g v V G l w b y B j Y W 1 i a W F k b y 5 7 a S A t I H I s M T N 9 J n F 1 b 3 Q 7 L C Z x d W 9 0 O 1 N l Y 3 R p b 2 4 x L 3 J l c 3 V s d H N f b G V u Z 3 R o X 3 J h b m R v b V 8 x N T B f M C A 4 L 1 R p c G 8 g Y 2 F t Y m l h Z G 8 u e 2 k g L S B p L D E 0 f S Z x d W 9 0 O y w m c X V v d D t T Z W N 0 a W 9 u M S 9 y Z X N 1 b H R z X 2 x l b m d 0 a F 9 y Y W 5 k b 2 1 f M T U w X z A g O C 9 U a X B v I G N h b W J p Y W R v L n t p I C 0 g c m k s M T V 9 J n F 1 b 3 Q 7 L C Z x d W 9 0 O 1 N l Y 3 R p b 2 4 x L 3 J l c 3 V s d H N f b G V u Z 3 R o X 3 J h b m R v b V 8 x N T B f M C A 4 L 1 R p c G 8 g Y 2 F t Y m l h Z G 8 u e 2 k g L S B v L D E 2 f S Z x d W 9 0 O y w m c X V v d D t T Z W N 0 a W 9 u M S 9 y Z X N 1 b H R z X 2 x l b m d 0 a F 9 y Y W 5 k b 2 1 f M T U w X z A g O C 9 U a X B v I G N h b W J p Y W R v L n t p I C 0 g c m 8 s M T d 9 J n F 1 b 3 Q 7 L C Z x d W 9 0 O 1 N l Y 3 R p b 2 4 x L 3 J l c 3 V s d H N f b G V u Z 3 R o X 3 J h b m R v b V 8 x N T B f M C A 4 L 1 R p c G 8 g Y 2 F t Y m l h Z G 8 u e 3 J p I C 0 g c y w x O H 0 m c X V v d D s s J n F 1 b 3 Q 7 U 2 V j d G l v b j E v c m V z d W x 0 c 1 9 s Z W 5 n d G h f c m F u Z G 9 t X z E 1 M F 8 w I D g v V G l w b y B j Y W 1 i a W F k b y 5 7 c m k g L S B y L D E 5 f S Z x d W 9 0 O y w m c X V v d D t T Z W N 0 a W 9 u M S 9 y Z X N 1 b H R z X 2 x l b m d 0 a F 9 y Y W 5 k b 2 1 f M T U w X z A g O C 9 U a X B v I G N h b W J p Y W R v L n t y a S A t I G k s M j B 9 J n F 1 b 3 Q 7 L C Z x d W 9 0 O 1 N l Y 3 R p b 2 4 x L 3 J l c 3 V s d H N f b G V u Z 3 R o X 3 J h b m R v b V 8 x N T B f M C A 4 L 1 R p c G 8 g Y 2 F t Y m l h Z G 8 u e 3 J p I C 0 g c m k s M j F 9 J n F 1 b 3 Q 7 L C Z x d W 9 0 O 1 N l Y 3 R p b 2 4 x L 3 J l c 3 V s d H N f b G V u Z 3 R o X 3 J h b m R v b V 8 x N T B f M C A 4 L 1 R p c G 8 g Y 2 F t Y m l h Z G 8 u e 3 J p I C 0 g b y w y M n 0 m c X V v d D s s J n F 1 b 3 Q 7 U 2 V j d G l v b j E v c m V z d W x 0 c 1 9 s Z W 5 n d G h f c m F u Z G 9 t X z E 1 M F 8 w I D g v V G l w b y B j Y W 1 i a W F k b y 5 7 c m k g L S B y b y w y M 3 0 m c X V v d D s s J n F 1 b 3 Q 7 U 2 V j d G l v b j E v c m V z d W x 0 c 1 9 s Z W 5 n d G h f c m F u Z G 9 t X z E 1 M F 8 w I D g v V G l w b y B j Y W 1 i a W F k b y 5 7 b y A t I H M s M j R 9 J n F 1 b 3 Q 7 L C Z x d W 9 0 O 1 N l Y 3 R p b 2 4 x L 3 J l c 3 V s d H N f b G V u Z 3 R o X 3 J h b m R v b V 8 x N T B f M C A 4 L 1 R p c G 8 g Y 2 F t Y m l h Z G 8 u e 2 8 g L S B y L D I 1 f S Z x d W 9 0 O y w m c X V v d D t T Z W N 0 a W 9 u M S 9 y Z X N 1 b H R z X 2 x l b m d 0 a F 9 y Y W 5 k b 2 1 f M T U w X z A g O C 9 U a X B v I G N h b W J p Y W R v L n t v I C 0 g a S w y N n 0 m c X V v d D s s J n F 1 b 3 Q 7 U 2 V j d G l v b j E v c m V z d W x 0 c 1 9 s Z W 5 n d G h f c m F u Z G 9 t X z E 1 M F 8 w I D g v V G l w b y B j Y W 1 i a W F k b y 5 7 b y A t I H J p L D I 3 f S Z x d W 9 0 O y w m c X V v d D t T Z W N 0 a W 9 u M S 9 y Z X N 1 b H R z X 2 x l b m d 0 a F 9 y Y W 5 k b 2 1 f M T U w X z A g O C 9 U a X B v I G N h b W J p Y W R v L n t v I C 0 g b y w y O H 0 m c X V v d D s s J n F 1 b 3 Q 7 U 2 V j d G l v b j E v c m V z d W x 0 c 1 9 s Z W 5 n d G h f c m F u Z G 9 t X z E 1 M F 8 w I D g v V G l w b y B j Y W 1 i a W F k b y 5 7 b y A t I H J v L D I 5 f S Z x d W 9 0 O y w m c X V v d D t T Z W N 0 a W 9 u M S 9 y Z X N 1 b H R z X 2 x l b m d 0 a F 9 y Y W 5 k b 2 1 f M T U w X z A g O C 9 U a X B v I G N h b W J p Y W R v L n t y b y A t I H M s M z B 9 J n F 1 b 3 Q 7 L C Z x d W 9 0 O 1 N l Y 3 R p b 2 4 x L 3 J l c 3 V s d H N f b G V u Z 3 R o X 3 J h b m R v b V 8 x N T B f M C A 4 L 1 R p c G 8 g Y 2 F t Y m l h Z G 8 u e 3 J v I C 0 g c i w z M X 0 m c X V v d D s s J n F 1 b 3 Q 7 U 2 V j d G l v b j E v c m V z d W x 0 c 1 9 s Z W 5 n d G h f c m F u Z G 9 t X z E 1 M F 8 w I D g v V G l w b y B j Y W 1 i a W F k b y 5 7 c m 8 g L S B p L D M y f S Z x d W 9 0 O y w m c X V v d D t T Z W N 0 a W 9 u M S 9 y Z X N 1 b H R z X 2 x l b m d 0 a F 9 y Y W 5 k b 2 1 f M T U w X z A g O C 9 U a X B v I G N h b W J p Y W R v L n t y b y A t I H J p L D M z f S Z x d W 9 0 O y w m c X V v d D t T Z W N 0 a W 9 u M S 9 y Z X N 1 b H R z X 2 x l b m d 0 a F 9 y Y W 5 k b 2 1 f M T U w X z A g O C 9 U a X B v I G N h b W J p Y W R v L n t y b y A t I G 8 s M z R 9 J n F 1 b 3 Q 7 L C Z x d W 9 0 O 1 N l Y 3 R p b 2 4 x L 3 J l c 3 V s d H N f b G V u Z 3 R o X 3 J h b m R v b V 8 x N T B f M C A 4 L 1 R p c G 8 g Y 2 F t Y m l h Z G 8 u e 3 J v I C 0 g c m 8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T U w X z A l M j A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N T B f M C U y M D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1 M F 8 w J T I w O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w H Q E a 5 y M 0 + E H q 5 g X H V c A w A A A A A C A A A A A A A Q Z g A A A A E A A C A A A A B T E h v r O X C z v 1 I 9 U Y Z T T 8 g 7 B 6 s r c v Y x z J Y R J u 7 / 1 d l C p w A A A A A O g A A A A A I A A C A A A A C J 6 0 K C g D G F x F 4 E d C 6 E D b B + L 6 4 k W E a U K O t k 3 X H t r H c 5 i F A A A A C w D l 3 m t D e K o t M a I 9 p U z d z c 9 q W L g V I I z n y n / R + H S 2 w 7 6 L T 5 s m k F 0 I J W r 1 W h T S W Z q p w L N t A n h w T 8 C o w G t c P u n S Q b n R X U v Y o 1 U 1 u E i l 7 l G I G T q k A A A A B 3 C Q P P x f t 0 s E 0 4 G A g 9 D O T c U d b w b P 3 l D H w I o H L Y l 4 6 F s V o s r j w S 8 + F N 1 A l S b g 9 d H 6 H J 1 A B s i / 1 r e N X e I 4 d F 9 Y t h < / D a t a M a s h u p > 
</file>

<file path=customXml/itemProps1.xml><?xml version="1.0" encoding="utf-8"?>
<ds:datastoreItem xmlns:ds="http://schemas.openxmlformats.org/officeDocument/2006/customXml" ds:itemID="{7B84F76B-97A6-4E1E-8A4F-A40B28577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150_0.2</vt:lpstr>
      <vt:lpstr>150_0.4</vt:lpstr>
      <vt:lpstr>150_0.6</vt:lpstr>
      <vt:lpstr>150_0.8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2020-11-11T17:22:38Z</dcterms:created>
  <dcterms:modified xsi:type="dcterms:W3CDTF">2020-11-12T19:52:18Z</dcterms:modified>
</cp:coreProperties>
</file>