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cro\OneDrive - Universidad de La Rioja\CARPETA DE TRABAJO\strategies_arbitrary_dvfield\results-length\results_length_random_200\"/>
    </mc:Choice>
  </mc:AlternateContent>
  <xr:revisionPtr revIDLastSave="130" documentId="8_{79C405C6-C40C-446C-B0D0-8FC9E19E3D3A}" xr6:coauthVersionLast="45" xr6:coauthVersionMax="45" xr10:uidLastSave="{B75B556A-D548-4744-B1AA-2BA4A4EE15AC}"/>
  <bookViews>
    <workbookView xWindow="990" yWindow="-120" windowWidth="19620" windowHeight="11760" activeTab="3" xr2:uid="{85B9B60C-77AF-42FC-A127-D06B86791BBA}"/>
  </bookViews>
  <sheets>
    <sheet name="200_0.2" sheetId="2" r:id="rId1"/>
    <sheet name="200_0.4" sheetId="3" r:id="rId2"/>
    <sheet name="200_0.6" sheetId="4" r:id="rId3"/>
    <sheet name="200_0.8" sheetId="5" r:id="rId4"/>
  </sheets>
  <definedNames>
    <definedName name="DatosExternos_1" localSheetId="0" hidden="1">'200_0.2'!$A$1:$AJ$21</definedName>
    <definedName name="DatosExternos_1" localSheetId="1" hidden="1">'200_0.4'!$A$1:$AJ$21</definedName>
    <definedName name="DatosExternos_1" localSheetId="2" hidden="1">'200_0.6'!$A$1:$AJ$21</definedName>
    <definedName name="DatosExternos_1" localSheetId="3" hidden="1">'200_0.8'!$A$1:$AJ$21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3" i="5" l="1"/>
  <c r="AL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23" i="5"/>
  <c r="AM23" i="4"/>
  <c r="AL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23" i="4"/>
  <c r="AM23" i="3"/>
  <c r="AL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23" i="3"/>
  <c r="AM23" i="2"/>
  <c r="AL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23" i="2"/>
  <c r="AJ44" i="2" l="1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J25" i="2"/>
  <c r="AJ46" i="2" s="1"/>
  <c r="AI25" i="2"/>
  <c r="AI46" i="2" s="1"/>
  <c r="AH25" i="2"/>
  <c r="AH46" i="2" s="1"/>
  <c r="AG25" i="2"/>
  <c r="AG46" i="2" s="1"/>
  <c r="AF25" i="2"/>
  <c r="AF46" i="2" s="1"/>
  <c r="AE25" i="2"/>
  <c r="AE46" i="2" s="1"/>
  <c r="AD25" i="2"/>
  <c r="AD46" i="2" s="1"/>
  <c r="AC25" i="2"/>
  <c r="AC46" i="2" s="1"/>
  <c r="AB25" i="2"/>
  <c r="AB46" i="2" s="1"/>
  <c r="AA25" i="2"/>
  <c r="AA46" i="2" s="1"/>
  <c r="Z25" i="2"/>
  <c r="Z46" i="2" s="1"/>
  <c r="Y25" i="2"/>
  <c r="Y46" i="2" s="1"/>
  <c r="X25" i="2"/>
  <c r="X46" i="2" s="1"/>
  <c r="W25" i="2"/>
  <c r="W46" i="2" s="1"/>
  <c r="V25" i="2"/>
  <c r="V46" i="2" s="1"/>
  <c r="U25" i="2"/>
  <c r="U46" i="2" s="1"/>
  <c r="T25" i="2"/>
  <c r="T46" i="2" s="1"/>
  <c r="S25" i="2"/>
  <c r="S46" i="2" s="1"/>
  <c r="R25" i="2"/>
  <c r="R46" i="2" s="1"/>
  <c r="Q25" i="2"/>
  <c r="Q46" i="2" s="1"/>
  <c r="P25" i="2"/>
  <c r="P46" i="2" s="1"/>
  <c r="O25" i="2"/>
  <c r="O46" i="2" s="1"/>
  <c r="N25" i="2"/>
  <c r="N46" i="2" s="1"/>
  <c r="M25" i="2"/>
  <c r="M46" i="2" s="1"/>
  <c r="L25" i="2"/>
  <c r="L46" i="2" s="1"/>
  <c r="K25" i="2"/>
  <c r="K46" i="2" s="1"/>
  <c r="J25" i="2"/>
  <c r="J46" i="2" s="1"/>
  <c r="I25" i="2"/>
  <c r="I46" i="2" s="1"/>
  <c r="H25" i="2"/>
  <c r="H46" i="2" s="1"/>
  <c r="G25" i="2"/>
  <c r="G46" i="2" s="1"/>
  <c r="F25" i="2"/>
  <c r="F46" i="2" s="1"/>
  <c r="E25" i="2"/>
  <c r="E46" i="2" s="1"/>
  <c r="D25" i="2"/>
  <c r="D46" i="2" s="1"/>
  <c r="C25" i="2"/>
  <c r="C46" i="2" s="1"/>
  <c r="B25" i="2"/>
  <c r="B46" i="2" s="1"/>
  <c r="A25" i="2"/>
  <c r="A46" i="2" s="1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J25" i="3"/>
  <c r="AJ46" i="3" s="1"/>
  <c r="AI25" i="3"/>
  <c r="AI46" i="3" s="1"/>
  <c r="AH25" i="3"/>
  <c r="AH46" i="3" s="1"/>
  <c r="AG25" i="3"/>
  <c r="AG46" i="3" s="1"/>
  <c r="AF25" i="3"/>
  <c r="AF46" i="3" s="1"/>
  <c r="AE25" i="3"/>
  <c r="AE46" i="3" s="1"/>
  <c r="AD25" i="3"/>
  <c r="AD46" i="3" s="1"/>
  <c r="AC25" i="3"/>
  <c r="AC46" i="3" s="1"/>
  <c r="AB25" i="3"/>
  <c r="AB46" i="3" s="1"/>
  <c r="AA25" i="3"/>
  <c r="AA46" i="3" s="1"/>
  <c r="Z25" i="3"/>
  <c r="Z46" i="3" s="1"/>
  <c r="Y25" i="3"/>
  <c r="Y46" i="3" s="1"/>
  <c r="X25" i="3"/>
  <c r="X46" i="3" s="1"/>
  <c r="W25" i="3"/>
  <c r="W46" i="3" s="1"/>
  <c r="V25" i="3"/>
  <c r="V46" i="3" s="1"/>
  <c r="U25" i="3"/>
  <c r="U46" i="3" s="1"/>
  <c r="T25" i="3"/>
  <c r="T46" i="3" s="1"/>
  <c r="S25" i="3"/>
  <c r="S46" i="3" s="1"/>
  <c r="R25" i="3"/>
  <c r="R46" i="3" s="1"/>
  <c r="Q25" i="3"/>
  <c r="Q46" i="3" s="1"/>
  <c r="P25" i="3"/>
  <c r="P46" i="3" s="1"/>
  <c r="O25" i="3"/>
  <c r="O46" i="3" s="1"/>
  <c r="N25" i="3"/>
  <c r="N46" i="3" s="1"/>
  <c r="M25" i="3"/>
  <c r="M46" i="3" s="1"/>
  <c r="L25" i="3"/>
  <c r="L46" i="3" s="1"/>
  <c r="K25" i="3"/>
  <c r="K46" i="3" s="1"/>
  <c r="J25" i="3"/>
  <c r="J46" i="3" s="1"/>
  <c r="I25" i="3"/>
  <c r="I46" i="3" s="1"/>
  <c r="H25" i="3"/>
  <c r="H46" i="3" s="1"/>
  <c r="G25" i="3"/>
  <c r="G46" i="3" s="1"/>
  <c r="F25" i="3"/>
  <c r="F46" i="3" s="1"/>
  <c r="E25" i="3"/>
  <c r="E46" i="3" s="1"/>
  <c r="D25" i="3"/>
  <c r="D46" i="3" s="1"/>
  <c r="C25" i="3"/>
  <c r="C46" i="3" s="1"/>
  <c r="B25" i="3"/>
  <c r="B46" i="3" s="1"/>
  <c r="A25" i="3"/>
  <c r="A46" i="3" s="1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J25" i="4"/>
  <c r="AJ46" i="4" s="1"/>
  <c r="AI25" i="4"/>
  <c r="AI46" i="4" s="1"/>
  <c r="AH25" i="4"/>
  <c r="AH46" i="4" s="1"/>
  <c r="AG25" i="4"/>
  <c r="AG46" i="4" s="1"/>
  <c r="AF25" i="4"/>
  <c r="AF46" i="4" s="1"/>
  <c r="AE25" i="4"/>
  <c r="AE46" i="4" s="1"/>
  <c r="AD25" i="4"/>
  <c r="AD46" i="4" s="1"/>
  <c r="AC25" i="4"/>
  <c r="AC46" i="4" s="1"/>
  <c r="AB25" i="4"/>
  <c r="AB46" i="4" s="1"/>
  <c r="AA25" i="4"/>
  <c r="AA46" i="4" s="1"/>
  <c r="Z25" i="4"/>
  <c r="Z46" i="4" s="1"/>
  <c r="Y25" i="4"/>
  <c r="Y46" i="4" s="1"/>
  <c r="X25" i="4"/>
  <c r="X46" i="4" s="1"/>
  <c r="W25" i="4"/>
  <c r="W46" i="4" s="1"/>
  <c r="V25" i="4"/>
  <c r="V46" i="4" s="1"/>
  <c r="U25" i="4"/>
  <c r="U46" i="4" s="1"/>
  <c r="T25" i="4"/>
  <c r="T46" i="4" s="1"/>
  <c r="S25" i="4"/>
  <c r="S46" i="4" s="1"/>
  <c r="R25" i="4"/>
  <c r="R46" i="4" s="1"/>
  <c r="Q25" i="4"/>
  <c r="Q46" i="4" s="1"/>
  <c r="P25" i="4"/>
  <c r="P46" i="4" s="1"/>
  <c r="O25" i="4"/>
  <c r="O46" i="4" s="1"/>
  <c r="N25" i="4"/>
  <c r="N46" i="4" s="1"/>
  <c r="M25" i="4"/>
  <c r="M46" i="4" s="1"/>
  <c r="L25" i="4"/>
  <c r="L46" i="4" s="1"/>
  <c r="K25" i="4"/>
  <c r="K46" i="4" s="1"/>
  <c r="J25" i="4"/>
  <c r="J46" i="4" s="1"/>
  <c r="I25" i="4"/>
  <c r="I46" i="4" s="1"/>
  <c r="H25" i="4"/>
  <c r="H46" i="4" s="1"/>
  <c r="G25" i="4"/>
  <c r="G46" i="4" s="1"/>
  <c r="F25" i="4"/>
  <c r="F46" i="4" s="1"/>
  <c r="E25" i="4"/>
  <c r="E46" i="4" s="1"/>
  <c r="D25" i="4"/>
  <c r="D46" i="4" s="1"/>
  <c r="C25" i="4"/>
  <c r="C46" i="4" s="1"/>
  <c r="B25" i="4"/>
  <c r="B46" i="4" s="1"/>
  <c r="A25" i="4"/>
  <c r="A46" i="4" s="1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J25" i="5"/>
  <c r="AJ46" i="5" s="1"/>
  <c r="AI25" i="5"/>
  <c r="AI46" i="5" s="1"/>
  <c r="AH25" i="5"/>
  <c r="AH46" i="5" s="1"/>
  <c r="AG25" i="5"/>
  <c r="AG46" i="5" s="1"/>
  <c r="AF25" i="5"/>
  <c r="AF46" i="5" s="1"/>
  <c r="AE25" i="5"/>
  <c r="AE46" i="5" s="1"/>
  <c r="AD25" i="5"/>
  <c r="AD46" i="5" s="1"/>
  <c r="AC25" i="5"/>
  <c r="AC46" i="5" s="1"/>
  <c r="AB25" i="5"/>
  <c r="AB46" i="5" s="1"/>
  <c r="AA25" i="5"/>
  <c r="AA46" i="5" s="1"/>
  <c r="Z25" i="5"/>
  <c r="Z46" i="5" s="1"/>
  <c r="Y25" i="5"/>
  <c r="Y46" i="5" s="1"/>
  <c r="X25" i="5"/>
  <c r="X46" i="5" s="1"/>
  <c r="W25" i="5"/>
  <c r="W46" i="5" s="1"/>
  <c r="V25" i="5"/>
  <c r="V46" i="5" s="1"/>
  <c r="U25" i="5"/>
  <c r="U46" i="5" s="1"/>
  <c r="T25" i="5"/>
  <c r="T46" i="5" s="1"/>
  <c r="S25" i="5"/>
  <c r="S46" i="5" s="1"/>
  <c r="R25" i="5"/>
  <c r="R46" i="5" s="1"/>
  <c r="Q25" i="5"/>
  <c r="Q46" i="5" s="1"/>
  <c r="P25" i="5"/>
  <c r="P46" i="5" s="1"/>
  <c r="O25" i="5"/>
  <c r="O46" i="5" s="1"/>
  <c r="N25" i="5"/>
  <c r="N46" i="5" s="1"/>
  <c r="M25" i="5"/>
  <c r="M46" i="5" s="1"/>
  <c r="L25" i="5"/>
  <c r="L46" i="5" s="1"/>
  <c r="K25" i="5"/>
  <c r="K46" i="5" s="1"/>
  <c r="J25" i="5"/>
  <c r="J46" i="5" s="1"/>
  <c r="I25" i="5"/>
  <c r="I46" i="5" s="1"/>
  <c r="H25" i="5"/>
  <c r="H46" i="5" s="1"/>
  <c r="G25" i="5"/>
  <c r="G46" i="5" s="1"/>
  <c r="F25" i="5"/>
  <c r="F46" i="5" s="1"/>
  <c r="E25" i="5"/>
  <c r="E46" i="5" s="1"/>
  <c r="D25" i="5"/>
  <c r="D46" i="5" s="1"/>
  <c r="C25" i="5"/>
  <c r="C46" i="5" s="1"/>
  <c r="B25" i="5"/>
  <c r="B46" i="5" s="1"/>
  <c r="A25" i="5"/>
  <c r="A46" i="5" s="1"/>
  <c r="AL3" i="2" l="1"/>
  <c r="AM3" i="2"/>
  <c r="AL4" i="2"/>
  <c r="AM4" i="2"/>
  <c r="AL5" i="2"/>
  <c r="AM5" i="2"/>
  <c r="AL6" i="2"/>
  <c r="AM6" i="2"/>
  <c r="AL7" i="2"/>
  <c r="AM7" i="2"/>
  <c r="AL8" i="2"/>
  <c r="AM8" i="2"/>
  <c r="AL9" i="2"/>
  <c r="AM9" i="2"/>
  <c r="AL10" i="2"/>
  <c r="AM10" i="2"/>
  <c r="AL11" i="2"/>
  <c r="AM11" i="2"/>
  <c r="AL12" i="2"/>
  <c r="AM12" i="2"/>
  <c r="AL13" i="2"/>
  <c r="AM13" i="2"/>
  <c r="AL14" i="2"/>
  <c r="AM14" i="2"/>
  <c r="AL15" i="2"/>
  <c r="AM15" i="2"/>
  <c r="AL16" i="2"/>
  <c r="AM16" i="2"/>
  <c r="AL17" i="2"/>
  <c r="AM17" i="2"/>
  <c r="AL18" i="2"/>
  <c r="AM18" i="2"/>
  <c r="AL19" i="2"/>
  <c r="AM19" i="2"/>
  <c r="AL20" i="2"/>
  <c r="AM20" i="2"/>
  <c r="AL21" i="2"/>
  <c r="AM21" i="2"/>
  <c r="AM2" i="2"/>
  <c r="AL2" i="2"/>
  <c r="AL3" i="3"/>
  <c r="AM3" i="3"/>
  <c r="AL4" i="3"/>
  <c r="AM4" i="3"/>
  <c r="AL5" i="3"/>
  <c r="AM5" i="3"/>
  <c r="AL6" i="3"/>
  <c r="AM6" i="3"/>
  <c r="AL7" i="3"/>
  <c r="AM7" i="3"/>
  <c r="AL8" i="3"/>
  <c r="AM8" i="3"/>
  <c r="AL9" i="3"/>
  <c r="AM9" i="3"/>
  <c r="AL10" i="3"/>
  <c r="AM10" i="3"/>
  <c r="AL11" i="3"/>
  <c r="AM11" i="3"/>
  <c r="AL12" i="3"/>
  <c r="AM12" i="3"/>
  <c r="AL13" i="3"/>
  <c r="AM13" i="3"/>
  <c r="AL14" i="3"/>
  <c r="AM14" i="3"/>
  <c r="AL15" i="3"/>
  <c r="AM15" i="3"/>
  <c r="AL16" i="3"/>
  <c r="AM16" i="3"/>
  <c r="AL17" i="3"/>
  <c r="AM17" i="3"/>
  <c r="AL18" i="3"/>
  <c r="AM18" i="3"/>
  <c r="AL19" i="3"/>
  <c r="AM19" i="3"/>
  <c r="AL20" i="3"/>
  <c r="AM20" i="3"/>
  <c r="AL21" i="3"/>
  <c r="AM21" i="3"/>
  <c r="AM2" i="3"/>
  <c r="AL2" i="3"/>
  <c r="AL3" i="4"/>
  <c r="AM3" i="4"/>
  <c r="AL4" i="4"/>
  <c r="AM4" i="4"/>
  <c r="AL5" i="4"/>
  <c r="AM5" i="4"/>
  <c r="AL6" i="4"/>
  <c r="AM6" i="4"/>
  <c r="AL7" i="4"/>
  <c r="AM7" i="4"/>
  <c r="AL8" i="4"/>
  <c r="AM8" i="4"/>
  <c r="AL9" i="4"/>
  <c r="AM9" i="4"/>
  <c r="AL10" i="4"/>
  <c r="AM10" i="4"/>
  <c r="AL11" i="4"/>
  <c r="AM11" i="4"/>
  <c r="AL12" i="4"/>
  <c r="AM12" i="4"/>
  <c r="AL13" i="4"/>
  <c r="AM13" i="4"/>
  <c r="AL14" i="4"/>
  <c r="AM14" i="4"/>
  <c r="AL15" i="4"/>
  <c r="AM15" i="4"/>
  <c r="AL16" i="4"/>
  <c r="AM16" i="4"/>
  <c r="AL17" i="4"/>
  <c r="AM17" i="4"/>
  <c r="AL18" i="4"/>
  <c r="AM18" i="4"/>
  <c r="AL19" i="4"/>
  <c r="AM19" i="4"/>
  <c r="AL20" i="4"/>
  <c r="AM20" i="4"/>
  <c r="AL21" i="4"/>
  <c r="AM21" i="4"/>
  <c r="AM2" i="4"/>
  <c r="AL2" i="4"/>
  <c r="AL21" i="5"/>
  <c r="AL3" i="5"/>
  <c r="AM3" i="5"/>
  <c r="AL4" i="5"/>
  <c r="AM4" i="5"/>
  <c r="AL5" i="5"/>
  <c r="AM5" i="5"/>
  <c r="AL6" i="5"/>
  <c r="AM6" i="5"/>
  <c r="AL7" i="5"/>
  <c r="AM7" i="5"/>
  <c r="AL8" i="5"/>
  <c r="AM8" i="5"/>
  <c r="AL9" i="5"/>
  <c r="AM9" i="5"/>
  <c r="AL10" i="5"/>
  <c r="AM10" i="5"/>
  <c r="AL11" i="5"/>
  <c r="AM11" i="5"/>
  <c r="AL12" i="5"/>
  <c r="AM12" i="5"/>
  <c r="AL13" i="5"/>
  <c r="AM13" i="5"/>
  <c r="AL14" i="5"/>
  <c r="AM14" i="5"/>
  <c r="AL15" i="5"/>
  <c r="AM15" i="5"/>
  <c r="AL16" i="5"/>
  <c r="AM16" i="5"/>
  <c r="AL17" i="5"/>
  <c r="AM17" i="5"/>
  <c r="AL18" i="5"/>
  <c r="AM18" i="5"/>
  <c r="AL19" i="5"/>
  <c r="AM19" i="5"/>
  <c r="AL20" i="5"/>
  <c r="AM20" i="5"/>
  <c r="AM21" i="5"/>
  <c r="AM2" i="5"/>
  <c r="AL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C9644B-7D5A-4ED9-9CBF-1F532AC21545}" keepAlive="1" name="Consulta - results_length_random_200_0 2" description="Conexión a la consulta 'results_length_random_200_0 2' en el libro." type="5" refreshedVersion="6" background="1" saveData="1">
    <dbPr connection="Provider=Microsoft.Mashup.OleDb.1;Data Source=$Workbook$;Location=results_length_random_200_0 2;Extended Properties=&quot;&quot;" command="SELECT * FROM [results_length_random_200_0 2]"/>
  </connection>
  <connection id="2" xr16:uid="{F1D09168-3241-4962-91CE-CFA4C3D5A747}" keepAlive="1" name="Consulta - results_length_random_200_0 4" description="Conexión a la consulta 'results_length_random_200_0 4' en el libro." type="5" refreshedVersion="6" background="1" saveData="1">
    <dbPr connection="Provider=Microsoft.Mashup.OleDb.1;Data Source=$Workbook$;Location=results_length_random_200_0 4;Extended Properties=&quot;&quot;" command="SELECT * FROM [results_length_random_200_0 4]"/>
  </connection>
  <connection id="3" xr16:uid="{F0DB80E2-2ECF-4B6C-BDF9-4F89593D5C04}" keepAlive="1" name="Consulta - results_length_random_200_0 6" description="Conexión a la consulta 'results_length_random_200_0 6' en el libro." type="5" refreshedVersion="6" background="1" saveData="1">
    <dbPr connection="Provider=Microsoft.Mashup.OleDb.1;Data Source=$Workbook$;Location=results_length_random_200_0 6;Extended Properties=&quot;&quot;" command="SELECT * FROM [results_length_random_200_0 6]"/>
  </connection>
  <connection id="4" xr16:uid="{71E2289E-960C-40A8-AD71-8FB65EF3E4B2}" keepAlive="1" name="Consulta - results_length_random_200_0 8" description="Conexión a la consulta 'results_length_random_200_0 8' en el libro." type="5" refreshedVersion="6" background="1" saveData="1">
    <dbPr connection="Provider=Microsoft.Mashup.OleDb.1;Data Source=$Workbook$;Location=results_length_random_200_0 8;Extended Properties=&quot;&quot;" command="SELECT * FROM [results_length_random_200_0 8]"/>
  </connection>
</connections>
</file>

<file path=xl/sharedStrings.xml><?xml version="1.0" encoding="utf-8"?>
<sst xmlns="http://schemas.openxmlformats.org/spreadsheetml/2006/main" count="156" uniqueCount="39">
  <si>
    <t>s - s</t>
  </si>
  <si>
    <t>s - r</t>
  </si>
  <si>
    <t>s - i</t>
  </si>
  <si>
    <t>s - ri</t>
  </si>
  <si>
    <t>s - o</t>
  </si>
  <si>
    <t>s - ro</t>
  </si>
  <si>
    <t>r - s</t>
  </si>
  <si>
    <t>r - r</t>
  </si>
  <si>
    <t>r - i</t>
  </si>
  <si>
    <t>r - ri</t>
  </si>
  <si>
    <t>r - o</t>
  </si>
  <si>
    <t>r - ro</t>
  </si>
  <si>
    <t>i - s</t>
  </si>
  <si>
    <t>i - r</t>
  </si>
  <si>
    <t>i - i</t>
  </si>
  <si>
    <t>i - ri</t>
  </si>
  <si>
    <t>i - o</t>
  </si>
  <si>
    <t>i - ro</t>
  </si>
  <si>
    <t>ri - s</t>
  </si>
  <si>
    <t>ri - r</t>
  </si>
  <si>
    <t>ri - i</t>
  </si>
  <si>
    <t>ri - ri</t>
  </si>
  <si>
    <t>ri - o</t>
  </si>
  <si>
    <t>ri - ro</t>
  </si>
  <si>
    <t>o - s</t>
  </si>
  <si>
    <t>o - r</t>
  </si>
  <si>
    <t>o - i</t>
  </si>
  <si>
    <t>o - ri</t>
  </si>
  <si>
    <t>o - o</t>
  </si>
  <si>
    <t>o - ro</t>
  </si>
  <si>
    <t>ro - s</t>
  </si>
  <si>
    <t>ro - r</t>
  </si>
  <si>
    <t>ro - i</t>
  </si>
  <si>
    <t>ro - ri</t>
  </si>
  <si>
    <t>ro - o</t>
  </si>
  <si>
    <t>ro - ro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</si>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</sst>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DBDA5E1-7F45-4EC0-81C2-0060ABEDE02B}" autoFormatId="16" applyNumberFormats="0" applyBorderFormats="0" applyFontFormats="0" applyPatternFormats="0" applyAlignmentFormats="0" applyWidthHeightFormats="0">
  <queryTableRefresh nextId="37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9F88732-6C33-42F8-A18B-ED84A2B47231}" autoFormatId="16" applyNumberFormats="0" applyBorderFormats="0" applyFontFormats="0" applyPatternFormats="0" applyAlignmentFormats="0" applyWidthHeightFormats="0">
  <queryTableRefresh nextId="37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9E80316F-6BB2-4F34-8149-982F015B2653}" autoFormatId="16" applyNumberFormats="0" applyBorderFormats="0" applyFontFormats="0" applyPatternFormats="0" applyAlignmentFormats="0" applyWidthHeightFormats="0">
  <queryTableRefresh nextId="37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BDC6C6B-2CED-4350-A30E-BD478ABEE8EB}" autoFormatId="16" applyNumberFormats="0" applyBorderFormats="0" applyFontFormats="0" applyPatternFormats="0" applyAlignmentFormats="0" applyWidthHeightFormats="0">
  <queryTableRefresh nextId="37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641C0F-B735-46D6-9438-3227272DCECB}" name="results_length_random_200_0_2" displayName="results_length_random_200_0_2" ref="A1:AJ21" tableType="queryTable" totalsRowShown="0">
  <autoFilter ref="A1:AJ21" xr:uid="{07A2E4B6-6521-45AF-9E3C-AB2A375E54B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7C28A7D4-F883-4EE7-B3C1-FE2089A9493C}" uniqueName="1" name="s - s" queryTableFieldId="1"/>
    <tableColumn id="2" xr3:uid="{4FF4686A-E6AA-4E0B-B654-CF1A4359C15D}" uniqueName="2" name="s - r" queryTableFieldId="2"/>
    <tableColumn id="3" xr3:uid="{F0C9FF3F-1710-43DE-BC0F-5FF019B06BD0}" uniqueName="3" name="s - i" queryTableFieldId="3"/>
    <tableColumn id="4" xr3:uid="{D7C4B8EB-CDAC-4F46-86EA-F4FA342332B1}" uniqueName="4" name="s - ri" queryTableFieldId="4"/>
    <tableColumn id="5" xr3:uid="{C0A887BD-5CF0-4CB3-856B-C1CEC40BDEE8}" uniqueName="5" name="s - o" queryTableFieldId="5"/>
    <tableColumn id="6" xr3:uid="{F192A8FB-E33D-418D-9DFC-315340035CF5}" uniqueName="6" name="s - ro" queryTableFieldId="6"/>
    <tableColumn id="7" xr3:uid="{82D71019-016F-45E7-A5CC-172E946CDF14}" uniqueName="7" name="r - s" queryTableFieldId="7"/>
    <tableColumn id="8" xr3:uid="{10497C02-2891-4A0B-968A-EBF034CE47A0}" uniqueName="8" name="r - r" queryTableFieldId="8"/>
    <tableColumn id="9" xr3:uid="{47843BB7-DFF8-41F6-BFB2-BCFCA2F3C723}" uniqueName="9" name="r - i" queryTableFieldId="9"/>
    <tableColumn id="10" xr3:uid="{46A8A105-5FE4-4314-8EDF-D67F75D6D810}" uniqueName="10" name="r - ri" queryTableFieldId="10"/>
    <tableColumn id="11" xr3:uid="{BAC41A41-6821-4CF2-B680-6A2FC92825AB}" uniqueName="11" name="r - o" queryTableFieldId="11"/>
    <tableColumn id="12" xr3:uid="{871B9497-7AC6-4524-9284-E1B5A5FDB164}" uniqueName="12" name="r - ro" queryTableFieldId="12"/>
    <tableColumn id="13" xr3:uid="{EB843311-E7D9-41E1-A2E1-A5CF92A04AB8}" uniqueName="13" name="i - s" queryTableFieldId="13"/>
    <tableColumn id="14" xr3:uid="{46BA4A5A-261F-4129-A666-899B55AA1D43}" uniqueName="14" name="i - r" queryTableFieldId="14"/>
    <tableColumn id="15" xr3:uid="{D731CEC0-384A-4B43-9901-2299DA6A1C14}" uniqueName="15" name="i - i" queryTableFieldId="15"/>
    <tableColumn id="16" xr3:uid="{959E75C5-10C9-4B63-8C9D-6D8341B3C373}" uniqueName="16" name="i - ri" queryTableFieldId="16"/>
    <tableColumn id="17" xr3:uid="{1F73D342-58B9-4154-BF77-755C352C9249}" uniqueName="17" name="i - o" queryTableFieldId="17"/>
    <tableColumn id="18" xr3:uid="{115FA379-5000-428D-995F-502E0FB68C32}" uniqueName="18" name="i - ro" queryTableFieldId="18"/>
    <tableColumn id="19" xr3:uid="{A7C612C9-55AC-4067-9309-97680069C3C7}" uniqueName="19" name="ri - s" queryTableFieldId="19"/>
    <tableColumn id="20" xr3:uid="{0090178C-02DA-490B-A5E5-E67C3B4CE7D9}" uniqueName="20" name="ri - r" queryTableFieldId="20"/>
    <tableColumn id="21" xr3:uid="{BAE783EC-A97E-4937-ACD4-4C4AFA782A2C}" uniqueName="21" name="ri - i" queryTableFieldId="21"/>
    <tableColumn id="22" xr3:uid="{93B11CAA-682E-4406-BAFE-AA56C7210CF6}" uniqueName="22" name="ri - ri" queryTableFieldId="22"/>
    <tableColumn id="23" xr3:uid="{65452C85-02F2-4984-8C52-D3FF85C92D27}" uniqueName="23" name="ri - o" queryTableFieldId="23"/>
    <tableColumn id="24" xr3:uid="{BE97C5ED-75E0-4838-97DA-C72C0C18B54D}" uniqueName="24" name="ri - ro" queryTableFieldId="24"/>
    <tableColumn id="25" xr3:uid="{FC09A6F4-EFEB-49D0-B382-E40FB4ACA3BB}" uniqueName="25" name="o - s" queryTableFieldId="25"/>
    <tableColumn id="26" xr3:uid="{4FE542DB-6626-4FC1-988A-22E4C4B06260}" uniqueName="26" name="o - r" queryTableFieldId="26"/>
    <tableColumn id="27" xr3:uid="{0474545B-34D9-4E75-8F33-FB660D4B2F4B}" uniqueName="27" name="o - i" queryTableFieldId="27"/>
    <tableColumn id="28" xr3:uid="{F7C83919-1072-41D8-ABFD-6E70D0A441D5}" uniqueName="28" name="o - ri" queryTableFieldId="28"/>
    <tableColumn id="29" xr3:uid="{6F56B603-1208-425D-8789-B94114577D6C}" uniqueName="29" name="o - o" queryTableFieldId="29"/>
    <tableColumn id="30" xr3:uid="{45A19A6F-EF95-4050-AB85-E1B71E323B9D}" uniqueName="30" name="o - ro" queryTableFieldId="30"/>
    <tableColumn id="31" xr3:uid="{59229C58-853D-4B35-A192-E8E5BEA99503}" uniqueName="31" name="ro - s" queryTableFieldId="31"/>
    <tableColumn id="32" xr3:uid="{2DD972EA-182A-44FD-8615-6971A5D5F2F7}" uniqueName="32" name="ro - r" queryTableFieldId="32"/>
    <tableColumn id="33" xr3:uid="{AD2A5CFE-F6D2-401C-9ACF-33E405A1CD28}" uniqueName="33" name="ro - i" queryTableFieldId="33"/>
    <tableColumn id="34" xr3:uid="{664A14AE-6E02-45BE-93EA-AE0737ABBFB3}" uniqueName="34" name="ro - ri" queryTableFieldId="34"/>
    <tableColumn id="35" xr3:uid="{6A61A3CD-642C-4C0C-989A-525BDA66A635}" uniqueName="35" name="ro - o" queryTableFieldId="35"/>
    <tableColumn id="36" xr3:uid="{BA76E341-62A7-445F-AD05-A2408DB58E59}" uniqueName="36" name="ro - ro" queryTableFieldId="36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ADAF4F-C96C-47F5-A548-203E309115B4}" name="results_length_random_200_0_4" displayName="results_length_random_200_0_4" ref="A1:AJ21" tableType="queryTable" totalsRowShown="0">
  <autoFilter ref="A1:AJ21" xr:uid="{168545F0-4D21-4474-9C86-0CC2BDE2AF1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9376E80F-61DC-4CBA-A720-60A2A3BD4583}" uniqueName="1" name="s - s" queryTableFieldId="1"/>
    <tableColumn id="2" xr3:uid="{D002E322-C448-499E-BE4A-231E57C45E59}" uniqueName="2" name="s - r" queryTableFieldId="2"/>
    <tableColumn id="3" xr3:uid="{6E8462DE-87B0-4C9C-8E7F-B3FD7B19A2BC}" uniqueName="3" name="s - i" queryTableFieldId="3"/>
    <tableColumn id="4" xr3:uid="{2D7A3EFC-F8E4-4B85-9115-5390E685A8B3}" uniqueName="4" name="s - ri" queryTableFieldId="4"/>
    <tableColumn id="5" xr3:uid="{7526C1AE-AB25-4178-B610-0827339246E1}" uniqueName="5" name="s - o" queryTableFieldId="5"/>
    <tableColumn id="6" xr3:uid="{A0070DA8-3C3B-4D90-A35D-62E0548960F3}" uniqueName="6" name="s - ro" queryTableFieldId="6"/>
    <tableColumn id="7" xr3:uid="{E7A63A4B-1BC7-4B67-8F99-9E5B709DAC75}" uniqueName="7" name="r - s" queryTableFieldId="7"/>
    <tableColumn id="8" xr3:uid="{EF7F22DA-6626-4EEC-98AC-E1AD34CEC642}" uniqueName="8" name="r - r" queryTableFieldId="8"/>
    <tableColumn id="9" xr3:uid="{CDD7B787-9717-417D-9AEA-BCA2ED17FE4E}" uniqueName="9" name="r - i" queryTableFieldId="9"/>
    <tableColumn id="10" xr3:uid="{07F75C37-D54A-4043-AACD-777AE254D282}" uniqueName="10" name="r - ri" queryTableFieldId="10"/>
    <tableColumn id="11" xr3:uid="{F87C5E32-9008-42F9-A987-3D4F42D9C35A}" uniqueName="11" name="r - o" queryTableFieldId="11"/>
    <tableColumn id="12" xr3:uid="{DAAC4733-F3FF-4969-B1BB-6B74876A25CF}" uniqueName="12" name="r - ro" queryTableFieldId="12"/>
    <tableColumn id="13" xr3:uid="{C52B8C6B-F253-4508-AC8A-FE9F5A3BF24F}" uniqueName="13" name="i - s" queryTableFieldId="13"/>
    <tableColumn id="14" xr3:uid="{F4A24712-59A0-4325-A17B-088AD0AA0D36}" uniqueName="14" name="i - r" queryTableFieldId="14"/>
    <tableColumn id="15" xr3:uid="{BFA7DB92-6B74-44FE-BCE1-0F6F11CC4373}" uniqueName="15" name="i - i" queryTableFieldId="15"/>
    <tableColumn id="16" xr3:uid="{77B4048A-C9F4-4143-9EBE-65A30A33EEAD}" uniqueName="16" name="i - ri" queryTableFieldId="16"/>
    <tableColumn id="17" xr3:uid="{F5E69E04-1D4E-46C2-8B2E-8537E876DB78}" uniqueName="17" name="i - o" queryTableFieldId="17"/>
    <tableColumn id="18" xr3:uid="{457FC47D-A43C-4A6C-AB3A-0FC08C5266F1}" uniqueName="18" name="i - ro" queryTableFieldId="18"/>
    <tableColumn id="19" xr3:uid="{F42D7D06-8BE9-4F11-8747-002855DDD757}" uniqueName="19" name="ri - s" queryTableFieldId="19"/>
    <tableColumn id="20" xr3:uid="{BCCD9C47-C17B-4BD6-B9DF-601ED80FBC65}" uniqueName="20" name="ri - r" queryTableFieldId="20"/>
    <tableColumn id="21" xr3:uid="{65024343-8430-46B8-9A9B-9DB91FE37781}" uniqueName="21" name="ri - i" queryTableFieldId="21"/>
    <tableColumn id="22" xr3:uid="{4F7566AE-2350-4FC0-A9ED-769974B87A8F}" uniqueName="22" name="ri - ri" queryTableFieldId="22"/>
    <tableColumn id="23" xr3:uid="{21F3D55A-FB16-41B4-968D-13D8EEB19510}" uniqueName="23" name="ri - o" queryTableFieldId="23"/>
    <tableColumn id="24" xr3:uid="{482D72EE-B0D4-4968-B9FC-0C015903E231}" uniqueName="24" name="ri - ro" queryTableFieldId="24"/>
    <tableColumn id="25" xr3:uid="{3ECFE916-CF0E-430B-9545-4905CE9D3728}" uniqueName="25" name="o - s" queryTableFieldId="25"/>
    <tableColumn id="26" xr3:uid="{B0B03ADE-A50F-4849-8A62-B2FB54C54C55}" uniqueName="26" name="o - r" queryTableFieldId="26"/>
    <tableColumn id="27" xr3:uid="{566B458A-1BFF-436F-B757-B990E902F64C}" uniqueName="27" name="o - i" queryTableFieldId="27"/>
    <tableColumn id="28" xr3:uid="{0B85BA7E-20D5-4227-8B77-451426DFDCF6}" uniqueName="28" name="o - ri" queryTableFieldId="28"/>
    <tableColumn id="29" xr3:uid="{003487C5-0BF1-418F-9B89-9355CFBF51D5}" uniqueName="29" name="o - o" queryTableFieldId="29"/>
    <tableColumn id="30" xr3:uid="{046F5289-AA6E-47EF-A35C-54C035C01BD7}" uniqueName="30" name="o - ro" queryTableFieldId="30"/>
    <tableColumn id="31" xr3:uid="{FA006854-8AD7-4EA8-A7B5-FD9BC28F0E4E}" uniqueName="31" name="ro - s" queryTableFieldId="31"/>
    <tableColumn id="32" xr3:uid="{DE169415-3106-4E53-A329-1A0B0FA53BA4}" uniqueName="32" name="ro - r" queryTableFieldId="32"/>
    <tableColumn id="33" xr3:uid="{768EC4AD-585D-45E9-9D33-80479C56BDE8}" uniqueName="33" name="ro - i" queryTableFieldId="33"/>
    <tableColumn id="34" xr3:uid="{E585EA6B-6866-460D-85EF-0C1A82703471}" uniqueName="34" name="ro - ri" queryTableFieldId="34"/>
    <tableColumn id="35" xr3:uid="{AD6BA1D1-FFCC-4A16-98F1-580BA75B7601}" uniqueName="35" name="ro - o" queryTableFieldId="35"/>
    <tableColumn id="36" xr3:uid="{FA6C7DE9-81AF-420E-A7BA-82CAA674A8B3}" uniqueName="36" name="ro - ro" queryTableFieldId="36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6FA699-B2FA-4457-86C3-74F381F3384C}" name="results_length_random_200_0_6" displayName="results_length_random_200_0_6" ref="A1:AJ21" tableType="queryTable" totalsRowShown="0">
  <autoFilter ref="A1:AJ21" xr:uid="{CA9C44C1-AB10-4FF1-A8B0-912AC4E669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43D0E776-EC4E-4356-ADC9-074097FA272E}" uniqueName="1" name="s - s" queryTableFieldId="1"/>
    <tableColumn id="2" xr3:uid="{4D39FFD5-C531-4575-94C8-FD890EE5C09A}" uniqueName="2" name="s - r" queryTableFieldId="2"/>
    <tableColumn id="3" xr3:uid="{22BBAB80-15E2-43D6-B2F8-A38324F6D0C4}" uniqueName="3" name="s - i" queryTableFieldId="3"/>
    <tableColumn id="4" xr3:uid="{028BA03C-EA83-4941-AD90-4F9C78DA3E4E}" uniqueName="4" name="s - ri" queryTableFieldId="4"/>
    <tableColumn id="5" xr3:uid="{8DF2EAA3-AA9A-4222-97F5-2AF474464C2C}" uniqueName="5" name="s - o" queryTableFieldId="5"/>
    <tableColumn id="6" xr3:uid="{D3D93E95-409F-4867-B928-D19AFA67880B}" uniqueName="6" name="s - ro" queryTableFieldId="6"/>
    <tableColumn id="7" xr3:uid="{10DDBBAE-EB69-402D-879A-3C601ECA9D05}" uniqueName="7" name="r - s" queryTableFieldId="7"/>
    <tableColumn id="8" xr3:uid="{FE1DABB6-1FEE-41F9-9AF9-D3CA663F3367}" uniqueName="8" name="r - r" queryTableFieldId="8"/>
    <tableColumn id="9" xr3:uid="{28746F0C-03F5-4D8F-917D-6377D20EE103}" uniqueName="9" name="r - i" queryTableFieldId="9"/>
    <tableColumn id="10" xr3:uid="{DB4E71DC-6467-4BA5-A88D-F7DF99F83A81}" uniqueName="10" name="r - ri" queryTableFieldId="10"/>
    <tableColumn id="11" xr3:uid="{3D91597F-F08B-40B7-8090-318150A2F671}" uniqueName="11" name="r - o" queryTableFieldId="11"/>
    <tableColumn id="12" xr3:uid="{0586EB90-DD54-45EE-9FE1-7E3CD80D565B}" uniqueName="12" name="r - ro" queryTableFieldId="12"/>
    <tableColumn id="13" xr3:uid="{7A02A349-81A0-44A0-B118-9357C587FAC3}" uniqueName="13" name="i - s" queryTableFieldId="13"/>
    <tableColumn id="14" xr3:uid="{7D6B28F9-DB50-4B03-99BA-2A28306D5AC9}" uniqueName="14" name="i - r" queryTableFieldId="14"/>
    <tableColumn id="15" xr3:uid="{8F7FEB04-A1D8-4C0A-97CF-AADC2494AB16}" uniqueName="15" name="i - i" queryTableFieldId="15"/>
    <tableColumn id="16" xr3:uid="{1D69752B-BDDE-407D-BE15-BB1D3863A990}" uniqueName="16" name="i - ri" queryTableFieldId="16"/>
    <tableColumn id="17" xr3:uid="{DA676439-93FB-4C66-9362-C89584C1761D}" uniqueName="17" name="i - o" queryTableFieldId="17"/>
    <tableColumn id="18" xr3:uid="{DEC38F5D-D183-4D8E-AA30-9F365FED9DB9}" uniqueName="18" name="i - ro" queryTableFieldId="18"/>
    <tableColumn id="19" xr3:uid="{267D2E82-420E-496C-B8FC-172F1B153E69}" uniqueName="19" name="ri - s" queryTableFieldId="19"/>
    <tableColumn id="20" xr3:uid="{F2328346-4CBB-4221-9D15-281AA05D0D6F}" uniqueName="20" name="ri - r" queryTableFieldId="20"/>
    <tableColumn id="21" xr3:uid="{C6CC7430-1FB8-42A8-9998-D606C468BE25}" uniqueName="21" name="ri - i" queryTableFieldId="21"/>
    <tableColumn id="22" xr3:uid="{6696CD08-FFF4-4832-BD8F-4DC4C0DEAFDE}" uniqueName="22" name="ri - ri" queryTableFieldId="22"/>
    <tableColumn id="23" xr3:uid="{D3C12572-9CD8-4FE9-8AC7-E885EF1BCF70}" uniqueName="23" name="ri - o" queryTableFieldId="23"/>
    <tableColumn id="24" xr3:uid="{7725E2A8-6888-4F10-9200-B1A9BAFB2B7E}" uniqueName="24" name="ri - ro" queryTableFieldId="24"/>
    <tableColumn id="25" xr3:uid="{D0C9A0A6-55EE-463C-B8F8-7807FEDB02BD}" uniqueName="25" name="o - s" queryTableFieldId="25"/>
    <tableColumn id="26" xr3:uid="{C6C95A08-E004-432D-A86E-78ABFD62CAFD}" uniqueName="26" name="o - r" queryTableFieldId="26"/>
    <tableColumn id="27" xr3:uid="{BE54EC67-331F-47E8-82FC-4C1410619430}" uniqueName="27" name="o - i" queryTableFieldId="27"/>
    <tableColumn id="28" xr3:uid="{75863A7E-2ABA-4F95-8AEF-CE25A15C8E82}" uniqueName="28" name="o - ri" queryTableFieldId="28"/>
    <tableColumn id="29" xr3:uid="{2C0F867C-2C13-4C5A-AB93-F435F8A2C179}" uniqueName="29" name="o - o" queryTableFieldId="29"/>
    <tableColumn id="30" xr3:uid="{B3F0F163-C2F6-4A32-9729-FB819E10FECD}" uniqueName="30" name="o - ro" queryTableFieldId="30"/>
    <tableColumn id="31" xr3:uid="{E95A20FD-1897-4A8B-8F1B-0003319EB276}" uniqueName="31" name="ro - s" queryTableFieldId="31"/>
    <tableColumn id="32" xr3:uid="{E993B26E-A138-462A-ABBD-497DB70831C3}" uniqueName="32" name="ro - r" queryTableFieldId="32"/>
    <tableColumn id="33" xr3:uid="{A2A20DFD-927F-44D2-9BBD-BE2026246D81}" uniqueName="33" name="ro - i" queryTableFieldId="33"/>
    <tableColumn id="34" xr3:uid="{7086F570-89E7-4EB8-957A-11DB46684706}" uniqueName="34" name="ro - ri" queryTableFieldId="34"/>
    <tableColumn id="35" xr3:uid="{2FAE125B-736C-4F8A-8B34-59C0AC845CE7}" uniqueName="35" name="ro - o" queryTableFieldId="35"/>
    <tableColumn id="36" xr3:uid="{F77A6C39-55C5-48C2-9FEF-DECCB4BC9B2A}" uniqueName="36" name="ro - ro" queryTableFieldId="36"/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76BBE2-18C0-41DA-BAAA-03C318E0B26A}" name="results_length_random_200_0_8" displayName="results_length_random_200_0_8" ref="A1:AJ21" tableType="queryTable" totalsRowShown="0">
  <autoFilter ref="A1:AJ21" xr:uid="{0EF55336-E2D5-445E-8D5C-B4AC12FB372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A44A174D-CCF8-463C-B313-2EC20F1C4488}" uniqueName="1" name="s - s" queryTableFieldId="1"/>
    <tableColumn id="2" xr3:uid="{24D869FE-A0CC-4E0F-A26D-E0A6DEE4DBE2}" uniqueName="2" name="s - r" queryTableFieldId="2"/>
    <tableColumn id="3" xr3:uid="{11BCADF5-FD93-429F-9B85-412C88521192}" uniqueName="3" name="s - i" queryTableFieldId="3"/>
    <tableColumn id="4" xr3:uid="{89397EB8-7AB9-41EC-96D9-4B50EDBCDC0F}" uniqueName="4" name="s - ri" queryTableFieldId="4"/>
    <tableColumn id="5" xr3:uid="{60A4939B-B3F4-4DE5-A488-239876FD07FD}" uniqueName="5" name="s - o" queryTableFieldId="5"/>
    <tableColumn id="6" xr3:uid="{755A517B-AD99-4292-923E-A72B6B0A7CD9}" uniqueName="6" name="s - ro" queryTableFieldId="6"/>
    <tableColumn id="7" xr3:uid="{FA33B456-B8B5-498A-B1B2-DC2377ECDE8E}" uniqueName="7" name="r - s" queryTableFieldId="7"/>
    <tableColumn id="8" xr3:uid="{3D89B9C9-3FBC-4F0C-B069-E39172CF3023}" uniqueName="8" name="r - r" queryTableFieldId="8"/>
    <tableColumn id="9" xr3:uid="{5DBC75A8-9C28-4139-9AFA-5A892A0061C9}" uniqueName="9" name="r - i" queryTableFieldId="9"/>
    <tableColumn id="10" xr3:uid="{77EA2F49-F827-489F-8786-FF267C2BB58D}" uniqueName="10" name="r - ri" queryTableFieldId="10"/>
    <tableColumn id="11" xr3:uid="{83325BFA-958D-4E17-B885-073267658903}" uniqueName="11" name="r - o" queryTableFieldId="11"/>
    <tableColumn id="12" xr3:uid="{18BEBC3B-85B1-4114-B553-1BC5927619AA}" uniqueName="12" name="r - ro" queryTableFieldId="12"/>
    <tableColumn id="13" xr3:uid="{2D4BB5E1-1838-4DC0-B910-84A1FFD1609F}" uniqueName="13" name="i - s" queryTableFieldId="13"/>
    <tableColumn id="14" xr3:uid="{DF6234EA-C79C-48D0-B9AB-00151CF2D3BC}" uniqueName="14" name="i - r" queryTableFieldId="14"/>
    <tableColumn id="15" xr3:uid="{4DB1219E-B6A3-4200-B6D0-543F70C1D9B3}" uniqueName="15" name="i - i" queryTableFieldId="15"/>
    <tableColumn id="16" xr3:uid="{08202C4D-F93B-45E9-AE40-61210B682CB7}" uniqueName="16" name="i - ri" queryTableFieldId="16"/>
    <tableColumn id="17" xr3:uid="{0FB3305B-D3CF-4B9E-960F-DACC988B1E75}" uniqueName="17" name="i - o" queryTableFieldId="17"/>
    <tableColumn id="18" xr3:uid="{BEA24750-1377-45A7-8786-DA11D874BBEA}" uniqueName="18" name="i - ro" queryTableFieldId="18"/>
    <tableColumn id="19" xr3:uid="{9A6ADB63-5D4A-4D5E-B7B0-4E0BC3410398}" uniqueName="19" name="ri - s" queryTableFieldId="19"/>
    <tableColumn id="20" xr3:uid="{E401208D-B504-4596-A7F8-D2C2890784BD}" uniqueName="20" name="ri - r" queryTableFieldId="20"/>
    <tableColumn id="21" xr3:uid="{A851B805-5147-41A6-8BDF-F6F0B18C0119}" uniqueName="21" name="ri - i" queryTableFieldId="21"/>
    <tableColumn id="22" xr3:uid="{4FE10F49-507A-4971-8440-7B27286CDFF4}" uniqueName="22" name="ri - ri" queryTableFieldId="22"/>
    <tableColumn id="23" xr3:uid="{6E525198-3689-4B4A-8714-9066E6F897A2}" uniqueName="23" name="ri - o" queryTableFieldId="23"/>
    <tableColumn id="24" xr3:uid="{CEBCBFFB-0B7F-4970-BAD4-3FBDA4281ABE}" uniqueName="24" name="ri - ro" queryTableFieldId="24"/>
    <tableColumn id="25" xr3:uid="{F3D481CB-57E0-4EB5-8A2B-BF2C76CE1F88}" uniqueName="25" name="o - s" queryTableFieldId="25"/>
    <tableColumn id="26" xr3:uid="{0D125793-34F5-4625-A109-DD3D6699C9C2}" uniqueName="26" name="o - r" queryTableFieldId="26"/>
    <tableColumn id="27" xr3:uid="{3B93A3AE-5A36-4DEC-A08C-7DE6731BB8AB}" uniqueName="27" name="o - i" queryTableFieldId="27"/>
    <tableColumn id="28" xr3:uid="{5FB29A96-2626-433D-835C-4DD8B84B42F1}" uniqueName="28" name="o - ri" queryTableFieldId="28"/>
    <tableColumn id="29" xr3:uid="{DD479471-AE83-4B3D-A729-DD28E52E24F5}" uniqueName="29" name="o - o" queryTableFieldId="29"/>
    <tableColumn id="30" xr3:uid="{747026C3-4F02-43C4-A124-52F3C8146779}" uniqueName="30" name="o - ro" queryTableFieldId="30"/>
    <tableColumn id="31" xr3:uid="{57E27690-2878-45EA-9D82-2DE31ABC7A7A}" uniqueName="31" name="ro - s" queryTableFieldId="31"/>
    <tableColumn id="32" xr3:uid="{DBD6959C-7BD0-4CA7-A7C7-42E129875CC1}" uniqueName="32" name="ro - r" queryTableFieldId="32"/>
    <tableColumn id="33" xr3:uid="{CB6533A2-B888-4AE0-BA30-168AE2C57636}" uniqueName="33" name="ro - i" queryTableFieldId="33"/>
    <tableColumn id="34" xr3:uid="{E5D0DC57-B0FC-4DC9-9F29-27011CAEB9CD}" uniqueName="34" name="ro - ri" queryTableFieldId="34"/>
    <tableColumn id="35" xr3:uid="{6AD58F2E-FF5E-4692-9A6E-B38769F9A7FE}" uniqueName="35" name="ro - o" queryTableFieldId="35"/>
    <tableColumn id="36" xr3:uid="{B297AEC1-88E9-4175-A0EE-78F556258439}" uniqueName="36" name="ro - ro" queryTableFieldId="36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038C-5A62-4303-8238-1E5F346733AE}">
  <dimension ref="A1:AM46"/>
  <sheetViews>
    <sheetView zoomScale="70" zoomScaleNormal="70" workbookViewId="0"/>
  </sheetViews>
  <sheetFormatPr baseColWidth="10" defaultRowHeight="15" x14ac:dyDescent="0.25"/>
  <cols>
    <col min="1" max="4" width="8.140625" bestFit="1" customWidth="1"/>
    <col min="5" max="5" width="7.7109375" bestFit="1" customWidth="1"/>
    <col min="6" max="10" width="8.140625" bestFit="1" customWidth="1"/>
    <col min="11" max="11" width="7.7109375" bestFit="1" customWidth="1"/>
    <col min="12" max="16" width="8.140625" bestFit="1" customWidth="1"/>
    <col min="17" max="17" width="7.7109375" bestFit="1" customWidth="1"/>
    <col min="18" max="19" width="8.140625" bestFit="1" customWidth="1"/>
    <col min="20" max="21" width="7.7109375" bestFit="1" customWidth="1"/>
    <col min="22" max="35" width="8.140625" bestFit="1" customWidth="1"/>
    <col min="36" max="36" width="8.7109375" bestFit="1" customWidth="1"/>
    <col min="37" max="37" width="13" bestFit="1" customWidth="1"/>
    <col min="38" max="39" width="6.85546875" style="1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s="5" t="s">
        <v>36</v>
      </c>
      <c r="AM1" s="5" t="s">
        <v>37</v>
      </c>
    </row>
    <row r="2" spans="1:39" x14ac:dyDescent="0.25">
      <c r="A2">
        <v>73</v>
      </c>
      <c r="B2">
        <v>73</v>
      </c>
      <c r="C2">
        <v>75</v>
      </c>
      <c r="D2">
        <v>74</v>
      </c>
      <c r="E2">
        <v>75</v>
      </c>
      <c r="F2">
        <v>74</v>
      </c>
      <c r="G2">
        <v>76</v>
      </c>
      <c r="H2">
        <v>73</v>
      </c>
      <c r="I2">
        <v>74</v>
      </c>
      <c r="J2">
        <v>74</v>
      </c>
      <c r="K2">
        <v>77</v>
      </c>
      <c r="L2">
        <v>77</v>
      </c>
      <c r="M2">
        <v>80</v>
      </c>
      <c r="N2">
        <v>78</v>
      </c>
      <c r="O2">
        <v>78</v>
      </c>
      <c r="P2">
        <v>80</v>
      </c>
      <c r="Q2">
        <v>80</v>
      </c>
      <c r="R2">
        <v>79</v>
      </c>
      <c r="S2">
        <v>72</v>
      </c>
      <c r="T2">
        <v>73</v>
      </c>
      <c r="U2">
        <v>72</v>
      </c>
      <c r="V2">
        <v>72</v>
      </c>
      <c r="W2">
        <v>72</v>
      </c>
      <c r="X2">
        <v>72</v>
      </c>
      <c r="Y2">
        <v>80</v>
      </c>
      <c r="Z2">
        <v>80</v>
      </c>
      <c r="AA2">
        <v>80</v>
      </c>
      <c r="AB2">
        <v>78</v>
      </c>
      <c r="AC2">
        <v>83</v>
      </c>
      <c r="AD2">
        <v>77</v>
      </c>
      <c r="AE2">
        <v>73</v>
      </c>
      <c r="AF2">
        <v>72</v>
      </c>
      <c r="AG2">
        <v>70</v>
      </c>
      <c r="AH2">
        <v>73</v>
      </c>
      <c r="AI2">
        <v>72</v>
      </c>
      <c r="AJ2">
        <v>72</v>
      </c>
      <c r="AL2" s="1">
        <f>MIN(results_length_random_200_0_2[#This Row])</f>
        <v>70</v>
      </c>
      <c r="AM2" s="1">
        <f>MAX(results_length_random_200_0_2[#This Row])</f>
        <v>83</v>
      </c>
    </row>
    <row r="3" spans="1:39" x14ac:dyDescent="0.25">
      <c r="A3">
        <v>75</v>
      </c>
      <c r="B3">
        <v>76</v>
      </c>
      <c r="C3">
        <v>76</v>
      </c>
      <c r="D3">
        <v>77</v>
      </c>
      <c r="E3">
        <v>78</v>
      </c>
      <c r="F3">
        <v>76</v>
      </c>
      <c r="G3">
        <v>74</v>
      </c>
      <c r="H3">
        <v>75</v>
      </c>
      <c r="I3">
        <v>76</v>
      </c>
      <c r="J3">
        <v>75</v>
      </c>
      <c r="K3">
        <v>77</v>
      </c>
      <c r="L3">
        <v>75</v>
      </c>
      <c r="M3">
        <v>76</v>
      </c>
      <c r="N3">
        <v>75</v>
      </c>
      <c r="O3">
        <v>77</v>
      </c>
      <c r="P3">
        <v>74</v>
      </c>
      <c r="Q3">
        <v>76</v>
      </c>
      <c r="R3">
        <v>75</v>
      </c>
      <c r="S3">
        <v>69</v>
      </c>
      <c r="T3">
        <v>74</v>
      </c>
      <c r="U3">
        <v>70</v>
      </c>
      <c r="V3">
        <v>71</v>
      </c>
      <c r="W3">
        <v>75</v>
      </c>
      <c r="X3">
        <v>69</v>
      </c>
      <c r="Y3">
        <v>78</v>
      </c>
      <c r="Z3">
        <v>80</v>
      </c>
      <c r="AA3">
        <v>81</v>
      </c>
      <c r="AB3">
        <v>78</v>
      </c>
      <c r="AC3">
        <v>82</v>
      </c>
      <c r="AD3">
        <v>77</v>
      </c>
      <c r="AE3">
        <v>73</v>
      </c>
      <c r="AF3">
        <v>72</v>
      </c>
      <c r="AG3">
        <v>73</v>
      </c>
      <c r="AH3">
        <v>75</v>
      </c>
      <c r="AI3">
        <v>77</v>
      </c>
      <c r="AJ3">
        <v>71</v>
      </c>
      <c r="AL3" s="1">
        <f>MIN(results_length_random_200_0_2[#This Row])</f>
        <v>69</v>
      </c>
      <c r="AM3" s="1">
        <f>MAX(results_length_random_200_0_2[#This Row])</f>
        <v>82</v>
      </c>
    </row>
    <row r="4" spans="1:39" x14ac:dyDescent="0.25">
      <c r="A4">
        <v>63</v>
      </c>
      <c r="B4">
        <v>62</v>
      </c>
      <c r="C4">
        <v>63</v>
      </c>
      <c r="D4">
        <v>62</v>
      </c>
      <c r="E4">
        <v>63</v>
      </c>
      <c r="F4">
        <v>62</v>
      </c>
      <c r="G4">
        <v>64</v>
      </c>
      <c r="H4">
        <v>60</v>
      </c>
      <c r="I4">
        <v>65</v>
      </c>
      <c r="J4">
        <v>62</v>
      </c>
      <c r="K4">
        <v>63</v>
      </c>
      <c r="L4">
        <v>62</v>
      </c>
      <c r="M4">
        <v>62</v>
      </c>
      <c r="N4">
        <v>60</v>
      </c>
      <c r="O4">
        <v>63</v>
      </c>
      <c r="P4">
        <v>60</v>
      </c>
      <c r="Q4">
        <v>60</v>
      </c>
      <c r="R4">
        <v>62</v>
      </c>
      <c r="S4">
        <v>60</v>
      </c>
      <c r="T4">
        <v>61</v>
      </c>
      <c r="U4">
        <v>61</v>
      </c>
      <c r="V4">
        <v>61</v>
      </c>
      <c r="W4">
        <v>59</v>
      </c>
      <c r="X4">
        <v>60</v>
      </c>
      <c r="Y4">
        <v>68</v>
      </c>
      <c r="Z4">
        <v>65</v>
      </c>
      <c r="AA4">
        <v>68</v>
      </c>
      <c r="AB4">
        <v>65</v>
      </c>
      <c r="AC4">
        <v>68</v>
      </c>
      <c r="AD4">
        <v>64</v>
      </c>
      <c r="AE4">
        <v>61</v>
      </c>
      <c r="AF4">
        <v>59</v>
      </c>
      <c r="AG4">
        <v>62</v>
      </c>
      <c r="AH4">
        <v>60</v>
      </c>
      <c r="AI4">
        <v>62</v>
      </c>
      <c r="AJ4">
        <v>60</v>
      </c>
      <c r="AL4" s="1">
        <f>MIN(results_length_random_200_0_2[#This Row])</f>
        <v>59</v>
      </c>
      <c r="AM4" s="1">
        <f>MAX(results_length_random_200_0_2[#This Row])</f>
        <v>68</v>
      </c>
    </row>
    <row r="5" spans="1:39" x14ac:dyDescent="0.25">
      <c r="A5">
        <v>78</v>
      </c>
      <c r="B5">
        <v>77</v>
      </c>
      <c r="C5">
        <v>78</v>
      </c>
      <c r="D5">
        <v>77</v>
      </c>
      <c r="E5">
        <v>78</v>
      </c>
      <c r="F5">
        <v>77</v>
      </c>
      <c r="G5">
        <v>78</v>
      </c>
      <c r="H5">
        <v>77</v>
      </c>
      <c r="I5">
        <v>75</v>
      </c>
      <c r="J5">
        <v>75</v>
      </c>
      <c r="K5">
        <v>79</v>
      </c>
      <c r="L5">
        <v>76</v>
      </c>
      <c r="M5">
        <v>79</v>
      </c>
      <c r="N5">
        <v>78</v>
      </c>
      <c r="O5">
        <v>80</v>
      </c>
      <c r="P5">
        <v>77</v>
      </c>
      <c r="Q5">
        <v>80</v>
      </c>
      <c r="R5">
        <v>77</v>
      </c>
      <c r="S5">
        <v>74</v>
      </c>
      <c r="T5">
        <v>77</v>
      </c>
      <c r="U5">
        <v>75</v>
      </c>
      <c r="V5">
        <v>72</v>
      </c>
      <c r="W5">
        <v>80</v>
      </c>
      <c r="X5">
        <v>74</v>
      </c>
      <c r="Y5">
        <v>79</v>
      </c>
      <c r="Z5">
        <v>83</v>
      </c>
      <c r="AA5">
        <v>83</v>
      </c>
      <c r="AB5">
        <v>79</v>
      </c>
      <c r="AC5">
        <v>85</v>
      </c>
      <c r="AD5">
        <v>79</v>
      </c>
      <c r="AE5">
        <v>73</v>
      </c>
      <c r="AF5">
        <v>74</v>
      </c>
      <c r="AG5">
        <v>72</v>
      </c>
      <c r="AH5">
        <v>73</v>
      </c>
      <c r="AI5">
        <v>74</v>
      </c>
      <c r="AJ5">
        <v>71</v>
      </c>
      <c r="AL5" s="1">
        <f>MIN(results_length_random_200_0_2[#This Row])</f>
        <v>71</v>
      </c>
      <c r="AM5" s="1">
        <f>MAX(results_length_random_200_0_2[#This Row])</f>
        <v>85</v>
      </c>
    </row>
    <row r="6" spans="1:39" x14ac:dyDescent="0.25">
      <c r="A6">
        <v>75</v>
      </c>
      <c r="B6">
        <v>76</v>
      </c>
      <c r="C6">
        <v>74</v>
      </c>
      <c r="D6">
        <v>76</v>
      </c>
      <c r="E6">
        <v>77</v>
      </c>
      <c r="F6">
        <v>75</v>
      </c>
      <c r="G6">
        <v>78</v>
      </c>
      <c r="H6">
        <v>78</v>
      </c>
      <c r="I6">
        <v>79</v>
      </c>
      <c r="J6">
        <v>76</v>
      </c>
      <c r="K6">
        <v>76</v>
      </c>
      <c r="L6">
        <v>76</v>
      </c>
      <c r="M6">
        <v>76</v>
      </c>
      <c r="N6">
        <v>76</v>
      </c>
      <c r="O6">
        <v>77</v>
      </c>
      <c r="P6">
        <v>76</v>
      </c>
      <c r="Q6">
        <v>78</v>
      </c>
      <c r="R6">
        <v>76</v>
      </c>
      <c r="S6">
        <v>70</v>
      </c>
      <c r="T6">
        <v>72</v>
      </c>
      <c r="U6">
        <v>71</v>
      </c>
      <c r="V6">
        <v>70</v>
      </c>
      <c r="W6">
        <v>77</v>
      </c>
      <c r="X6">
        <v>70</v>
      </c>
      <c r="Y6">
        <v>83</v>
      </c>
      <c r="Z6">
        <v>84</v>
      </c>
      <c r="AA6">
        <v>85</v>
      </c>
      <c r="AB6">
        <v>82</v>
      </c>
      <c r="AC6">
        <v>87</v>
      </c>
      <c r="AD6">
        <v>82</v>
      </c>
      <c r="AE6">
        <v>72</v>
      </c>
      <c r="AF6">
        <v>73</v>
      </c>
      <c r="AG6">
        <v>72</v>
      </c>
      <c r="AH6">
        <v>71</v>
      </c>
      <c r="AI6">
        <v>73</v>
      </c>
      <c r="AJ6">
        <v>71</v>
      </c>
      <c r="AL6" s="1">
        <f>MIN(results_length_random_200_0_2[#This Row])</f>
        <v>70</v>
      </c>
      <c r="AM6" s="1">
        <f>MAX(results_length_random_200_0_2[#This Row])</f>
        <v>87</v>
      </c>
    </row>
    <row r="7" spans="1:39" x14ac:dyDescent="0.25">
      <c r="A7">
        <v>85</v>
      </c>
      <c r="B7">
        <v>87</v>
      </c>
      <c r="C7">
        <v>86</v>
      </c>
      <c r="D7">
        <v>87</v>
      </c>
      <c r="E7">
        <v>87</v>
      </c>
      <c r="F7">
        <v>84</v>
      </c>
      <c r="G7">
        <v>79</v>
      </c>
      <c r="H7">
        <v>81</v>
      </c>
      <c r="I7">
        <v>86</v>
      </c>
      <c r="J7">
        <v>78</v>
      </c>
      <c r="K7">
        <v>82</v>
      </c>
      <c r="L7">
        <v>78</v>
      </c>
      <c r="M7">
        <v>83</v>
      </c>
      <c r="N7">
        <v>82</v>
      </c>
      <c r="O7">
        <v>82</v>
      </c>
      <c r="P7">
        <v>82</v>
      </c>
      <c r="Q7">
        <v>83</v>
      </c>
      <c r="R7">
        <v>81</v>
      </c>
      <c r="S7">
        <v>81</v>
      </c>
      <c r="T7">
        <v>81</v>
      </c>
      <c r="U7">
        <v>80</v>
      </c>
      <c r="V7">
        <v>81</v>
      </c>
      <c r="W7">
        <v>84</v>
      </c>
      <c r="X7">
        <v>79</v>
      </c>
      <c r="Y7">
        <v>87</v>
      </c>
      <c r="Z7">
        <v>87</v>
      </c>
      <c r="AA7">
        <v>90</v>
      </c>
      <c r="AB7">
        <v>87</v>
      </c>
      <c r="AC7">
        <v>90</v>
      </c>
      <c r="AD7">
        <v>87</v>
      </c>
      <c r="AE7">
        <v>84</v>
      </c>
      <c r="AF7">
        <v>83</v>
      </c>
      <c r="AG7">
        <v>81</v>
      </c>
      <c r="AH7">
        <v>83</v>
      </c>
      <c r="AI7">
        <v>84</v>
      </c>
      <c r="AJ7">
        <v>80</v>
      </c>
      <c r="AL7" s="1">
        <f>MIN(results_length_random_200_0_2[#This Row])</f>
        <v>78</v>
      </c>
      <c r="AM7" s="1">
        <f>MAX(results_length_random_200_0_2[#This Row])</f>
        <v>90</v>
      </c>
    </row>
    <row r="8" spans="1:39" x14ac:dyDescent="0.25">
      <c r="A8">
        <v>78</v>
      </c>
      <c r="B8">
        <v>78</v>
      </c>
      <c r="C8">
        <v>78</v>
      </c>
      <c r="D8">
        <v>79</v>
      </c>
      <c r="E8">
        <v>80</v>
      </c>
      <c r="F8">
        <v>77</v>
      </c>
      <c r="G8">
        <v>77</v>
      </c>
      <c r="H8">
        <v>79</v>
      </c>
      <c r="I8">
        <v>80</v>
      </c>
      <c r="J8">
        <v>78</v>
      </c>
      <c r="K8">
        <v>82</v>
      </c>
      <c r="L8">
        <v>80</v>
      </c>
      <c r="M8">
        <v>79</v>
      </c>
      <c r="N8">
        <v>77</v>
      </c>
      <c r="O8">
        <v>79</v>
      </c>
      <c r="P8">
        <v>76</v>
      </c>
      <c r="Q8">
        <v>78</v>
      </c>
      <c r="R8">
        <v>78</v>
      </c>
      <c r="S8">
        <v>78</v>
      </c>
      <c r="T8">
        <v>77</v>
      </c>
      <c r="U8">
        <v>76</v>
      </c>
      <c r="V8">
        <v>76</v>
      </c>
      <c r="W8">
        <v>80</v>
      </c>
      <c r="X8">
        <v>73</v>
      </c>
      <c r="Y8">
        <v>85</v>
      </c>
      <c r="Z8">
        <v>84</v>
      </c>
      <c r="AA8">
        <v>88</v>
      </c>
      <c r="AB8">
        <v>84</v>
      </c>
      <c r="AC8">
        <v>88</v>
      </c>
      <c r="AD8">
        <v>81</v>
      </c>
      <c r="AE8">
        <v>76</v>
      </c>
      <c r="AF8">
        <v>73</v>
      </c>
      <c r="AG8">
        <v>76</v>
      </c>
      <c r="AH8">
        <v>75</v>
      </c>
      <c r="AI8">
        <v>77</v>
      </c>
      <c r="AJ8">
        <v>74</v>
      </c>
      <c r="AL8" s="1">
        <f>MIN(results_length_random_200_0_2[#This Row])</f>
        <v>73</v>
      </c>
      <c r="AM8" s="1">
        <f>MAX(results_length_random_200_0_2[#This Row])</f>
        <v>88</v>
      </c>
    </row>
    <row r="9" spans="1:39" x14ac:dyDescent="0.25">
      <c r="A9">
        <v>53</v>
      </c>
      <c r="B9">
        <v>53</v>
      </c>
      <c r="C9">
        <v>53</v>
      </c>
      <c r="D9">
        <v>55</v>
      </c>
      <c r="E9">
        <v>53</v>
      </c>
      <c r="F9">
        <v>53</v>
      </c>
      <c r="G9">
        <v>52</v>
      </c>
      <c r="H9">
        <v>53</v>
      </c>
      <c r="I9">
        <v>56</v>
      </c>
      <c r="J9">
        <v>56</v>
      </c>
      <c r="K9">
        <v>56</v>
      </c>
      <c r="L9">
        <v>55</v>
      </c>
      <c r="M9">
        <v>55</v>
      </c>
      <c r="N9">
        <v>55</v>
      </c>
      <c r="O9">
        <v>55</v>
      </c>
      <c r="P9">
        <v>55</v>
      </c>
      <c r="Q9">
        <v>55</v>
      </c>
      <c r="R9">
        <v>55</v>
      </c>
      <c r="S9">
        <v>52</v>
      </c>
      <c r="T9">
        <v>51</v>
      </c>
      <c r="U9">
        <v>53</v>
      </c>
      <c r="V9">
        <v>53</v>
      </c>
      <c r="W9">
        <v>52</v>
      </c>
      <c r="X9">
        <v>51</v>
      </c>
      <c r="Y9">
        <v>58</v>
      </c>
      <c r="Z9">
        <v>59</v>
      </c>
      <c r="AA9">
        <v>60</v>
      </c>
      <c r="AB9">
        <v>60</v>
      </c>
      <c r="AC9">
        <v>58</v>
      </c>
      <c r="AD9">
        <v>58</v>
      </c>
      <c r="AE9">
        <v>51</v>
      </c>
      <c r="AF9">
        <v>51</v>
      </c>
      <c r="AG9">
        <v>51</v>
      </c>
      <c r="AH9">
        <v>49</v>
      </c>
      <c r="AI9">
        <v>51</v>
      </c>
      <c r="AJ9">
        <v>51</v>
      </c>
      <c r="AL9" s="1">
        <f>MIN(results_length_random_200_0_2[#This Row])</f>
        <v>49</v>
      </c>
      <c r="AM9" s="1">
        <f>MAX(results_length_random_200_0_2[#This Row])</f>
        <v>60</v>
      </c>
    </row>
    <row r="10" spans="1:39" x14ac:dyDescent="0.25">
      <c r="A10">
        <v>84</v>
      </c>
      <c r="B10">
        <v>85</v>
      </c>
      <c r="C10">
        <v>84</v>
      </c>
      <c r="D10">
        <v>81</v>
      </c>
      <c r="E10">
        <v>83</v>
      </c>
      <c r="F10">
        <v>83</v>
      </c>
      <c r="G10">
        <v>82</v>
      </c>
      <c r="H10">
        <v>85</v>
      </c>
      <c r="I10">
        <v>84</v>
      </c>
      <c r="J10">
        <v>79</v>
      </c>
      <c r="K10">
        <v>85</v>
      </c>
      <c r="L10">
        <v>77</v>
      </c>
      <c r="M10">
        <v>85</v>
      </c>
      <c r="N10">
        <v>86</v>
      </c>
      <c r="O10">
        <v>85</v>
      </c>
      <c r="P10">
        <v>86</v>
      </c>
      <c r="Q10">
        <v>87</v>
      </c>
      <c r="R10">
        <v>84</v>
      </c>
      <c r="S10">
        <v>81</v>
      </c>
      <c r="T10">
        <v>81</v>
      </c>
      <c r="U10">
        <v>80</v>
      </c>
      <c r="V10">
        <v>78</v>
      </c>
      <c r="W10">
        <v>82</v>
      </c>
      <c r="X10">
        <v>77</v>
      </c>
      <c r="Y10">
        <v>87</v>
      </c>
      <c r="Z10">
        <v>88</v>
      </c>
      <c r="AA10">
        <v>90</v>
      </c>
      <c r="AB10">
        <v>87</v>
      </c>
      <c r="AC10">
        <v>89</v>
      </c>
      <c r="AD10">
        <v>87</v>
      </c>
      <c r="AE10">
        <v>78</v>
      </c>
      <c r="AF10">
        <v>80</v>
      </c>
      <c r="AG10">
        <v>78</v>
      </c>
      <c r="AH10">
        <v>77</v>
      </c>
      <c r="AI10">
        <v>82</v>
      </c>
      <c r="AJ10">
        <v>80</v>
      </c>
      <c r="AL10" s="1">
        <f>MIN(results_length_random_200_0_2[#This Row])</f>
        <v>77</v>
      </c>
      <c r="AM10" s="1">
        <f>MAX(results_length_random_200_0_2[#This Row])</f>
        <v>90</v>
      </c>
    </row>
    <row r="11" spans="1:39" x14ac:dyDescent="0.25">
      <c r="A11">
        <v>54</v>
      </c>
      <c r="B11">
        <v>53</v>
      </c>
      <c r="C11">
        <v>53</v>
      </c>
      <c r="D11">
        <v>54</v>
      </c>
      <c r="E11">
        <v>54</v>
      </c>
      <c r="F11">
        <v>54</v>
      </c>
      <c r="G11">
        <v>55</v>
      </c>
      <c r="H11">
        <v>54</v>
      </c>
      <c r="I11">
        <v>55</v>
      </c>
      <c r="J11">
        <v>52</v>
      </c>
      <c r="K11">
        <v>54</v>
      </c>
      <c r="L11">
        <v>51</v>
      </c>
      <c r="M11">
        <v>54</v>
      </c>
      <c r="N11">
        <v>54</v>
      </c>
      <c r="O11">
        <v>54</v>
      </c>
      <c r="P11">
        <v>55</v>
      </c>
      <c r="Q11">
        <v>55</v>
      </c>
      <c r="R11">
        <v>53</v>
      </c>
      <c r="S11">
        <v>56</v>
      </c>
      <c r="T11">
        <v>52</v>
      </c>
      <c r="U11">
        <v>54</v>
      </c>
      <c r="V11">
        <v>56</v>
      </c>
      <c r="W11">
        <v>57</v>
      </c>
      <c r="X11">
        <v>54</v>
      </c>
      <c r="Y11">
        <v>60</v>
      </c>
      <c r="Z11">
        <v>61</v>
      </c>
      <c r="AA11">
        <v>59</v>
      </c>
      <c r="AB11">
        <v>60</v>
      </c>
      <c r="AC11">
        <v>60</v>
      </c>
      <c r="AD11">
        <v>60</v>
      </c>
      <c r="AE11">
        <v>52</v>
      </c>
      <c r="AF11">
        <v>51</v>
      </c>
      <c r="AG11">
        <v>51</v>
      </c>
      <c r="AH11">
        <v>51</v>
      </c>
      <c r="AI11">
        <v>53</v>
      </c>
      <c r="AJ11">
        <v>52</v>
      </c>
      <c r="AL11" s="1">
        <f>MIN(results_length_random_200_0_2[#This Row])</f>
        <v>51</v>
      </c>
      <c r="AM11" s="1">
        <f>MAX(results_length_random_200_0_2[#This Row])</f>
        <v>61</v>
      </c>
    </row>
    <row r="12" spans="1:39" x14ac:dyDescent="0.25">
      <c r="A12">
        <v>65</v>
      </c>
      <c r="B12">
        <v>64</v>
      </c>
      <c r="C12">
        <v>65</v>
      </c>
      <c r="D12">
        <v>65</v>
      </c>
      <c r="E12">
        <v>67</v>
      </c>
      <c r="F12">
        <v>65</v>
      </c>
      <c r="G12">
        <v>65</v>
      </c>
      <c r="H12">
        <v>68</v>
      </c>
      <c r="I12">
        <v>63</v>
      </c>
      <c r="J12">
        <v>63</v>
      </c>
      <c r="K12">
        <v>66</v>
      </c>
      <c r="L12">
        <v>66</v>
      </c>
      <c r="M12">
        <v>63</v>
      </c>
      <c r="N12">
        <v>62</v>
      </c>
      <c r="O12">
        <v>63</v>
      </c>
      <c r="P12">
        <v>64</v>
      </c>
      <c r="Q12">
        <v>64</v>
      </c>
      <c r="R12">
        <v>64</v>
      </c>
      <c r="S12">
        <v>63</v>
      </c>
      <c r="T12">
        <v>64</v>
      </c>
      <c r="U12">
        <v>62</v>
      </c>
      <c r="V12">
        <v>63</v>
      </c>
      <c r="W12">
        <v>64</v>
      </c>
      <c r="X12">
        <v>62</v>
      </c>
      <c r="Y12">
        <v>67</v>
      </c>
      <c r="Z12">
        <v>67</v>
      </c>
      <c r="AA12">
        <v>68</v>
      </c>
      <c r="AB12">
        <v>69</v>
      </c>
      <c r="AC12">
        <v>71</v>
      </c>
      <c r="AD12">
        <v>68</v>
      </c>
      <c r="AE12">
        <v>63</v>
      </c>
      <c r="AF12">
        <v>61</v>
      </c>
      <c r="AG12">
        <v>61</v>
      </c>
      <c r="AH12">
        <v>63</v>
      </c>
      <c r="AI12">
        <v>62</v>
      </c>
      <c r="AJ12">
        <v>62</v>
      </c>
      <c r="AL12" s="1">
        <f>MIN(results_length_random_200_0_2[#This Row])</f>
        <v>61</v>
      </c>
      <c r="AM12" s="1">
        <f>MAX(results_length_random_200_0_2[#This Row])</f>
        <v>71</v>
      </c>
    </row>
    <row r="13" spans="1:39" x14ac:dyDescent="0.25">
      <c r="A13">
        <v>67</v>
      </c>
      <c r="B13">
        <v>67</v>
      </c>
      <c r="C13">
        <v>67</v>
      </c>
      <c r="D13">
        <v>67</v>
      </c>
      <c r="E13">
        <v>67</v>
      </c>
      <c r="F13">
        <v>65</v>
      </c>
      <c r="G13">
        <v>68</v>
      </c>
      <c r="H13">
        <v>68</v>
      </c>
      <c r="I13">
        <v>67</v>
      </c>
      <c r="J13">
        <v>68</v>
      </c>
      <c r="K13">
        <v>68</v>
      </c>
      <c r="L13">
        <v>67</v>
      </c>
      <c r="M13">
        <v>65</v>
      </c>
      <c r="N13">
        <v>64</v>
      </c>
      <c r="O13">
        <v>64</v>
      </c>
      <c r="P13">
        <v>65</v>
      </c>
      <c r="Q13">
        <v>64</v>
      </c>
      <c r="R13">
        <v>65</v>
      </c>
      <c r="S13">
        <v>65</v>
      </c>
      <c r="T13">
        <v>62</v>
      </c>
      <c r="U13">
        <v>64</v>
      </c>
      <c r="V13">
        <v>64</v>
      </c>
      <c r="W13">
        <v>67</v>
      </c>
      <c r="X13">
        <v>62</v>
      </c>
      <c r="Y13">
        <v>68</v>
      </c>
      <c r="Z13">
        <v>74</v>
      </c>
      <c r="AA13">
        <v>72</v>
      </c>
      <c r="AB13">
        <v>70</v>
      </c>
      <c r="AC13">
        <v>72</v>
      </c>
      <c r="AD13">
        <v>68</v>
      </c>
      <c r="AE13">
        <v>66</v>
      </c>
      <c r="AF13">
        <v>65</v>
      </c>
      <c r="AG13">
        <v>65</v>
      </c>
      <c r="AH13">
        <v>65</v>
      </c>
      <c r="AI13">
        <v>66</v>
      </c>
      <c r="AJ13">
        <v>65</v>
      </c>
      <c r="AL13" s="1">
        <f>MIN(results_length_random_200_0_2[#This Row])</f>
        <v>62</v>
      </c>
      <c r="AM13" s="1">
        <f>MAX(results_length_random_200_0_2[#This Row])</f>
        <v>74</v>
      </c>
    </row>
    <row r="14" spans="1:39" x14ac:dyDescent="0.25">
      <c r="A14">
        <v>80</v>
      </c>
      <c r="B14">
        <v>81</v>
      </c>
      <c r="C14">
        <v>81</v>
      </c>
      <c r="D14">
        <v>81</v>
      </c>
      <c r="E14">
        <v>83</v>
      </c>
      <c r="F14">
        <v>79</v>
      </c>
      <c r="G14">
        <v>79</v>
      </c>
      <c r="H14">
        <v>79</v>
      </c>
      <c r="I14">
        <v>80</v>
      </c>
      <c r="J14">
        <v>77</v>
      </c>
      <c r="K14">
        <v>79</v>
      </c>
      <c r="L14">
        <v>81</v>
      </c>
      <c r="M14">
        <v>82</v>
      </c>
      <c r="N14">
        <v>80</v>
      </c>
      <c r="O14">
        <v>81</v>
      </c>
      <c r="P14">
        <v>80</v>
      </c>
      <c r="Q14">
        <v>82</v>
      </c>
      <c r="R14">
        <v>79</v>
      </c>
      <c r="S14">
        <v>77</v>
      </c>
      <c r="T14">
        <v>78</v>
      </c>
      <c r="U14">
        <v>76</v>
      </c>
      <c r="V14">
        <v>77</v>
      </c>
      <c r="W14">
        <v>78</v>
      </c>
      <c r="X14">
        <v>78</v>
      </c>
      <c r="Y14">
        <v>83</v>
      </c>
      <c r="Z14">
        <v>88</v>
      </c>
      <c r="AA14">
        <v>85</v>
      </c>
      <c r="AB14">
        <v>85</v>
      </c>
      <c r="AC14">
        <v>86</v>
      </c>
      <c r="AD14">
        <v>83</v>
      </c>
      <c r="AE14">
        <v>77</v>
      </c>
      <c r="AF14">
        <v>77</v>
      </c>
      <c r="AG14">
        <v>78</v>
      </c>
      <c r="AH14">
        <v>78</v>
      </c>
      <c r="AI14">
        <v>81</v>
      </c>
      <c r="AJ14">
        <v>73</v>
      </c>
      <c r="AL14" s="1">
        <f>MIN(results_length_random_200_0_2[#This Row])</f>
        <v>73</v>
      </c>
      <c r="AM14" s="1">
        <f>MAX(results_length_random_200_0_2[#This Row])</f>
        <v>88</v>
      </c>
    </row>
    <row r="15" spans="1:39" x14ac:dyDescent="0.25">
      <c r="A15">
        <v>57</v>
      </c>
      <c r="B15">
        <v>57</v>
      </c>
      <c r="C15">
        <v>57</v>
      </c>
      <c r="D15">
        <v>59</v>
      </c>
      <c r="E15">
        <v>58</v>
      </c>
      <c r="F15">
        <v>58</v>
      </c>
      <c r="G15">
        <v>60</v>
      </c>
      <c r="H15">
        <v>55</v>
      </c>
      <c r="I15">
        <v>57</v>
      </c>
      <c r="J15">
        <v>56</v>
      </c>
      <c r="K15">
        <v>59</v>
      </c>
      <c r="L15">
        <v>58</v>
      </c>
      <c r="M15">
        <v>59</v>
      </c>
      <c r="N15">
        <v>59</v>
      </c>
      <c r="O15">
        <v>59</v>
      </c>
      <c r="P15">
        <v>58</v>
      </c>
      <c r="Q15">
        <v>58</v>
      </c>
      <c r="R15">
        <v>59</v>
      </c>
      <c r="S15">
        <v>55</v>
      </c>
      <c r="T15">
        <v>52</v>
      </c>
      <c r="U15">
        <v>54</v>
      </c>
      <c r="V15">
        <v>55</v>
      </c>
      <c r="W15">
        <v>55</v>
      </c>
      <c r="X15">
        <v>54</v>
      </c>
      <c r="Y15">
        <v>60</v>
      </c>
      <c r="Z15">
        <v>61</v>
      </c>
      <c r="AA15">
        <v>62</v>
      </c>
      <c r="AB15">
        <v>59</v>
      </c>
      <c r="AC15">
        <v>61</v>
      </c>
      <c r="AD15">
        <v>59</v>
      </c>
      <c r="AE15">
        <v>55</v>
      </c>
      <c r="AF15">
        <v>58</v>
      </c>
      <c r="AG15">
        <v>56</v>
      </c>
      <c r="AH15">
        <v>56</v>
      </c>
      <c r="AI15">
        <v>55</v>
      </c>
      <c r="AJ15">
        <v>56</v>
      </c>
      <c r="AL15" s="1">
        <f>MIN(results_length_random_200_0_2[#This Row])</f>
        <v>52</v>
      </c>
      <c r="AM15" s="1">
        <f>MAX(results_length_random_200_0_2[#This Row])</f>
        <v>62</v>
      </c>
    </row>
    <row r="16" spans="1:39" x14ac:dyDescent="0.25">
      <c r="A16">
        <v>57</v>
      </c>
      <c r="B16">
        <v>57</v>
      </c>
      <c r="C16">
        <v>56</v>
      </c>
      <c r="D16">
        <v>56</v>
      </c>
      <c r="E16">
        <v>56</v>
      </c>
      <c r="F16">
        <v>56</v>
      </c>
      <c r="G16">
        <v>56</v>
      </c>
      <c r="H16">
        <v>57</v>
      </c>
      <c r="I16">
        <v>58</v>
      </c>
      <c r="J16">
        <v>59</v>
      </c>
      <c r="K16">
        <v>58</v>
      </c>
      <c r="L16">
        <v>56</v>
      </c>
      <c r="M16">
        <v>57</v>
      </c>
      <c r="N16">
        <v>57</v>
      </c>
      <c r="O16">
        <v>57</v>
      </c>
      <c r="P16">
        <v>57</v>
      </c>
      <c r="Q16">
        <v>57</v>
      </c>
      <c r="R16">
        <v>57</v>
      </c>
      <c r="S16">
        <v>56</v>
      </c>
      <c r="T16">
        <v>54</v>
      </c>
      <c r="U16">
        <v>54</v>
      </c>
      <c r="V16">
        <v>53</v>
      </c>
      <c r="W16">
        <v>55</v>
      </c>
      <c r="X16">
        <v>54</v>
      </c>
      <c r="Y16">
        <v>60</v>
      </c>
      <c r="Z16">
        <v>62</v>
      </c>
      <c r="AA16">
        <v>60</v>
      </c>
      <c r="AB16">
        <v>60</v>
      </c>
      <c r="AC16">
        <v>63</v>
      </c>
      <c r="AD16">
        <v>60</v>
      </c>
      <c r="AE16">
        <v>55</v>
      </c>
      <c r="AF16">
        <v>53</v>
      </c>
      <c r="AG16">
        <v>55</v>
      </c>
      <c r="AH16">
        <v>53</v>
      </c>
      <c r="AI16">
        <v>53</v>
      </c>
      <c r="AJ16">
        <v>55</v>
      </c>
      <c r="AL16" s="1">
        <f>MIN(results_length_random_200_0_2[#This Row])</f>
        <v>53</v>
      </c>
      <c r="AM16" s="1">
        <f>MAX(results_length_random_200_0_2[#This Row])</f>
        <v>63</v>
      </c>
    </row>
    <row r="17" spans="1:39" x14ac:dyDescent="0.25">
      <c r="A17">
        <v>60</v>
      </c>
      <c r="B17">
        <v>60</v>
      </c>
      <c r="C17">
        <v>60</v>
      </c>
      <c r="D17">
        <v>60</v>
      </c>
      <c r="E17">
        <v>61</v>
      </c>
      <c r="F17">
        <v>60</v>
      </c>
      <c r="G17">
        <v>61</v>
      </c>
      <c r="H17">
        <v>58</v>
      </c>
      <c r="I17">
        <v>59</v>
      </c>
      <c r="J17">
        <v>58</v>
      </c>
      <c r="K17">
        <v>59</v>
      </c>
      <c r="L17">
        <v>59</v>
      </c>
      <c r="M17">
        <v>62</v>
      </c>
      <c r="N17">
        <v>62</v>
      </c>
      <c r="O17">
        <v>62</v>
      </c>
      <c r="P17">
        <v>62</v>
      </c>
      <c r="Q17">
        <v>62</v>
      </c>
      <c r="R17">
        <v>62</v>
      </c>
      <c r="S17">
        <v>58</v>
      </c>
      <c r="T17">
        <v>57</v>
      </c>
      <c r="U17">
        <v>59</v>
      </c>
      <c r="V17">
        <v>56</v>
      </c>
      <c r="W17">
        <v>59</v>
      </c>
      <c r="X17">
        <v>58</v>
      </c>
      <c r="Y17">
        <v>62</v>
      </c>
      <c r="Z17">
        <v>62</v>
      </c>
      <c r="AA17">
        <v>63</v>
      </c>
      <c r="AB17">
        <v>63</v>
      </c>
      <c r="AC17">
        <v>63</v>
      </c>
      <c r="AD17">
        <v>63</v>
      </c>
      <c r="AE17">
        <v>61</v>
      </c>
      <c r="AF17">
        <v>61</v>
      </c>
      <c r="AG17">
        <v>61</v>
      </c>
      <c r="AH17">
        <v>61</v>
      </c>
      <c r="AI17">
        <v>60</v>
      </c>
      <c r="AJ17">
        <v>61</v>
      </c>
      <c r="AL17" s="1">
        <f>MIN(results_length_random_200_0_2[#This Row])</f>
        <v>56</v>
      </c>
      <c r="AM17" s="1">
        <f>MAX(results_length_random_200_0_2[#This Row])</f>
        <v>63</v>
      </c>
    </row>
    <row r="18" spans="1:39" x14ac:dyDescent="0.25">
      <c r="A18">
        <v>71</v>
      </c>
      <c r="B18">
        <v>71</v>
      </c>
      <c r="C18">
        <v>69</v>
      </c>
      <c r="D18">
        <v>71</v>
      </c>
      <c r="E18">
        <v>71</v>
      </c>
      <c r="F18">
        <v>70</v>
      </c>
      <c r="G18">
        <v>73</v>
      </c>
      <c r="H18">
        <v>70</v>
      </c>
      <c r="I18">
        <v>70</v>
      </c>
      <c r="J18">
        <v>70</v>
      </c>
      <c r="K18">
        <v>75</v>
      </c>
      <c r="L18">
        <v>64</v>
      </c>
      <c r="M18">
        <v>73</v>
      </c>
      <c r="N18">
        <v>73</v>
      </c>
      <c r="O18">
        <v>72</v>
      </c>
      <c r="P18">
        <v>73</v>
      </c>
      <c r="Q18">
        <v>73</v>
      </c>
      <c r="R18">
        <v>72</v>
      </c>
      <c r="S18">
        <v>64</v>
      </c>
      <c r="T18">
        <v>64</v>
      </c>
      <c r="U18">
        <v>64</v>
      </c>
      <c r="V18">
        <v>62</v>
      </c>
      <c r="W18">
        <v>65</v>
      </c>
      <c r="X18">
        <v>64</v>
      </c>
      <c r="Y18">
        <v>73</v>
      </c>
      <c r="Z18">
        <v>74</v>
      </c>
      <c r="AA18">
        <v>71</v>
      </c>
      <c r="AB18">
        <v>76</v>
      </c>
      <c r="AC18">
        <v>76</v>
      </c>
      <c r="AD18">
        <v>71</v>
      </c>
      <c r="AE18">
        <v>67</v>
      </c>
      <c r="AF18">
        <v>68</v>
      </c>
      <c r="AG18">
        <v>68</v>
      </c>
      <c r="AH18">
        <v>66</v>
      </c>
      <c r="AI18">
        <v>68</v>
      </c>
      <c r="AJ18">
        <v>66</v>
      </c>
      <c r="AL18" s="1">
        <f>MIN(results_length_random_200_0_2[#This Row])</f>
        <v>62</v>
      </c>
      <c r="AM18" s="1">
        <f>MAX(results_length_random_200_0_2[#This Row])</f>
        <v>76</v>
      </c>
    </row>
    <row r="19" spans="1:39" x14ac:dyDescent="0.25">
      <c r="A19">
        <v>82</v>
      </c>
      <c r="B19">
        <v>82</v>
      </c>
      <c r="C19">
        <v>82</v>
      </c>
      <c r="D19">
        <v>81</v>
      </c>
      <c r="E19">
        <v>85</v>
      </c>
      <c r="F19">
        <v>79</v>
      </c>
      <c r="G19">
        <v>84</v>
      </c>
      <c r="H19">
        <v>85</v>
      </c>
      <c r="I19">
        <v>82</v>
      </c>
      <c r="J19">
        <v>79</v>
      </c>
      <c r="K19">
        <v>81</v>
      </c>
      <c r="L19">
        <v>83</v>
      </c>
      <c r="M19">
        <v>82</v>
      </c>
      <c r="N19">
        <v>84</v>
      </c>
      <c r="O19">
        <v>85</v>
      </c>
      <c r="P19">
        <v>81</v>
      </c>
      <c r="Q19">
        <v>85</v>
      </c>
      <c r="R19">
        <v>81</v>
      </c>
      <c r="S19">
        <v>82</v>
      </c>
      <c r="T19">
        <v>78</v>
      </c>
      <c r="U19">
        <v>81</v>
      </c>
      <c r="V19">
        <v>79</v>
      </c>
      <c r="W19">
        <v>83</v>
      </c>
      <c r="X19">
        <v>76</v>
      </c>
      <c r="Y19">
        <v>90</v>
      </c>
      <c r="Z19">
        <v>87</v>
      </c>
      <c r="AA19">
        <v>90</v>
      </c>
      <c r="AB19">
        <v>89</v>
      </c>
      <c r="AC19">
        <v>91</v>
      </c>
      <c r="AD19">
        <v>89</v>
      </c>
      <c r="AE19">
        <v>77</v>
      </c>
      <c r="AF19">
        <v>78</v>
      </c>
      <c r="AG19">
        <v>79</v>
      </c>
      <c r="AH19">
        <v>77</v>
      </c>
      <c r="AI19">
        <v>81</v>
      </c>
      <c r="AJ19">
        <v>76</v>
      </c>
      <c r="AL19" s="1">
        <f>MIN(results_length_random_200_0_2[#This Row])</f>
        <v>76</v>
      </c>
      <c r="AM19" s="1">
        <f>MAX(results_length_random_200_0_2[#This Row])</f>
        <v>91</v>
      </c>
    </row>
    <row r="20" spans="1:39" x14ac:dyDescent="0.25">
      <c r="A20">
        <v>67</v>
      </c>
      <c r="B20">
        <v>67</v>
      </c>
      <c r="C20">
        <v>67</v>
      </c>
      <c r="D20">
        <v>67</v>
      </c>
      <c r="E20">
        <v>67</v>
      </c>
      <c r="F20">
        <v>68</v>
      </c>
      <c r="G20">
        <v>63</v>
      </c>
      <c r="H20">
        <v>62</v>
      </c>
      <c r="I20">
        <v>65</v>
      </c>
      <c r="J20">
        <v>63</v>
      </c>
      <c r="K20">
        <v>64</v>
      </c>
      <c r="L20">
        <v>66</v>
      </c>
      <c r="M20">
        <v>65</v>
      </c>
      <c r="N20">
        <v>65</v>
      </c>
      <c r="O20">
        <v>66</v>
      </c>
      <c r="P20">
        <v>65</v>
      </c>
      <c r="Q20">
        <v>66</v>
      </c>
      <c r="R20">
        <v>65</v>
      </c>
      <c r="S20">
        <v>60</v>
      </c>
      <c r="T20">
        <v>60</v>
      </c>
      <c r="U20">
        <v>62</v>
      </c>
      <c r="V20">
        <v>59</v>
      </c>
      <c r="W20">
        <v>65</v>
      </c>
      <c r="X20">
        <v>59</v>
      </c>
      <c r="Y20">
        <v>69</v>
      </c>
      <c r="Z20">
        <v>71</v>
      </c>
      <c r="AA20">
        <v>69</v>
      </c>
      <c r="AB20">
        <v>68</v>
      </c>
      <c r="AC20">
        <v>71</v>
      </c>
      <c r="AD20">
        <v>69</v>
      </c>
      <c r="AE20">
        <v>61</v>
      </c>
      <c r="AF20">
        <v>59</v>
      </c>
      <c r="AG20">
        <v>61</v>
      </c>
      <c r="AH20">
        <v>61</v>
      </c>
      <c r="AI20">
        <v>59</v>
      </c>
      <c r="AJ20">
        <v>60</v>
      </c>
      <c r="AL20" s="1">
        <f>MIN(results_length_random_200_0_2[#This Row])</f>
        <v>59</v>
      </c>
      <c r="AM20" s="1">
        <f>MAX(results_length_random_200_0_2[#This Row])</f>
        <v>71</v>
      </c>
    </row>
    <row r="21" spans="1:39" x14ac:dyDescent="0.25">
      <c r="A21">
        <v>76</v>
      </c>
      <c r="B21">
        <v>75</v>
      </c>
      <c r="C21">
        <v>76</v>
      </c>
      <c r="D21">
        <v>76</v>
      </c>
      <c r="E21">
        <v>77</v>
      </c>
      <c r="F21">
        <v>72</v>
      </c>
      <c r="G21">
        <v>74</v>
      </c>
      <c r="H21">
        <v>76</v>
      </c>
      <c r="I21">
        <v>74</v>
      </c>
      <c r="J21">
        <v>71</v>
      </c>
      <c r="K21">
        <v>81</v>
      </c>
      <c r="L21">
        <v>72</v>
      </c>
      <c r="M21">
        <v>75</v>
      </c>
      <c r="N21">
        <v>77</v>
      </c>
      <c r="O21">
        <v>76</v>
      </c>
      <c r="P21">
        <v>74</v>
      </c>
      <c r="Q21">
        <v>77</v>
      </c>
      <c r="R21">
        <v>75</v>
      </c>
      <c r="S21">
        <v>76</v>
      </c>
      <c r="T21">
        <v>74</v>
      </c>
      <c r="U21">
        <v>74</v>
      </c>
      <c r="V21">
        <v>75</v>
      </c>
      <c r="W21">
        <v>75</v>
      </c>
      <c r="X21">
        <v>73</v>
      </c>
      <c r="Y21">
        <v>77</v>
      </c>
      <c r="Z21">
        <v>77</v>
      </c>
      <c r="AA21">
        <v>82</v>
      </c>
      <c r="AB21">
        <v>73</v>
      </c>
      <c r="AC21">
        <v>83</v>
      </c>
      <c r="AD21">
        <v>75</v>
      </c>
      <c r="AE21">
        <v>75</v>
      </c>
      <c r="AF21">
        <v>72</v>
      </c>
      <c r="AG21">
        <v>75</v>
      </c>
      <c r="AH21">
        <v>73</v>
      </c>
      <c r="AI21">
        <v>75</v>
      </c>
      <c r="AJ21">
        <v>74</v>
      </c>
      <c r="AL21" s="1">
        <f>MIN(results_length_random_200_0_2[#This Row])</f>
        <v>71</v>
      </c>
      <c r="AM21" s="1">
        <f>MAX(results_length_random_200_0_2[#This Row])</f>
        <v>83</v>
      </c>
    </row>
    <row r="23" spans="1:39" x14ac:dyDescent="0.25">
      <c r="A23">
        <f>AVERAGE(results_length_random_200_0_2[s - s])</f>
        <v>70</v>
      </c>
      <c r="B23">
        <f>AVERAGE(results_length_random_200_0_2[s - r])</f>
        <v>70.05</v>
      </c>
      <c r="C23">
        <f>AVERAGE(results_length_random_200_0_2[s - i])</f>
        <v>70</v>
      </c>
      <c r="D23">
        <f>AVERAGE(results_length_random_200_0_2[s - ri])</f>
        <v>70.25</v>
      </c>
      <c r="E23">
        <f>AVERAGE(results_length_random_200_0_2[s - o])</f>
        <v>71</v>
      </c>
      <c r="F23">
        <f>AVERAGE(results_length_random_200_0_2[s - ro])</f>
        <v>69.349999999999994</v>
      </c>
      <c r="G23">
        <f>AVERAGE(results_length_random_200_0_2[r - s])</f>
        <v>69.900000000000006</v>
      </c>
      <c r="H23">
        <f>AVERAGE(results_length_random_200_0_2[r - r])</f>
        <v>69.650000000000006</v>
      </c>
      <c r="I23">
        <f>AVERAGE(results_length_random_200_0_2[r - i])</f>
        <v>70.25</v>
      </c>
      <c r="J23">
        <f>AVERAGE(results_length_random_200_0_2[r - ri])</f>
        <v>68.45</v>
      </c>
      <c r="K23">
        <f>AVERAGE(results_length_random_200_0_2[r - o])</f>
        <v>71.05</v>
      </c>
      <c r="L23">
        <f>AVERAGE(results_length_random_200_0_2[r - ro])</f>
        <v>68.95</v>
      </c>
      <c r="M23">
        <f>AVERAGE(results_length_random_200_0_2[i - s])</f>
        <v>70.599999999999994</v>
      </c>
      <c r="N23">
        <f>AVERAGE(results_length_random_200_0_2[i - r])</f>
        <v>70.2</v>
      </c>
      <c r="O23">
        <f>AVERAGE(results_length_random_200_0_2[i - i])</f>
        <v>70.75</v>
      </c>
      <c r="P23">
        <f>AVERAGE(results_length_random_200_0_2[i - ri])</f>
        <v>70</v>
      </c>
      <c r="Q23">
        <f>AVERAGE(results_length_random_200_0_2[i - o])</f>
        <v>71</v>
      </c>
      <c r="R23">
        <f>AVERAGE(results_length_random_200_0_2[i - ro])</f>
        <v>69.95</v>
      </c>
      <c r="S23">
        <f>AVERAGE(results_length_random_200_0_2[ri - s])</f>
        <v>67.45</v>
      </c>
      <c r="T23">
        <f>AVERAGE(results_length_random_200_0_2[ri - r])</f>
        <v>67.099999999999994</v>
      </c>
      <c r="U23">
        <f>AVERAGE(results_length_random_200_0_2[ri - i])</f>
        <v>67.099999999999994</v>
      </c>
      <c r="V23">
        <f>AVERAGE(results_length_random_200_0_2[ri - ri])</f>
        <v>66.650000000000006</v>
      </c>
      <c r="W23">
        <f>AVERAGE(results_length_random_200_0_2[ri - o])</f>
        <v>69.2</v>
      </c>
      <c r="X23">
        <f>AVERAGE(results_length_random_200_0_2[ri - ro])</f>
        <v>65.95</v>
      </c>
      <c r="Y23">
        <f>AVERAGE(results_length_random_200_0_2[o - s])</f>
        <v>73.7</v>
      </c>
      <c r="Z23">
        <f>AVERAGE(results_length_random_200_0_2[o - r])</f>
        <v>74.7</v>
      </c>
      <c r="AA23">
        <f>AVERAGE(results_length_random_200_0_2[o - i])</f>
        <v>75.3</v>
      </c>
      <c r="AB23">
        <f>AVERAGE(results_length_random_200_0_2[o - ri])</f>
        <v>73.599999999999994</v>
      </c>
      <c r="AC23">
        <f>AVERAGE(results_length_random_200_0_2[o - o])</f>
        <v>76.349999999999994</v>
      </c>
      <c r="AD23">
        <f>AVERAGE(results_length_random_200_0_2[o - ro])</f>
        <v>72.849999999999994</v>
      </c>
      <c r="AE23">
        <f>AVERAGE(results_length_random_200_0_2[ro - s])</f>
        <v>67.5</v>
      </c>
      <c r="AF23">
        <f>AVERAGE(results_length_random_200_0_2[ro - r])</f>
        <v>67</v>
      </c>
      <c r="AG23">
        <f>AVERAGE(results_length_random_200_0_2[ro - i])</f>
        <v>67.25</v>
      </c>
      <c r="AH23">
        <f>AVERAGE(results_length_random_200_0_2[ro - ri])</f>
        <v>67</v>
      </c>
      <c r="AI23">
        <f>AVERAGE(results_length_random_200_0_2[ro - o])</f>
        <v>68.25</v>
      </c>
      <c r="AJ23">
        <f>AVERAGE(results_length_random_200_0_2[ro - ro])</f>
        <v>66.5</v>
      </c>
      <c r="AK23" s="4" t="s">
        <v>38</v>
      </c>
      <c r="AL23" s="3">
        <f>MIN(A23:AJ23)</f>
        <v>65.95</v>
      </c>
      <c r="AM23" s="3">
        <f>MAX(A23:AJ23)</f>
        <v>76.349999999999994</v>
      </c>
    </row>
    <row r="25" spans="1:39" x14ac:dyDescent="0.25">
      <c r="A25">
        <f>IF(A2=MAX($A$2:$AJ$2),1,0)</f>
        <v>0</v>
      </c>
      <c r="B25">
        <f t="shared" ref="B25:AJ25" si="0">IF(B2=MAX($A$2:$AJ$2),1,0)</f>
        <v>0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  <c r="AA25">
        <f t="shared" si="0"/>
        <v>0</v>
      </c>
      <c r="AB25">
        <f t="shared" si="0"/>
        <v>0</v>
      </c>
      <c r="AC25">
        <f t="shared" si="0"/>
        <v>1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</row>
    <row r="26" spans="1:39" x14ac:dyDescent="0.25">
      <c r="A26">
        <f>IF(A3=MAX($A$3:$AJ$3),1,0)</f>
        <v>0</v>
      </c>
      <c r="B26">
        <f t="shared" ref="B26:AJ26" si="1">IF(B3=MAX($A$3:$AJ$3),1,0)</f>
        <v>0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1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  <c r="AJ26">
        <f t="shared" si="1"/>
        <v>0</v>
      </c>
    </row>
    <row r="27" spans="1:39" x14ac:dyDescent="0.25">
      <c r="A27">
        <f>IF(A4=MAX($A$4:$AJ$4),1,0)</f>
        <v>0</v>
      </c>
      <c r="B27">
        <f t="shared" ref="B27:AJ27" si="2">IF(B4=MAX($A$4:$AJ$4),1,0)</f>
        <v>0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>IF(L4=MAX($A$4:$AJ$4),1,0)</f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1</v>
      </c>
      <c r="Z27">
        <f t="shared" si="2"/>
        <v>0</v>
      </c>
      <c r="AA27">
        <f t="shared" si="2"/>
        <v>1</v>
      </c>
      <c r="AB27">
        <f t="shared" si="2"/>
        <v>0</v>
      </c>
      <c r="AC27">
        <f t="shared" si="2"/>
        <v>1</v>
      </c>
      <c r="AD27">
        <f t="shared" si="2"/>
        <v>0</v>
      </c>
      <c r="AE27">
        <f t="shared" si="2"/>
        <v>0</v>
      </c>
      <c r="AF27">
        <f t="shared" si="2"/>
        <v>0</v>
      </c>
      <c r="AG27">
        <f t="shared" si="2"/>
        <v>0</v>
      </c>
      <c r="AH27">
        <f t="shared" si="2"/>
        <v>0</v>
      </c>
      <c r="AI27">
        <f t="shared" si="2"/>
        <v>0</v>
      </c>
      <c r="AJ27">
        <f t="shared" si="2"/>
        <v>0</v>
      </c>
    </row>
    <row r="28" spans="1:39" x14ac:dyDescent="0.25">
      <c r="A28">
        <f>IF(A5=MAX($A$5:$AJ$5),1,0)</f>
        <v>0</v>
      </c>
      <c r="B28">
        <f t="shared" ref="B28:AJ28" si="3">IF(B5=MAX($A$5:$AJ$5),1,0)</f>
        <v>0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0</v>
      </c>
      <c r="Z28">
        <f t="shared" si="3"/>
        <v>0</v>
      </c>
      <c r="AA28">
        <f t="shared" si="3"/>
        <v>0</v>
      </c>
      <c r="AB28">
        <f t="shared" si="3"/>
        <v>0</v>
      </c>
      <c r="AC28">
        <f t="shared" si="3"/>
        <v>1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</row>
    <row r="29" spans="1:39" x14ac:dyDescent="0.25">
      <c r="A29">
        <f>IF(A6=MAX($A$6:$AJ$6),1,0)</f>
        <v>0</v>
      </c>
      <c r="B29">
        <f t="shared" ref="B29:AJ29" si="4">IF(B6=MAX($A$6:$AJ$6),1,0)</f>
        <v>0</v>
      </c>
      <c r="C29">
        <f t="shared" si="4"/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1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4"/>
        <v>0</v>
      </c>
      <c r="AI29">
        <f t="shared" si="4"/>
        <v>0</v>
      </c>
      <c r="AJ29">
        <f t="shared" si="4"/>
        <v>0</v>
      </c>
    </row>
    <row r="30" spans="1:39" x14ac:dyDescent="0.25">
      <c r="A30">
        <f>IF(A7=MAX($A$7:$AJ$7),1,0)</f>
        <v>0</v>
      </c>
      <c r="B30">
        <f t="shared" ref="B30:AJ30" si="5">IF(B7=MAX($A$7:$AJ$7),1,0)</f>
        <v>0</v>
      </c>
      <c r="C30">
        <f t="shared" si="5"/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1</v>
      </c>
      <c r="AB30">
        <f t="shared" si="5"/>
        <v>0</v>
      </c>
      <c r="AC30">
        <f t="shared" si="5"/>
        <v>1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</row>
    <row r="31" spans="1:39" x14ac:dyDescent="0.25">
      <c r="A31">
        <f>IF(A8=MAX($A$8:$AJ$8),1,0)</f>
        <v>0</v>
      </c>
      <c r="B31">
        <f t="shared" ref="B31:AJ31" si="6">IF(B8=MAX($A$8:$AJ$8),1,0)</f>
        <v>0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1</v>
      </c>
      <c r="AB31">
        <f t="shared" si="6"/>
        <v>0</v>
      </c>
      <c r="AC31">
        <f t="shared" si="6"/>
        <v>1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</row>
    <row r="32" spans="1:39" x14ac:dyDescent="0.25">
      <c r="A32">
        <f>IF(A9=MAX($A$9:$AJ$9),1,0)</f>
        <v>0</v>
      </c>
      <c r="B32">
        <f t="shared" ref="B32:AJ32" si="7">IF(B9=MAX($A$9:$AJ$9),1,0)</f>
        <v>0</v>
      </c>
      <c r="C32">
        <f t="shared" si="7"/>
        <v>0</v>
      </c>
      <c r="D32">
        <f t="shared" si="7"/>
        <v>0</v>
      </c>
      <c r="E32">
        <f t="shared" si="7"/>
        <v>0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0</v>
      </c>
      <c r="AA32">
        <f t="shared" si="7"/>
        <v>1</v>
      </c>
      <c r="AB32">
        <f t="shared" si="7"/>
        <v>1</v>
      </c>
      <c r="AC32">
        <f t="shared" si="7"/>
        <v>0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</row>
    <row r="33" spans="1:36" x14ac:dyDescent="0.25">
      <c r="A33">
        <f>IF(A10=MAX($A$10:$AJ$10),1,0)</f>
        <v>0</v>
      </c>
      <c r="B33">
        <f t="shared" ref="B33:AJ33" si="8">IF(B10=MAX($A$10:$AJ$10),1,0)</f>
        <v>0</v>
      </c>
      <c r="C33">
        <f t="shared" si="8"/>
        <v>0</v>
      </c>
      <c r="D33">
        <f t="shared" si="8"/>
        <v>0</v>
      </c>
      <c r="E33">
        <f t="shared" si="8"/>
        <v>0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1</v>
      </c>
      <c r="AB33">
        <f t="shared" si="8"/>
        <v>0</v>
      </c>
      <c r="AC33">
        <f t="shared" si="8"/>
        <v>0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8"/>
        <v>0</v>
      </c>
    </row>
    <row r="34" spans="1:36" x14ac:dyDescent="0.25">
      <c r="A34">
        <f>IF(A11=MAX($A$11:$AJ$11),1,0)</f>
        <v>0</v>
      </c>
      <c r="B34">
        <f t="shared" ref="B34:AJ34" si="9">IF(B11=MAX($A$11:$AJ$11),1,0)</f>
        <v>0</v>
      </c>
      <c r="C34">
        <f t="shared" si="9"/>
        <v>0</v>
      </c>
      <c r="D34">
        <f t="shared" si="9"/>
        <v>0</v>
      </c>
      <c r="E34">
        <f t="shared" si="9"/>
        <v>0</v>
      </c>
      <c r="F34">
        <f t="shared" si="9"/>
        <v>0</v>
      </c>
      <c r="G34">
        <f t="shared" si="9"/>
        <v>0</v>
      </c>
      <c r="H34">
        <f t="shared" si="9"/>
        <v>0</v>
      </c>
      <c r="I34">
        <f t="shared" si="9"/>
        <v>0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1</v>
      </c>
      <c r="AA34">
        <f t="shared" si="9"/>
        <v>0</v>
      </c>
      <c r="AB34">
        <f t="shared" si="9"/>
        <v>0</v>
      </c>
      <c r="AC34">
        <f t="shared" si="9"/>
        <v>0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</row>
    <row r="35" spans="1:36" x14ac:dyDescent="0.25">
      <c r="A35">
        <f>IF(A12=MAX($A$12:$AJ$12),1,0)</f>
        <v>0</v>
      </c>
      <c r="B35">
        <f t="shared" ref="B35:AJ35" si="10">IF(B12=MAX($A$12:$AJ$12),1,0)</f>
        <v>0</v>
      </c>
      <c r="C35">
        <f t="shared" si="10"/>
        <v>0</v>
      </c>
      <c r="D35">
        <f t="shared" si="10"/>
        <v>0</v>
      </c>
      <c r="E35">
        <f t="shared" si="10"/>
        <v>0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  <c r="AC35">
        <f t="shared" si="10"/>
        <v>1</v>
      </c>
      <c r="AD35">
        <f t="shared" si="10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</row>
    <row r="36" spans="1:36" x14ac:dyDescent="0.25">
      <c r="A36">
        <f>IF(A13=MAX($A$13:$AJ$13),1,0)</f>
        <v>0</v>
      </c>
      <c r="B36">
        <f t="shared" ref="B36:AJ36" si="11">IF(B13=MAX($A$13:$AJ$13),1,0)</f>
        <v>0</v>
      </c>
      <c r="C36">
        <f t="shared" si="11"/>
        <v>0</v>
      </c>
      <c r="D36">
        <f t="shared" si="11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1</v>
      </c>
      <c r="AA36">
        <f t="shared" si="11"/>
        <v>0</v>
      </c>
      <c r="AB36">
        <f t="shared" si="11"/>
        <v>0</v>
      </c>
      <c r="AC36">
        <f t="shared" si="11"/>
        <v>0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</row>
    <row r="37" spans="1:36" x14ac:dyDescent="0.25">
      <c r="A37">
        <f>IF(A14=MAX($A$14:$AJ$14),1,0)</f>
        <v>0</v>
      </c>
      <c r="B37">
        <f t="shared" ref="B37:AJ37" si="12">IF(B14=MAX($A$14:$AJ$14),1,0)</f>
        <v>0</v>
      </c>
      <c r="C37">
        <f t="shared" si="12"/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0</v>
      </c>
      <c r="Q37">
        <f t="shared" si="12"/>
        <v>0</v>
      </c>
      <c r="R37">
        <f t="shared" si="12"/>
        <v>0</v>
      </c>
      <c r="S37">
        <f t="shared" si="12"/>
        <v>0</v>
      </c>
      <c r="T37">
        <f t="shared" si="12"/>
        <v>0</v>
      </c>
      <c r="U37">
        <f t="shared" si="12"/>
        <v>0</v>
      </c>
      <c r="V37">
        <f t="shared" si="12"/>
        <v>0</v>
      </c>
      <c r="W37">
        <f t="shared" si="12"/>
        <v>0</v>
      </c>
      <c r="X37">
        <f t="shared" si="12"/>
        <v>0</v>
      </c>
      <c r="Y37">
        <f t="shared" si="12"/>
        <v>0</v>
      </c>
      <c r="Z37">
        <f t="shared" si="12"/>
        <v>1</v>
      </c>
      <c r="AA37">
        <f t="shared" si="12"/>
        <v>0</v>
      </c>
      <c r="AB37">
        <f t="shared" si="12"/>
        <v>0</v>
      </c>
      <c r="AC37">
        <f t="shared" si="12"/>
        <v>0</v>
      </c>
      <c r="AD37">
        <f t="shared" si="12"/>
        <v>0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</row>
    <row r="38" spans="1:36" x14ac:dyDescent="0.25">
      <c r="A38">
        <f>IF(A15=MAX($A$15:$AJ$15),1,0)</f>
        <v>0</v>
      </c>
      <c r="B38">
        <f t="shared" ref="B38:AJ38" si="13">IF(B15=MAX($A$15:$AJ$15),1,0)</f>
        <v>0</v>
      </c>
      <c r="C38">
        <f t="shared" si="13"/>
        <v>0</v>
      </c>
      <c r="D38">
        <f t="shared" si="13"/>
        <v>0</v>
      </c>
      <c r="E38">
        <f t="shared" si="13"/>
        <v>0</v>
      </c>
      <c r="F38">
        <f t="shared" si="13"/>
        <v>0</v>
      </c>
      <c r="G38">
        <f t="shared" si="13"/>
        <v>0</v>
      </c>
      <c r="H38">
        <f t="shared" si="13"/>
        <v>0</v>
      </c>
      <c r="I38">
        <f t="shared" si="13"/>
        <v>0</v>
      </c>
      <c r="J38">
        <f t="shared" si="13"/>
        <v>0</v>
      </c>
      <c r="K38">
        <f t="shared" si="13"/>
        <v>0</v>
      </c>
      <c r="L38">
        <f t="shared" si="13"/>
        <v>0</v>
      </c>
      <c r="M38">
        <f t="shared" si="13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3"/>
        <v>0</v>
      </c>
      <c r="AA38">
        <f t="shared" si="13"/>
        <v>1</v>
      </c>
      <c r="AB38">
        <f t="shared" si="13"/>
        <v>0</v>
      </c>
      <c r="AC38">
        <f t="shared" si="13"/>
        <v>0</v>
      </c>
      <c r="AD38">
        <f t="shared" si="13"/>
        <v>0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</row>
    <row r="39" spans="1:36" x14ac:dyDescent="0.25">
      <c r="A39">
        <f>IF(A16=MAX($A$16:$AJ$16),1,0)</f>
        <v>0</v>
      </c>
      <c r="B39">
        <f t="shared" ref="B39:AJ39" si="14">IF(B16=MAX($A$16:$AJ$16),1,0)</f>
        <v>0</v>
      </c>
      <c r="C39">
        <f t="shared" si="14"/>
        <v>0</v>
      </c>
      <c r="D39">
        <f t="shared" si="14"/>
        <v>0</v>
      </c>
      <c r="E39">
        <f t="shared" si="14"/>
        <v>0</v>
      </c>
      <c r="F39">
        <f t="shared" si="14"/>
        <v>0</v>
      </c>
      <c r="G39">
        <f t="shared" si="14"/>
        <v>0</v>
      </c>
      <c r="H39">
        <f t="shared" si="14"/>
        <v>0</v>
      </c>
      <c r="I39">
        <f t="shared" si="14"/>
        <v>0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si="14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1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</row>
    <row r="40" spans="1:36" x14ac:dyDescent="0.25">
      <c r="A40">
        <f>IF(A17=MAX($A$17:$AJ$17),1,0)</f>
        <v>0</v>
      </c>
      <c r="B40">
        <f t="shared" ref="B40:AJ40" si="15">IF(B17=MAX($A$17:$AJ$17),1,0)</f>
        <v>0</v>
      </c>
      <c r="C40">
        <f t="shared" si="15"/>
        <v>0</v>
      </c>
      <c r="D40">
        <f t="shared" si="15"/>
        <v>0</v>
      </c>
      <c r="E40">
        <f t="shared" si="15"/>
        <v>0</v>
      </c>
      <c r="F40">
        <f t="shared" si="15"/>
        <v>0</v>
      </c>
      <c r="G40">
        <f t="shared" si="15"/>
        <v>0</v>
      </c>
      <c r="H40">
        <f t="shared" si="15"/>
        <v>0</v>
      </c>
      <c r="I40">
        <f t="shared" si="15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0</v>
      </c>
      <c r="N40">
        <f t="shared" si="15"/>
        <v>0</v>
      </c>
      <c r="O40">
        <f t="shared" si="15"/>
        <v>0</v>
      </c>
      <c r="P40">
        <f t="shared" si="15"/>
        <v>0</v>
      </c>
      <c r="Q40">
        <f t="shared" si="15"/>
        <v>0</v>
      </c>
      <c r="R40">
        <f t="shared" si="15"/>
        <v>0</v>
      </c>
      <c r="S40">
        <f t="shared" si="15"/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1</v>
      </c>
      <c r="AB40">
        <f t="shared" si="15"/>
        <v>1</v>
      </c>
      <c r="AC40">
        <f t="shared" si="15"/>
        <v>1</v>
      </c>
      <c r="AD40">
        <f t="shared" si="15"/>
        <v>1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>
        <f t="shared" si="15"/>
        <v>0</v>
      </c>
    </row>
    <row r="41" spans="1:36" x14ac:dyDescent="0.25">
      <c r="A41">
        <f>IF(A18=MAX($A$18:$AJ$18),1,0)</f>
        <v>0</v>
      </c>
      <c r="B41">
        <f t="shared" ref="B41:AJ41" si="16">IF(B18=MAX($A$18:$AJ$18),1,0)</f>
        <v>0</v>
      </c>
      <c r="C41">
        <f t="shared" si="16"/>
        <v>0</v>
      </c>
      <c r="D41">
        <f t="shared" si="16"/>
        <v>0</v>
      </c>
      <c r="E41">
        <f t="shared" si="16"/>
        <v>0</v>
      </c>
      <c r="F41">
        <f t="shared" si="16"/>
        <v>0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  <c r="K41">
        <f t="shared" si="16"/>
        <v>0</v>
      </c>
      <c r="L41">
        <f t="shared" si="16"/>
        <v>0</v>
      </c>
      <c r="M41">
        <f t="shared" si="16"/>
        <v>0</v>
      </c>
      <c r="N41">
        <f t="shared" si="16"/>
        <v>0</v>
      </c>
      <c r="O41">
        <f t="shared" si="16"/>
        <v>0</v>
      </c>
      <c r="P41">
        <f t="shared" si="16"/>
        <v>0</v>
      </c>
      <c r="Q41">
        <f t="shared" si="16"/>
        <v>0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0</v>
      </c>
      <c r="Z41">
        <f t="shared" si="16"/>
        <v>0</v>
      </c>
      <c r="AA41">
        <f t="shared" si="16"/>
        <v>0</v>
      </c>
      <c r="AB41">
        <f t="shared" si="16"/>
        <v>1</v>
      </c>
      <c r="AC41">
        <f t="shared" si="16"/>
        <v>1</v>
      </c>
      <c r="AD41">
        <f t="shared" si="16"/>
        <v>0</v>
      </c>
      <c r="AE41">
        <f t="shared" si="16"/>
        <v>0</v>
      </c>
      <c r="AF41">
        <f t="shared" si="16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0</v>
      </c>
    </row>
    <row r="42" spans="1:36" x14ac:dyDescent="0.25">
      <c r="A42">
        <f>IF(A19=MAX($A$19:$AJ$19),1,0)</f>
        <v>0</v>
      </c>
      <c r="B42">
        <f t="shared" ref="B42:AJ42" si="17">IF(B19=MAX($A$19:$AJ$19),1,0)</f>
        <v>0</v>
      </c>
      <c r="C42">
        <f t="shared" si="17"/>
        <v>0</v>
      </c>
      <c r="D42">
        <f t="shared" si="17"/>
        <v>0</v>
      </c>
      <c r="E42">
        <f t="shared" si="17"/>
        <v>0</v>
      </c>
      <c r="F42">
        <f t="shared" si="17"/>
        <v>0</v>
      </c>
      <c r="G42">
        <f t="shared" si="17"/>
        <v>0</v>
      </c>
      <c r="H42">
        <f t="shared" si="17"/>
        <v>0</v>
      </c>
      <c r="I42">
        <f t="shared" si="17"/>
        <v>0</v>
      </c>
      <c r="J42">
        <f t="shared" si="17"/>
        <v>0</v>
      </c>
      <c r="K42">
        <f t="shared" si="17"/>
        <v>0</v>
      </c>
      <c r="L42">
        <f t="shared" si="17"/>
        <v>0</v>
      </c>
      <c r="M42">
        <f t="shared" si="17"/>
        <v>0</v>
      </c>
      <c r="N42">
        <f t="shared" si="17"/>
        <v>0</v>
      </c>
      <c r="O42">
        <f t="shared" si="17"/>
        <v>0</v>
      </c>
      <c r="P42">
        <f t="shared" si="17"/>
        <v>0</v>
      </c>
      <c r="Q42">
        <f t="shared" si="17"/>
        <v>0</v>
      </c>
      <c r="R42">
        <f t="shared" si="17"/>
        <v>0</v>
      </c>
      <c r="S42">
        <f t="shared" si="17"/>
        <v>0</v>
      </c>
      <c r="T42">
        <f t="shared" si="17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  <c r="AC42">
        <f t="shared" si="17"/>
        <v>1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</row>
    <row r="43" spans="1:36" x14ac:dyDescent="0.25">
      <c r="A43">
        <f>IF(A20=MAX($A$20:$AJ$20),1,0)</f>
        <v>0</v>
      </c>
      <c r="B43">
        <f t="shared" ref="B43:AJ43" si="18">IF(B20=MAX($A$20:$AJ$20),1,0)</f>
        <v>0</v>
      </c>
      <c r="C43">
        <f t="shared" si="18"/>
        <v>0</v>
      </c>
      <c r="D43">
        <f t="shared" si="18"/>
        <v>0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8"/>
        <v>0</v>
      </c>
      <c r="V43">
        <f t="shared" si="18"/>
        <v>0</v>
      </c>
      <c r="W43">
        <f t="shared" si="18"/>
        <v>0</v>
      </c>
      <c r="X43">
        <f t="shared" si="18"/>
        <v>0</v>
      </c>
      <c r="Y43">
        <f t="shared" si="18"/>
        <v>0</v>
      </c>
      <c r="Z43">
        <f t="shared" si="18"/>
        <v>1</v>
      </c>
      <c r="AA43">
        <f t="shared" si="18"/>
        <v>0</v>
      </c>
      <c r="AB43">
        <f t="shared" si="18"/>
        <v>0</v>
      </c>
      <c r="AC43">
        <f t="shared" si="18"/>
        <v>1</v>
      </c>
      <c r="AD43">
        <f t="shared" si="18"/>
        <v>0</v>
      </c>
      <c r="AE43">
        <f t="shared" si="18"/>
        <v>0</v>
      </c>
      <c r="AF43">
        <f t="shared" si="18"/>
        <v>0</v>
      </c>
      <c r="AG43">
        <f t="shared" si="18"/>
        <v>0</v>
      </c>
      <c r="AH43">
        <f t="shared" si="18"/>
        <v>0</v>
      </c>
      <c r="AI43">
        <f t="shared" si="18"/>
        <v>0</v>
      </c>
      <c r="AJ43">
        <f t="shared" si="18"/>
        <v>0</v>
      </c>
    </row>
    <row r="44" spans="1:36" x14ac:dyDescent="0.25">
      <c r="A44">
        <f>IF(A21=MAX($A$21:$AJ$21),1,0)</f>
        <v>0</v>
      </c>
      <c r="B44">
        <f t="shared" ref="B44:AJ44" si="19">IF(B21=MAX($A$21:$AJ$21),1,0)</f>
        <v>0</v>
      </c>
      <c r="C44">
        <f t="shared" si="19"/>
        <v>0</v>
      </c>
      <c r="D44">
        <f t="shared" si="19"/>
        <v>0</v>
      </c>
      <c r="E44">
        <f t="shared" si="19"/>
        <v>0</v>
      </c>
      <c r="F44">
        <f t="shared" si="19"/>
        <v>0</v>
      </c>
      <c r="G44">
        <f t="shared" si="19"/>
        <v>0</v>
      </c>
      <c r="H44">
        <f t="shared" si="19"/>
        <v>0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>
        <f t="shared" si="19"/>
        <v>0</v>
      </c>
      <c r="N44">
        <f t="shared" si="19"/>
        <v>0</v>
      </c>
      <c r="O44">
        <f t="shared" si="19"/>
        <v>0</v>
      </c>
      <c r="P44">
        <f t="shared" si="19"/>
        <v>0</v>
      </c>
      <c r="Q44">
        <f t="shared" si="19"/>
        <v>0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0</v>
      </c>
      <c r="W44">
        <f t="shared" si="19"/>
        <v>0</v>
      </c>
      <c r="X44">
        <f t="shared" si="19"/>
        <v>0</v>
      </c>
      <c r="Y44">
        <f t="shared" si="19"/>
        <v>0</v>
      </c>
      <c r="Z44">
        <f t="shared" si="19"/>
        <v>0</v>
      </c>
      <c r="AA44">
        <f t="shared" si="19"/>
        <v>0</v>
      </c>
      <c r="AB44">
        <f t="shared" si="19"/>
        <v>0</v>
      </c>
      <c r="AC44">
        <f t="shared" si="19"/>
        <v>1</v>
      </c>
      <c r="AD44">
        <f t="shared" si="19"/>
        <v>0</v>
      </c>
      <c r="AE44">
        <f t="shared" si="19"/>
        <v>0</v>
      </c>
      <c r="AF44">
        <f t="shared" si="19"/>
        <v>0</v>
      </c>
      <c r="AG44">
        <f t="shared" si="19"/>
        <v>0</v>
      </c>
      <c r="AH44">
        <f t="shared" si="19"/>
        <v>0</v>
      </c>
      <c r="AI44">
        <f t="shared" si="19"/>
        <v>0</v>
      </c>
      <c r="AJ44">
        <f t="shared" si="19"/>
        <v>0</v>
      </c>
    </row>
    <row r="46" spans="1:36" x14ac:dyDescent="0.25">
      <c r="A46" s="2">
        <f>SUM(A25:A44)</f>
        <v>0</v>
      </c>
      <c r="B46" s="2">
        <f t="shared" ref="B46:AJ46" si="20">SUM(B25:B44)</f>
        <v>0</v>
      </c>
      <c r="C46" s="2">
        <f t="shared" si="20"/>
        <v>0</v>
      </c>
      <c r="D46" s="2">
        <f t="shared" si="20"/>
        <v>0</v>
      </c>
      <c r="E46" s="2">
        <f t="shared" si="20"/>
        <v>0</v>
      </c>
      <c r="F46" s="2">
        <f t="shared" si="20"/>
        <v>0</v>
      </c>
      <c r="G46" s="2">
        <f t="shared" si="20"/>
        <v>0</v>
      </c>
      <c r="H46" s="2">
        <f t="shared" si="20"/>
        <v>0</v>
      </c>
      <c r="I46" s="2">
        <f t="shared" si="20"/>
        <v>0</v>
      </c>
      <c r="J46" s="2">
        <f t="shared" si="20"/>
        <v>0</v>
      </c>
      <c r="K46" s="2">
        <f t="shared" si="20"/>
        <v>0</v>
      </c>
      <c r="L46" s="2">
        <f t="shared" si="20"/>
        <v>0</v>
      </c>
      <c r="M46" s="2">
        <f t="shared" si="20"/>
        <v>0</v>
      </c>
      <c r="N46" s="2">
        <f t="shared" si="20"/>
        <v>0</v>
      </c>
      <c r="O46" s="2">
        <f t="shared" si="20"/>
        <v>0</v>
      </c>
      <c r="P46" s="2">
        <f t="shared" si="20"/>
        <v>0</v>
      </c>
      <c r="Q46" s="2">
        <f t="shared" si="20"/>
        <v>0</v>
      </c>
      <c r="R46" s="2">
        <f t="shared" si="20"/>
        <v>0</v>
      </c>
      <c r="S46" s="2">
        <f t="shared" si="20"/>
        <v>0</v>
      </c>
      <c r="T46" s="2">
        <f t="shared" si="20"/>
        <v>0</v>
      </c>
      <c r="U46" s="2">
        <f t="shared" si="20"/>
        <v>0</v>
      </c>
      <c r="V46" s="2">
        <f t="shared" si="20"/>
        <v>0</v>
      </c>
      <c r="W46" s="2">
        <f t="shared" si="20"/>
        <v>0</v>
      </c>
      <c r="X46" s="2">
        <f t="shared" si="20"/>
        <v>0</v>
      </c>
      <c r="Y46" s="2">
        <f t="shared" si="20"/>
        <v>1</v>
      </c>
      <c r="Z46" s="2">
        <f t="shared" si="20"/>
        <v>4</v>
      </c>
      <c r="AA46" s="2">
        <f t="shared" si="20"/>
        <v>7</v>
      </c>
      <c r="AB46" s="2">
        <f t="shared" si="20"/>
        <v>3</v>
      </c>
      <c r="AC46" s="2">
        <f t="shared" si="20"/>
        <v>14</v>
      </c>
      <c r="AD46" s="2">
        <f t="shared" si="20"/>
        <v>1</v>
      </c>
      <c r="AE46" s="2">
        <f t="shared" si="20"/>
        <v>0</v>
      </c>
      <c r="AF46" s="2">
        <f t="shared" si="20"/>
        <v>0</v>
      </c>
      <c r="AG46" s="2">
        <f t="shared" si="20"/>
        <v>0</v>
      </c>
      <c r="AH46" s="2">
        <f t="shared" si="20"/>
        <v>0</v>
      </c>
      <c r="AI46" s="2">
        <f t="shared" si="20"/>
        <v>0</v>
      </c>
      <c r="AJ46" s="2">
        <f t="shared" si="20"/>
        <v>0</v>
      </c>
    </row>
  </sheetData>
  <conditionalFormatting sqref="A2:AJ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J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J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J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J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J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J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J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J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J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J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AJ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J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J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AJ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J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J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J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AJ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7AB0-5145-4CA9-BA31-4852B00C10EA}">
  <dimension ref="A1:AM46"/>
  <sheetViews>
    <sheetView zoomScale="70" zoomScaleNormal="70" workbookViewId="0"/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  <col min="37" max="37" width="13" bestFit="1" customWidth="1"/>
    <col min="38" max="38" width="6.85546875" style="1" bestFit="1" customWidth="1"/>
    <col min="39" max="39" width="8.140625" style="1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s="5" t="s">
        <v>36</v>
      </c>
      <c r="AM1" s="5" t="s">
        <v>37</v>
      </c>
    </row>
    <row r="2" spans="1:39" x14ac:dyDescent="0.25">
      <c r="A2">
        <v>74</v>
      </c>
      <c r="B2">
        <v>75</v>
      </c>
      <c r="C2">
        <v>75</v>
      </c>
      <c r="D2">
        <v>75</v>
      </c>
      <c r="E2">
        <v>75</v>
      </c>
      <c r="F2">
        <v>75</v>
      </c>
      <c r="G2">
        <v>76</v>
      </c>
      <c r="H2">
        <v>73</v>
      </c>
      <c r="I2">
        <v>74</v>
      </c>
      <c r="J2">
        <v>68</v>
      </c>
      <c r="K2">
        <v>76</v>
      </c>
      <c r="L2">
        <v>75</v>
      </c>
      <c r="M2">
        <v>74</v>
      </c>
      <c r="N2">
        <v>75</v>
      </c>
      <c r="O2">
        <v>74</v>
      </c>
      <c r="P2">
        <v>73</v>
      </c>
      <c r="Q2">
        <v>75</v>
      </c>
      <c r="R2">
        <v>73</v>
      </c>
      <c r="S2">
        <v>72</v>
      </c>
      <c r="T2">
        <v>72</v>
      </c>
      <c r="U2">
        <v>73</v>
      </c>
      <c r="V2">
        <v>71</v>
      </c>
      <c r="W2">
        <v>69</v>
      </c>
      <c r="X2">
        <v>69</v>
      </c>
      <c r="Y2">
        <v>78</v>
      </c>
      <c r="Z2">
        <v>78</v>
      </c>
      <c r="AA2">
        <v>80</v>
      </c>
      <c r="AB2">
        <v>76</v>
      </c>
      <c r="AC2">
        <v>80</v>
      </c>
      <c r="AD2">
        <v>77</v>
      </c>
      <c r="AE2">
        <v>73</v>
      </c>
      <c r="AF2">
        <v>70</v>
      </c>
      <c r="AG2">
        <v>71</v>
      </c>
      <c r="AH2">
        <v>74</v>
      </c>
      <c r="AI2">
        <v>74</v>
      </c>
      <c r="AJ2">
        <v>71</v>
      </c>
      <c r="AL2" s="1">
        <f>MIN(results_length_random_200_0_4[#This Row])</f>
        <v>68</v>
      </c>
      <c r="AM2" s="1">
        <f>MAX(results_length_random_200_0_4[#This Row])</f>
        <v>80</v>
      </c>
    </row>
    <row r="3" spans="1:39" x14ac:dyDescent="0.25">
      <c r="A3">
        <v>82</v>
      </c>
      <c r="B3">
        <v>81</v>
      </c>
      <c r="C3">
        <v>82</v>
      </c>
      <c r="D3">
        <v>82</v>
      </c>
      <c r="E3">
        <v>83</v>
      </c>
      <c r="F3">
        <v>81</v>
      </c>
      <c r="G3">
        <v>82</v>
      </c>
      <c r="H3">
        <v>83</v>
      </c>
      <c r="I3">
        <v>85</v>
      </c>
      <c r="J3">
        <v>80</v>
      </c>
      <c r="K3">
        <v>84</v>
      </c>
      <c r="L3">
        <v>78</v>
      </c>
      <c r="M3">
        <v>83</v>
      </c>
      <c r="N3">
        <v>84</v>
      </c>
      <c r="O3">
        <v>85</v>
      </c>
      <c r="P3">
        <v>83</v>
      </c>
      <c r="Q3">
        <v>84</v>
      </c>
      <c r="R3">
        <v>84</v>
      </c>
      <c r="S3">
        <v>80</v>
      </c>
      <c r="T3">
        <v>80</v>
      </c>
      <c r="U3">
        <v>79</v>
      </c>
      <c r="V3">
        <v>80</v>
      </c>
      <c r="W3">
        <v>80</v>
      </c>
      <c r="X3">
        <v>77</v>
      </c>
      <c r="Y3">
        <v>84</v>
      </c>
      <c r="Z3">
        <v>86</v>
      </c>
      <c r="AA3">
        <v>86</v>
      </c>
      <c r="AB3">
        <v>86</v>
      </c>
      <c r="AC3">
        <v>89</v>
      </c>
      <c r="AD3">
        <v>86</v>
      </c>
      <c r="AE3">
        <v>75</v>
      </c>
      <c r="AF3">
        <v>75</v>
      </c>
      <c r="AG3">
        <v>76</v>
      </c>
      <c r="AH3">
        <v>75</v>
      </c>
      <c r="AI3">
        <v>77</v>
      </c>
      <c r="AJ3">
        <v>75</v>
      </c>
      <c r="AL3" s="1">
        <f>MIN(results_length_random_200_0_4[#This Row])</f>
        <v>75</v>
      </c>
      <c r="AM3" s="1">
        <f>MAX(results_length_random_200_0_4[#This Row])</f>
        <v>89</v>
      </c>
    </row>
    <row r="4" spans="1:39" x14ac:dyDescent="0.25">
      <c r="A4">
        <v>82</v>
      </c>
      <c r="B4">
        <v>80</v>
      </c>
      <c r="C4">
        <v>81</v>
      </c>
      <c r="D4">
        <v>82</v>
      </c>
      <c r="E4">
        <v>79</v>
      </c>
      <c r="F4">
        <v>79</v>
      </c>
      <c r="G4">
        <v>79</v>
      </c>
      <c r="H4">
        <v>79</v>
      </c>
      <c r="I4">
        <v>81</v>
      </c>
      <c r="J4">
        <v>78</v>
      </c>
      <c r="K4">
        <v>79</v>
      </c>
      <c r="L4">
        <v>76</v>
      </c>
      <c r="M4">
        <v>78</v>
      </c>
      <c r="N4">
        <v>79</v>
      </c>
      <c r="O4">
        <v>78</v>
      </c>
      <c r="P4">
        <v>79</v>
      </c>
      <c r="Q4">
        <v>78</v>
      </c>
      <c r="R4">
        <v>78</v>
      </c>
      <c r="S4">
        <v>75</v>
      </c>
      <c r="T4">
        <v>74</v>
      </c>
      <c r="U4">
        <v>76</v>
      </c>
      <c r="V4">
        <v>73</v>
      </c>
      <c r="W4">
        <v>77</v>
      </c>
      <c r="X4">
        <v>74</v>
      </c>
      <c r="Y4">
        <v>88</v>
      </c>
      <c r="Z4">
        <v>83</v>
      </c>
      <c r="AA4">
        <v>87</v>
      </c>
      <c r="AB4">
        <v>83</v>
      </c>
      <c r="AC4">
        <v>85</v>
      </c>
      <c r="AD4">
        <v>84</v>
      </c>
      <c r="AE4">
        <v>77</v>
      </c>
      <c r="AF4">
        <v>76</v>
      </c>
      <c r="AG4">
        <v>77</v>
      </c>
      <c r="AH4">
        <v>78</v>
      </c>
      <c r="AI4">
        <v>77</v>
      </c>
      <c r="AJ4">
        <v>76</v>
      </c>
      <c r="AL4" s="1">
        <f>MIN(results_length_random_200_0_4[#This Row])</f>
        <v>73</v>
      </c>
      <c r="AM4" s="1">
        <f>MAX(results_length_random_200_0_4[#This Row])</f>
        <v>88</v>
      </c>
    </row>
    <row r="5" spans="1:39" x14ac:dyDescent="0.25">
      <c r="A5">
        <v>84</v>
      </c>
      <c r="B5">
        <v>86</v>
      </c>
      <c r="C5">
        <v>85</v>
      </c>
      <c r="D5">
        <v>87</v>
      </c>
      <c r="E5">
        <v>87</v>
      </c>
      <c r="F5">
        <v>83</v>
      </c>
      <c r="G5">
        <v>86</v>
      </c>
      <c r="H5">
        <v>83</v>
      </c>
      <c r="I5">
        <v>84</v>
      </c>
      <c r="J5">
        <v>82</v>
      </c>
      <c r="K5">
        <v>84</v>
      </c>
      <c r="L5">
        <v>78</v>
      </c>
      <c r="M5">
        <v>81</v>
      </c>
      <c r="N5">
        <v>81</v>
      </c>
      <c r="O5">
        <v>84</v>
      </c>
      <c r="P5">
        <v>81</v>
      </c>
      <c r="Q5">
        <v>83</v>
      </c>
      <c r="R5">
        <v>82</v>
      </c>
      <c r="S5">
        <v>79</v>
      </c>
      <c r="T5">
        <v>81</v>
      </c>
      <c r="U5">
        <v>80</v>
      </c>
      <c r="V5">
        <v>78</v>
      </c>
      <c r="W5">
        <v>83</v>
      </c>
      <c r="X5">
        <v>75</v>
      </c>
      <c r="Y5">
        <v>86</v>
      </c>
      <c r="Z5">
        <v>87</v>
      </c>
      <c r="AA5">
        <v>88</v>
      </c>
      <c r="AB5">
        <v>86</v>
      </c>
      <c r="AC5">
        <v>91</v>
      </c>
      <c r="AD5">
        <v>85</v>
      </c>
      <c r="AE5">
        <v>83</v>
      </c>
      <c r="AF5">
        <v>82</v>
      </c>
      <c r="AG5">
        <v>82</v>
      </c>
      <c r="AH5">
        <v>82</v>
      </c>
      <c r="AI5">
        <v>82</v>
      </c>
      <c r="AJ5">
        <v>84</v>
      </c>
      <c r="AL5" s="1">
        <f>MIN(results_length_random_200_0_4[#This Row])</f>
        <v>75</v>
      </c>
      <c r="AM5" s="1">
        <f>MAX(results_length_random_200_0_4[#This Row])</f>
        <v>91</v>
      </c>
    </row>
    <row r="6" spans="1:39" x14ac:dyDescent="0.25">
      <c r="A6">
        <v>90</v>
      </c>
      <c r="B6">
        <v>86</v>
      </c>
      <c r="C6">
        <v>87</v>
      </c>
      <c r="D6">
        <v>89</v>
      </c>
      <c r="E6">
        <v>88</v>
      </c>
      <c r="F6">
        <v>86</v>
      </c>
      <c r="G6">
        <v>87</v>
      </c>
      <c r="H6">
        <v>84</v>
      </c>
      <c r="I6">
        <v>85</v>
      </c>
      <c r="J6">
        <v>85</v>
      </c>
      <c r="K6">
        <v>84</v>
      </c>
      <c r="L6">
        <v>86</v>
      </c>
      <c r="M6">
        <v>85</v>
      </c>
      <c r="N6">
        <v>87</v>
      </c>
      <c r="O6">
        <v>88</v>
      </c>
      <c r="P6">
        <v>83</v>
      </c>
      <c r="Q6">
        <v>87</v>
      </c>
      <c r="R6">
        <v>85</v>
      </c>
      <c r="S6">
        <v>80</v>
      </c>
      <c r="T6">
        <v>79</v>
      </c>
      <c r="U6">
        <v>83</v>
      </c>
      <c r="V6">
        <v>79</v>
      </c>
      <c r="W6">
        <v>85</v>
      </c>
      <c r="X6">
        <v>81</v>
      </c>
      <c r="Y6">
        <v>91</v>
      </c>
      <c r="Z6">
        <v>94</v>
      </c>
      <c r="AA6">
        <v>92</v>
      </c>
      <c r="AB6">
        <v>90</v>
      </c>
      <c r="AC6">
        <v>91</v>
      </c>
      <c r="AD6">
        <v>88</v>
      </c>
      <c r="AE6">
        <v>86</v>
      </c>
      <c r="AF6">
        <v>84</v>
      </c>
      <c r="AG6">
        <v>80</v>
      </c>
      <c r="AH6">
        <v>83</v>
      </c>
      <c r="AI6">
        <v>85</v>
      </c>
      <c r="AJ6">
        <v>83</v>
      </c>
      <c r="AL6" s="1">
        <f>MIN(results_length_random_200_0_4[#This Row])</f>
        <v>79</v>
      </c>
      <c r="AM6" s="1">
        <f>MAX(results_length_random_200_0_4[#This Row])</f>
        <v>94</v>
      </c>
    </row>
    <row r="7" spans="1:39" x14ac:dyDescent="0.25">
      <c r="A7">
        <v>56</v>
      </c>
      <c r="B7">
        <v>57</v>
      </c>
      <c r="C7">
        <v>57</v>
      </c>
      <c r="D7">
        <v>56</v>
      </c>
      <c r="E7">
        <v>56</v>
      </c>
      <c r="F7">
        <v>57</v>
      </c>
      <c r="G7">
        <v>58</v>
      </c>
      <c r="H7">
        <v>58</v>
      </c>
      <c r="I7">
        <v>55</v>
      </c>
      <c r="J7">
        <v>57</v>
      </c>
      <c r="K7">
        <v>58</v>
      </c>
      <c r="L7">
        <v>57</v>
      </c>
      <c r="M7">
        <v>58</v>
      </c>
      <c r="N7">
        <v>58</v>
      </c>
      <c r="O7">
        <v>58</v>
      </c>
      <c r="P7">
        <v>58</v>
      </c>
      <c r="Q7">
        <v>58</v>
      </c>
      <c r="R7">
        <v>59</v>
      </c>
      <c r="S7">
        <v>56</v>
      </c>
      <c r="T7">
        <v>57</v>
      </c>
      <c r="U7">
        <v>60</v>
      </c>
      <c r="V7">
        <v>57</v>
      </c>
      <c r="W7">
        <v>59</v>
      </c>
      <c r="X7">
        <v>57</v>
      </c>
      <c r="Y7">
        <v>61</v>
      </c>
      <c r="Z7">
        <v>62</v>
      </c>
      <c r="AA7">
        <v>63</v>
      </c>
      <c r="AB7">
        <v>61</v>
      </c>
      <c r="AC7">
        <v>62</v>
      </c>
      <c r="AD7">
        <v>61</v>
      </c>
      <c r="AE7">
        <v>53</v>
      </c>
      <c r="AF7">
        <v>53</v>
      </c>
      <c r="AG7">
        <v>53</v>
      </c>
      <c r="AH7">
        <v>53</v>
      </c>
      <c r="AI7">
        <v>53</v>
      </c>
      <c r="AJ7">
        <v>52</v>
      </c>
      <c r="AL7" s="1">
        <f>MIN(results_length_random_200_0_4[#This Row])</f>
        <v>52</v>
      </c>
      <c r="AM7" s="1">
        <f>MAX(results_length_random_200_0_4[#This Row])</f>
        <v>63</v>
      </c>
    </row>
    <row r="8" spans="1:39" x14ac:dyDescent="0.25">
      <c r="A8">
        <v>82</v>
      </c>
      <c r="B8">
        <v>83</v>
      </c>
      <c r="C8">
        <v>81</v>
      </c>
      <c r="D8">
        <v>81</v>
      </c>
      <c r="E8">
        <v>84</v>
      </c>
      <c r="F8">
        <v>81</v>
      </c>
      <c r="G8">
        <v>84</v>
      </c>
      <c r="H8">
        <v>81</v>
      </c>
      <c r="I8">
        <v>84</v>
      </c>
      <c r="J8">
        <v>82</v>
      </c>
      <c r="K8">
        <v>86</v>
      </c>
      <c r="L8">
        <v>85</v>
      </c>
      <c r="M8">
        <v>88</v>
      </c>
      <c r="N8">
        <v>86</v>
      </c>
      <c r="O8">
        <v>87</v>
      </c>
      <c r="P8">
        <v>87</v>
      </c>
      <c r="Q8">
        <v>89</v>
      </c>
      <c r="R8">
        <v>87</v>
      </c>
      <c r="S8">
        <v>81</v>
      </c>
      <c r="T8">
        <v>77</v>
      </c>
      <c r="U8">
        <v>81</v>
      </c>
      <c r="V8">
        <v>81</v>
      </c>
      <c r="W8">
        <v>80</v>
      </c>
      <c r="X8">
        <v>80</v>
      </c>
      <c r="Y8">
        <v>89</v>
      </c>
      <c r="Z8">
        <v>87</v>
      </c>
      <c r="AA8">
        <v>91</v>
      </c>
      <c r="AB8">
        <v>87</v>
      </c>
      <c r="AC8">
        <v>92</v>
      </c>
      <c r="AD8">
        <v>87</v>
      </c>
      <c r="AE8">
        <v>83</v>
      </c>
      <c r="AF8">
        <v>82</v>
      </c>
      <c r="AG8">
        <v>82</v>
      </c>
      <c r="AH8">
        <v>80</v>
      </c>
      <c r="AI8">
        <v>81</v>
      </c>
      <c r="AJ8">
        <v>80</v>
      </c>
      <c r="AL8" s="1">
        <f>MIN(results_length_random_200_0_4[#This Row])</f>
        <v>77</v>
      </c>
      <c r="AM8" s="1">
        <f>MAX(results_length_random_200_0_4[#This Row])</f>
        <v>92</v>
      </c>
    </row>
    <row r="9" spans="1:39" x14ac:dyDescent="0.25">
      <c r="A9">
        <v>83</v>
      </c>
      <c r="B9">
        <v>85</v>
      </c>
      <c r="C9">
        <v>84</v>
      </c>
      <c r="D9">
        <v>81</v>
      </c>
      <c r="E9">
        <v>86</v>
      </c>
      <c r="F9">
        <v>83</v>
      </c>
      <c r="G9">
        <v>86</v>
      </c>
      <c r="H9">
        <v>84</v>
      </c>
      <c r="I9">
        <v>85</v>
      </c>
      <c r="J9">
        <v>83</v>
      </c>
      <c r="K9">
        <v>86</v>
      </c>
      <c r="L9">
        <v>87</v>
      </c>
      <c r="M9">
        <v>89</v>
      </c>
      <c r="N9">
        <v>89</v>
      </c>
      <c r="O9">
        <v>88</v>
      </c>
      <c r="P9">
        <v>88</v>
      </c>
      <c r="Q9">
        <v>89</v>
      </c>
      <c r="R9">
        <v>88</v>
      </c>
      <c r="S9">
        <v>79</v>
      </c>
      <c r="T9">
        <v>80</v>
      </c>
      <c r="U9">
        <v>80</v>
      </c>
      <c r="V9">
        <v>81</v>
      </c>
      <c r="W9">
        <v>82</v>
      </c>
      <c r="X9">
        <v>78</v>
      </c>
      <c r="Y9">
        <v>89</v>
      </c>
      <c r="Z9">
        <v>90</v>
      </c>
      <c r="AA9">
        <v>92</v>
      </c>
      <c r="AB9">
        <v>85</v>
      </c>
      <c r="AC9">
        <v>91</v>
      </c>
      <c r="AD9">
        <v>86</v>
      </c>
      <c r="AE9">
        <v>79</v>
      </c>
      <c r="AF9">
        <v>77</v>
      </c>
      <c r="AG9">
        <v>81</v>
      </c>
      <c r="AH9">
        <v>78</v>
      </c>
      <c r="AI9">
        <v>81</v>
      </c>
      <c r="AJ9">
        <v>79</v>
      </c>
      <c r="AL9" s="1">
        <f>MIN(results_length_random_200_0_4[#This Row])</f>
        <v>77</v>
      </c>
      <c r="AM9" s="1">
        <f>MAX(results_length_random_200_0_4[#This Row])</f>
        <v>92</v>
      </c>
    </row>
    <row r="10" spans="1:39" x14ac:dyDescent="0.25">
      <c r="A10">
        <v>78</v>
      </c>
      <c r="B10">
        <v>76</v>
      </c>
      <c r="C10">
        <v>78</v>
      </c>
      <c r="D10">
        <v>76</v>
      </c>
      <c r="E10">
        <v>78</v>
      </c>
      <c r="F10">
        <v>76</v>
      </c>
      <c r="G10">
        <v>73</v>
      </c>
      <c r="H10">
        <v>71</v>
      </c>
      <c r="I10">
        <v>77</v>
      </c>
      <c r="J10">
        <v>69</v>
      </c>
      <c r="K10">
        <v>72</v>
      </c>
      <c r="L10">
        <v>74</v>
      </c>
      <c r="M10">
        <v>76</v>
      </c>
      <c r="N10">
        <v>76</v>
      </c>
      <c r="O10">
        <v>76</v>
      </c>
      <c r="P10">
        <v>74</v>
      </c>
      <c r="Q10">
        <v>76</v>
      </c>
      <c r="R10">
        <v>75</v>
      </c>
      <c r="S10">
        <v>71</v>
      </c>
      <c r="T10">
        <v>71</v>
      </c>
      <c r="U10">
        <v>70</v>
      </c>
      <c r="V10">
        <v>73</v>
      </c>
      <c r="W10">
        <v>72</v>
      </c>
      <c r="X10">
        <v>69</v>
      </c>
      <c r="Y10">
        <v>74</v>
      </c>
      <c r="Z10">
        <v>73</v>
      </c>
      <c r="AA10">
        <v>76</v>
      </c>
      <c r="AB10">
        <v>77</v>
      </c>
      <c r="AC10">
        <v>77</v>
      </c>
      <c r="AD10">
        <v>73</v>
      </c>
      <c r="AE10">
        <v>72</v>
      </c>
      <c r="AF10">
        <v>72</v>
      </c>
      <c r="AG10">
        <v>73</v>
      </c>
      <c r="AH10">
        <v>68</v>
      </c>
      <c r="AI10">
        <v>71</v>
      </c>
      <c r="AJ10">
        <v>72</v>
      </c>
      <c r="AL10" s="1">
        <f>MIN(results_length_random_200_0_4[#This Row])</f>
        <v>68</v>
      </c>
      <c r="AM10" s="1">
        <f>MAX(results_length_random_200_0_4[#This Row])</f>
        <v>78</v>
      </c>
    </row>
    <row r="11" spans="1:39" x14ac:dyDescent="0.25">
      <c r="A11">
        <v>84</v>
      </c>
      <c r="B11">
        <v>81</v>
      </c>
      <c r="C11">
        <v>82</v>
      </c>
      <c r="D11">
        <v>84</v>
      </c>
      <c r="E11">
        <v>84</v>
      </c>
      <c r="F11">
        <v>83</v>
      </c>
      <c r="G11">
        <v>82</v>
      </c>
      <c r="H11">
        <v>85</v>
      </c>
      <c r="I11">
        <v>85</v>
      </c>
      <c r="J11">
        <v>83</v>
      </c>
      <c r="K11">
        <v>86</v>
      </c>
      <c r="L11">
        <v>84</v>
      </c>
      <c r="M11">
        <v>87</v>
      </c>
      <c r="N11">
        <v>87</v>
      </c>
      <c r="O11">
        <v>87</v>
      </c>
      <c r="P11">
        <v>84</v>
      </c>
      <c r="Q11">
        <v>88</v>
      </c>
      <c r="R11">
        <v>85</v>
      </c>
      <c r="S11">
        <v>80</v>
      </c>
      <c r="T11">
        <v>80</v>
      </c>
      <c r="U11">
        <v>79</v>
      </c>
      <c r="V11">
        <v>77</v>
      </c>
      <c r="W11">
        <v>82</v>
      </c>
      <c r="X11">
        <v>79</v>
      </c>
      <c r="Y11">
        <v>86</v>
      </c>
      <c r="Z11">
        <v>87</v>
      </c>
      <c r="AA11">
        <v>88</v>
      </c>
      <c r="AB11">
        <v>86</v>
      </c>
      <c r="AC11">
        <v>88</v>
      </c>
      <c r="AD11">
        <v>87</v>
      </c>
      <c r="AE11">
        <v>79</v>
      </c>
      <c r="AF11">
        <v>78</v>
      </c>
      <c r="AG11">
        <v>79</v>
      </c>
      <c r="AH11">
        <v>79</v>
      </c>
      <c r="AI11">
        <v>81</v>
      </c>
      <c r="AJ11">
        <v>78</v>
      </c>
      <c r="AL11" s="1">
        <f>MIN(results_length_random_200_0_4[#This Row])</f>
        <v>77</v>
      </c>
      <c r="AM11" s="1">
        <f>MAX(results_length_random_200_0_4[#This Row])</f>
        <v>88</v>
      </c>
    </row>
    <row r="12" spans="1:39" x14ac:dyDescent="0.25">
      <c r="A12">
        <v>87</v>
      </c>
      <c r="B12">
        <v>88</v>
      </c>
      <c r="C12">
        <v>88</v>
      </c>
      <c r="D12">
        <v>88</v>
      </c>
      <c r="E12">
        <v>88</v>
      </c>
      <c r="F12">
        <v>85</v>
      </c>
      <c r="G12">
        <v>86</v>
      </c>
      <c r="H12">
        <v>84</v>
      </c>
      <c r="I12">
        <v>85</v>
      </c>
      <c r="J12">
        <v>84</v>
      </c>
      <c r="K12">
        <v>83</v>
      </c>
      <c r="L12">
        <v>83</v>
      </c>
      <c r="M12">
        <v>86</v>
      </c>
      <c r="N12">
        <v>87</v>
      </c>
      <c r="O12">
        <v>87</v>
      </c>
      <c r="P12">
        <v>87</v>
      </c>
      <c r="Q12">
        <v>86</v>
      </c>
      <c r="R12">
        <v>87</v>
      </c>
      <c r="S12">
        <v>83</v>
      </c>
      <c r="T12">
        <v>82</v>
      </c>
      <c r="U12">
        <v>83</v>
      </c>
      <c r="V12">
        <v>79</v>
      </c>
      <c r="W12">
        <v>84</v>
      </c>
      <c r="X12">
        <v>77</v>
      </c>
      <c r="Y12">
        <v>87</v>
      </c>
      <c r="Z12">
        <v>88</v>
      </c>
      <c r="AA12">
        <v>90</v>
      </c>
      <c r="AB12">
        <v>87</v>
      </c>
      <c r="AC12">
        <v>91</v>
      </c>
      <c r="AD12">
        <v>86</v>
      </c>
      <c r="AE12">
        <v>82</v>
      </c>
      <c r="AF12">
        <v>78</v>
      </c>
      <c r="AG12">
        <v>79</v>
      </c>
      <c r="AH12">
        <v>81</v>
      </c>
      <c r="AI12">
        <v>82</v>
      </c>
      <c r="AJ12">
        <v>81</v>
      </c>
      <c r="AL12" s="1">
        <f>MIN(results_length_random_200_0_4[#This Row])</f>
        <v>77</v>
      </c>
      <c r="AM12" s="1">
        <f>MAX(results_length_random_200_0_4[#This Row])</f>
        <v>91</v>
      </c>
    </row>
    <row r="13" spans="1:39" x14ac:dyDescent="0.25">
      <c r="A13">
        <v>54</v>
      </c>
      <c r="B13">
        <v>53</v>
      </c>
      <c r="C13">
        <v>54</v>
      </c>
      <c r="D13">
        <v>54</v>
      </c>
      <c r="E13">
        <v>55</v>
      </c>
      <c r="F13">
        <v>53</v>
      </c>
      <c r="G13">
        <v>52</v>
      </c>
      <c r="H13">
        <v>50</v>
      </c>
      <c r="I13">
        <v>52</v>
      </c>
      <c r="J13">
        <v>52</v>
      </c>
      <c r="K13">
        <v>54</v>
      </c>
      <c r="L13">
        <v>50</v>
      </c>
      <c r="M13">
        <v>55</v>
      </c>
      <c r="N13">
        <v>55</v>
      </c>
      <c r="O13">
        <v>55</v>
      </c>
      <c r="P13">
        <v>55</v>
      </c>
      <c r="Q13">
        <v>55</v>
      </c>
      <c r="R13">
        <v>55</v>
      </c>
      <c r="S13">
        <v>50</v>
      </c>
      <c r="T13">
        <v>50</v>
      </c>
      <c r="U13">
        <v>53</v>
      </c>
      <c r="V13">
        <v>50</v>
      </c>
      <c r="W13">
        <v>50</v>
      </c>
      <c r="X13">
        <v>50</v>
      </c>
      <c r="Y13">
        <v>55</v>
      </c>
      <c r="Z13">
        <v>53</v>
      </c>
      <c r="AA13">
        <v>55</v>
      </c>
      <c r="AB13">
        <v>53</v>
      </c>
      <c r="AC13">
        <v>55</v>
      </c>
      <c r="AD13">
        <v>53</v>
      </c>
      <c r="AE13">
        <v>51</v>
      </c>
      <c r="AF13">
        <v>52</v>
      </c>
      <c r="AG13">
        <v>52</v>
      </c>
      <c r="AH13">
        <v>52</v>
      </c>
      <c r="AI13">
        <v>51</v>
      </c>
      <c r="AJ13">
        <v>51</v>
      </c>
      <c r="AL13" s="1">
        <f>MIN(results_length_random_200_0_4[#This Row])</f>
        <v>50</v>
      </c>
      <c r="AM13" s="1">
        <f>MAX(results_length_random_200_0_4[#This Row])</f>
        <v>55</v>
      </c>
    </row>
    <row r="14" spans="1:39" x14ac:dyDescent="0.25">
      <c r="A14">
        <v>89</v>
      </c>
      <c r="B14">
        <v>89</v>
      </c>
      <c r="C14">
        <v>88</v>
      </c>
      <c r="D14">
        <v>89</v>
      </c>
      <c r="E14">
        <v>90</v>
      </c>
      <c r="F14">
        <v>87</v>
      </c>
      <c r="G14">
        <v>82</v>
      </c>
      <c r="H14">
        <v>87</v>
      </c>
      <c r="I14">
        <v>85</v>
      </c>
      <c r="J14">
        <v>82</v>
      </c>
      <c r="K14">
        <v>83</v>
      </c>
      <c r="L14">
        <v>88</v>
      </c>
      <c r="M14">
        <v>89</v>
      </c>
      <c r="N14">
        <v>87</v>
      </c>
      <c r="O14">
        <v>89</v>
      </c>
      <c r="P14">
        <v>87</v>
      </c>
      <c r="Q14">
        <v>88</v>
      </c>
      <c r="R14">
        <v>88</v>
      </c>
      <c r="S14">
        <v>79</v>
      </c>
      <c r="T14">
        <v>81</v>
      </c>
      <c r="U14">
        <v>85</v>
      </c>
      <c r="V14">
        <v>78</v>
      </c>
      <c r="W14">
        <v>85</v>
      </c>
      <c r="X14">
        <v>79</v>
      </c>
      <c r="Y14">
        <v>88</v>
      </c>
      <c r="Z14">
        <v>88</v>
      </c>
      <c r="AA14">
        <v>91</v>
      </c>
      <c r="AB14">
        <v>86</v>
      </c>
      <c r="AC14">
        <v>89</v>
      </c>
      <c r="AD14">
        <v>86</v>
      </c>
      <c r="AE14">
        <v>84</v>
      </c>
      <c r="AF14">
        <v>81</v>
      </c>
      <c r="AG14">
        <v>83</v>
      </c>
      <c r="AH14">
        <v>82</v>
      </c>
      <c r="AI14">
        <v>85</v>
      </c>
      <c r="AJ14">
        <v>82</v>
      </c>
      <c r="AL14" s="1">
        <f>MIN(results_length_random_200_0_4[#This Row])</f>
        <v>78</v>
      </c>
      <c r="AM14" s="1">
        <f>MAX(results_length_random_200_0_4[#This Row])</f>
        <v>91</v>
      </c>
    </row>
    <row r="15" spans="1:39" x14ac:dyDescent="0.25">
      <c r="A15">
        <v>73</v>
      </c>
      <c r="B15">
        <v>72</v>
      </c>
      <c r="C15">
        <v>74</v>
      </c>
      <c r="D15">
        <v>72</v>
      </c>
      <c r="E15">
        <v>71</v>
      </c>
      <c r="F15">
        <v>72</v>
      </c>
      <c r="G15">
        <v>68</v>
      </c>
      <c r="H15">
        <v>68</v>
      </c>
      <c r="I15">
        <v>73</v>
      </c>
      <c r="J15">
        <v>67</v>
      </c>
      <c r="K15">
        <v>69</v>
      </c>
      <c r="L15">
        <v>70</v>
      </c>
      <c r="M15">
        <v>70</v>
      </c>
      <c r="N15">
        <v>71</v>
      </c>
      <c r="O15">
        <v>71</v>
      </c>
      <c r="P15">
        <v>70</v>
      </c>
      <c r="Q15">
        <v>70</v>
      </c>
      <c r="R15">
        <v>70</v>
      </c>
      <c r="S15">
        <v>70</v>
      </c>
      <c r="T15">
        <v>70</v>
      </c>
      <c r="U15">
        <v>68</v>
      </c>
      <c r="V15">
        <v>69</v>
      </c>
      <c r="W15">
        <v>70</v>
      </c>
      <c r="X15">
        <v>67</v>
      </c>
      <c r="Y15">
        <v>73</v>
      </c>
      <c r="Z15">
        <v>73</v>
      </c>
      <c r="AA15">
        <v>74</v>
      </c>
      <c r="AB15">
        <v>72</v>
      </c>
      <c r="AC15">
        <v>74</v>
      </c>
      <c r="AD15">
        <v>71</v>
      </c>
      <c r="AE15">
        <v>68</v>
      </c>
      <c r="AF15">
        <v>70</v>
      </c>
      <c r="AG15">
        <v>68</v>
      </c>
      <c r="AH15">
        <v>67</v>
      </c>
      <c r="AI15">
        <v>67</v>
      </c>
      <c r="AJ15">
        <v>67</v>
      </c>
      <c r="AL15" s="1">
        <f>MIN(results_length_random_200_0_4[#This Row])</f>
        <v>67</v>
      </c>
      <c r="AM15" s="1">
        <f>MAX(results_length_random_200_0_4[#This Row])</f>
        <v>74</v>
      </c>
    </row>
    <row r="16" spans="1:39" x14ac:dyDescent="0.25">
      <c r="A16">
        <v>85</v>
      </c>
      <c r="B16">
        <v>82</v>
      </c>
      <c r="C16">
        <v>83</v>
      </c>
      <c r="D16">
        <v>84</v>
      </c>
      <c r="E16">
        <v>86</v>
      </c>
      <c r="F16">
        <v>82</v>
      </c>
      <c r="G16">
        <v>79</v>
      </c>
      <c r="H16">
        <v>85</v>
      </c>
      <c r="I16">
        <v>86</v>
      </c>
      <c r="J16">
        <v>82</v>
      </c>
      <c r="K16">
        <v>86</v>
      </c>
      <c r="L16">
        <v>82</v>
      </c>
      <c r="M16">
        <v>84</v>
      </c>
      <c r="N16">
        <v>86</v>
      </c>
      <c r="O16">
        <v>85</v>
      </c>
      <c r="P16">
        <v>85</v>
      </c>
      <c r="Q16">
        <v>85</v>
      </c>
      <c r="R16">
        <v>84</v>
      </c>
      <c r="S16">
        <v>82</v>
      </c>
      <c r="T16">
        <v>82</v>
      </c>
      <c r="U16">
        <v>81</v>
      </c>
      <c r="V16">
        <v>84</v>
      </c>
      <c r="W16">
        <v>83</v>
      </c>
      <c r="X16">
        <v>80</v>
      </c>
      <c r="Y16">
        <v>89</v>
      </c>
      <c r="Z16">
        <v>87</v>
      </c>
      <c r="AA16">
        <v>89</v>
      </c>
      <c r="AB16">
        <v>88</v>
      </c>
      <c r="AC16">
        <v>88</v>
      </c>
      <c r="AD16">
        <v>87</v>
      </c>
      <c r="AE16">
        <v>78</v>
      </c>
      <c r="AF16">
        <v>79</v>
      </c>
      <c r="AG16">
        <v>80</v>
      </c>
      <c r="AH16">
        <v>78</v>
      </c>
      <c r="AI16">
        <v>80</v>
      </c>
      <c r="AJ16">
        <v>74</v>
      </c>
      <c r="AL16" s="1">
        <f>MIN(results_length_random_200_0_4[#This Row])</f>
        <v>74</v>
      </c>
      <c r="AM16" s="1">
        <f>MAX(results_length_random_200_0_4[#This Row])</f>
        <v>89</v>
      </c>
    </row>
    <row r="17" spans="1:39" x14ac:dyDescent="0.25">
      <c r="A17">
        <v>84</v>
      </c>
      <c r="B17">
        <v>81</v>
      </c>
      <c r="C17">
        <v>81</v>
      </c>
      <c r="D17">
        <v>84</v>
      </c>
      <c r="E17">
        <v>85</v>
      </c>
      <c r="F17">
        <v>82</v>
      </c>
      <c r="G17">
        <v>83</v>
      </c>
      <c r="H17">
        <v>85</v>
      </c>
      <c r="I17">
        <v>81</v>
      </c>
      <c r="J17">
        <v>81</v>
      </c>
      <c r="K17">
        <v>84</v>
      </c>
      <c r="L17">
        <v>80</v>
      </c>
      <c r="M17">
        <v>84</v>
      </c>
      <c r="N17">
        <v>83</v>
      </c>
      <c r="O17">
        <v>85</v>
      </c>
      <c r="P17">
        <v>82</v>
      </c>
      <c r="Q17">
        <v>83</v>
      </c>
      <c r="R17">
        <v>83</v>
      </c>
      <c r="S17">
        <v>75</v>
      </c>
      <c r="T17">
        <v>80</v>
      </c>
      <c r="U17">
        <v>78</v>
      </c>
      <c r="V17">
        <v>73</v>
      </c>
      <c r="W17">
        <v>79</v>
      </c>
      <c r="X17">
        <v>73</v>
      </c>
      <c r="Y17">
        <v>86</v>
      </c>
      <c r="Z17">
        <v>89</v>
      </c>
      <c r="AA17">
        <v>90</v>
      </c>
      <c r="AB17">
        <v>86</v>
      </c>
      <c r="AC17">
        <v>91</v>
      </c>
      <c r="AD17">
        <v>87</v>
      </c>
      <c r="AE17">
        <v>80</v>
      </c>
      <c r="AF17">
        <v>79</v>
      </c>
      <c r="AG17">
        <v>81</v>
      </c>
      <c r="AH17">
        <v>78</v>
      </c>
      <c r="AI17">
        <v>81</v>
      </c>
      <c r="AJ17">
        <v>79</v>
      </c>
      <c r="AL17" s="1">
        <f>MIN(results_length_random_200_0_4[#This Row])</f>
        <v>73</v>
      </c>
      <c r="AM17" s="1">
        <f>MAX(results_length_random_200_0_4[#This Row])</f>
        <v>91</v>
      </c>
    </row>
    <row r="18" spans="1:39" x14ac:dyDescent="0.25">
      <c r="A18">
        <v>86</v>
      </c>
      <c r="B18">
        <v>86</v>
      </c>
      <c r="C18">
        <v>87</v>
      </c>
      <c r="D18">
        <v>86</v>
      </c>
      <c r="E18">
        <v>89</v>
      </c>
      <c r="F18">
        <v>86</v>
      </c>
      <c r="G18">
        <v>81</v>
      </c>
      <c r="H18">
        <v>83</v>
      </c>
      <c r="I18">
        <v>79</v>
      </c>
      <c r="J18">
        <v>81</v>
      </c>
      <c r="K18">
        <v>89</v>
      </c>
      <c r="L18">
        <v>88</v>
      </c>
      <c r="M18">
        <v>85</v>
      </c>
      <c r="N18">
        <v>86</v>
      </c>
      <c r="O18">
        <v>86</v>
      </c>
      <c r="P18">
        <v>86</v>
      </c>
      <c r="Q18">
        <v>88</v>
      </c>
      <c r="R18">
        <v>85</v>
      </c>
      <c r="S18">
        <v>82</v>
      </c>
      <c r="T18">
        <v>77</v>
      </c>
      <c r="U18">
        <v>82</v>
      </c>
      <c r="V18">
        <v>76</v>
      </c>
      <c r="W18">
        <v>85</v>
      </c>
      <c r="X18">
        <v>78</v>
      </c>
      <c r="Y18">
        <v>91</v>
      </c>
      <c r="Z18">
        <v>88</v>
      </c>
      <c r="AA18">
        <v>90</v>
      </c>
      <c r="AB18">
        <v>88</v>
      </c>
      <c r="AC18">
        <v>92</v>
      </c>
      <c r="AD18">
        <v>87</v>
      </c>
      <c r="AE18">
        <v>82</v>
      </c>
      <c r="AF18">
        <v>81</v>
      </c>
      <c r="AG18">
        <v>82</v>
      </c>
      <c r="AH18">
        <v>83</v>
      </c>
      <c r="AI18">
        <v>79</v>
      </c>
      <c r="AJ18">
        <v>80</v>
      </c>
      <c r="AL18" s="1">
        <f>MIN(results_length_random_200_0_4[#This Row])</f>
        <v>76</v>
      </c>
      <c r="AM18" s="1">
        <f>MAX(results_length_random_200_0_4[#This Row])</f>
        <v>92</v>
      </c>
    </row>
    <row r="19" spans="1:39" x14ac:dyDescent="0.25">
      <c r="A19">
        <v>79</v>
      </c>
      <c r="B19">
        <v>81</v>
      </c>
      <c r="C19">
        <v>81</v>
      </c>
      <c r="D19">
        <v>78</v>
      </c>
      <c r="E19">
        <v>80</v>
      </c>
      <c r="F19">
        <v>80</v>
      </c>
      <c r="G19">
        <v>79</v>
      </c>
      <c r="H19">
        <v>80</v>
      </c>
      <c r="I19">
        <v>80</v>
      </c>
      <c r="J19">
        <v>81</v>
      </c>
      <c r="K19">
        <v>80</v>
      </c>
      <c r="L19">
        <v>76</v>
      </c>
      <c r="M19">
        <v>80</v>
      </c>
      <c r="N19">
        <v>81</v>
      </c>
      <c r="O19">
        <v>81</v>
      </c>
      <c r="P19">
        <v>80</v>
      </c>
      <c r="Q19">
        <v>81</v>
      </c>
      <c r="R19">
        <v>81</v>
      </c>
      <c r="S19">
        <v>76</v>
      </c>
      <c r="T19">
        <v>76</v>
      </c>
      <c r="U19">
        <v>78</v>
      </c>
      <c r="V19">
        <v>75</v>
      </c>
      <c r="W19">
        <v>76</v>
      </c>
      <c r="X19">
        <v>75</v>
      </c>
      <c r="Y19">
        <v>81</v>
      </c>
      <c r="Z19">
        <v>81</v>
      </c>
      <c r="AA19">
        <v>84</v>
      </c>
      <c r="AB19">
        <v>79</v>
      </c>
      <c r="AC19">
        <v>84</v>
      </c>
      <c r="AD19">
        <v>80</v>
      </c>
      <c r="AE19">
        <v>78</v>
      </c>
      <c r="AF19">
        <v>77</v>
      </c>
      <c r="AG19">
        <v>78</v>
      </c>
      <c r="AH19">
        <v>76</v>
      </c>
      <c r="AI19">
        <v>78</v>
      </c>
      <c r="AJ19">
        <v>76</v>
      </c>
      <c r="AL19" s="1">
        <f>MIN(results_length_random_200_0_4[#This Row])</f>
        <v>75</v>
      </c>
      <c r="AM19" s="1">
        <f>MAX(results_length_random_200_0_4[#This Row])</f>
        <v>84</v>
      </c>
    </row>
    <row r="20" spans="1:39" x14ac:dyDescent="0.25">
      <c r="A20">
        <v>90</v>
      </c>
      <c r="B20">
        <v>88</v>
      </c>
      <c r="C20">
        <v>88</v>
      </c>
      <c r="D20">
        <v>88</v>
      </c>
      <c r="E20">
        <v>90</v>
      </c>
      <c r="F20">
        <v>89</v>
      </c>
      <c r="G20">
        <v>84</v>
      </c>
      <c r="H20">
        <v>85</v>
      </c>
      <c r="I20">
        <v>85</v>
      </c>
      <c r="J20">
        <v>80</v>
      </c>
      <c r="K20">
        <v>86</v>
      </c>
      <c r="L20">
        <v>80</v>
      </c>
      <c r="M20">
        <v>87</v>
      </c>
      <c r="N20">
        <v>85</v>
      </c>
      <c r="O20">
        <v>87</v>
      </c>
      <c r="P20">
        <v>87</v>
      </c>
      <c r="Q20">
        <v>86</v>
      </c>
      <c r="R20">
        <v>87</v>
      </c>
      <c r="S20">
        <v>78</v>
      </c>
      <c r="T20">
        <v>83</v>
      </c>
      <c r="U20">
        <v>82</v>
      </c>
      <c r="V20">
        <v>78</v>
      </c>
      <c r="W20">
        <v>83</v>
      </c>
      <c r="X20">
        <v>77</v>
      </c>
      <c r="Y20">
        <v>88</v>
      </c>
      <c r="Z20">
        <v>89</v>
      </c>
      <c r="AA20">
        <v>90</v>
      </c>
      <c r="AB20">
        <v>89</v>
      </c>
      <c r="AC20">
        <v>90</v>
      </c>
      <c r="AD20">
        <v>87</v>
      </c>
      <c r="AE20">
        <v>84</v>
      </c>
      <c r="AF20">
        <v>85</v>
      </c>
      <c r="AG20">
        <v>85</v>
      </c>
      <c r="AH20">
        <v>83</v>
      </c>
      <c r="AI20">
        <v>85</v>
      </c>
      <c r="AJ20">
        <v>82</v>
      </c>
      <c r="AL20" s="1">
        <f>MIN(results_length_random_200_0_4[#This Row])</f>
        <v>77</v>
      </c>
      <c r="AM20" s="1">
        <f>MAX(results_length_random_200_0_4[#This Row])</f>
        <v>90</v>
      </c>
    </row>
    <row r="21" spans="1:39" x14ac:dyDescent="0.25">
      <c r="A21">
        <v>59</v>
      </c>
      <c r="B21">
        <v>60</v>
      </c>
      <c r="C21">
        <v>60</v>
      </c>
      <c r="D21">
        <v>59</v>
      </c>
      <c r="E21">
        <v>60</v>
      </c>
      <c r="F21">
        <v>60</v>
      </c>
      <c r="G21">
        <v>60</v>
      </c>
      <c r="H21">
        <v>59</v>
      </c>
      <c r="I21">
        <v>58</v>
      </c>
      <c r="J21">
        <v>59</v>
      </c>
      <c r="K21">
        <v>58</v>
      </c>
      <c r="L21">
        <v>60</v>
      </c>
      <c r="M21">
        <v>61</v>
      </c>
      <c r="N21">
        <v>60</v>
      </c>
      <c r="O21">
        <v>60</v>
      </c>
      <c r="P21">
        <v>60</v>
      </c>
      <c r="Q21">
        <v>59</v>
      </c>
      <c r="R21">
        <v>61</v>
      </c>
      <c r="S21">
        <v>56</v>
      </c>
      <c r="T21">
        <v>56</v>
      </c>
      <c r="U21">
        <v>58</v>
      </c>
      <c r="V21">
        <v>59</v>
      </c>
      <c r="W21">
        <v>60</v>
      </c>
      <c r="X21">
        <v>55</v>
      </c>
      <c r="Y21">
        <v>63</v>
      </c>
      <c r="Z21">
        <v>66</v>
      </c>
      <c r="AA21">
        <v>63</v>
      </c>
      <c r="AB21">
        <v>65</v>
      </c>
      <c r="AC21">
        <v>66</v>
      </c>
      <c r="AD21">
        <v>64</v>
      </c>
      <c r="AE21">
        <v>57</v>
      </c>
      <c r="AF21">
        <v>56</v>
      </c>
      <c r="AG21">
        <v>56</v>
      </c>
      <c r="AH21">
        <v>56</v>
      </c>
      <c r="AI21">
        <v>56</v>
      </c>
      <c r="AJ21">
        <v>57</v>
      </c>
      <c r="AL21" s="1">
        <f>MIN(results_length_random_200_0_4[#This Row])</f>
        <v>55</v>
      </c>
      <c r="AM21" s="1">
        <f>MAX(results_length_random_200_0_4[#This Row])</f>
        <v>66</v>
      </c>
    </row>
    <row r="23" spans="1:39" x14ac:dyDescent="0.25">
      <c r="A23">
        <f>AVERAGE(results_length_random_200_0_4[s - s])</f>
        <v>79.05</v>
      </c>
      <c r="B23">
        <f>AVERAGE(results_length_random_200_0_4[s - r])</f>
        <v>78.5</v>
      </c>
      <c r="C23">
        <f>AVERAGE(results_length_random_200_0_4[s - i])</f>
        <v>78.8</v>
      </c>
      <c r="D23">
        <f>AVERAGE(results_length_random_200_0_4[s - ri])</f>
        <v>78.75</v>
      </c>
      <c r="E23">
        <f>AVERAGE(results_length_random_200_0_4[s - o])</f>
        <v>79.7</v>
      </c>
      <c r="F23">
        <f>AVERAGE(results_length_random_200_0_4[s - ro])</f>
        <v>78</v>
      </c>
      <c r="G23">
        <f>AVERAGE(results_length_random_200_0_4[r - s])</f>
        <v>77.349999999999994</v>
      </c>
      <c r="H23">
        <f>AVERAGE(results_length_random_200_0_4[r - r])</f>
        <v>77.349999999999994</v>
      </c>
      <c r="I23">
        <f>AVERAGE(results_length_random_200_0_4[r - i])</f>
        <v>77.95</v>
      </c>
      <c r="J23">
        <f>AVERAGE(results_length_random_200_0_4[r - ri])</f>
        <v>75.8</v>
      </c>
      <c r="K23">
        <f>AVERAGE(results_length_random_200_0_4[r - o])</f>
        <v>78.349999999999994</v>
      </c>
      <c r="L23">
        <f>AVERAGE(results_length_random_200_0_4[r - ro])</f>
        <v>76.849999999999994</v>
      </c>
      <c r="M23">
        <f>AVERAGE(results_length_random_200_0_4[i - s])</f>
        <v>79</v>
      </c>
      <c r="N23">
        <f>AVERAGE(results_length_random_200_0_4[i - r])</f>
        <v>79.150000000000006</v>
      </c>
      <c r="O23">
        <f>AVERAGE(results_length_random_200_0_4[i - i])</f>
        <v>79.55</v>
      </c>
      <c r="P23">
        <f>AVERAGE(results_length_random_200_0_4[i - ri])</f>
        <v>78.45</v>
      </c>
      <c r="Q23">
        <f>AVERAGE(results_length_random_200_0_4[i - o])</f>
        <v>79.400000000000006</v>
      </c>
      <c r="R23">
        <f>AVERAGE(results_length_random_200_0_4[i - ro])</f>
        <v>78.849999999999994</v>
      </c>
      <c r="S23">
        <f>AVERAGE(results_length_random_200_0_4[ri - s])</f>
        <v>74.2</v>
      </c>
      <c r="T23">
        <f>AVERAGE(results_length_random_200_0_4[ri - r])</f>
        <v>74.400000000000006</v>
      </c>
      <c r="U23">
        <f>AVERAGE(results_length_random_200_0_4[ri - i])</f>
        <v>75.45</v>
      </c>
      <c r="V23">
        <f>AVERAGE(results_length_random_200_0_4[ri - ri])</f>
        <v>73.55</v>
      </c>
      <c r="W23">
        <f>AVERAGE(results_length_random_200_0_4[ri - o])</f>
        <v>76.2</v>
      </c>
      <c r="X23">
        <f>AVERAGE(results_length_random_200_0_4[ri - ro])</f>
        <v>72.5</v>
      </c>
      <c r="Y23">
        <f>AVERAGE(results_length_random_200_0_4[o - s])</f>
        <v>81.349999999999994</v>
      </c>
      <c r="Z23">
        <f>AVERAGE(results_length_random_200_0_4[o - r])</f>
        <v>81.45</v>
      </c>
      <c r="AA23">
        <f>AVERAGE(results_length_random_200_0_4[o - i])</f>
        <v>82.95</v>
      </c>
      <c r="AB23">
        <f>AVERAGE(results_length_random_200_0_4[o - ri])</f>
        <v>80.5</v>
      </c>
      <c r="AC23">
        <f>AVERAGE(results_length_random_200_0_4[o - o])</f>
        <v>83.3</v>
      </c>
      <c r="AD23">
        <f>AVERAGE(results_length_random_200_0_4[o - ro])</f>
        <v>80.099999999999994</v>
      </c>
      <c r="AE23">
        <f>AVERAGE(results_length_random_200_0_4[ro - s])</f>
        <v>75.2</v>
      </c>
      <c r="AF23">
        <f>AVERAGE(results_length_random_200_0_4[ro - r])</f>
        <v>74.349999999999994</v>
      </c>
      <c r="AG23">
        <f>AVERAGE(results_length_random_200_0_4[ro - i])</f>
        <v>74.900000000000006</v>
      </c>
      <c r="AH23">
        <f>AVERAGE(results_length_random_200_0_4[ro - ri])</f>
        <v>74.3</v>
      </c>
      <c r="AI23">
        <f>AVERAGE(results_length_random_200_0_4[ro - o])</f>
        <v>75.3</v>
      </c>
      <c r="AJ23">
        <f>AVERAGE(results_length_random_200_0_4[ro - ro])</f>
        <v>73.95</v>
      </c>
      <c r="AK23" s="4" t="s">
        <v>38</v>
      </c>
      <c r="AL23" s="3">
        <f>MIN(A23:AJ23)</f>
        <v>72.5</v>
      </c>
      <c r="AM23" s="3">
        <f>MAX(A23:AJ23)</f>
        <v>83.3</v>
      </c>
    </row>
    <row r="25" spans="1:39" x14ac:dyDescent="0.25">
      <c r="A25">
        <f>IF(A2=MAX($A$2:$AJ$2),1,0)</f>
        <v>0</v>
      </c>
      <c r="B25">
        <f t="shared" ref="B25:AJ25" si="0">IF(B2=MAX($A$2:$AJ$2),1,0)</f>
        <v>0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  <c r="AA25">
        <f t="shared" si="0"/>
        <v>1</v>
      </c>
      <c r="AB25">
        <f t="shared" si="0"/>
        <v>0</v>
      </c>
      <c r="AC25">
        <f t="shared" si="0"/>
        <v>1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</row>
    <row r="26" spans="1:39" x14ac:dyDescent="0.25">
      <c r="A26">
        <f>IF(A3=MAX($A$3:$AJ$3),1,0)</f>
        <v>0</v>
      </c>
      <c r="B26">
        <f t="shared" ref="B26:AJ26" si="1">IF(B3=MAX($A$3:$AJ$3),1,0)</f>
        <v>0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1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  <c r="AJ26">
        <f t="shared" si="1"/>
        <v>0</v>
      </c>
    </row>
    <row r="27" spans="1:39" x14ac:dyDescent="0.25">
      <c r="A27">
        <f>IF(A4=MAX($A$4:$AJ$4),1,0)</f>
        <v>0</v>
      </c>
      <c r="B27">
        <f t="shared" ref="B27:AJ27" si="2">IF(B4=MAX($A$4:$AJ$4),1,0)</f>
        <v>0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>IF(L4=MAX($A$4:$AJ$4),1,0)</f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1</v>
      </c>
      <c r="Z27">
        <f t="shared" si="2"/>
        <v>0</v>
      </c>
      <c r="AA27">
        <f t="shared" si="2"/>
        <v>0</v>
      </c>
      <c r="AB27">
        <f t="shared" si="2"/>
        <v>0</v>
      </c>
      <c r="AC27">
        <f t="shared" si="2"/>
        <v>0</v>
      </c>
      <c r="AD27">
        <f t="shared" si="2"/>
        <v>0</v>
      </c>
      <c r="AE27">
        <f t="shared" si="2"/>
        <v>0</v>
      </c>
      <c r="AF27">
        <f t="shared" si="2"/>
        <v>0</v>
      </c>
      <c r="AG27">
        <f t="shared" si="2"/>
        <v>0</v>
      </c>
      <c r="AH27">
        <f t="shared" si="2"/>
        <v>0</v>
      </c>
      <c r="AI27">
        <f t="shared" si="2"/>
        <v>0</v>
      </c>
      <c r="AJ27">
        <f t="shared" si="2"/>
        <v>0</v>
      </c>
    </row>
    <row r="28" spans="1:39" x14ac:dyDescent="0.25">
      <c r="A28">
        <f>IF(A5=MAX($A$5:$AJ$5),1,0)</f>
        <v>0</v>
      </c>
      <c r="B28">
        <f t="shared" ref="B28:AJ28" si="3">IF(B5=MAX($A$5:$AJ$5),1,0)</f>
        <v>0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0</v>
      </c>
      <c r="Z28">
        <f t="shared" si="3"/>
        <v>0</v>
      </c>
      <c r="AA28">
        <f t="shared" si="3"/>
        <v>0</v>
      </c>
      <c r="AB28">
        <f t="shared" si="3"/>
        <v>0</v>
      </c>
      <c r="AC28">
        <f t="shared" si="3"/>
        <v>1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</row>
    <row r="29" spans="1:39" x14ac:dyDescent="0.25">
      <c r="A29">
        <f>IF(A6=MAX($A$6:$AJ$6),1,0)</f>
        <v>0</v>
      </c>
      <c r="B29">
        <f t="shared" ref="B29:AJ29" si="4">IF(B6=MAX($A$6:$AJ$6),1,0)</f>
        <v>0</v>
      </c>
      <c r="C29">
        <f t="shared" si="4"/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1</v>
      </c>
      <c r="AA29">
        <f t="shared" si="4"/>
        <v>0</v>
      </c>
      <c r="AB29">
        <f t="shared" si="4"/>
        <v>0</v>
      </c>
      <c r="AC29">
        <f t="shared" si="4"/>
        <v>0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4"/>
        <v>0</v>
      </c>
      <c r="AI29">
        <f t="shared" si="4"/>
        <v>0</v>
      </c>
      <c r="AJ29">
        <f t="shared" si="4"/>
        <v>0</v>
      </c>
    </row>
    <row r="30" spans="1:39" x14ac:dyDescent="0.25">
      <c r="A30">
        <f>IF(A7=MAX($A$7:$AJ$7),1,0)</f>
        <v>0</v>
      </c>
      <c r="B30">
        <f t="shared" ref="B30:AJ30" si="5">IF(B7=MAX($A$7:$AJ$7),1,0)</f>
        <v>0</v>
      </c>
      <c r="C30">
        <f t="shared" si="5"/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1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</row>
    <row r="31" spans="1:39" x14ac:dyDescent="0.25">
      <c r="A31">
        <f>IF(A8=MAX($A$8:$AJ$8),1,0)</f>
        <v>0</v>
      </c>
      <c r="B31">
        <f t="shared" ref="B31:AJ31" si="6">IF(B8=MAX($A$8:$AJ$8),1,0)</f>
        <v>0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1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</row>
    <row r="32" spans="1:39" x14ac:dyDescent="0.25">
      <c r="A32">
        <f>IF(A9=MAX($A$9:$AJ$9),1,0)</f>
        <v>0</v>
      </c>
      <c r="B32">
        <f t="shared" ref="B32:AJ32" si="7">IF(B9=MAX($A$9:$AJ$9),1,0)</f>
        <v>0</v>
      </c>
      <c r="C32">
        <f t="shared" si="7"/>
        <v>0</v>
      </c>
      <c r="D32">
        <f t="shared" si="7"/>
        <v>0</v>
      </c>
      <c r="E32">
        <f t="shared" si="7"/>
        <v>0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0</v>
      </c>
      <c r="AA32">
        <f t="shared" si="7"/>
        <v>1</v>
      </c>
      <c r="AB32">
        <f t="shared" si="7"/>
        <v>0</v>
      </c>
      <c r="AC32">
        <f t="shared" si="7"/>
        <v>0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</row>
    <row r="33" spans="1:36" x14ac:dyDescent="0.25">
      <c r="A33">
        <f>IF(A10=MAX($A$10:$AJ$10),1,0)</f>
        <v>1</v>
      </c>
      <c r="B33">
        <f t="shared" ref="B33:AJ33" si="8">IF(B10=MAX($A$10:$AJ$10),1,0)</f>
        <v>0</v>
      </c>
      <c r="C33">
        <f t="shared" si="8"/>
        <v>1</v>
      </c>
      <c r="D33">
        <f t="shared" si="8"/>
        <v>0</v>
      </c>
      <c r="E33">
        <f t="shared" si="8"/>
        <v>1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  <c r="AC33">
        <f t="shared" si="8"/>
        <v>0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8"/>
        <v>0</v>
      </c>
    </row>
    <row r="34" spans="1:36" x14ac:dyDescent="0.25">
      <c r="A34">
        <f>IF(A11=MAX($A$11:$AJ$11),1,0)</f>
        <v>0</v>
      </c>
      <c r="B34">
        <f t="shared" ref="B34:AJ34" si="9">IF(B11=MAX($A$11:$AJ$11),1,0)</f>
        <v>0</v>
      </c>
      <c r="C34">
        <f t="shared" si="9"/>
        <v>0</v>
      </c>
      <c r="D34">
        <f t="shared" si="9"/>
        <v>0</v>
      </c>
      <c r="E34">
        <f t="shared" si="9"/>
        <v>0</v>
      </c>
      <c r="F34">
        <f t="shared" si="9"/>
        <v>0</v>
      </c>
      <c r="G34">
        <f t="shared" si="9"/>
        <v>0</v>
      </c>
      <c r="H34">
        <f t="shared" si="9"/>
        <v>0</v>
      </c>
      <c r="I34">
        <f t="shared" si="9"/>
        <v>0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1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1</v>
      </c>
      <c r="AB34">
        <f t="shared" si="9"/>
        <v>0</v>
      </c>
      <c r="AC34">
        <f t="shared" si="9"/>
        <v>1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</row>
    <row r="35" spans="1:36" x14ac:dyDescent="0.25">
      <c r="A35">
        <f>IF(A12=MAX($A$12:$AJ$12),1,0)</f>
        <v>0</v>
      </c>
      <c r="B35">
        <f t="shared" ref="B35:AJ35" si="10">IF(B12=MAX($A$12:$AJ$12),1,0)</f>
        <v>0</v>
      </c>
      <c r="C35">
        <f t="shared" si="10"/>
        <v>0</v>
      </c>
      <c r="D35">
        <f t="shared" si="10"/>
        <v>0</v>
      </c>
      <c r="E35">
        <f t="shared" si="10"/>
        <v>0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  <c r="AC35">
        <f t="shared" si="10"/>
        <v>1</v>
      </c>
      <c r="AD35">
        <f t="shared" si="10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</row>
    <row r="36" spans="1:36" x14ac:dyDescent="0.25">
      <c r="A36">
        <f>IF(A13=MAX($A$13:$AJ$13),1,0)</f>
        <v>0</v>
      </c>
      <c r="B36">
        <f t="shared" ref="B36:AJ36" si="11">IF(B13=MAX($A$13:$AJ$13),1,0)</f>
        <v>0</v>
      </c>
      <c r="C36">
        <f t="shared" si="11"/>
        <v>0</v>
      </c>
      <c r="D36">
        <f t="shared" si="11"/>
        <v>0</v>
      </c>
      <c r="E36">
        <f t="shared" si="11"/>
        <v>1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1</v>
      </c>
      <c r="N36">
        <f t="shared" si="11"/>
        <v>1</v>
      </c>
      <c r="O36">
        <f t="shared" si="11"/>
        <v>1</v>
      </c>
      <c r="P36">
        <f t="shared" si="11"/>
        <v>1</v>
      </c>
      <c r="Q36">
        <f t="shared" si="11"/>
        <v>1</v>
      </c>
      <c r="R36">
        <f t="shared" si="11"/>
        <v>1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1</v>
      </c>
      <c r="Z36">
        <f t="shared" si="11"/>
        <v>0</v>
      </c>
      <c r="AA36">
        <f t="shared" si="11"/>
        <v>1</v>
      </c>
      <c r="AB36">
        <f t="shared" si="11"/>
        <v>0</v>
      </c>
      <c r="AC36">
        <f t="shared" si="11"/>
        <v>1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</row>
    <row r="37" spans="1:36" x14ac:dyDescent="0.25">
      <c r="A37">
        <f>IF(A14=MAX($A$14:$AJ$14),1,0)</f>
        <v>0</v>
      </c>
      <c r="B37">
        <f t="shared" ref="B37:AJ37" si="12">IF(B14=MAX($A$14:$AJ$14),1,0)</f>
        <v>0</v>
      </c>
      <c r="C37">
        <f t="shared" si="12"/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0</v>
      </c>
      <c r="Q37">
        <f t="shared" si="12"/>
        <v>0</v>
      </c>
      <c r="R37">
        <f t="shared" si="12"/>
        <v>0</v>
      </c>
      <c r="S37">
        <f t="shared" si="12"/>
        <v>0</v>
      </c>
      <c r="T37">
        <f t="shared" si="12"/>
        <v>0</v>
      </c>
      <c r="U37">
        <f t="shared" si="12"/>
        <v>0</v>
      </c>
      <c r="V37">
        <f t="shared" si="12"/>
        <v>0</v>
      </c>
      <c r="W37">
        <f t="shared" si="12"/>
        <v>0</v>
      </c>
      <c r="X37">
        <f t="shared" si="12"/>
        <v>0</v>
      </c>
      <c r="Y37">
        <f t="shared" si="12"/>
        <v>0</v>
      </c>
      <c r="Z37">
        <f t="shared" si="12"/>
        <v>0</v>
      </c>
      <c r="AA37">
        <f t="shared" si="12"/>
        <v>1</v>
      </c>
      <c r="AB37">
        <f t="shared" si="12"/>
        <v>0</v>
      </c>
      <c r="AC37">
        <f t="shared" si="12"/>
        <v>0</v>
      </c>
      <c r="AD37">
        <f t="shared" si="12"/>
        <v>0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</row>
    <row r="38" spans="1:36" x14ac:dyDescent="0.25">
      <c r="A38">
        <f>IF(A15=MAX($A$15:$AJ$15),1,0)</f>
        <v>0</v>
      </c>
      <c r="B38">
        <f t="shared" ref="B38:AJ38" si="13">IF(B15=MAX($A$15:$AJ$15),1,0)</f>
        <v>0</v>
      </c>
      <c r="C38">
        <f t="shared" si="13"/>
        <v>1</v>
      </c>
      <c r="D38">
        <f t="shared" si="13"/>
        <v>0</v>
      </c>
      <c r="E38">
        <f t="shared" si="13"/>
        <v>0</v>
      </c>
      <c r="F38">
        <f t="shared" si="13"/>
        <v>0</v>
      </c>
      <c r="G38">
        <f t="shared" si="13"/>
        <v>0</v>
      </c>
      <c r="H38">
        <f t="shared" si="13"/>
        <v>0</v>
      </c>
      <c r="I38">
        <f t="shared" si="13"/>
        <v>0</v>
      </c>
      <c r="J38">
        <f t="shared" si="13"/>
        <v>0</v>
      </c>
      <c r="K38">
        <f t="shared" si="13"/>
        <v>0</v>
      </c>
      <c r="L38">
        <f t="shared" si="13"/>
        <v>0</v>
      </c>
      <c r="M38">
        <f t="shared" si="13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3"/>
        <v>0</v>
      </c>
      <c r="AA38">
        <f t="shared" si="13"/>
        <v>1</v>
      </c>
      <c r="AB38">
        <f t="shared" si="13"/>
        <v>0</v>
      </c>
      <c r="AC38">
        <f t="shared" si="13"/>
        <v>1</v>
      </c>
      <c r="AD38">
        <f t="shared" si="13"/>
        <v>0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</row>
    <row r="39" spans="1:36" x14ac:dyDescent="0.25">
      <c r="A39">
        <f>IF(A16=MAX($A$16:$AJ$16),1,0)</f>
        <v>0</v>
      </c>
      <c r="B39">
        <f t="shared" ref="B39:AJ39" si="14">IF(B16=MAX($A$16:$AJ$16),1,0)</f>
        <v>0</v>
      </c>
      <c r="C39">
        <f t="shared" si="14"/>
        <v>0</v>
      </c>
      <c r="D39">
        <f t="shared" si="14"/>
        <v>0</v>
      </c>
      <c r="E39">
        <f t="shared" si="14"/>
        <v>0</v>
      </c>
      <c r="F39">
        <f t="shared" si="14"/>
        <v>0</v>
      </c>
      <c r="G39">
        <f t="shared" si="14"/>
        <v>0</v>
      </c>
      <c r="H39">
        <f t="shared" si="14"/>
        <v>0</v>
      </c>
      <c r="I39">
        <f t="shared" si="14"/>
        <v>0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si="14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1</v>
      </c>
      <c r="Z39">
        <f t="shared" si="14"/>
        <v>0</v>
      </c>
      <c r="AA39">
        <f t="shared" si="14"/>
        <v>1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</row>
    <row r="40" spans="1:36" x14ac:dyDescent="0.25">
      <c r="A40">
        <f>IF(A17=MAX($A$17:$AJ$17),1,0)</f>
        <v>0</v>
      </c>
      <c r="B40">
        <f t="shared" ref="B40:AJ40" si="15">IF(B17=MAX($A$17:$AJ$17),1,0)</f>
        <v>0</v>
      </c>
      <c r="C40">
        <f t="shared" si="15"/>
        <v>0</v>
      </c>
      <c r="D40">
        <f t="shared" si="15"/>
        <v>0</v>
      </c>
      <c r="E40">
        <f t="shared" si="15"/>
        <v>0</v>
      </c>
      <c r="F40">
        <f t="shared" si="15"/>
        <v>0</v>
      </c>
      <c r="G40">
        <f t="shared" si="15"/>
        <v>0</v>
      </c>
      <c r="H40">
        <f t="shared" si="15"/>
        <v>0</v>
      </c>
      <c r="I40">
        <f t="shared" si="15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0</v>
      </c>
      <c r="N40">
        <f t="shared" si="15"/>
        <v>0</v>
      </c>
      <c r="O40">
        <f t="shared" si="15"/>
        <v>0</v>
      </c>
      <c r="P40">
        <f t="shared" si="15"/>
        <v>0</v>
      </c>
      <c r="Q40">
        <f t="shared" si="15"/>
        <v>0</v>
      </c>
      <c r="R40">
        <f t="shared" si="15"/>
        <v>0</v>
      </c>
      <c r="S40">
        <f t="shared" si="15"/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0</v>
      </c>
      <c r="AB40">
        <f t="shared" si="15"/>
        <v>0</v>
      </c>
      <c r="AC40">
        <f t="shared" si="15"/>
        <v>1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>
        <f t="shared" si="15"/>
        <v>0</v>
      </c>
    </row>
    <row r="41" spans="1:36" x14ac:dyDescent="0.25">
      <c r="A41">
        <f>IF(A18=MAX($A$18:$AJ$18),1,0)</f>
        <v>0</v>
      </c>
      <c r="B41">
        <f t="shared" ref="B41:AJ41" si="16">IF(B18=MAX($A$18:$AJ$18),1,0)</f>
        <v>0</v>
      </c>
      <c r="C41">
        <f t="shared" si="16"/>
        <v>0</v>
      </c>
      <c r="D41">
        <f t="shared" si="16"/>
        <v>0</v>
      </c>
      <c r="E41">
        <f t="shared" si="16"/>
        <v>0</v>
      </c>
      <c r="F41">
        <f t="shared" si="16"/>
        <v>0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  <c r="K41">
        <f t="shared" si="16"/>
        <v>0</v>
      </c>
      <c r="L41">
        <f t="shared" si="16"/>
        <v>0</v>
      </c>
      <c r="M41">
        <f t="shared" si="16"/>
        <v>0</v>
      </c>
      <c r="N41">
        <f t="shared" si="16"/>
        <v>0</v>
      </c>
      <c r="O41">
        <f t="shared" si="16"/>
        <v>0</v>
      </c>
      <c r="P41">
        <f t="shared" si="16"/>
        <v>0</v>
      </c>
      <c r="Q41">
        <f t="shared" si="16"/>
        <v>0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0</v>
      </c>
      <c r="Z41">
        <f t="shared" si="16"/>
        <v>0</v>
      </c>
      <c r="AA41">
        <f t="shared" si="16"/>
        <v>0</v>
      </c>
      <c r="AB41">
        <f t="shared" si="16"/>
        <v>0</v>
      </c>
      <c r="AC41">
        <f t="shared" si="16"/>
        <v>1</v>
      </c>
      <c r="AD41">
        <f t="shared" si="16"/>
        <v>0</v>
      </c>
      <c r="AE41">
        <f t="shared" si="16"/>
        <v>0</v>
      </c>
      <c r="AF41">
        <f t="shared" si="16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0</v>
      </c>
    </row>
    <row r="42" spans="1:36" x14ac:dyDescent="0.25">
      <c r="A42">
        <f>IF(A19=MAX($A$19:$AJ$19),1,0)</f>
        <v>0</v>
      </c>
      <c r="B42">
        <f t="shared" ref="B42:AJ42" si="17">IF(B19=MAX($A$19:$AJ$19),1,0)</f>
        <v>0</v>
      </c>
      <c r="C42">
        <f t="shared" si="17"/>
        <v>0</v>
      </c>
      <c r="D42">
        <f t="shared" si="17"/>
        <v>0</v>
      </c>
      <c r="E42">
        <f t="shared" si="17"/>
        <v>0</v>
      </c>
      <c r="F42">
        <f t="shared" si="17"/>
        <v>0</v>
      </c>
      <c r="G42">
        <f t="shared" si="17"/>
        <v>0</v>
      </c>
      <c r="H42">
        <f t="shared" si="17"/>
        <v>0</v>
      </c>
      <c r="I42">
        <f t="shared" si="17"/>
        <v>0</v>
      </c>
      <c r="J42">
        <f t="shared" si="17"/>
        <v>0</v>
      </c>
      <c r="K42">
        <f t="shared" si="17"/>
        <v>0</v>
      </c>
      <c r="L42">
        <f t="shared" si="17"/>
        <v>0</v>
      </c>
      <c r="M42">
        <f t="shared" si="17"/>
        <v>0</v>
      </c>
      <c r="N42">
        <f t="shared" si="17"/>
        <v>0</v>
      </c>
      <c r="O42">
        <f t="shared" si="17"/>
        <v>0</v>
      </c>
      <c r="P42">
        <f t="shared" si="17"/>
        <v>0</v>
      </c>
      <c r="Q42">
        <f t="shared" si="17"/>
        <v>0</v>
      </c>
      <c r="R42">
        <f t="shared" si="17"/>
        <v>0</v>
      </c>
      <c r="S42">
        <f t="shared" si="17"/>
        <v>0</v>
      </c>
      <c r="T42">
        <f t="shared" si="17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1</v>
      </c>
      <c r="AB42">
        <f t="shared" si="17"/>
        <v>0</v>
      </c>
      <c r="AC42">
        <f t="shared" si="17"/>
        <v>1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</row>
    <row r="43" spans="1:36" x14ac:dyDescent="0.25">
      <c r="A43">
        <f>IF(A20=MAX($A$20:$AJ$20),1,0)</f>
        <v>1</v>
      </c>
      <c r="B43">
        <f t="shared" ref="B43:AJ43" si="18">IF(B20=MAX($A$20:$AJ$20),1,0)</f>
        <v>0</v>
      </c>
      <c r="C43">
        <f t="shared" si="18"/>
        <v>0</v>
      </c>
      <c r="D43">
        <f t="shared" si="18"/>
        <v>0</v>
      </c>
      <c r="E43">
        <f t="shared" si="18"/>
        <v>1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8"/>
        <v>0</v>
      </c>
      <c r="V43">
        <f t="shared" si="18"/>
        <v>0</v>
      </c>
      <c r="W43">
        <f t="shared" si="18"/>
        <v>0</v>
      </c>
      <c r="X43">
        <f t="shared" si="18"/>
        <v>0</v>
      </c>
      <c r="Y43">
        <f t="shared" si="18"/>
        <v>0</v>
      </c>
      <c r="Z43">
        <f t="shared" si="18"/>
        <v>0</v>
      </c>
      <c r="AA43">
        <f t="shared" si="18"/>
        <v>1</v>
      </c>
      <c r="AB43">
        <f t="shared" si="18"/>
        <v>0</v>
      </c>
      <c r="AC43">
        <f t="shared" si="18"/>
        <v>1</v>
      </c>
      <c r="AD43">
        <f t="shared" si="18"/>
        <v>0</v>
      </c>
      <c r="AE43">
        <f t="shared" si="18"/>
        <v>0</v>
      </c>
      <c r="AF43">
        <f t="shared" si="18"/>
        <v>0</v>
      </c>
      <c r="AG43">
        <f t="shared" si="18"/>
        <v>0</v>
      </c>
      <c r="AH43">
        <f t="shared" si="18"/>
        <v>0</v>
      </c>
      <c r="AI43">
        <f t="shared" si="18"/>
        <v>0</v>
      </c>
      <c r="AJ43">
        <f t="shared" si="18"/>
        <v>0</v>
      </c>
    </row>
    <row r="44" spans="1:36" x14ac:dyDescent="0.25">
      <c r="A44">
        <f>IF(A21=MAX($A$21:$AJ$21),1,0)</f>
        <v>0</v>
      </c>
      <c r="B44">
        <f t="shared" ref="B44:AJ44" si="19">IF(B21=MAX($A$21:$AJ$21),1,0)</f>
        <v>0</v>
      </c>
      <c r="C44">
        <f t="shared" si="19"/>
        <v>0</v>
      </c>
      <c r="D44">
        <f t="shared" si="19"/>
        <v>0</v>
      </c>
      <c r="E44">
        <f t="shared" si="19"/>
        <v>0</v>
      </c>
      <c r="F44">
        <f t="shared" si="19"/>
        <v>0</v>
      </c>
      <c r="G44">
        <f t="shared" si="19"/>
        <v>0</v>
      </c>
      <c r="H44">
        <f t="shared" si="19"/>
        <v>0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>
        <f t="shared" si="19"/>
        <v>0</v>
      </c>
      <c r="N44">
        <f t="shared" si="19"/>
        <v>0</v>
      </c>
      <c r="O44">
        <f t="shared" si="19"/>
        <v>0</v>
      </c>
      <c r="P44">
        <f t="shared" si="19"/>
        <v>0</v>
      </c>
      <c r="Q44">
        <f t="shared" si="19"/>
        <v>0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0</v>
      </c>
      <c r="W44">
        <f t="shared" si="19"/>
        <v>0</v>
      </c>
      <c r="X44">
        <f t="shared" si="19"/>
        <v>0</v>
      </c>
      <c r="Y44">
        <f t="shared" si="19"/>
        <v>0</v>
      </c>
      <c r="Z44">
        <f t="shared" si="19"/>
        <v>1</v>
      </c>
      <c r="AA44">
        <f t="shared" si="19"/>
        <v>0</v>
      </c>
      <c r="AB44">
        <f t="shared" si="19"/>
        <v>0</v>
      </c>
      <c r="AC44">
        <f t="shared" si="19"/>
        <v>1</v>
      </c>
      <c r="AD44">
        <f t="shared" si="19"/>
        <v>0</v>
      </c>
      <c r="AE44">
        <f t="shared" si="19"/>
        <v>0</v>
      </c>
      <c r="AF44">
        <f t="shared" si="19"/>
        <v>0</v>
      </c>
      <c r="AG44">
        <f t="shared" si="19"/>
        <v>0</v>
      </c>
      <c r="AH44">
        <f t="shared" si="19"/>
        <v>0</v>
      </c>
      <c r="AI44">
        <f t="shared" si="19"/>
        <v>0</v>
      </c>
      <c r="AJ44">
        <f t="shared" si="19"/>
        <v>0</v>
      </c>
    </row>
    <row r="46" spans="1:36" x14ac:dyDescent="0.25">
      <c r="A46" s="2">
        <f>SUM(A25:A44)</f>
        <v>2</v>
      </c>
      <c r="B46" s="2">
        <f t="shared" ref="B46:AJ46" si="20">SUM(B25:B44)</f>
        <v>0</v>
      </c>
      <c r="C46" s="2">
        <f t="shared" si="20"/>
        <v>2</v>
      </c>
      <c r="D46" s="2">
        <f t="shared" si="20"/>
        <v>0</v>
      </c>
      <c r="E46" s="2">
        <f t="shared" si="20"/>
        <v>3</v>
      </c>
      <c r="F46" s="2">
        <f t="shared" si="20"/>
        <v>0</v>
      </c>
      <c r="G46" s="2">
        <f t="shared" si="20"/>
        <v>0</v>
      </c>
      <c r="H46" s="2">
        <f t="shared" si="20"/>
        <v>0</v>
      </c>
      <c r="I46" s="2">
        <f t="shared" si="20"/>
        <v>0</v>
      </c>
      <c r="J46" s="2">
        <f t="shared" si="20"/>
        <v>0</v>
      </c>
      <c r="K46" s="2">
        <f t="shared" si="20"/>
        <v>0</v>
      </c>
      <c r="L46" s="2">
        <f t="shared" si="20"/>
        <v>0</v>
      </c>
      <c r="M46" s="2">
        <f t="shared" si="20"/>
        <v>1</v>
      </c>
      <c r="N46" s="2">
        <f t="shared" si="20"/>
        <v>1</v>
      </c>
      <c r="O46" s="2">
        <f t="shared" si="20"/>
        <v>1</v>
      </c>
      <c r="P46" s="2">
        <f t="shared" si="20"/>
        <v>1</v>
      </c>
      <c r="Q46" s="2">
        <f t="shared" si="20"/>
        <v>2</v>
      </c>
      <c r="R46" s="2">
        <f t="shared" si="20"/>
        <v>1</v>
      </c>
      <c r="S46" s="2">
        <f t="shared" si="20"/>
        <v>0</v>
      </c>
      <c r="T46" s="2">
        <f t="shared" si="20"/>
        <v>0</v>
      </c>
      <c r="U46" s="2">
        <f t="shared" si="20"/>
        <v>0</v>
      </c>
      <c r="V46" s="2">
        <f t="shared" si="20"/>
        <v>0</v>
      </c>
      <c r="W46" s="2">
        <f t="shared" si="20"/>
        <v>0</v>
      </c>
      <c r="X46" s="2">
        <f t="shared" si="20"/>
        <v>0</v>
      </c>
      <c r="Y46" s="2">
        <f t="shared" si="20"/>
        <v>3</v>
      </c>
      <c r="Z46" s="2">
        <f t="shared" si="20"/>
        <v>2</v>
      </c>
      <c r="AA46" s="2">
        <f t="shared" si="20"/>
        <v>10</v>
      </c>
      <c r="AB46" s="2">
        <f t="shared" si="20"/>
        <v>0</v>
      </c>
      <c r="AC46" s="2">
        <f t="shared" si="20"/>
        <v>13</v>
      </c>
      <c r="AD46" s="2">
        <f t="shared" si="20"/>
        <v>0</v>
      </c>
      <c r="AE46" s="2">
        <f t="shared" si="20"/>
        <v>0</v>
      </c>
      <c r="AF46" s="2">
        <f t="shared" si="20"/>
        <v>0</v>
      </c>
      <c r="AG46" s="2">
        <f t="shared" si="20"/>
        <v>0</v>
      </c>
      <c r="AH46" s="2">
        <f t="shared" si="20"/>
        <v>0</v>
      </c>
      <c r="AI46" s="2">
        <f t="shared" si="20"/>
        <v>0</v>
      </c>
      <c r="AJ46" s="2">
        <f t="shared" si="20"/>
        <v>0</v>
      </c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J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J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J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J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J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J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J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J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J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AJ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J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A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J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J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A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87FF0-9728-42D5-BA36-E7DB6D6B938A}">
  <dimension ref="A1:AM46"/>
  <sheetViews>
    <sheetView zoomScale="70" zoomScaleNormal="70" workbookViewId="0"/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  <col min="37" max="37" width="13" bestFit="1" customWidth="1"/>
    <col min="38" max="39" width="6.85546875" style="1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s="5" t="s">
        <v>36</v>
      </c>
      <c r="AM1" s="5" t="s">
        <v>37</v>
      </c>
    </row>
    <row r="2" spans="1:39" x14ac:dyDescent="0.25">
      <c r="A2">
        <v>86</v>
      </c>
      <c r="B2">
        <v>89</v>
      </c>
      <c r="C2">
        <v>87</v>
      </c>
      <c r="D2">
        <v>87</v>
      </c>
      <c r="E2">
        <v>87</v>
      </c>
      <c r="F2">
        <v>87</v>
      </c>
      <c r="G2">
        <v>82</v>
      </c>
      <c r="H2">
        <v>83</v>
      </c>
      <c r="I2">
        <v>83</v>
      </c>
      <c r="J2">
        <v>87</v>
      </c>
      <c r="K2">
        <v>85</v>
      </c>
      <c r="L2">
        <v>81</v>
      </c>
      <c r="M2">
        <v>88</v>
      </c>
      <c r="N2">
        <v>87</v>
      </c>
      <c r="O2">
        <v>89</v>
      </c>
      <c r="P2">
        <v>89</v>
      </c>
      <c r="Q2">
        <v>89</v>
      </c>
      <c r="R2">
        <v>90</v>
      </c>
      <c r="S2">
        <v>80</v>
      </c>
      <c r="T2">
        <v>80</v>
      </c>
      <c r="U2">
        <v>80</v>
      </c>
      <c r="V2">
        <v>79</v>
      </c>
      <c r="W2">
        <v>84</v>
      </c>
      <c r="X2">
        <v>79</v>
      </c>
      <c r="Y2">
        <v>89</v>
      </c>
      <c r="Z2">
        <v>89</v>
      </c>
      <c r="AA2">
        <v>93</v>
      </c>
      <c r="AB2">
        <v>87</v>
      </c>
      <c r="AC2">
        <v>89</v>
      </c>
      <c r="AD2">
        <v>87</v>
      </c>
      <c r="AE2">
        <v>78</v>
      </c>
      <c r="AF2">
        <v>78</v>
      </c>
      <c r="AG2">
        <v>81</v>
      </c>
      <c r="AH2">
        <v>75</v>
      </c>
      <c r="AI2">
        <v>80</v>
      </c>
      <c r="AJ2">
        <v>78</v>
      </c>
      <c r="AL2" s="1">
        <f>MIN(results_length_random_200_0_6[#This Row])</f>
        <v>75</v>
      </c>
      <c r="AM2" s="1">
        <f>MAX(results_length_random_200_0_6[#This Row])</f>
        <v>93</v>
      </c>
    </row>
    <row r="3" spans="1:39" x14ac:dyDescent="0.25">
      <c r="A3">
        <v>88</v>
      </c>
      <c r="B3">
        <v>88</v>
      </c>
      <c r="C3">
        <v>86</v>
      </c>
      <c r="D3">
        <v>89</v>
      </c>
      <c r="E3">
        <v>90</v>
      </c>
      <c r="F3">
        <v>85</v>
      </c>
      <c r="G3">
        <v>85</v>
      </c>
      <c r="H3">
        <v>85</v>
      </c>
      <c r="I3">
        <v>89</v>
      </c>
      <c r="J3">
        <v>86</v>
      </c>
      <c r="K3">
        <v>87</v>
      </c>
      <c r="L3">
        <v>85</v>
      </c>
      <c r="M3">
        <v>87</v>
      </c>
      <c r="N3">
        <v>87</v>
      </c>
      <c r="O3">
        <v>86</v>
      </c>
      <c r="P3">
        <v>85</v>
      </c>
      <c r="Q3">
        <v>85</v>
      </c>
      <c r="R3">
        <v>88</v>
      </c>
      <c r="S3">
        <v>83</v>
      </c>
      <c r="T3">
        <v>82</v>
      </c>
      <c r="U3">
        <v>81</v>
      </c>
      <c r="V3">
        <v>84</v>
      </c>
      <c r="W3">
        <v>85</v>
      </c>
      <c r="X3">
        <v>80</v>
      </c>
      <c r="Y3">
        <v>89</v>
      </c>
      <c r="Z3">
        <v>87</v>
      </c>
      <c r="AA3">
        <v>89</v>
      </c>
      <c r="AB3">
        <v>86</v>
      </c>
      <c r="AC3">
        <v>89</v>
      </c>
      <c r="AD3">
        <v>87</v>
      </c>
      <c r="AE3">
        <v>80</v>
      </c>
      <c r="AF3">
        <v>79</v>
      </c>
      <c r="AG3">
        <v>79</v>
      </c>
      <c r="AH3">
        <v>80</v>
      </c>
      <c r="AI3">
        <v>83</v>
      </c>
      <c r="AJ3">
        <v>79</v>
      </c>
      <c r="AL3" s="1">
        <f>MIN(results_length_random_200_0_6[#This Row])</f>
        <v>79</v>
      </c>
      <c r="AM3" s="1">
        <f>MAX(results_length_random_200_0_6[#This Row])</f>
        <v>90</v>
      </c>
    </row>
    <row r="4" spans="1:39" x14ac:dyDescent="0.25">
      <c r="A4">
        <v>89</v>
      </c>
      <c r="B4">
        <v>88</v>
      </c>
      <c r="C4">
        <v>89</v>
      </c>
      <c r="D4">
        <v>88</v>
      </c>
      <c r="E4">
        <v>91</v>
      </c>
      <c r="F4">
        <v>88</v>
      </c>
      <c r="G4">
        <v>90</v>
      </c>
      <c r="H4">
        <v>81</v>
      </c>
      <c r="I4">
        <v>84</v>
      </c>
      <c r="J4">
        <v>84</v>
      </c>
      <c r="K4">
        <v>88</v>
      </c>
      <c r="L4">
        <v>86</v>
      </c>
      <c r="M4">
        <v>90</v>
      </c>
      <c r="N4">
        <v>86</v>
      </c>
      <c r="O4">
        <v>91</v>
      </c>
      <c r="P4">
        <v>89</v>
      </c>
      <c r="Q4">
        <v>89</v>
      </c>
      <c r="R4">
        <v>91</v>
      </c>
      <c r="S4">
        <v>83</v>
      </c>
      <c r="T4">
        <v>85</v>
      </c>
      <c r="U4">
        <v>84</v>
      </c>
      <c r="V4">
        <v>79</v>
      </c>
      <c r="W4">
        <v>87</v>
      </c>
      <c r="X4">
        <v>78</v>
      </c>
      <c r="Y4">
        <v>89</v>
      </c>
      <c r="Z4">
        <v>90</v>
      </c>
      <c r="AA4">
        <v>92</v>
      </c>
      <c r="AB4">
        <v>88</v>
      </c>
      <c r="AC4">
        <v>92</v>
      </c>
      <c r="AD4">
        <v>86</v>
      </c>
      <c r="AE4">
        <v>86</v>
      </c>
      <c r="AF4">
        <v>83</v>
      </c>
      <c r="AG4">
        <v>83</v>
      </c>
      <c r="AH4">
        <v>87</v>
      </c>
      <c r="AI4">
        <v>89</v>
      </c>
      <c r="AJ4">
        <v>85</v>
      </c>
      <c r="AL4" s="1">
        <f>MIN(results_length_random_200_0_6[#This Row])</f>
        <v>78</v>
      </c>
      <c r="AM4" s="1">
        <f>MAX(results_length_random_200_0_6[#This Row])</f>
        <v>92</v>
      </c>
    </row>
    <row r="5" spans="1:39" x14ac:dyDescent="0.25">
      <c r="A5">
        <v>85</v>
      </c>
      <c r="B5">
        <v>85</v>
      </c>
      <c r="C5">
        <v>84</v>
      </c>
      <c r="D5">
        <v>85</v>
      </c>
      <c r="E5">
        <v>86</v>
      </c>
      <c r="F5">
        <v>82</v>
      </c>
      <c r="G5">
        <v>82</v>
      </c>
      <c r="H5">
        <v>82</v>
      </c>
      <c r="I5">
        <v>86</v>
      </c>
      <c r="J5">
        <v>80</v>
      </c>
      <c r="K5">
        <v>84</v>
      </c>
      <c r="L5">
        <v>84</v>
      </c>
      <c r="M5">
        <v>85</v>
      </c>
      <c r="N5">
        <v>86</v>
      </c>
      <c r="O5">
        <v>86</v>
      </c>
      <c r="P5">
        <v>84</v>
      </c>
      <c r="Q5">
        <v>85</v>
      </c>
      <c r="R5">
        <v>84</v>
      </c>
      <c r="S5">
        <v>82</v>
      </c>
      <c r="T5">
        <v>81</v>
      </c>
      <c r="U5">
        <v>81</v>
      </c>
      <c r="V5">
        <v>79</v>
      </c>
      <c r="W5">
        <v>83</v>
      </c>
      <c r="X5">
        <v>78</v>
      </c>
      <c r="Y5">
        <v>91</v>
      </c>
      <c r="Z5">
        <v>89</v>
      </c>
      <c r="AA5">
        <v>90</v>
      </c>
      <c r="AB5">
        <v>87</v>
      </c>
      <c r="AC5">
        <v>90</v>
      </c>
      <c r="AD5">
        <v>87</v>
      </c>
      <c r="AE5">
        <v>83</v>
      </c>
      <c r="AF5">
        <v>79</v>
      </c>
      <c r="AG5">
        <v>80</v>
      </c>
      <c r="AH5">
        <v>82</v>
      </c>
      <c r="AI5">
        <v>83</v>
      </c>
      <c r="AJ5">
        <v>78</v>
      </c>
      <c r="AL5" s="1">
        <f>MIN(results_length_random_200_0_6[#This Row])</f>
        <v>78</v>
      </c>
      <c r="AM5" s="1">
        <f>MAX(results_length_random_200_0_6[#This Row])</f>
        <v>91</v>
      </c>
    </row>
    <row r="6" spans="1:39" x14ac:dyDescent="0.25">
      <c r="A6">
        <v>92</v>
      </c>
      <c r="B6">
        <v>91</v>
      </c>
      <c r="C6">
        <v>90</v>
      </c>
      <c r="D6">
        <v>91</v>
      </c>
      <c r="E6">
        <v>92</v>
      </c>
      <c r="F6">
        <v>87</v>
      </c>
      <c r="G6">
        <v>84</v>
      </c>
      <c r="H6">
        <v>88</v>
      </c>
      <c r="I6">
        <v>87</v>
      </c>
      <c r="J6">
        <v>85</v>
      </c>
      <c r="K6">
        <v>91</v>
      </c>
      <c r="L6">
        <v>82</v>
      </c>
      <c r="M6">
        <v>89</v>
      </c>
      <c r="N6">
        <v>90</v>
      </c>
      <c r="O6">
        <v>91</v>
      </c>
      <c r="P6">
        <v>89</v>
      </c>
      <c r="Q6">
        <v>90</v>
      </c>
      <c r="R6">
        <v>89</v>
      </c>
      <c r="S6">
        <v>84</v>
      </c>
      <c r="T6">
        <v>83</v>
      </c>
      <c r="U6">
        <v>82</v>
      </c>
      <c r="V6">
        <v>80</v>
      </c>
      <c r="W6">
        <v>87</v>
      </c>
      <c r="X6">
        <v>79</v>
      </c>
      <c r="Y6">
        <v>87</v>
      </c>
      <c r="Z6">
        <v>89</v>
      </c>
      <c r="AA6">
        <v>90</v>
      </c>
      <c r="AB6">
        <v>87</v>
      </c>
      <c r="AC6">
        <v>90</v>
      </c>
      <c r="AD6">
        <v>89</v>
      </c>
      <c r="AE6">
        <v>87</v>
      </c>
      <c r="AF6">
        <v>85</v>
      </c>
      <c r="AG6">
        <v>85</v>
      </c>
      <c r="AH6">
        <v>87</v>
      </c>
      <c r="AI6">
        <v>88</v>
      </c>
      <c r="AJ6">
        <v>84</v>
      </c>
      <c r="AL6" s="1">
        <f>MIN(results_length_random_200_0_6[#This Row])</f>
        <v>79</v>
      </c>
      <c r="AM6" s="1">
        <f>MAX(results_length_random_200_0_6[#This Row])</f>
        <v>92</v>
      </c>
    </row>
    <row r="7" spans="1:39" x14ac:dyDescent="0.25">
      <c r="A7">
        <v>91</v>
      </c>
      <c r="B7">
        <v>91</v>
      </c>
      <c r="C7">
        <v>90</v>
      </c>
      <c r="D7">
        <v>91</v>
      </c>
      <c r="E7">
        <v>92</v>
      </c>
      <c r="F7">
        <v>88</v>
      </c>
      <c r="G7">
        <v>85</v>
      </c>
      <c r="H7">
        <v>86</v>
      </c>
      <c r="I7">
        <v>84</v>
      </c>
      <c r="J7">
        <v>83</v>
      </c>
      <c r="K7">
        <v>90</v>
      </c>
      <c r="L7">
        <v>84</v>
      </c>
      <c r="M7">
        <v>91</v>
      </c>
      <c r="N7">
        <v>91</v>
      </c>
      <c r="O7">
        <v>90</v>
      </c>
      <c r="P7">
        <v>91</v>
      </c>
      <c r="Q7">
        <v>91</v>
      </c>
      <c r="R7">
        <v>91</v>
      </c>
      <c r="S7">
        <v>81</v>
      </c>
      <c r="T7">
        <v>79</v>
      </c>
      <c r="U7">
        <v>82</v>
      </c>
      <c r="V7">
        <v>82</v>
      </c>
      <c r="W7">
        <v>88</v>
      </c>
      <c r="X7">
        <v>78</v>
      </c>
      <c r="Y7">
        <v>86</v>
      </c>
      <c r="Z7">
        <v>90</v>
      </c>
      <c r="AA7">
        <v>88</v>
      </c>
      <c r="AB7">
        <v>86</v>
      </c>
      <c r="AC7">
        <v>92</v>
      </c>
      <c r="AD7">
        <v>84</v>
      </c>
      <c r="AE7">
        <v>87</v>
      </c>
      <c r="AF7">
        <v>88</v>
      </c>
      <c r="AG7">
        <v>88</v>
      </c>
      <c r="AH7">
        <v>88</v>
      </c>
      <c r="AI7">
        <v>91</v>
      </c>
      <c r="AJ7">
        <v>86</v>
      </c>
      <c r="AL7" s="1">
        <f>MIN(results_length_random_200_0_6[#This Row])</f>
        <v>78</v>
      </c>
      <c r="AM7" s="1">
        <f>MAX(results_length_random_200_0_6[#This Row])</f>
        <v>92</v>
      </c>
    </row>
    <row r="8" spans="1:39" x14ac:dyDescent="0.25">
      <c r="A8">
        <v>87</v>
      </c>
      <c r="B8">
        <v>89</v>
      </c>
      <c r="C8">
        <v>88</v>
      </c>
      <c r="D8">
        <v>89</v>
      </c>
      <c r="E8">
        <v>90</v>
      </c>
      <c r="F8">
        <v>87</v>
      </c>
      <c r="G8">
        <v>84</v>
      </c>
      <c r="H8">
        <v>89</v>
      </c>
      <c r="I8">
        <v>88</v>
      </c>
      <c r="J8">
        <v>82</v>
      </c>
      <c r="K8">
        <v>84</v>
      </c>
      <c r="L8">
        <v>84</v>
      </c>
      <c r="M8">
        <v>87</v>
      </c>
      <c r="N8">
        <v>88</v>
      </c>
      <c r="O8">
        <v>88</v>
      </c>
      <c r="P8">
        <v>86</v>
      </c>
      <c r="Q8">
        <v>87</v>
      </c>
      <c r="R8">
        <v>86</v>
      </c>
      <c r="S8">
        <v>83</v>
      </c>
      <c r="T8">
        <v>87</v>
      </c>
      <c r="U8">
        <v>85</v>
      </c>
      <c r="V8">
        <v>84</v>
      </c>
      <c r="W8">
        <v>92</v>
      </c>
      <c r="X8">
        <v>83</v>
      </c>
      <c r="Y8">
        <v>88</v>
      </c>
      <c r="Z8">
        <v>90</v>
      </c>
      <c r="AA8">
        <v>91</v>
      </c>
      <c r="AB8">
        <v>85</v>
      </c>
      <c r="AC8">
        <v>90</v>
      </c>
      <c r="AD8">
        <v>85</v>
      </c>
      <c r="AE8">
        <v>82</v>
      </c>
      <c r="AF8">
        <v>85</v>
      </c>
      <c r="AG8">
        <v>81</v>
      </c>
      <c r="AH8">
        <v>86</v>
      </c>
      <c r="AI8">
        <v>87</v>
      </c>
      <c r="AJ8">
        <v>81</v>
      </c>
      <c r="AL8" s="1">
        <f>MIN(results_length_random_200_0_6[#This Row])</f>
        <v>81</v>
      </c>
      <c r="AM8" s="1">
        <f>MAX(results_length_random_200_0_6[#This Row])</f>
        <v>92</v>
      </c>
    </row>
    <row r="9" spans="1:39" x14ac:dyDescent="0.25">
      <c r="A9">
        <v>88</v>
      </c>
      <c r="B9">
        <v>89</v>
      </c>
      <c r="C9">
        <v>87</v>
      </c>
      <c r="D9">
        <v>87</v>
      </c>
      <c r="E9">
        <v>87</v>
      </c>
      <c r="F9">
        <v>85</v>
      </c>
      <c r="G9">
        <v>82</v>
      </c>
      <c r="H9">
        <v>82</v>
      </c>
      <c r="I9">
        <v>85</v>
      </c>
      <c r="J9">
        <v>81</v>
      </c>
      <c r="K9">
        <v>85</v>
      </c>
      <c r="L9">
        <v>85</v>
      </c>
      <c r="M9">
        <v>90</v>
      </c>
      <c r="N9">
        <v>90</v>
      </c>
      <c r="O9">
        <v>91</v>
      </c>
      <c r="P9">
        <v>89</v>
      </c>
      <c r="Q9">
        <v>91</v>
      </c>
      <c r="R9">
        <v>89</v>
      </c>
      <c r="S9">
        <v>82</v>
      </c>
      <c r="T9">
        <v>82</v>
      </c>
      <c r="U9">
        <v>85</v>
      </c>
      <c r="V9">
        <v>81</v>
      </c>
      <c r="W9">
        <v>85</v>
      </c>
      <c r="X9">
        <v>79</v>
      </c>
      <c r="Y9">
        <v>89</v>
      </c>
      <c r="Z9">
        <v>91</v>
      </c>
      <c r="AA9">
        <v>91</v>
      </c>
      <c r="AB9">
        <v>87</v>
      </c>
      <c r="AC9">
        <v>90</v>
      </c>
      <c r="AD9">
        <v>88</v>
      </c>
      <c r="AE9">
        <v>83</v>
      </c>
      <c r="AF9">
        <v>80</v>
      </c>
      <c r="AG9">
        <v>80</v>
      </c>
      <c r="AH9">
        <v>83</v>
      </c>
      <c r="AI9">
        <v>82</v>
      </c>
      <c r="AJ9">
        <v>82</v>
      </c>
      <c r="AL9" s="1">
        <f>MIN(results_length_random_200_0_6[#This Row])</f>
        <v>79</v>
      </c>
      <c r="AM9" s="1">
        <f>MAX(results_length_random_200_0_6[#This Row])</f>
        <v>91</v>
      </c>
    </row>
    <row r="10" spans="1:39" x14ac:dyDescent="0.25">
      <c r="A10">
        <v>88</v>
      </c>
      <c r="B10">
        <v>89</v>
      </c>
      <c r="C10">
        <v>88</v>
      </c>
      <c r="D10">
        <v>90</v>
      </c>
      <c r="E10">
        <v>91</v>
      </c>
      <c r="F10">
        <v>84</v>
      </c>
      <c r="G10">
        <v>82</v>
      </c>
      <c r="H10">
        <v>85</v>
      </c>
      <c r="I10">
        <v>87</v>
      </c>
      <c r="J10">
        <v>84</v>
      </c>
      <c r="K10">
        <v>88</v>
      </c>
      <c r="L10">
        <v>84</v>
      </c>
      <c r="M10">
        <v>84</v>
      </c>
      <c r="N10">
        <v>84</v>
      </c>
      <c r="O10">
        <v>85</v>
      </c>
      <c r="P10">
        <v>83</v>
      </c>
      <c r="Q10">
        <v>86</v>
      </c>
      <c r="R10">
        <v>83</v>
      </c>
      <c r="S10">
        <v>80</v>
      </c>
      <c r="T10">
        <v>81</v>
      </c>
      <c r="U10">
        <v>82</v>
      </c>
      <c r="V10">
        <v>80</v>
      </c>
      <c r="W10">
        <v>85</v>
      </c>
      <c r="X10">
        <v>76</v>
      </c>
      <c r="Y10">
        <v>88</v>
      </c>
      <c r="Z10">
        <v>87</v>
      </c>
      <c r="AA10">
        <v>92</v>
      </c>
      <c r="AB10">
        <v>83</v>
      </c>
      <c r="AC10">
        <v>91</v>
      </c>
      <c r="AD10">
        <v>85</v>
      </c>
      <c r="AE10">
        <v>84</v>
      </c>
      <c r="AF10">
        <v>84</v>
      </c>
      <c r="AG10">
        <v>80</v>
      </c>
      <c r="AH10">
        <v>86</v>
      </c>
      <c r="AI10">
        <v>86</v>
      </c>
      <c r="AJ10">
        <v>80</v>
      </c>
      <c r="AL10" s="1">
        <f>MIN(results_length_random_200_0_6[#This Row])</f>
        <v>76</v>
      </c>
      <c r="AM10" s="1">
        <f>MAX(results_length_random_200_0_6[#This Row])</f>
        <v>92</v>
      </c>
    </row>
    <row r="11" spans="1:39" x14ac:dyDescent="0.25">
      <c r="A11">
        <v>90</v>
      </c>
      <c r="B11">
        <v>88</v>
      </c>
      <c r="C11">
        <v>87</v>
      </c>
      <c r="D11">
        <v>90</v>
      </c>
      <c r="E11">
        <v>89</v>
      </c>
      <c r="F11">
        <v>87</v>
      </c>
      <c r="G11">
        <v>85</v>
      </c>
      <c r="H11">
        <v>84</v>
      </c>
      <c r="I11">
        <v>85</v>
      </c>
      <c r="J11">
        <v>84</v>
      </c>
      <c r="K11">
        <v>91</v>
      </c>
      <c r="L11">
        <v>83</v>
      </c>
      <c r="M11">
        <v>88</v>
      </c>
      <c r="N11">
        <v>87</v>
      </c>
      <c r="O11">
        <v>87</v>
      </c>
      <c r="P11">
        <v>88</v>
      </c>
      <c r="Q11">
        <v>90</v>
      </c>
      <c r="R11">
        <v>86</v>
      </c>
      <c r="S11">
        <v>84</v>
      </c>
      <c r="T11">
        <v>83</v>
      </c>
      <c r="U11">
        <v>84</v>
      </c>
      <c r="V11">
        <v>82</v>
      </c>
      <c r="W11">
        <v>85</v>
      </c>
      <c r="X11">
        <v>81</v>
      </c>
      <c r="Y11">
        <v>89</v>
      </c>
      <c r="Z11">
        <v>89</v>
      </c>
      <c r="AA11">
        <v>89</v>
      </c>
      <c r="AB11">
        <v>91</v>
      </c>
      <c r="AC11">
        <v>90</v>
      </c>
      <c r="AD11">
        <v>88</v>
      </c>
      <c r="AE11">
        <v>85</v>
      </c>
      <c r="AF11">
        <v>83</v>
      </c>
      <c r="AG11">
        <v>85</v>
      </c>
      <c r="AH11">
        <v>84</v>
      </c>
      <c r="AI11">
        <v>84</v>
      </c>
      <c r="AJ11">
        <v>84</v>
      </c>
      <c r="AL11" s="1">
        <f>MIN(results_length_random_200_0_6[#This Row])</f>
        <v>81</v>
      </c>
      <c r="AM11" s="1">
        <f>MAX(results_length_random_200_0_6[#This Row])</f>
        <v>91</v>
      </c>
    </row>
    <row r="12" spans="1:39" x14ac:dyDescent="0.25">
      <c r="A12">
        <v>64</v>
      </c>
      <c r="B12">
        <v>64</v>
      </c>
      <c r="C12">
        <v>63</v>
      </c>
      <c r="D12">
        <v>64</v>
      </c>
      <c r="E12">
        <v>65</v>
      </c>
      <c r="F12">
        <v>62</v>
      </c>
      <c r="G12">
        <v>62</v>
      </c>
      <c r="H12">
        <v>61</v>
      </c>
      <c r="I12">
        <v>63</v>
      </c>
      <c r="J12">
        <v>60</v>
      </c>
      <c r="K12">
        <v>64</v>
      </c>
      <c r="L12">
        <v>58</v>
      </c>
      <c r="M12">
        <v>64</v>
      </c>
      <c r="N12">
        <v>63</v>
      </c>
      <c r="O12">
        <v>64</v>
      </c>
      <c r="P12">
        <v>63</v>
      </c>
      <c r="Q12">
        <v>64</v>
      </c>
      <c r="R12">
        <v>62</v>
      </c>
      <c r="S12">
        <v>62</v>
      </c>
      <c r="T12">
        <v>64</v>
      </c>
      <c r="U12">
        <v>63</v>
      </c>
      <c r="V12">
        <v>61</v>
      </c>
      <c r="W12">
        <v>65</v>
      </c>
      <c r="X12">
        <v>61</v>
      </c>
      <c r="Y12">
        <v>63</v>
      </c>
      <c r="Z12">
        <v>63</v>
      </c>
      <c r="AA12">
        <v>63</v>
      </c>
      <c r="AB12">
        <v>62</v>
      </c>
      <c r="AC12">
        <v>66</v>
      </c>
      <c r="AD12">
        <v>64</v>
      </c>
      <c r="AE12">
        <v>61</v>
      </c>
      <c r="AF12">
        <v>60</v>
      </c>
      <c r="AG12">
        <v>59</v>
      </c>
      <c r="AH12">
        <v>60</v>
      </c>
      <c r="AI12">
        <v>61</v>
      </c>
      <c r="AJ12">
        <v>59</v>
      </c>
      <c r="AL12" s="1">
        <f>MIN(results_length_random_200_0_6[#This Row])</f>
        <v>58</v>
      </c>
      <c r="AM12" s="1">
        <f>MAX(results_length_random_200_0_6[#This Row])</f>
        <v>66</v>
      </c>
    </row>
    <row r="13" spans="1:39" x14ac:dyDescent="0.25">
      <c r="A13">
        <v>92</v>
      </c>
      <c r="B13">
        <v>91</v>
      </c>
      <c r="C13">
        <v>92</v>
      </c>
      <c r="D13">
        <v>90</v>
      </c>
      <c r="E13">
        <v>93</v>
      </c>
      <c r="F13">
        <v>89</v>
      </c>
      <c r="G13">
        <v>87</v>
      </c>
      <c r="H13">
        <v>89</v>
      </c>
      <c r="I13">
        <v>86</v>
      </c>
      <c r="J13">
        <v>83</v>
      </c>
      <c r="K13">
        <v>89</v>
      </c>
      <c r="L13">
        <v>84</v>
      </c>
      <c r="M13">
        <v>88</v>
      </c>
      <c r="N13">
        <v>90</v>
      </c>
      <c r="O13">
        <v>91</v>
      </c>
      <c r="P13">
        <v>87</v>
      </c>
      <c r="Q13">
        <v>91</v>
      </c>
      <c r="R13">
        <v>87</v>
      </c>
      <c r="S13">
        <v>84</v>
      </c>
      <c r="T13">
        <v>85</v>
      </c>
      <c r="U13">
        <v>89</v>
      </c>
      <c r="V13">
        <v>81</v>
      </c>
      <c r="W13">
        <v>92</v>
      </c>
      <c r="X13">
        <v>84</v>
      </c>
      <c r="Y13">
        <v>91</v>
      </c>
      <c r="Z13">
        <v>92</v>
      </c>
      <c r="AA13">
        <v>92</v>
      </c>
      <c r="AB13">
        <v>88</v>
      </c>
      <c r="AC13">
        <v>94</v>
      </c>
      <c r="AD13">
        <v>90</v>
      </c>
      <c r="AE13">
        <v>86</v>
      </c>
      <c r="AF13">
        <v>87</v>
      </c>
      <c r="AG13">
        <v>87</v>
      </c>
      <c r="AH13">
        <v>84</v>
      </c>
      <c r="AI13">
        <v>87</v>
      </c>
      <c r="AJ13">
        <v>88</v>
      </c>
      <c r="AL13" s="1">
        <f>MIN(results_length_random_200_0_6[#This Row])</f>
        <v>81</v>
      </c>
      <c r="AM13" s="1">
        <f>MAX(results_length_random_200_0_6[#This Row])</f>
        <v>94</v>
      </c>
    </row>
    <row r="14" spans="1:39" x14ac:dyDescent="0.25">
      <c r="A14">
        <v>85</v>
      </c>
      <c r="B14">
        <v>85</v>
      </c>
      <c r="C14">
        <v>83</v>
      </c>
      <c r="D14">
        <v>84</v>
      </c>
      <c r="E14">
        <v>85</v>
      </c>
      <c r="F14">
        <v>84</v>
      </c>
      <c r="G14">
        <v>78</v>
      </c>
      <c r="H14">
        <v>83</v>
      </c>
      <c r="I14">
        <v>87</v>
      </c>
      <c r="J14">
        <v>81</v>
      </c>
      <c r="K14">
        <v>86</v>
      </c>
      <c r="L14">
        <v>78</v>
      </c>
      <c r="M14">
        <v>88</v>
      </c>
      <c r="N14">
        <v>85</v>
      </c>
      <c r="O14">
        <v>88</v>
      </c>
      <c r="P14">
        <v>86</v>
      </c>
      <c r="Q14">
        <v>88</v>
      </c>
      <c r="R14">
        <v>86</v>
      </c>
      <c r="S14">
        <v>81</v>
      </c>
      <c r="T14">
        <v>81</v>
      </c>
      <c r="U14">
        <v>78</v>
      </c>
      <c r="V14">
        <v>78</v>
      </c>
      <c r="W14">
        <v>84</v>
      </c>
      <c r="X14">
        <v>77</v>
      </c>
      <c r="Y14">
        <v>87</v>
      </c>
      <c r="Z14">
        <v>88</v>
      </c>
      <c r="AA14">
        <v>91</v>
      </c>
      <c r="AB14">
        <v>88</v>
      </c>
      <c r="AC14">
        <v>89</v>
      </c>
      <c r="AD14">
        <v>84</v>
      </c>
      <c r="AE14">
        <v>81</v>
      </c>
      <c r="AF14">
        <v>81</v>
      </c>
      <c r="AG14">
        <v>83</v>
      </c>
      <c r="AH14">
        <v>80</v>
      </c>
      <c r="AI14">
        <v>85</v>
      </c>
      <c r="AJ14">
        <v>80</v>
      </c>
      <c r="AL14" s="1">
        <f>MIN(results_length_random_200_0_6[#This Row])</f>
        <v>77</v>
      </c>
      <c r="AM14" s="1">
        <f>MAX(results_length_random_200_0_6[#This Row])</f>
        <v>91</v>
      </c>
    </row>
    <row r="15" spans="1:39" x14ac:dyDescent="0.25">
      <c r="A15">
        <v>90</v>
      </c>
      <c r="B15">
        <v>89</v>
      </c>
      <c r="C15">
        <v>91</v>
      </c>
      <c r="D15">
        <v>88</v>
      </c>
      <c r="E15">
        <v>90</v>
      </c>
      <c r="F15">
        <v>87</v>
      </c>
      <c r="G15">
        <v>84</v>
      </c>
      <c r="H15">
        <v>87</v>
      </c>
      <c r="I15">
        <v>83</v>
      </c>
      <c r="J15">
        <v>81</v>
      </c>
      <c r="K15">
        <v>87</v>
      </c>
      <c r="L15">
        <v>82</v>
      </c>
      <c r="M15">
        <v>86</v>
      </c>
      <c r="N15">
        <v>88</v>
      </c>
      <c r="O15">
        <v>87</v>
      </c>
      <c r="P15">
        <v>86</v>
      </c>
      <c r="Q15">
        <v>88</v>
      </c>
      <c r="R15">
        <v>85</v>
      </c>
      <c r="S15">
        <v>79</v>
      </c>
      <c r="T15">
        <v>85</v>
      </c>
      <c r="U15">
        <v>81</v>
      </c>
      <c r="V15">
        <v>82</v>
      </c>
      <c r="W15">
        <v>86</v>
      </c>
      <c r="X15">
        <v>78</v>
      </c>
      <c r="Y15">
        <v>87</v>
      </c>
      <c r="Z15">
        <v>91</v>
      </c>
      <c r="AA15">
        <v>92</v>
      </c>
      <c r="AB15">
        <v>88</v>
      </c>
      <c r="AC15">
        <v>92</v>
      </c>
      <c r="AD15">
        <v>89</v>
      </c>
      <c r="AE15">
        <v>85</v>
      </c>
      <c r="AF15">
        <v>85</v>
      </c>
      <c r="AG15">
        <v>85</v>
      </c>
      <c r="AH15">
        <v>82</v>
      </c>
      <c r="AI15">
        <v>86</v>
      </c>
      <c r="AJ15">
        <v>81</v>
      </c>
      <c r="AL15" s="1">
        <f>MIN(results_length_random_200_0_6[#This Row])</f>
        <v>78</v>
      </c>
      <c r="AM15" s="1">
        <f>MAX(results_length_random_200_0_6[#This Row])</f>
        <v>92</v>
      </c>
    </row>
    <row r="16" spans="1:39" x14ac:dyDescent="0.25">
      <c r="A16">
        <v>92</v>
      </c>
      <c r="B16">
        <v>90</v>
      </c>
      <c r="C16">
        <v>90</v>
      </c>
      <c r="D16">
        <v>91</v>
      </c>
      <c r="E16">
        <v>92</v>
      </c>
      <c r="F16">
        <v>91</v>
      </c>
      <c r="G16">
        <v>89</v>
      </c>
      <c r="H16">
        <v>85</v>
      </c>
      <c r="I16">
        <v>86</v>
      </c>
      <c r="J16">
        <v>85</v>
      </c>
      <c r="K16">
        <v>90</v>
      </c>
      <c r="L16">
        <v>89</v>
      </c>
      <c r="M16">
        <v>90</v>
      </c>
      <c r="N16">
        <v>90</v>
      </c>
      <c r="O16">
        <v>91</v>
      </c>
      <c r="P16">
        <v>90</v>
      </c>
      <c r="Q16">
        <v>91</v>
      </c>
      <c r="R16">
        <v>90</v>
      </c>
      <c r="S16">
        <v>87</v>
      </c>
      <c r="T16">
        <v>86</v>
      </c>
      <c r="U16">
        <v>83</v>
      </c>
      <c r="V16">
        <v>86</v>
      </c>
      <c r="W16">
        <v>87</v>
      </c>
      <c r="X16">
        <v>82</v>
      </c>
      <c r="Y16">
        <v>88</v>
      </c>
      <c r="Z16">
        <v>93</v>
      </c>
      <c r="AA16">
        <v>91</v>
      </c>
      <c r="AB16">
        <v>91</v>
      </c>
      <c r="AC16">
        <v>92</v>
      </c>
      <c r="AD16">
        <v>85</v>
      </c>
      <c r="AE16">
        <v>86</v>
      </c>
      <c r="AF16">
        <v>84</v>
      </c>
      <c r="AG16">
        <v>86</v>
      </c>
      <c r="AH16">
        <v>87</v>
      </c>
      <c r="AI16">
        <v>88</v>
      </c>
      <c r="AJ16">
        <v>83</v>
      </c>
      <c r="AL16" s="1">
        <f>MIN(results_length_random_200_0_6[#This Row])</f>
        <v>82</v>
      </c>
      <c r="AM16" s="1">
        <f>MAX(results_length_random_200_0_6[#This Row])</f>
        <v>93</v>
      </c>
    </row>
    <row r="17" spans="1:39" x14ac:dyDescent="0.25">
      <c r="A17">
        <v>76</v>
      </c>
      <c r="B17">
        <v>77</v>
      </c>
      <c r="C17">
        <v>77</v>
      </c>
      <c r="D17">
        <v>75</v>
      </c>
      <c r="E17">
        <v>77</v>
      </c>
      <c r="F17">
        <v>74</v>
      </c>
      <c r="G17">
        <v>76</v>
      </c>
      <c r="H17">
        <v>76</v>
      </c>
      <c r="I17">
        <v>81</v>
      </c>
      <c r="J17">
        <v>74</v>
      </c>
      <c r="K17">
        <v>73</v>
      </c>
      <c r="L17">
        <v>73</v>
      </c>
      <c r="M17">
        <v>77</v>
      </c>
      <c r="N17">
        <v>77</v>
      </c>
      <c r="O17">
        <v>79</v>
      </c>
      <c r="P17">
        <v>77</v>
      </c>
      <c r="Q17">
        <v>80</v>
      </c>
      <c r="R17">
        <v>77</v>
      </c>
      <c r="S17">
        <v>70</v>
      </c>
      <c r="T17">
        <v>70</v>
      </c>
      <c r="U17">
        <v>72</v>
      </c>
      <c r="V17">
        <v>70</v>
      </c>
      <c r="W17">
        <v>74</v>
      </c>
      <c r="X17">
        <v>71</v>
      </c>
      <c r="Y17">
        <v>78</v>
      </c>
      <c r="Z17">
        <v>79</v>
      </c>
      <c r="AA17">
        <v>82</v>
      </c>
      <c r="AB17">
        <v>79</v>
      </c>
      <c r="AC17">
        <v>81</v>
      </c>
      <c r="AD17">
        <v>81</v>
      </c>
      <c r="AE17">
        <v>74</v>
      </c>
      <c r="AF17">
        <v>72</v>
      </c>
      <c r="AG17">
        <v>74</v>
      </c>
      <c r="AH17">
        <v>73</v>
      </c>
      <c r="AI17">
        <v>76</v>
      </c>
      <c r="AJ17">
        <v>73</v>
      </c>
      <c r="AL17" s="1">
        <f>MIN(results_length_random_200_0_6[#This Row])</f>
        <v>70</v>
      </c>
      <c r="AM17" s="1">
        <f>MAX(results_length_random_200_0_6[#This Row])</f>
        <v>82</v>
      </c>
    </row>
    <row r="18" spans="1:39" x14ac:dyDescent="0.25">
      <c r="A18">
        <v>90</v>
      </c>
      <c r="B18">
        <v>89</v>
      </c>
      <c r="C18">
        <v>90</v>
      </c>
      <c r="D18">
        <v>89</v>
      </c>
      <c r="E18">
        <v>91</v>
      </c>
      <c r="F18">
        <v>87</v>
      </c>
      <c r="G18">
        <v>79</v>
      </c>
      <c r="H18">
        <v>88</v>
      </c>
      <c r="I18">
        <v>83</v>
      </c>
      <c r="J18">
        <v>81</v>
      </c>
      <c r="K18">
        <v>92</v>
      </c>
      <c r="L18">
        <v>82</v>
      </c>
      <c r="M18">
        <v>86</v>
      </c>
      <c r="N18">
        <v>86</v>
      </c>
      <c r="O18">
        <v>85</v>
      </c>
      <c r="P18">
        <v>85</v>
      </c>
      <c r="Q18">
        <v>87</v>
      </c>
      <c r="R18">
        <v>84</v>
      </c>
      <c r="S18">
        <v>79</v>
      </c>
      <c r="T18">
        <v>77</v>
      </c>
      <c r="U18">
        <v>81</v>
      </c>
      <c r="V18">
        <v>76</v>
      </c>
      <c r="W18">
        <v>88</v>
      </c>
      <c r="X18">
        <v>77</v>
      </c>
      <c r="Y18">
        <v>86</v>
      </c>
      <c r="Z18">
        <v>89</v>
      </c>
      <c r="AA18">
        <v>90</v>
      </c>
      <c r="AB18">
        <v>86</v>
      </c>
      <c r="AC18">
        <v>86</v>
      </c>
      <c r="AD18">
        <v>85</v>
      </c>
      <c r="AE18">
        <v>84</v>
      </c>
      <c r="AF18">
        <v>83</v>
      </c>
      <c r="AG18">
        <v>86</v>
      </c>
      <c r="AH18">
        <v>83</v>
      </c>
      <c r="AI18">
        <v>87</v>
      </c>
      <c r="AJ18">
        <v>82</v>
      </c>
      <c r="AL18" s="1">
        <f>MIN(results_length_random_200_0_6[#This Row])</f>
        <v>76</v>
      </c>
      <c r="AM18" s="1">
        <f>MAX(results_length_random_200_0_6[#This Row])</f>
        <v>92</v>
      </c>
    </row>
    <row r="19" spans="1:39" x14ac:dyDescent="0.25">
      <c r="A19">
        <v>88</v>
      </c>
      <c r="B19">
        <v>89</v>
      </c>
      <c r="C19">
        <v>90</v>
      </c>
      <c r="D19">
        <v>89</v>
      </c>
      <c r="E19">
        <v>91</v>
      </c>
      <c r="F19">
        <v>87</v>
      </c>
      <c r="G19">
        <v>83</v>
      </c>
      <c r="H19">
        <v>82</v>
      </c>
      <c r="I19">
        <v>88</v>
      </c>
      <c r="J19">
        <v>83</v>
      </c>
      <c r="K19">
        <v>88</v>
      </c>
      <c r="L19">
        <v>84</v>
      </c>
      <c r="M19">
        <v>92</v>
      </c>
      <c r="N19">
        <v>88</v>
      </c>
      <c r="O19">
        <v>89</v>
      </c>
      <c r="P19">
        <v>90</v>
      </c>
      <c r="Q19">
        <v>91</v>
      </c>
      <c r="R19">
        <v>90</v>
      </c>
      <c r="S19">
        <v>83</v>
      </c>
      <c r="T19">
        <v>82</v>
      </c>
      <c r="U19">
        <v>81</v>
      </c>
      <c r="V19">
        <v>81</v>
      </c>
      <c r="W19">
        <v>85</v>
      </c>
      <c r="X19">
        <v>77</v>
      </c>
      <c r="Y19">
        <v>88</v>
      </c>
      <c r="Z19">
        <v>86</v>
      </c>
      <c r="AA19">
        <v>92</v>
      </c>
      <c r="AB19">
        <v>84</v>
      </c>
      <c r="AC19">
        <v>89</v>
      </c>
      <c r="AD19">
        <v>84</v>
      </c>
      <c r="AE19">
        <v>86</v>
      </c>
      <c r="AF19">
        <v>83</v>
      </c>
      <c r="AG19">
        <v>85</v>
      </c>
      <c r="AH19">
        <v>86</v>
      </c>
      <c r="AI19">
        <v>87</v>
      </c>
      <c r="AJ19">
        <v>82</v>
      </c>
      <c r="AL19" s="1">
        <f>MIN(results_length_random_200_0_6[#This Row])</f>
        <v>77</v>
      </c>
      <c r="AM19" s="1">
        <f>MAX(results_length_random_200_0_6[#This Row])</f>
        <v>92</v>
      </c>
    </row>
    <row r="20" spans="1:39" x14ac:dyDescent="0.25">
      <c r="A20">
        <v>88</v>
      </c>
      <c r="B20">
        <v>87</v>
      </c>
      <c r="C20">
        <v>87</v>
      </c>
      <c r="D20">
        <v>87</v>
      </c>
      <c r="E20">
        <v>88</v>
      </c>
      <c r="F20">
        <v>86</v>
      </c>
      <c r="G20">
        <v>84</v>
      </c>
      <c r="H20">
        <v>88</v>
      </c>
      <c r="I20">
        <v>86</v>
      </c>
      <c r="J20">
        <v>83</v>
      </c>
      <c r="K20">
        <v>88</v>
      </c>
      <c r="L20">
        <v>82</v>
      </c>
      <c r="M20">
        <v>86</v>
      </c>
      <c r="N20">
        <v>84</v>
      </c>
      <c r="O20">
        <v>88</v>
      </c>
      <c r="P20">
        <v>85</v>
      </c>
      <c r="Q20">
        <v>87</v>
      </c>
      <c r="R20">
        <v>84</v>
      </c>
      <c r="S20">
        <v>77</v>
      </c>
      <c r="T20">
        <v>83</v>
      </c>
      <c r="U20">
        <v>80</v>
      </c>
      <c r="V20">
        <v>83</v>
      </c>
      <c r="W20">
        <v>81</v>
      </c>
      <c r="X20">
        <v>75</v>
      </c>
      <c r="Y20">
        <v>89</v>
      </c>
      <c r="Z20">
        <v>92</v>
      </c>
      <c r="AA20">
        <v>89</v>
      </c>
      <c r="AB20">
        <v>85</v>
      </c>
      <c r="AC20">
        <v>91</v>
      </c>
      <c r="AD20">
        <v>87</v>
      </c>
      <c r="AE20">
        <v>84</v>
      </c>
      <c r="AF20">
        <v>83</v>
      </c>
      <c r="AG20">
        <v>82</v>
      </c>
      <c r="AH20">
        <v>84</v>
      </c>
      <c r="AI20">
        <v>83</v>
      </c>
      <c r="AJ20">
        <v>81</v>
      </c>
      <c r="AL20" s="1">
        <f>MIN(results_length_random_200_0_6[#This Row])</f>
        <v>75</v>
      </c>
      <c r="AM20" s="1">
        <f>MAX(results_length_random_200_0_6[#This Row])</f>
        <v>92</v>
      </c>
    </row>
    <row r="21" spans="1:39" x14ac:dyDescent="0.25">
      <c r="A21">
        <v>81</v>
      </c>
      <c r="B21">
        <v>81</v>
      </c>
      <c r="C21">
        <v>80</v>
      </c>
      <c r="D21">
        <v>82</v>
      </c>
      <c r="E21">
        <v>82</v>
      </c>
      <c r="F21">
        <v>80</v>
      </c>
      <c r="G21">
        <v>83</v>
      </c>
      <c r="H21">
        <v>82</v>
      </c>
      <c r="I21">
        <v>78</v>
      </c>
      <c r="J21">
        <v>79</v>
      </c>
      <c r="K21">
        <v>81</v>
      </c>
      <c r="L21">
        <v>78</v>
      </c>
      <c r="M21">
        <v>78</v>
      </c>
      <c r="N21">
        <v>77</v>
      </c>
      <c r="O21">
        <v>77</v>
      </c>
      <c r="P21">
        <v>78</v>
      </c>
      <c r="Q21">
        <v>78</v>
      </c>
      <c r="R21">
        <v>77</v>
      </c>
      <c r="S21">
        <v>79</v>
      </c>
      <c r="T21">
        <v>77</v>
      </c>
      <c r="U21">
        <v>78</v>
      </c>
      <c r="V21">
        <v>77</v>
      </c>
      <c r="W21">
        <v>76</v>
      </c>
      <c r="X21">
        <v>77</v>
      </c>
      <c r="Y21">
        <v>84</v>
      </c>
      <c r="Z21">
        <v>82</v>
      </c>
      <c r="AA21">
        <v>87</v>
      </c>
      <c r="AB21">
        <v>85</v>
      </c>
      <c r="AC21">
        <v>88</v>
      </c>
      <c r="AD21">
        <v>85</v>
      </c>
      <c r="AE21">
        <v>74</v>
      </c>
      <c r="AF21">
        <v>75</v>
      </c>
      <c r="AG21">
        <v>76</v>
      </c>
      <c r="AH21">
        <v>74</v>
      </c>
      <c r="AI21">
        <v>75</v>
      </c>
      <c r="AJ21">
        <v>74</v>
      </c>
      <c r="AL21" s="1">
        <f>MIN(results_length_random_200_0_6[#This Row])</f>
        <v>74</v>
      </c>
      <c r="AM21" s="1">
        <f>MAX(results_length_random_200_0_6[#This Row])</f>
        <v>88</v>
      </c>
    </row>
    <row r="23" spans="1:39" x14ac:dyDescent="0.25">
      <c r="A23">
        <f>AVERAGE(results_length_random_200_0_6[s - s])</f>
        <v>86.5</v>
      </c>
      <c r="B23">
        <f>AVERAGE(results_length_random_200_0_6[s - r])</f>
        <v>86.45</v>
      </c>
      <c r="C23">
        <f>AVERAGE(results_length_random_200_0_6[s - i])</f>
        <v>85.95</v>
      </c>
      <c r="D23">
        <f>AVERAGE(results_length_random_200_0_6[s - ri])</f>
        <v>86.3</v>
      </c>
      <c r="E23">
        <f>AVERAGE(results_length_random_200_0_6[s - o])</f>
        <v>87.45</v>
      </c>
      <c r="F23">
        <f>AVERAGE(results_length_random_200_0_6[s - ro])</f>
        <v>84.35</v>
      </c>
      <c r="G23">
        <f>AVERAGE(results_length_random_200_0_6[r - s])</f>
        <v>82.3</v>
      </c>
      <c r="H23">
        <f>AVERAGE(results_length_random_200_0_6[r - r])</f>
        <v>83.3</v>
      </c>
      <c r="I23">
        <f>AVERAGE(results_length_random_200_0_6[r - i])</f>
        <v>83.95</v>
      </c>
      <c r="J23">
        <f>AVERAGE(results_length_random_200_0_6[r - ri])</f>
        <v>81.3</v>
      </c>
      <c r="K23">
        <f>AVERAGE(results_length_random_200_0_6[r - o])</f>
        <v>85.55</v>
      </c>
      <c r="L23">
        <f>AVERAGE(results_length_random_200_0_6[r - ro])</f>
        <v>81.400000000000006</v>
      </c>
      <c r="M23">
        <f>AVERAGE(results_length_random_200_0_6[i - s])</f>
        <v>85.7</v>
      </c>
      <c r="N23">
        <f>AVERAGE(results_length_random_200_0_6[i - r])</f>
        <v>85.2</v>
      </c>
      <c r="O23">
        <f>AVERAGE(results_length_random_200_0_6[i - i])</f>
        <v>86.15</v>
      </c>
      <c r="P23">
        <f>AVERAGE(results_length_random_200_0_6[i - ri])</f>
        <v>85</v>
      </c>
      <c r="Q23">
        <f>AVERAGE(results_length_random_200_0_6[i - o])</f>
        <v>86.4</v>
      </c>
      <c r="R23">
        <f>AVERAGE(results_length_random_200_0_6[i - ro])</f>
        <v>84.95</v>
      </c>
      <c r="S23">
        <f>AVERAGE(results_length_random_200_0_6[ri - s])</f>
        <v>80.150000000000006</v>
      </c>
      <c r="T23">
        <f>AVERAGE(results_length_random_200_0_6[ri - r])</f>
        <v>80.650000000000006</v>
      </c>
      <c r="U23">
        <f>AVERAGE(results_length_random_200_0_6[ri - i])</f>
        <v>80.599999999999994</v>
      </c>
      <c r="V23">
        <f>AVERAGE(results_length_random_200_0_6[ri - ri])</f>
        <v>79.25</v>
      </c>
      <c r="W23">
        <f>AVERAGE(results_length_random_200_0_6[ri - o])</f>
        <v>83.95</v>
      </c>
      <c r="X23">
        <f>AVERAGE(results_length_random_200_0_6[ri - ro])</f>
        <v>77.5</v>
      </c>
      <c r="Y23">
        <f>AVERAGE(results_length_random_200_0_6[o - s])</f>
        <v>86.3</v>
      </c>
      <c r="Z23">
        <f>AVERAGE(results_length_random_200_0_6[o - r])</f>
        <v>87.3</v>
      </c>
      <c r="AA23">
        <f>AVERAGE(results_length_random_200_0_6[o - i])</f>
        <v>88.7</v>
      </c>
      <c r="AB23">
        <f>AVERAGE(results_length_random_200_0_6[o - ri])</f>
        <v>85.15</v>
      </c>
      <c r="AC23">
        <f>AVERAGE(results_length_random_200_0_6[o - o])</f>
        <v>88.55</v>
      </c>
      <c r="AD23">
        <f>AVERAGE(results_length_random_200_0_6[o - ro])</f>
        <v>85</v>
      </c>
      <c r="AE23">
        <f>AVERAGE(results_length_random_200_0_6[ro - s])</f>
        <v>81.8</v>
      </c>
      <c r="AF23">
        <f>AVERAGE(results_length_random_200_0_6[ro - r])</f>
        <v>80.849999999999994</v>
      </c>
      <c r="AG23">
        <f>AVERAGE(results_length_random_200_0_6[ro - i])</f>
        <v>81.25</v>
      </c>
      <c r="AH23">
        <f>AVERAGE(results_length_random_200_0_6[ro - ri])</f>
        <v>81.55</v>
      </c>
      <c r="AI23">
        <f>AVERAGE(results_length_random_200_0_6[ro - o])</f>
        <v>83.4</v>
      </c>
      <c r="AJ23">
        <f>AVERAGE(results_length_random_200_0_6[ro - ro])</f>
        <v>80</v>
      </c>
      <c r="AK23" s="4" t="s">
        <v>38</v>
      </c>
      <c r="AL23" s="3">
        <f>MIN(A23:AJ23)</f>
        <v>77.5</v>
      </c>
      <c r="AM23" s="3">
        <f>MAX(A23:AJ23)</f>
        <v>88.7</v>
      </c>
    </row>
    <row r="25" spans="1:39" x14ac:dyDescent="0.25">
      <c r="A25">
        <f>IF(A2=MAX($A$2:$AJ$2),1,0)</f>
        <v>0</v>
      </c>
      <c r="B25">
        <f t="shared" ref="B25:AJ25" si="0">IF(B2=MAX($A$2:$AJ$2),1,0)</f>
        <v>0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  <c r="AA25">
        <f t="shared" si="0"/>
        <v>1</v>
      </c>
      <c r="AB25">
        <f t="shared" si="0"/>
        <v>0</v>
      </c>
      <c r="AC25">
        <f t="shared" si="0"/>
        <v>0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</row>
    <row r="26" spans="1:39" x14ac:dyDescent="0.25">
      <c r="A26">
        <f>IF(A3=MAX($A$3:$AJ$3),1,0)</f>
        <v>0</v>
      </c>
      <c r="B26">
        <f t="shared" ref="B26:AJ26" si="1">IF(B3=MAX($A$3:$AJ$3),1,0)</f>
        <v>0</v>
      </c>
      <c r="C26">
        <f t="shared" si="1"/>
        <v>0</v>
      </c>
      <c r="D26">
        <f t="shared" si="1"/>
        <v>0</v>
      </c>
      <c r="E26">
        <f t="shared" si="1"/>
        <v>1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  <c r="AJ26">
        <f t="shared" si="1"/>
        <v>0</v>
      </c>
    </row>
    <row r="27" spans="1:39" x14ac:dyDescent="0.25">
      <c r="A27">
        <f>IF(A4=MAX($A$4:$AJ$4),1,0)</f>
        <v>0</v>
      </c>
      <c r="B27">
        <f t="shared" ref="B27:AJ27" si="2">IF(B4=MAX($A$4:$AJ$4),1,0)</f>
        <v>0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>IF(L4=MAX($A$4:$AJ$4),1,0)</f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  <c r="Z27">
        <f t="shared" si="2"/>
        <v>0</v>
      </c>
      <c r="AA27">
        <f t="shared" si="2"/>
        <v>1</v>
      </c>
      <c r="AB27">
        <f t="shared" si="2"/>
        <v>0</v>
      </c>
      <c r="AC27">
        <f t="shared" si="2"/>
        <v>1</v>
      </c>
      <c r="AD27">
        <f t="shared" si="2"/>
        <v>0</v>
      </c>
      <c r="AE27">
        <f t="shared" si="2"/>
        <v>0</v>
      </c>
      <c r="AF27">
        <f t="shared" si="2"/>
        <v>0</v>
      </c>
      <c r="AG27">
        <f t="shared" si="2"/>
        <v>0</v>
      </c>
      <c r="AH27">
        <f t="shared" si="2"/>
        <v>0</v>
      </c>
      <c r="AI27">
        <f t="shared" si="2"/>
        <v>0</v>
      </c>
      <c r="AJ27">
        <f t="shared" si="2"/>
        <v>0</v>
      </c>
    </row>
    <row r="28" spans="1:39" x14ac:dyDescent="0.25">
      <c r="A28">
        <f>IF(A5=MAX($A$5:$AJ$5),1,0)</f>
        <v>0</v>
      </c>
      <c r="B28">
        <f t="shared" ref="B28:AJ28" si="3">IF(B5=MAX($A$5:$AJ$5),1,0)</f>
        <v>0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1</v>
      </c>
      <c r="Z28">
        <f t="shared" si="3"/>
        <v>0</v>
      </c>
      <c r="AA28">
        <f t="shared" si="3"/>
        <v>0</v>
      </c>
      <c r="AB28">
        <f t="shared" si="3"/>
        <v>0</v>
      </c>
      <c r="AC28">
        <f t="shared" si="3"/>
        <v>0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</row>
    <row r="29" spans="1:39" x14ac:dyDescent="0.25">
      <c r="A29">
        <f>IF(A6=MAX($A$6:$AJ$6),1,0)</f>
        <v>1</v>
      </c>
      <c r="B29">
        <f t="shared" ref="B29:AJ29" si="4">IF(B6=MAX($A$6:$AJ$6),1,0)</f>
        <v>0</v>
      </c>
      <c r="C29">
        <f t="shared" si="4"/>
        <v>0</v>
      </c>
      <c r="D29">
        <f t="shared" si="4"/>
        <v>0</v>
      </c>
      <c r="E29">
        <f t="shared" si="4"/>
        <v>1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0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4"/>
        <v>0</v>
      </c>
      <c r="AI29">
        <f t="shared" si="4"/>
        <v>0</v>
      </c>
      <c r="AJ29">
        <f t="shared" si="4"/>
        <v>0</v>
      </c>
    </row>
    <row r="30" spans="1:39" x14ac:dyDescent="0.25">
      <c r="A30">
        <f>IF(A7=MAX($A$7:$AJ$7),1,0)</f>
        <v>0</v>
      </c>
      <c r="B30">
        <f t="shared" ref="B30:AJ30" si="5">IF(B7=MAX($A$7:$AJ$7),1,0)</f>
        <v>0</v>
      </c>
      <c r="C30">
        <f t="shared" si="5"/>
        <v>0</v>
      </c>
      <c r="D30">
        <f t="shared" si="5"/>
        <v>0</v>
      </c>
      <c r="E30">
        <f t="shared" si="5"/>
        <v>1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1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</row>
    <row r="31" spans="1:39" x14ac:dyDescent="0.25">
      <c r="A31">
        <f>IF(A8=MAX($A$8:$AJ$8),1,0)</f>
        <v>0</v>
      </c>
      <c r="B31">
        <f t="shared" ref="B31:AJ31" si="6">IF(B8=MAX($A$8:$AJ$8),1,0)</f>
        <v>0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1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0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</row>
    <row r="32" spans="1:39" x14ac:dyDescent="0.25">
      <c r="A32">
        <f>IF(A9=MAX($A$9:$AJ$9),1,0)</f>
        <v>0</v>
      </c>
      <c r="B32">
        <f t="shared" ref="B32:AJ32" si="7">IF(B9=MAX($A$9:$AJ$9),1,0)</f>
        <v>0</v>
      </c>
      <c r="C32">
        <f t="shared" si="7"/>
        <v>0</v>
      </c>
      <c r="D32">
        <f t="shared" si="7"/>
        <v>0</v>
      </c>
      <c r="E32">
        <f t="shared" si="7"/>
        <v>0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1</v>
      </c>
      <c r="P32">
        <f t="shared" si="7"/>
        <v>0</v>
      </c>
      <c r="Q32">
        <f t="shared" si="7"/>
        <v>1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1</v>
      </c>
      <c r="AA32">
        <f t="shared" si="7"/>
        <v>1</v>
      </c>
      <c r="AB32">
        <f t="shared" si="7"/>
        <v>0</v>
      </c>
      <c r="AC32">
        <f t="shared" si="7"/>
        <v>0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</row>
    <row r="33" spans="1:36" x14ac:dyDescent="0.25">
      <c r="A33">
        <f>IF(A10=MAX($A$10:$AJ$10),1,0)</f>
        <v>0</v>
      </c>
      <c r="B33">
        <f t="shared" ref="B33:AJ33" si="8">IF(B10=MAX($A$10:$AJ$10),1,0)</f>
        <v>0</v>
      </c>
      <c r="C33">
        <f t="shared" si="8"/>
        <v>0</v>
      </c>
      <c r="D33">
        <f t="shared" si="8"/>
        <v>0</v>
      </c>
      <c r="E33">
        <f t="shared" si="8"/>
        <v>0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1</v>
      </c>
      <c r="AB33">
        <f t="shared" si="8"/>
        <v>0</v>
      </c>
      <c r="AC33">
        <f t="shared" si="8"/>
        <v>0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8"/>
        <v>0</v>
      </c>
    </row>
    <row r="34" spans="1:36" x14ac:dyDescent="0.25">
      <c r="A34">
        <f>IF(A11=MAX($A$11:$AJ$11),1,0)</f>
        <v>0</v>
      </c>
      <c r="B34">
        <f t="shared" ref="B34:AJ34" si="9">IF(B11=MAX($A$11:$AJ$11),1,0)</f>
        <v>0</v>
      </c>
      <c r="C34">
        <f t="shared" si="9"/>
        <v>0</v>
      </c>
      <c r="D34">
        <f t="shared" si="9"/>
        <v>0</v>
      </c>
      <c r="E34">
        <f t="shared" si="9"/>
        <v>0</v>
      </c>
      <c r="F34">
        <f t="shared" si="9"/>
        <v>0</v>
      </c>
      <c r="G34">
        <f t="shared" si="9"/>
        <v>0</v>
      </c>
      <c r="H34">
        <f t="shared" si="9"/>
        <v>0</v>
      </c>
      <c r="I34">
        <f t="shared" si="9"/>
        <v>0</v>
      </c>
      <c r="J34">
        <f t="shared" si="9"/>
        <v>0</v>
      </c>
      <c r="K34">
        <f t="shared" si="9"/>
        <v>1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0</v>
      </c>
      <c r="AB34">
        <f t="shared" si="9"/>
        <v>1</v>
      </c>
      <c r="AC34">
        <f t="shared" si="9"/>
        <v>0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</row>
    <row r="35" spans="1:36" x14ac:dyDescent="0.25">
      <c r="A35">
        <f>IF(A12=MAX($A$12:$AJ$12),1,0)</f>
        <v>0</v>
      </c>
      <c r="B35">
        <f t="shared" ref="B35:AJ35" si="10">IF(B12=MAX($A$12:$AJ$12),1,0)</f>
        <v>0</v>
      </c>
      <c r="C35">
        <f t="shared" si="10"/>
        <v>0</v>
      </c>
      <c r="D35">
        <f t="shared" si="10"/>
        <v>0</v>
      </c>
      <c r="E35">
        <f t="shared" si="10"/>
        <v>0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  <c r="AC35">
        <f t="shared" si="10"/>
        <v>1</v>
      </c>
      <c r="AD35">
        <f t="shared" si="10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</row>
    <row r="36" spans="1:36" x14ac:dyDescent="0.25">
      <c r="A36">
        <f>IF(A13=MAX($A$13:$AJ$13),1,0)</f>
        <v>0</v>
      </c>
      <c r="B36">
        <f t="shared" ref="B36:AJ36" si="11">IF(B13=MAX($A$13:$AJ$13),1,0)</f>
        <v>0</v>
      </c>
      <c r="C36">
        <f t="shared" si="11"/>
        <v>0</v>
      </c>
      <c r="D36">
        <f t="shared" si="11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  <c r="AC36">
        <f t="shared" si="11"/>
        <v>1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</row>
    <row r="37" spans="1:36" x14ac:dyDescent="0.25">
      <c r="A37">
        <f>IF(A14=MAX($A$14:$AJ$14),1,0)</f>
        <v>0</v>
      </c>
      <c r="B37">
        <f t="shared" ref="B37:AJ37" si="12">IF(B14=MAX($A$14:$AJ$14),1,0)</f>
        <v>0</v>
      </c>
      <c r="C37">
        <f t="shared" si="12"/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0</v>
      </c>
      <c r="Q37">
        <f t="shared" si="12"/>
        <v>0</v>
      </c>
      <c r="R37">
        <f t="shared" si="12"/>
        <v>0</v>
      </c>
      <c r="S37">
        <f t="shared" si="12"/>
        <v>0</v>
      </c>
      <c r="T37">
        <f t="shared" si="12"/>
        <v>0</v>
      </c>
      <c r="U37">
        <f t="shared" si="12"/>
        <v>0</v>
      </c>
      <c r="V37">
        <f t="shared" si="12"/>
        <v>0</v>
      </c>
      <c r="W37">
        <f t="shared" si="12"/>
        <v>0</v>
      </c>
      <c r="X37">
        <f t="shared" si="12"/>
        <v>0</v>
      </c>
      <c r="Y37">
        <f t="shared" si="12"/>
        <v>0</v>
      </c>
      <c r="Z37">
        <f t="shared" si="12"/>
        <v>0</v>
      </c>
      <c r="AA37">
        <f t="shared" si="12"/>
        <v>1</v>
      </c>
      <c r="AB37">
        <f t="shared" si="12"/>
        <v>0</v>
      </c>
      <c r="AC37">
        <f t="shared" si="12"/>
        <v>0</v>
      </c>
      <c r="AD37">
        <f t="shared" si="12"/>
        <v>0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</row>
    <row r="38" spans="1:36" x14ac:dyDescent="0.25">
      <c r="A38">
        <f>IF(A15=MAX($A$15:$AJ$15),1,0)</f>
        <v>0</v>
      </c>
      <c r="B38">
        <f t="shared" ref="B38:AJ38" si="13">IF(B15=MAX($A$15:$AJ$15),1,0)</f>
        <v>0</v>
      </c>
      <c r="C38">
        <f t="shared" si="13"/>
        <v>0</v>
      </c>
      <c r="D38">
        <f t="shared" si="13"/>
        <v>0</v>
      </c>
      <c r="E38">
        <f t="shared" si="13"/>
        <v>0</v>
      </c>
      <c r="F38">
        <f t="shared" si="13"/>
        <v>0</v>
      </c>
      <c r="G38">
        <f t="shared" si="13"/>
        <v>0</v>
      </c>
      <c r="H38">
        <f t="shared" si="13"/>
        <v>0</v>
      </c>
      <c r="I38">
        <f t="shared" si="13"/>
        <v>0</v>
      </c>
      <c r="J38">
        <f t="shared" si="13"/>
        <v>0</v>
      </c>
      <c r="K38">
        <f t="shared" si="13"/>
        <v>0</v>
      </c>
      <c r="L38">
        <f t="shared" si="13"/>
        <v>0</v>
      </c>
      <c r="M38">
        <f t="shared" si="13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3"/>
        <v>0</v>
      </c>
      <c r="AA38">
        <f t="shared" si="13"/>
        <v>1</v>
      </c>
      <c r="AB38">
        <f t="shared" si="13"/>
        <v>0</v>
      </c>
      <c r="AC38">
        <f t="shared" si="13"/>
        <v>1</v>
      </c>
      <c r="AD38">
        <f t="shared" si="13"/>
        <v>0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</row>
    <row r="39" spans="1:36" x14ac:dyDescent="0.25">
      <c r="A39">
        <f>IF(A16=MAX($A$16:$AJ$16),1,0)</f>
        <v>0</v>
      </c>
      <c r="B39">
        <f t="shared" ref="B39:AJ39" si="14">IF(B16=MAX($A$16:$AJ$16),1,0)</f>
        <v>0</v>
      </c>
      <c r="C39">
        <f t="shared" si="14"/>
        <v>0</v>
      </c>
      <c r="D39">
        <f t="shared" si="14"/>
        <v>0</v>
      </c>
      <c r="E39">
        <f t="shared" si="14"/>
        <v>0</v>
      </c>
      <c r="F39">
        <f t="shared" si="14"/>
        <v>0</v>
      </c>
      <c r="G39">
        <f t="shared" si="14"/>
        <v>0</v>
      </c>
      <c r="H39">
        <f t="shared" si="14"/>
        <v>0</v>
      </c>
      <c r="I39">
        <f t="shared" si="14"/>
        <v>0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si="14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1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</row>
    <row r="40" spans="1:36" x14ac:dyDescent="0.25">
      <c r="A40">
        <f>IF(A17=MAX($A$17:$AJ$17),1,0)</f>
        <v>0</v>
      </c>
      <c r="B40">
        <f t="shared" ref="B40:AJ40" si="15">IF(B17=MAX($A$17:$AJ$17),1,0)</f>
        <v>0</v>
      </c>
      <c r="C40">
        <f t="shared" si="15"/>
        <v>0</v>
      </c>
      <c r="D40">
        <f t="shared" si="15"/>
        <v>0</v>
      </c>
      <c r="E40">
        <f t="shared" si="15"/>
        <v>0</v>
      </c>
      <c r="F40">
        <f t="shared" si="15"/>
        <v>0</v>
      </c>
      <c r="G40">
        <f t="shared" si="15"/>
        <v>0</v>
      </c>
      <c r="H40">
        <f t="shared" si="15"/>
        <v>0</v>
      </c>
      <c r="I40">
        <f t="shared" si="15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0</v>
      </c>
      <c r="N40">
        <f t="shared" si="15"/>
        <v>0</v>
      </c>
      <c r="O40">
        <f t="shared" si="15"/>
        <v>0</v>
      </c>
      <c r="P40">
        <f t="shared" si="15"/>
        <v>0</v>
      </c>
      <c r="Q40">
        <f t="shared" si="15"/>
        <v>0</v>
      </c>
      <c r="R40">
        <f t="shared" si="15"/>
        <v>0</v>
      </c>
      <c r="S40">
        <f t="shared" si="15"/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1</v>
      </c>
      <c r="AB40">
        <f t="shared" si="15"/>
        <v>0</v>
      </c>
      <c r="AC40">
        <f t="shared" si="15"/>
        <v>0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>
        <f t="shared" si="15"/>
        <v>0</v>
      </c>
    </row>
    <row r="41" spans="1:36" x14ac:dyDescent="0.25">
      <c r="A41">
        <f>IF(A18=MAX($A$18:$AJ$18),1,0)</f>
        <v>0</v>
      </c>
      <c r="B41">
        <f t="shared" ref="B41:AJ41" si="16">IF(B18=MAX($A$18:$AJ$18),1,0)</f>
        <v>0</v>
      </c>
      <c r="C41">
        <f t="shared" si="16"/>
        <v>0</v>
      </c>
      <c r="D41">
        <f t="shared" si="16"/>
        <v>0</v>
      </c>
      <c r="E41">
        <f t="shared" si="16"/>
        <v>0</v>
      </c>
      <c r="F41">
        <f t="shared" si="16"/>
        <v>0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  <c r="K41">
        <f t="shared" si="16"/>
        <v>1</v>
      </c>
      <c r="L41">
        <f t="shared" si="16"/>
        <v>0</v>
      </c>
      <c r="M41">
        <f t="shared" si="16"/>
        <v>0</v>
      </c>
      <c r="N41">
        <f t="shared" si="16"/>
        <v>0</v>
      </c>
      <c r="O41">
        <f t="shared" si="16"/>
        <v>0</v>
      </c>
      <c r="P41">
        <f t="shared" si="16"/>
        <v>0</v>
      </c>
      <c r="Q41">
        <f t="shared" si="16"/>
        <v>0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0</v>
      </c>
      <c r="Z41">
        <f t="shared" si="16"/>
        <v>0</v>
      </c>
      <c r="AA41">
        <f t="shared" si="16"/>
        <v>0</v>
      </c>
      <c r="AB41">
        <f t="shared" si="16"/>
        <v>0</v>
      </c>
      <c r="AC41">
        <f t="shared" si="16"/>
        <v>0</v>
      </c>
      <c r="AD41">
        <f t="shared" si="16"/>
        <v>0</v>
      </c>
      <c r="AE41">
        <f t="shared" si="16"/>
        <v>0</v>
      </c>
      <c r="AF41">
        <f t="shared" si="16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0</v>
      </c>
    </row>
    <row r="42" spans="1:36" x14ac:dyDescent="0.25">
      <c r="A42">
        <f>IF(A19=MAX($A$19:$AJ$19),1,0)</f>
        <v>0</v>
      </c>
      <c r="B42">
        <f t="shared" ref="B42:AJ42" si="17">IF(B19=MAX($A$19:$AJ$19),1,0)</f>
        <v>0</v>
      </c>
      <c r="C42">
        <f t="shared" si="17"/>
        <v>0</v>
      </c>
      <c r="D42">
        <f t="shared" si="17"/>
        <v>0</v>
      </c>
      <c r="E42">
        <f t="shared" si="17"/>
        <v>0</v>
      </c>
      <c r="F42">
        <f t="shared" si="17"/>
        <v>0</v>
      </c>
      <c r="G42">
        <f t="shared" si="17"/>
        <v>0</v>
      </c>
      <c r="H42">
        <f t="shared" si="17"/>
        <v>0</v>
      </c>
      <c r="I42">
        <f t="shared" si="17"/>
        <v>0</v>
      </c>
      <c r="J42">
        <f t="shared" si="17"/>
        <v>0</v>
      </c>
      <c r="K42">
        <f t="shared" si="17"/>
        <v>0</v>
      </c>
      <c r="L42">
        <f t="shared" si="17"/>
        <v>0</v>
      </c>
      <c r="M42">
        <f t="shared" si="17"/>
        <v>1</v>
      </c>
      <c r="N42">
        <f t="shared" si="17"/>
        <v>0</v>
      </c>
      <c r="O42">
        <f t="shared" si="17"/>
        <v>0</v>
      </c>
      <c r="P42">
        <f t="shared" si="17"/>
        <v>0</v>
      </c>
      <c r="Q42">
        <f t="shared" si="17"/>
        <v>0</v>
      </c>
      <c r="R42">
        <f t="shared" si="17"/>
        <v>0</v>
      </c>
      <c r="S42">
        <f t="shared" si="17"/>
        <v>0</v>
      </c>
      <c r="T42">
        <f t="shared" si="17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1</v>
      </c>
      <c r="AB42">
        <f t="shared" si="17"/>
        <v>0</v>
      </c>
      <c r="AC42">
        <f t="shared" si="17"/>
        <v>0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</row>
    <row r="43" spans="1:36" x14ac:dyDescent="0.25">
      <c r="A43">
        <f>IF(A20=MAX($A$20:$AJ$20),1,0)</f>
        <v>0</v>
      </c>
      <c r="B43">
        <f t="shared" ref="B43:AJ43" si="18">IF(B20=MAX($A$20:$AJ$20),1,0)</f>
        <v>0</v>
      </c>
      <c r="C43">
        <f t="shared" si="18"/>
        <v>0</v>
      </c>
      <c r="D43">
        <f t="shared" si="18"/>
        <v>0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8"/>
        <v>0</v>
      </c>
      <c r="V43">
        <f t="shared" si="18"/>
        <v>0</v>
      </c>
      <c r="W43">
        <f t="shared" si="18"/>
        <v>0</v>
      </c>
      <c r="X43">
        <f t="shared" si="18"/>
        <v>0</v>
      </c>
      <c r="Y43">
        <f t="shared" si="18"/>
        <v>0</v>
      </c>
      <c r="Z43">
        <f t="shared" si="18"/>
        <v>1</v>
      </c>
      <c r="AA43">
        <f t="shared" si="18"/>
        <v>0</v>
      </c>
      <c r="AB43">
        <f t="shared" si="18"/>
        <v>0</v>
      </c>
      <c r="AC43">
        <f t="shared" si="18"/>
        <v>0</v>
      </c>
      <c r="AD43">
        <f t="shared" si="18"/>
        <v>0</v>
      </c>
      <c r="AE43">
        <f t="shared" si="18"/>
        <v>0</v>
      </c>
      <c r="AF43">
        <f t="shared" si="18"/>
        <v>0</v>
      </c>
      <c r="AG43">
        <f t="shared" si="18"/>
        <v>0</v>
      </c>
      <c r="AH43">
        <f t="shared" si="18"/>
        <v>0</v>
      </c>
      <c r="AI43">
        <f t="shared" si="18"/>
        <v>0</v>
      </c>
      <c r="AJ43">
        <f t="shared" si="18"/>
        <v>0</v>
      </c>
    </row>
    <row r="44" spans="1:36" x14ac:dyDescent="0.25">
      <c r="A44">
        <f>IF(A21=MAX($A$21:$AJ$21),1,0)</f>
        <v>0</v>
      </c>
      <c r="B44">
        <f t="shared" ref="B44:AJ44" si="19">IF(B21=MAX($A$21:$AJ$21),1,0)</f>
        <v>0</v>
      </c>
      <c r="C44">
        <f t="shared" si="19"/>
        <v>0</v>
      </c>
      <c r="D44">
        <f t="shared" si="19"/>
        <v>0</v>
      </c>
      <c r="E44">
        <f t="shared" si="19"/>
        <v>0</v>
      </c>
      <c r="F44">
        <f t="shared" si="19"/>
        <v>0</v>
      </c>
      <c r="G44">
        <f t="shared" si="19"/>
        <v>0</v>
      </c>
      <c r="H44">
        <f t="shared" si="19"/>
        <v>0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>
        <f t="shared" si="19"/>
        <v>0</v>
      </c>
      <c r="N44">
        <f t="shared" si="19"/>
        <v>0</v>
      </c>
      <c r="O44">
        <f t="shared" si="19"/>
        <v>0</v>
      </c>
      <c r="P44">
        <f t="shared" si="19"/>
        <v>0</v>
      </c>
      <c r="Q44">
        <f t="shared" si="19"/>
        <v>0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0</v>
      </c>
      <c r="W44">
        <f t="shared" si="19"/>
        <v>0</v>
      </c>
      <c r="X44">
        <f t="shared" si="19"/>
        <v>0</v>
      </c>
      <c r="Y44">
        <f t="shared" si="19"/>
        <v>0</v>
      </c>
      <c r="Z44">
        <f t="shared" si="19"/>
        <v>0</v>
      </c>
      <c r="AA44">
        <f t="shared" si="19"/>
        <v>0</v>
      </c>
      <c r="AB44">
        <f t="shared" si="19"/>
        <v>0</v>
      </c>
      <c r="AC44">
        <f t="shared" si="19"/>
        <v>1</v>
      </c>
      <c r="AD44">
        <f t="shared" si="19"/>
        <v>0</v>
      </c>
      <c r="AE44">
        <f t="shared" si="19"/>
        <v>0</v>
      </c>
      <c r="AF44">
        <f t="shared" si="19"/>
        <v>0</v>
      </c>
      <c r="AG44">
        <f t="shared" si="19"/>
        <v>0</v>
      </c>
      <c r="AH44">
        <f t="shared" si="19"/>
        <v>0</v>
      </c>
      <c r="AI44">
        <f t="shared" si="19"/>
        <v>0</v>
      </c>
      <c r="AJ44">
        <f t="shared" si="19"/>
        <v>0</v>
      </c>
    </row>
    <row r="46" spans="1:36" x14ac:dyDescent="0.25">
      <c r="A46" s="2">
        <f>SUM(A25:A44)</f>
        <v>1</v>
      </c>
      <c r="B46" s="2">
        <f t="shared" ref="B46:AJ46" si="20">SUM(B25:B44)</f>
        <v>0</v>
      </c>
      <c r="C46" s="2">
        <f t="shared" si="20"/>
        <v>0</v>
      </c>
      <c r="D46" s="2">
        <f t="shared" si="20"/>
        <v>0</v>
      </c>
      <c r="E46" s="2">
        <f t="shared" si="20"/>
        <v>3</v>
      </c>
      <c r="F46" s="2">
        <f t="shared" si="20"/>
        <v>0</v>
      </c>
      <c r="G46" s="2">
        <f t="shared" si="20"/>
        <v>0</v>
      </c>
      <c r="H46" s="2">
        <f t="shared" si="20"/>
        <v>0</v>
      </c>
      <c r="I46" s="2">
        <f t="shared" si="20"/>
        <v>0</v>
      </c>
      <c r="J46" s="2">
        <f t="shared" si="20"/>
        <v>0</v>
      </c>
      <c r="K46" s="2">
        <f t="shared" si="20"/>
        <v>2</v>
      </c>
      <c r="L46" s="2">
        <f t="shared" si="20"/>
        <v>0</v>
      </c>
      <c r="M46" s="2">
        <f t="shared" si="20"/>
        <v>1</v>
      </c>
      <c r="N46" s="2">
        <f t="shared" si="20"/>
        <v>0</v>
      </c>
      <c r="O46" s="2">
        <f t="shared" si="20"/>
        <v>1</v>
      </c>
      <c r="P46" s="2">
        <f t="shared" si="20"/>
        <v>0</v>
      </c>
      <c r="Q46" s="2">
        <f t="shared" si="20"/>
        <v>1</v>
      </c>
      <c r="R46" s="2">
        <f t="shared" si="20"/>
        <v>0</v>
      </c>
      <c r="S46" s="2">
        <f t="shared" si="20"/>
        <v>0</v>
      </c>
      <c r="T46" s="2">
        <f t="shared" si="20"/>
        <v>0</v>
      </c>
      <c r="U46" s="2">
        <f t="shared" si="20"/>
        <v>0</v>
      </c>
      <c r="V46" s="2">
        <f t="shared" si="20"/>
        <v>0</v>
      </c>
      <c r="W46" s="2">
        <f t="shared" si="20"/>
        <v>1</v>
      </c>
      <c r="X46" s="2">
        <f t="shared" si="20"/>
        <v>0</v>
      </c>
      <c r="Y46" s="2">
        <f t="shared" si="20"/>
        <v>1</v>
      </c>
      <c r="Z46" s="2">
        <f t="shared" si="20"/>
        <v>3</v>
      </c>
      <c r="AA46" s="2">
        <f t="shared" si="20"/>
        <v>8</v>
      </c>
      <c r="AB46" s="2">
        <f t="shared" si="20"/>
        <v>1</v>
      </c>
      <c r="AC46" s="2">
        <f t="shared" si="20"/>
        <v>6</v>
      </c>
      <c r="AD46" s="2">
        <f t="shared" si="20"/>
        <v>0</v>
      </c>
      <c r="AE46" s="2">
        <f t="shared" si="20"/>
        <v>0</v>
      </c>
      <c r="AF46" s="2">
        <f t="shared" si="20"/>
        <v>0</v>
      </c>
      <c r="AG46" s="2">
        <f t="shared" si="20"/>
        <v>0</v>
      </c>
      <c r="AH46" s="2">
        <f t="shared" si="20"/>
        <v>0</v>
      </c>
      <c r="AI46" s="2">
        <f t="shared" si="20"/>
        <v>0</v>
      </c>
      <c r="AJ46" s="2">
        <f t="shared" si="20"/>
        <v>0</v>
      </c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J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J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J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J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J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J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J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J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J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AJ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J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A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J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J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A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314C-0E15-4D6C-813F-BBB3A64EBECD}">
  <dimension ref="A1:AM46"/>
  <sheetViews>
    <sheetView tabSelected="1" topLeftCell="E1" zoomScale="70" zoomScaleNormal="70" workbookViewId="0">
      <selection activeCell="AL1" activeCellId="1" sqref="AK23 AL1:AM1"/>
    </sheetView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  <col min="37" max="37" width="13" bestFit="1" customWidth="1"/>
    <col min="38" max="38" width="6.85546875" style="1" bestFit="1" customWidth="1"/>
    <col min="39" max="39" width="6.42578125" style="1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s="5" t="s">
        <v>36</v>
      </c>
      <c r="AM1" s="5" t="s">
        <v>37</v>
      </c>
    </row>
    <row r="2" spans="1:39" x14ac:dyDescent="0.25">
      <c r="A2">
        <v>89</v>
      </c>
      <c r="B2">
        <v>88</v>
      </c>
      <c r="C2">
        <v>88</v>
      </c>
      <c r="D2">
        <v>91</v>
      </c>
      <c r="E2">
        <v>90</v>
      </c>
      <c r="F2">
        <v>87</v>
      </c>
      <c r="G2">
        <v>85</v>
      </c>
      <c r="H2">
        <v>85</v>
      </c>
      <c r="I2">
        <v>88</v>
      </c>
      <c r="J2">
        <v>87</v>
      </c>
      <c r="K2">
        <v>88</v>
      </c>
      <c r="L2">
        <v>86</v>
      </c>
      <c r="M2">
        <v>87</v>
      </c>
      <c r="N2">
        <v>88</v>
      </c>
      <c r="O2">
        <v>88</v>
      </c>
      <c r="P2">
        <v>86</v>
      </c>
      <c r="Q2">
        <v>87</v>
      </c>
      <c r="R2">
        <v>88</v>
      </c>
      <c r="S2">
        <v>83</v>
      </c>
      <c r="T2">
        <v>83</v>
      </c>
      <c r="U2">
        <v>83</v>
      </c>
      <c r="V2">
        <v>83</v>
      </c>
      <c r="W2">
        <v>89</v>
      </c>
      <c r="X2">
        <v>79</v>
      </c>
      <c r="Y2">
        <v>88</v>
      </c>
      <c r="Z2">
        <v>92</v>
      </c>
      <c r="AA2">
        <v>88</v>
      </c>
      <c r="AB2">
        <v>89</v>
      </c>
      <c r="AC2">
        <v>94</v>
      </c>
      <c r="AD2">
        <v>90</v>
      </c>
      <c r="AE2">
        <v>84</v>
      </c>
      <c r="AF2">
        <v>82</v>
      </c>
      <c r="AG2">
        <v>82</v>
      </c>
      <c r="AH2">
        <v>83</v>
      </c>
      <c r="AI2">
        <v>82</v>
      </c>
      <c r="AJ2">
        <v>81</v>
      </c>
      <c r="AL2" s="1">
        <f>MIN(results_length_random_200_0_8[#This Row])</f>
        <v>79</v>
      </c>
      <c r="AM2" s="1">
        <f>MAX(results_length_random_200_0_8[#This Row])</f>
        <v>94</v>
      </c>
    </row>
    <row r="3" spans="1:39" x14ac:dyDescent="0.25">
      <c r="A3">
        <v>91</v>
      </c>
      <c r="B3">
        <v>93</v>
      </c>
      <c r="C3">
        <v>89</v>
      </c>
      <c r="D3">
        <v>91</v>
      </c>
      <c r="E3">
        <v>92</v>
      </c>
      <c r="F3">
        <v>91</v>
      </c>
      <c r="G3">
        <v>87</v>
      </c>
      <c r="H3">
        <v>87</v>
      </c>
      <c r="I3">
        <v>88</v>
      </c>
      <c r="J3">
        <v>82</v>
      </c>
      <c r="K3">
        <v>89</v>
      </c>
      <c r="L3">
        <v>86</v>
      </c>
      <c r="M3">
        <v>89</v>
      </c>
      <c r="N3">
        <v>92</v>
      </c>
      <c r="O3">
        <v>91</v>
      </c>
      <c r="P3">
        <v>87</v>
      </c>
      <c r="Q3">
        <v>91</v>
      </c>
      <c r="R3">
        <v>88</v>
      </c>
      <c r="S3">
        <v>84</v>
      </c>
      <c r="T3">
        <v>86</v>
      </c>
      <c r="U3">
        <v>86</v>
      </c>
      <c r="V3">
        <v>87</v>
      </c>
      <c r="W3">
        <v>87</v>
      </c>
      <c r="X3">
        <v>84</v>
      </c>
      <c r="Y3">
        <v>89</v>
      </c>
      <c r="Z3">
        <v>90</v>
      </c>
      <c r="AA3">
        <v>93</v>
      </c>
      <c r="AB3">
        <v>90</v>
      </c>
      <c r="AC3">
        <v>95</v>
      </c>
      <c r="AD3">
        <v>86</v>
      </c>
      <c r="AE3">
        <v>85</v>
      </c>
      <c r="AF3">
        <v>85</v>
      </c>
      <c r="AG3">
        <v>86</v>
      </c>
      <c r="AH3">
        <v>86</v>
      </c>
      <c r="AI3">
        <v>89</v>
      </c>
      <c r="AJ3">
        <v>84</v>
      </c>
      <c r="AL3" s="1">
        <f>MIN(results_length_random_200_0_8[#This Row])</f>
        <v>82</v>
      </c>
      <c r="AM3" s="1">
        <f>MAX(results_length_random_200_0_8[#This Row])</f>
        <v>95</v>
      </c>
    </row>
    <row r="4" spans="1:39" x14ac:dyDescent="0.25">
      <c r="A4">
        <v>88</v>
      </c>
      <c r="B4">
        <v>89</v>
      </c>
      <c r="C4">
        <v>90</v>
      </c>
      <c r="D4">
        <v>88</v>
      </c>
      <c r="E4">
        <v>93</v>
      </c>
      <c r="F4">
        <v>85</v>
      </c>
      <c r="G4">
        <v>82</v>
      </c>
      <c r="H4">
        <v>86</v>
      </c>
      <c r="I4">
        <v>90</v>
      </c>
      <c r="J4">
        <v>83</v>
      </c>
      <c r="K4">
        <v>88</v>
      </c>
      <c r="L4">
        <v>84</v>
      </c>
      <c r="M4">
        <v>82</v>
      </c>
      <c r="N4">
        <v>86</v>
      </c>
      <c r="O4">
        <v>86</v>
      </c>
      <c r="P4">
        <v>85</v>
      </c>
      <c r="Q4">
        <v>87</v>
      </c>
      <c r="R4">
        <v>84</v>
      </c>
      <c r="S4">
        <v>83</v>
      </c>
      <c r="T4">
        <v>81</v>
      </c>
      <c r="U4">
        <v>84</v>
      </c>
      <c r="V4">
        <v>81</v>
      </c>
      <c r="W4">
        <v>85</v>
      </c>
      <c r="X4">
        <v>77</v>
      </c>
      <c r="Y4">
        <v>89</v>
      </c>
      <c r="Z4">
        <v>89</v>
      </c>
      <c r="AA4">
        <v>93</v>
      </c>
      <c r="AB4">
        <v>91</v>
      </c>
      <c r="AC4">
        <v>92</v>
      </c>
      <c r="AD4">
        <v>88</v>
      </c>
      <c r="AE4">
        <v>83</v>
      </c>
      <c r="AF4">
        <v>84</v>
      </c>
      <c r="AG4">
        <v>86</v>
      </c>
      <c r="AH4">
        <v>84</v>
      </c>
      <c r="AI4">
        <v>86</v>
      </c>
      <c r="AJ4">
        <v>83</v>
      </c>
      <c r="AL4" s="1">
        <f>MIN(results_length_random_200_0_8[#This Row])</f>
        <v>77</v>
      </c>
      <c r="AM4" s="1">
        <f>MAX(results_length_random_200_0_8[#This Row])</f>
        <v>93</v>
      </c>
    </row>
    <row r="5" spans="1:39" x14ac:dyDescent="0.25">
      <c r="A5">
        <v>90</v>
      </c>
      <c r="B5">
        <v>89</v>
      </c>
      <c r="C5">
        <v>89</v>
      </c>
      <c r="D5">
        <v>91</v>
      </c>
      <c r="E5">
        <v>91</v>
      </c>
      <c r="F5">
        <v>88</v>
      </c>
      <c r="G5">
        <v>86</v>
      </c>
      <c r="H5">
        <v>85</v>
      </c>
      <c r="I5">
        <v>87</v>
      </c>
      <c r="J5">
        <v>84</v>
      </c>
      <c r="K5">
        <v>92</v>
      </c>
      <c r="L5">
        <v>85</v>
      </c>
      <c r="M5">
        <v>89</v>
      </c>
      <c r="N5">
        <v>88</v>
      </c>
      <c r="O5">
        <v>90</v>
      </c>
      <c r="P5">
        <v>88</v>
      </c>
      <c r="Q5">
        <v>88</v>
      </c>
      <c r="R5">
        <v>87</v>
      </c>
      <c r="S5">
        <v>84</v>
      </c>
      <c r="T5">
        <v>82</v>
      </c>
      <c r="U5">
        <v>85</v>
      </c>
      <c r="V5">
        <v>83</v>
      </c>
      <c r="W5">
        <v>89</v>
      </c>
      <c r="X5">
        <v>84</v>
      </c>
      <c r="Y5">
        <v>89</v>
      </c>
      <c r="Z5">
        <v>91</v>
      </c>
      <c r="AA5">
        <v>89</v>
      </c>
      <c r="AB5">
        <v>88</v>
      </c>
      <c r="AC5">
        <v>92</v>
      </c>
      <c r="AD5">
        <v>87</v>
      </c>
      <c r="AE5">
        <v>87</v>
      </c>
      <c r="AF5">
        <v>85</v>
      </c>
      <c r="AG5">
        <v>86</v>
      </c>
      <c r="AH5">
        <v>87</v>
      </c>
      <c r="AI5">
        <v>90</v>
      </c>
      <c r="AJ5">
        <v>82</v>
      </c>
      <c r="AL5" s="1">
        <f>MIN(results_length_random_200_0_8[#This Row])</f>
        <v>82</v>
      </c>
      <c r="AM5" s="1">
        <f>MAX(results_length_random_200_0_8[#This Row])</f>
        <v>92</v>
      </c>
    </row>
    <row r="6" spans="1:39" x14ac:dyDescent="0.25">
      <c r="A6">
        <v>89</v>
      </c>
      <c r="B6">
        <v>89</v>
      </c>
      <c r="C6">
        <v>88</v>
      </c>
      <c r="D6">
        <v>90</v>
      </c>
      <c r="E6">
        <v>90</v>
      </c>
      <c r="F6">
        <v>87</v>
      </c>
      <c r="G6">
        <v>87</v>
      </c>
      <c r="H6">
        <v>86</v>
      </c>
      <c r="I6">
        <v>89</v>
      </c>
      <c r="J6">
        <v>85</v>
      </c>
      <c r="K6">
        <v>87</v>
      </c>
      <c r="L6">
        <v>84</v>
      </c>
      <c r="M6">
        <v>88</v>
      </c>
      <c r="N6">
        <v>90</v>
      </c>
      <c r="O6">
        <v>89</v>
      </c>
      <c r="P6">
        <v>90</v>
      </c>
      <c r="Q6">
        <v>89</v>
      </c>
      <c r="R6">
        <v>88</v>
      </c>
      <c r="S6">
        <v>80</v>
      </c>
      <c r="T6">
        <v>86</v>
      </c>
      <c r="U6">
        <v>83</v>
      </c>
      <c r="V6">
        <v>79</v>
      </c>
      <c r="W6">
        <v>85</v>
      </c>
      <c r="X6">
        <v>79</v>
      </c>
      <c r="Y6">
        <v>89</v>
      </c>
      <c r="Z6">
        <v>88</v>
      </c>
      <c r="AA6">
        <v>94</v>
      </c>
      <c r="AB6">
        <v>86</v>
      </c>
      <c r="AC6">
        <v>89</v>
      </c>
      <c r="AD6">
        <v>90</v>
      </c>
      <c r="AE6">
        <v>86</v>
      </c>
      <c r="AF6">
        <v>84</v>
      </c>
      <c r="AG6">
        <v>84</v>
      </c>
      <c r="AH6">
        <v>89</v>
      </c>
      <c r="AI6">
        <v>88</v>
      </c>
      <c r="AJ6">
        <v>82</v>
      </c>
      <c r="AL6" s="1">
        <f>MIN(results_length_random_200_0_8[#This Row])</f>
        <v>79</v>
      </c>
      <c r="AM6" s="1">
        <f>MAX(results_length_random_200_0_8[#This Row])</f>
        <v>94</v>
      </c>
    </row>
    <row r="7" spans="1:39" x14ac:dyDescent="0.25">
      <c r="A7">
        <v>87</v>
      </c>
      <c r="B7">
        <v>90</v>
      </c>
      <c r="C7">
        <v>88</v>
      </c>
      <c r="D7">
        <v>87</v>
      </c>
      <c r="E7">
        <v>92</v>
      </c>
      <c r="F7">
        <v>88</v>
      </c>
      <c r="G7">
        <v>87</v>
      </c>
      <c r="H7">
        <v>85</v>
      </c>
      <c r="I7">
        <v>84</v>
      </c>
      <c r="J7">
        <v>84</v>
      </c>
      <c r="K7">
        <v>89</v>
      </c>
      <c r="L7">
        <v>84</v>
      </c>
      <c r="M7">
        <v>91</v>
      </c>
      <c r="N7">
        <v>92</v>
      </c>
      <c r="O7">
        <v>91</v>
      </c>
      <c r="P7">
        <v>91</v>
      </c>
      <c r="Q7">
        <v>92</v>
      </c>
      <c r="R7">
        <v>90</v>
      </c>
      <c r="S7">
        <v>80</v>
      </c>
      <c r="T7">
        <v>85</v>
      </c>
      <c r="U7">
        <v>81</v>
      </c>
      <c r="V7">
        <v>83</v>
      </c>
      <c r="W7">
        <v>86</v>
      </c>
      <c r="X7">
        <v>82</v>
      </c>
      <c r="Y7">
        <v>91</v>
      </c>
      <c r="Z7">
        <v>87</v>
      </c>
      <c r="AA7">
        <v>95</v>
      </c>
      <c r="AB7">
        <v>86</v>
      </c>
      <c r="AC7">
        <v>91</v>
      </c>
      <c r="AD7">
        <v>89</v>
      </c>
      <c r="AE7">
        <v>81</v>
      </c>
      <c r="AF7">
        <v>83</v>
      </c>
      <c r="AG7">
        <v>83</v>
      </c>
      <c r="AH7">
        <v>82</v>
      </c>
      <c r="AI7">
        <v>83</v>
      </c>
      <c r="AJ7">
        <v>82</v>
      </c>
      <c r="AL7" s="1">
        <f>MIN(results_length_random_200_0_8[#This Row])</f>
        <v>80</v>
      </c>
      <c r="AM7" s="1">
        <f>MAX(results_length_random_200_0_8[#This Row])</f>
        <v>95</v>
      </c>
    </row>
    <row r="8" spans="1:39" x14ac:dyDescent="0.25">
      <c r="A8">
        <v>89</v>
      </c>
      <c r="B8">
        <v>90</v>
      </c>
      <c r="C8">
        <v>87</v>
      </c>
      <c r="D8">
        <v>88</v>
      </c>
      <c r="E8">
        <v>91</v>
      </c>
      <c r="F8">
        <v>86</v>
      </c>
      <c r="G8">
        <v>82</v>
      </c>
      <c r="H8">
        <v>90</v>
      </c>
      <c r="I8">
        <v>84</v>
      </c>
      <c r="J8">
        <v>80</v>
      </c>
      <c r="K8">
        <v>86</v>
      </c>
      <c r="L8">
        <v>83</v>
      </c>
      <c r="M8">
        <v>86</v>
      </c>
      <c r="N8">
        <v>87</v>
      </c>
      <c r="O8">
        <v>88</v>
      </c>
      <c r="P8">
        <v>85</v>
      </c>
      <c r="Q8">
        <v>89</v>
      </c>
      <c r="R8">
        <v>86</v>
      </c>
      <c r="S8">
        <v>77</v>
      </c>
      <c r="T8">
        <v>81</v>
      </c>
      <c r="U8">
        <v>83</v>
      </c>
      <c r="V8">
        <v>80</v>
      </c>
      <c r="W8">
        <v>85</v>
      </c>
      <c r="X8">
        <v>77</v>
      </c>
      <c r="Y8">
        <v>86</v>
      </c>
      <c r="Z8">
        <v>89</v>
      </c>
      <c r="AA8">
        <v>89</v>
      </c>
      <c r="AB8">
        <v>86</v>
      </c>
      <c r="AC8">
        <v>89</v>
      </c>
      <c r="AD8">
        <v>80</v>
      </c>
      <c r="AE8">
        <v>83</v>
      </c>
      <c r="AF8">
        <v>85</v>
      </c>
      <c r="AG8">
        <v>87</v>
      </c>
      <c r="AH8">
        <v>82</v>
      </c>
      <c r="AI8">
        <v>85</v>
      </c>
      <c r="AJ8">
        <v>84</v>
      </c>
      <c r="AL8" s="1">
        <f>MIN(results_length_random_200_0_8[#This Row])</f>
        <v>77</v>
      </c>
      <c r="AM8" s="1">
        <f>MAX(results_length_random_200_0_8[#This Row])</f>
        <v>91</v>
      </c>
    </row>
    <row r="9" spans="1:39" x14ac:dyDescent="0.25">
      <c r="A9">
        <v>91</v>
      </c>
      <c r="B9">
        <v>89</v>
      </c>
      <c r="C9">
        <v>92</v>
      </c>
      <c r="D9">
        <v>92</v>
      </c>
      <c r="E9">
        <v>92</v>
      </c>
      <c r="F9">
        <v>86</v>
      </c>
      <c r="G9">
        <v>89</v>
      </c>
      <c r="H9">
        <v>85</v>
      </c>
      <c r="I9">
        <v>86</v>
      </c>
      <c r="J9">
        <v>84</v>
      </c>
      <c r="K9">
        <v>84</v>
      </c>
      <c r="L9">
        <v>84</v>
      </c>
      <c r="M9">
        <v>88</v>
      </c>
      <c r="N9">
        <v>88</v>
      </c>
      <c r="O9">
        <v>89</v>
      </c>
      <c r="P9">
        <v>88</v>
      </c>
      <c r="Q9">
        <v>88</v>
      </c>
      <c r="R9">
        <v>87</v>
      </c>
      <c r="S9">
        <v>81</v>
      </c>
      <c r="T9">
        <v>83</v>
      </c>
      <c r="U9">
        <v>83</v>
      </c>
      <c r="V9">
        <v>83</v>
      </c>
      <c r="W9">
        <v>87</v>
      </c>
      <c r="X9">
        <v>80</v>
      </c>
      <c r="Y9">
        <v>89</v>
      </c>
      <c r="Z9">
        <v>91</v>
      </c>
      <c r="AA9">
        <v>92</v>
      </c>
      <c r="AB9">
        <v>86</v>
      </c>
      <c r="AC9">
        <v>90</v>
      </c>
      <c r="AD9">
        <v>89</v>
      </c>
      <c r="AE9">
        <v>86</v>
      </c>
      <c r="AF9">
        <v>83</v>
      </c>
      <c r="AG9">
        <v>86</v>
      </c>
      <c r="AH9">
        <v>86</v>
      </c>
      <c r="AI9">
        <v>86</v>
      </c>
      <c r="AJ9">
        <v>83</v>
      </c>
      <c r="AL9" s="1">
        <f>MIN(results_length_random_200_0_8[#This Row])</f>
        <v>80</v>
      </c>
      <c r="AM9" s="1">
        <f>MAX(results_length_random_200_0_8[#This Row])</f>
        <v>92</v>
      </c>
    </row>
    <row r="10" spans="1:39" x14ac:dyDescent="0.25">
      <c r="A10">
        <v>90</v>
      </c>
      <c r="B10">
        <v>91</v>
      </c>
      <c r="C10">
        <v>90</v>
      </c>
      <c r="D10">
        <v>87</v>
      </c>
      <c r="E10">
        <v>92</v>
      </c>
      <c r="F10">
        <v>86</v>
      </c>
      <c r="G10">
        <v>83</v>
      </c>
      <c r="H10">
        <v>86</v>
      </c>
      <c r="I10">
        <v>85</v>
      </c>
      <c r="J10">
        <v>80</v>
      </c>
      <c r="K10">
        <v>86</v>
      </c>
      <c r="L10">
        <v>79</v>
      </c>
      <c r="M10">
        <v>94</v>
      </c>
      <c r="N10">
        <v>92</v>
      </c>
      <c r="O10">
        <v>93</v>
      </c>
      <c r="P10">
        <v>89</v>
      </c>
      <c r="Q10">
        <v>93</v>
      </c>
      <c r="R10">
        <v>90</v>
      </c>
      <c r="S10">
        <v>83</v>
      </c>
      <c r="T10">
        <v>85</v>
      </c>
      <c r="U10">
        <v>86</v>
      </c>
      <c r="V10">
        <v>79</v>
      </c>
      <c r="W10">
        <v>86</v>
      </c>
      <c r="X10">
        <v>77</v>
      </c>
      <c r="Y10">
        <v>89</v>
      </c>
      <c r="Z10">
        <v>90</v>
      </c>
      <c r="AA10">
        <v>89</v>
      </c>
      <c r="AB10">
        <v>89</v>
      </c>
      <c r="AC10">
        <v>89</v>
      </c>
      <c r="AD10">
        <v>81</v>
      </c>
      <c r="AE10">
        <v>80</v>
      </c>
      <c r="AF10">
        <v>84</v>
      </c>
      <c r="AG10">
        <v>83</v>
      </c>
      <c r="AH10">
        <v>82</v>
      </c>
      <c r="AI10">
        <v>83</v>
      </c>
      <c r="AJ10">
        <v>82</v>
      </c>
      <c r="AL10" s="1">
        <f>MIN(results_length_random_200_0_8[#This Row])</f>
        <v>77</v>
      </c>
      <c r="AM10" s="1">
        <f>MAX(results_length_random_200_0_8[#This Row])</f>
        <v>94</v>
      </c>
    </row>
    <row r="11" spans="1:39" x14ac:dyDescent="0.25">
      <c r="A11">
        <v>85</v>
      </c>
      <c r="B11">
        <v>84</v>
      </c>
      <c r="C11">
        <v>84</v>
      </c>
      <c r="D11">
        <v>87</v>
      </c>
      <c r="E11">
        <v>88</v>
      </c>
      <c r="F11">
        <v>83</v>
      </c>
      <c r="G11">
        <v>86</v>
      </c>
      <c r="H11">
        <v>86</v>
      </c>
      <c r="I11">
        <v>86</v>
      </c>
      <c r="J11">
        <v>81</v>
      </c>
      <c r="K11">
        <v>89</v>
      </c>
      <c r="L11">
        <v>83</v>
      </c>
      <c r="M11">
        <v>88</v>
      </c>
      <c r="N11">
        <v>88</v>
      </c>
      <c r="O11">
        <v>88</v>
      </c>
      <c r="P11">
        <v>89</v>
      </c>
      <c r="Q11">
        <v>90</v>
      </c>
      <c r="R11">
        <v>87</v>
      </c>
      <c r="S11">
        <v>78</v>
      </c>
      <c r="T11">
        <v>81</v>
      </c>
      <c r="U11">
        <v>85</v>
      </c>
      <c r="V11">
        <v>78</v>
      </c>
      <c r="W11">
        <v>85</v>
      </c>
      <c r="X11">
        <v>77</v>
      </c>
      <c r="Y11">
        <v>87</v>
      </c>
      <c r="Z11">
        <v>89</v>
      </c>
      <c r="AA11">
        <v>90</v>
      </c>
      <c r="AB11">
        <v>82</v>
      </c>
      <c r="AC11">
        <v>92</v>
      </c>
      <c r="AD11">
        <v>86</v>
      </c>
      <c r="AE11">
        <v>80</v>
      </c>
      <c r="AF11">
        <v>84</v>
      </c>
      <c r="AG11">
        <v>84</v>
      </c>
      <c r="AH11">
        <v>84</v>
      </c>
      <c r="AI11">
        <v>85</v>
      </c>
      <c r="AJ11">
        <v>80</v>
      </c>
      <c r="AL11" s="1">
        <f>MIN(results_length_random_200_0_8[#This Row])</f>
        <v>77</v>
      </c>
      <c r="AM11" s="1">
        <f>MAX(results_length_random_200_0_8[#This Row])</f>
        <v>92</v>
      </c>
    </row>
    <row r="12" spans="1:39" x14ac:dyDescent="0.25">
      <c r="A12">
        <v>91</v>
      </c>
      <c r="B12">
        <v>92</v>
      </c>
      <c r="C12">
        <v>90</v>
      </c>
      <c r="D12">
        <v>91</v>
      </c>
      <c r="E12">
        <v>92</v>
      </c>
      <c r="F12">
        <v>92</v>
      </c>
      <c r="G12">
        <v>85</v>
      </c>
      <c r="H12">
        <v>86</v>
      </c>
      <c r="I12">
        <v>87</v>
      </c>
      <c r="J12">
        <v>86</v>
      </c>
      <c r="K12">
        <v>89</v>
      </c>
      <c r="L12">
        <v>84</v>
      </c>
      <c r="M12">
        <v>87</v>
      </c>
      <c r="N12">
        <v>89</v>
      </c>
      <c r="O12">
        <v>89</v>
      </c>
      <c r="P12">
        <v>88</v>
      </c>
      <c r="Q12">
        <v>87</v>
      </c>
      <c r="R12">
        <v>87</v>
      </c>
      <c r="S12">
        <v>86</v>
      </c>
      <c r="T12">
        <v>87</v>
      </c>
      <c r="U12">
        <v>85</v>
      </c>
      <c r="V12">
        <v>84</v>
      </c>
      <c r="W12">
        <v>88</v>
      </c>
      <c r="X12">
        <v>84</v>
      </c>
      <c r="Y12">
        <v>88</v>
      </c>
      <c r="Z12">
        <v>87</v>
      </c>
      <c r="AA12">
        <v>93</v>
      </c>
      <c r="AB12">
        <v>89</v>
      </c>
      <c r="AC12">
        <v>93</v>
      </c>
      <c r="AD12">
        <v>86</v>
      </c>
      <c r="AE12">
        <v>88</v>
      </c>
      <c r="AF12">
        <v>86</v>
      </c>
      <c r="AG12">
        <v>87</v>
      </c>
      <c r="AH12">
        <v>86</v>
      </c>
      <c r="AI12">
        <v>89</v>
      </c>
      <c r="AJ12">
        <v>83</v>
      </c>
      <c r="AL12" s="1">
        <f>MIN(results_length_random_200_0_8[#This Row])</f>
        <v>83</v>
      </c>
      <c r="AM12" s="1">
        <f>MAX(results_length_random_200_0_8[#This Row])</f>
        <v>93</v>
      </c>
    </row>
    <row r="13" spans="1:39" x14ac:dyDescent="0.25">
      <c r="A13">
        <v>89</v>
      </c>
      <c r="B13">
        <v>88</v>
      </c>
      <c r="C13">
        <v>90</v>
      </c>
      <c r="D13">
        <v>89</v>
      </c>
      <c r="E13">
        <v>90</v>
      </c>
      <c r="F13">
        <v>88</v>
      </c>
      <c r="G13">
        <v>82</v>
      </c>
      <c r="H13">
        <v>85</v>
      </c>
      <c r="I13">
        <v>88</v>
      </c>
      <c r="J13">
        <v>84</v>
      </c>
      <c r="K13">
        <v>87</v>
      </c>
      <c r="L13">
        <v>82</v>
      </c>
      <c r="M13">
        <v>88</v>
      </c>
      <c r="N13">
        <v>85</v>
      </c>
      <c r="O13">
        <v>88</v>
      </c>
      <c r="P13">
        <v>86</v>
      </c>
      <c r="Q13">
        <v>89</v>
      </c>
      <c r="R13">
        <v>88</v>
      </c>
      <c r="S13">
        <v>80</v>
      </c>
      <c r="T13">
        <v>83</v>
      </c>
      <c r="U13">
        <v>84</v>
      </c>
      <c r="V13">
        <v>82</v>
      </c>
      <c r="W13">
        <v>87</v>
      </c>
      <c r="X13">
        <v>77</v>
      </c>
      <c r="Y13">
        <v>93</v>
      </c>
      <c r="Z13">
        <v>90</v>
      </c>
      <c r="AA13">
        <v>93</v>
      </c>
      <c r="AB13">
        <v>89</v>
      </c>
      <c r="AC13">
        <v>92</v>
      </c>
      <c r="AD13">
        <v>92</v>
      </c>
      <c r="AE13">
        <v>85</v>
      </c>
      <c r="AF13">
        <v>82</v>
      </c>
      <c r="AG13">
        <v>85</v>
      </c>
      <c r="AH13">
        <v>81</v>
      </c>
      <c r="AI13">
        <v>85</v>
      </c>
      <c r="AJ13">
        <v>84</v>
      </c>
      <c r="AL13" s="1">
        <f>MIN(results_length_random_200_0_8[#This Row])</f>
        <v>77</v>
      </c>
      <c r="AM13" s="1">
        <f>MAX(results_length_random_200_0_8[#This Row])</f>
        <v>93</v>
      </c>
    </row>
    <row r="14" spans="1:39" x14ac:dyDescent="0.25">
      <c r="A14">
        <v>90</v>
      </c>
      <c r="B14">
        <v>89</v>
      </c>
      <c r="C14">
        <v>88</v>
      </c>
      <c r="D14">
        <v>90</v>
      </c>
      <c r="E14">
        <v>89</v>
      </c>
      <c r="F14">
        <v>88</v>
      </c>
      <c r="G14">
        <v>90</v>
      </c>
      <c r="H14">
        <v>87</v>
      </c>
      <c r="I14">
        <v>86</v>
      </c>
      <c r="J14">
        <v>84</v>
      </c>
      <c r="K14">
        <v>93</v>
      </c>
      <c r="L14">
        <v>85</v>
      </c>
      <c r="M14">
        <v>90</v>
      </c>
      <c r="N14">
        <v>91</v>
      </c>
      <c r="O14">
        <v>91</v>
      </c>
      <c r="P14">
        <v>90</v>
      </c>
      <c r="Q14">
        <v>92</v>
      </c>
      <c r="R14">
        <v>90</v>
      </c>
      <c r="S14">
        <v>82</v>
      </c>
      <c r="T14">
        <v>83</v>
      </c>
      <c r="U14">
        <v>84</v>
      </c>
      <c r="V14">
        <v>78</v>
      </c>
      <c r="W14">
        <v>85</v>
      </c>
      <c r="X14">
        <v>84</v>
      </c>
      <c r="Y14">
        <v>87</v>
      </c>
      <c r="Z14">
        <v>89</v>
      </c>
      <c r="AA14">
        <v>91</v>
      </c>
      <c r="AB14">
        <v>85</v>
      </c>
      <c r="AC14">
        <v>92</v>
      </c>
      <c r="AD14">
        <v>86</v>
      </c>
      <c r="AE14">
        <v>84</v>
      </c>
      <c r="AF14">
        <v>82</v>
      </c>
      <c r="AG14">
        <v>81</v>
      </c>
      <c r="AH14">
        <v>85</v>
      </c>
      <c r="AI14">
        <v>84</v>
      </c>
      <c r="AJ14">
        <v>80</v>
      </c>
      <c r="AL14" s="1">
        <f>MIN(results_length_random_200_0_8[#This Row])</f>
        <v>78</v>
      </c>
      <c r="AM14" s="1">
        <f>MAX(results_length_random_200_0_8[#This Row])</f>
        <v>93</v>
      </c>
    </row>
    <row r="15" spans="1:39" x14ac:dyDescent="0.25">
      <c r="A15">
        <v>91</v>
      </c>
      <c r="B15">
        <v>90</v>
      </c>
      <c r="C15">
        <v>89</v>
      </c>
      <c r="D15">
        <v>90</v>
      </c>
      <c r="E15">
        <v>92</v>
      </c>
      <c r="F15">
        <v>87</v>
      </c>
      <c r="G15">
        <v>89</v>
      </c>
      <c r="H15">
        <v>83</v>
      </c>
      <c r="I15">
        <v>88</v>
      </c>
      <c r="J15">
        <v>84</v>
      </c>
      <c r="K15">
        <v>86</v>
      </c>
      <c r="L15">
        <v>85</v>
      </c>
      <c r="M15">
        <v>88</v>
      </c>
      <c r="N15">
        <v>89</v>
      </c>
      <c r="O15">
        <v>90</v>
      </c>
      <c r="P15">
        <v>88</v>
      </c>
      <c r="Q15">
        <v>88</v>
      </c>
      <c r="R15">
        <v>88</v>
      </c>
      <c r="S15">
        <v>81</v>
      </c>
      <c r="T15">
        <v>86</v>
      </c>
      <c r="U15">
        <v>85</v>
      </c>
      <c r="V15">
        <v>85</v>
      </c>
      <c r="W15">
        <v>87</v>
      </c>
      <c r="X15">
        <v>82</v>
      </c>
      <c r="Y15">
        <v>90</v>
      </c>
      <c r="Z15">
        <v>88</v>
      </c>
      <c r="AA15">
        <v>91</v>
      </c>
      <c r="AB15">
        <v>89</v>
      </c>
      <c r="AC15">
        <v>92</v>
      </c>
      <c r="AD15">
        <v>90</v>
      </c>
      <c r="AE15">
        <v>84</v>
      </c>
      <c r="AF15">
        <v>87</v>
      </c>
      <c r="AG15">
        <v>83</v>
      </c>
      <c r="AH15">
        <v>86</v>
      </c>
      <c r="AI15">
        <v>88</v>
      </c>
      <c r="AJ15">
        <v>84</v>
      </c>
      <c r="AL15" s="1">
        <f>MIN(results_length_random_200_0_8[#This Row])</f>
        <v>81</v>
      </c>
      <c r="AM15" s="1">
        <f>MAX(results_length_random_200_0_8[#This Row])</f>
        <v>92</v>
      </c>
    </row>
    <row r="16" spans="1:39" x14ac:dyDescent="0.25">
      <c r="A16">
        <v>89</v>
      </c>
      <c r="B16">
        <v>90</v>
      </c>
      <c r="C16">
        <v>88</v>
      </c>
      <c r="D16">
        <v>89</v>
      </c>
      <c r="E16">
        <v>89</v>
      </c>
      <c r="F16">
        <v>86</v>
      </c>
      <c r="G16">
        <v>86</v>
      </c>
      <c r="H16">
        <v>84</v>
      </c>
      <c r="I16">
        <v>88</v>
      </c>
      <c r="J16">
        <v>86</v>
      </c>
      <c r="K16">
        <v>90</v>
      </c>
      <c r="L16">
        <v>83</v>
      </c>
      <c r="M16">
        <v>87</v>
      </c>
      <c r="N16">
        <v>85</v>
      </c>
      <c r="O16">
        <v>87</v>
      </c>
      <c r="P16">
        <v>86</v>
      </c>
      <c r="Q16">
        <v>89</v>
      </c>
      <c r="R16">
        <v>86</v>
      </c>
      <c r="S16">
        <v>78</v>
      </c>
      <c r="T16">
        <v>82</v>
      </c>
      <c r="U16">
        <v>84</v>
      </c>
      <c r="V16">
        <v>80</v>
      </c>
      <c r="W16">
        <v>84</v>
      </c>
      <c r="X16">
        <v>78</v>
      </c>
      <c r="Y16">
        <v>89</v>
      </c>
      <c r="Z16">
        <v>91</v>
      </c>
      <c r="AA16">
        <v>88</v>
      </c>
      <c r="AB16">
        <v>87</v>
      </c>
      <c r="AC16">
        <v>92</v>
      </c>
      <c r="AD16">
        <v>87</v>
      </c>
      <c r="AE16">
        <v>84</v>
      </c>
      <c r="AF16">
        <v>84</v>
      </c>
      <c r="AG16">
        <v>83</v>
      </c>
      <c r="AH16">
        <v>82</v>
      </c>
      <c r="AI16">
        <v>85</v>
      </c>
      <c r="AJ16">
        <v>82</v>
      </c>
      <c r="AL16" s="1">
        <f>MIN(results_length_random_200_0_8[#This Row])</f>
        <v>78</v>
      </c>
      <c r="AM16" s="1">
        <f>MAX(results_length_random_200_0_8[#This Row])</f>
        <v>92</v>
      </c>
    </row>
    <row r="17" spans="1:39" x14ac:dyDescent="0.25">
      <c r="A17">
        <v>90</v>
      </c>
      <c r="B17">
        <v>90</v>
      </c>
      <c r="C17">
        <v>90</v>
      </c>
      <c r="D17">
        <v>89</v>
      </c>
      <c r="E17">
        <v>91</v>
      </c>
      <c r="F17">
        <v>88</v>
      </c>
      <c r="G17">
        <v>86</v>
      </c>
      <c r="H17">
        <v>86</v>
      </c>
      <c r="I17">
        <v>85</v>
      </c>
      <c r="J17">
        <v>81</v>
      </c>
      <c r="K17">
        <v>88</v>
      </c>
      <c r="L17">
        <v>84</v>
      </c>
      <c r="M17">
        <v>87</v>
      </c>
      <c r="N17">
        <v>87</v>
      </c>
      <c r="O17">
        <v>87</v>
      </c>
      <c r="P17">
        <v>88</v>
      </c>
      <c r="Q17">
        <v>89</v>
      </c>
      <c r="R17">
        <v>86</v>
      </c>
      <c r="S17">
        <v>89</v>
      </c>
      <c r="T17">
        <v>87</v>
      </c>
      <c r="U17">
        <v>87</v>
      </c>
      <c r="V17">
        <v>84</v>
      </c>
      <c r="W17">
        <v>87</v>
      </c>
      <c r="X17">
        <v>84</v>
      </c>
      <c r="Y17">
        <v>87</v>
      </c>
      <c r="Z17">
        <v>90</v>
      </c>
      <c r="AA17">
        <v>88</v>
      </c>
      <c r="AB17">
        <v>86</v>
      </c>
      <c r="AC17">
        <v>90</v>
      </c>
      <c r="AD17">
        <v>90</v>
      </c>
      <c r="AE17">
        <v>84</v>
      </c>
      <c r="AF17">
        <v>82</v>
      </c>
      <c r="AG17">
        <v>84</v>
      </c>
      <c r="AH17">
        <v>86</v>
      </c>
      <c r="AI17">
        <v>88</v>
      </c>
      <c r="AJ17">
        <v>84</v>
      </c>
      <c r="AL17" s="1">
        <f>MIN(results_length_random_200_0_8[#This Row])</f>
        <v>81</v>
      </c>
      <c r="AM17" s="1">
        <f>MAX(results_length_random_200_0_8[#This Row])</f>
        <v>91</v>
      </c>
    </row>
    <row r="18" spans="1:39" x14ac:dyDescent="0.25">
      <c r="A18">
        <v>90</v>
      </c>
      <c r="B18">
        <v>92</v>
      </c>
      <c r="C18">
        <v>88</v>
      </c>
      <c r="D18">
        <v>91</v>
      </c>
      <c r="E18">
        <v>92</v>
      </c>
      <c r="F18">
        <v>87</v>
      </c>
      <c r="G18">
        <v>85</v>
      </c>
      <c r="H18">
        <v>86</v>
      </c>
      <c r="I18">
        <v>83</v>
      </c>
      <c r="J18">
        <v>86</v>
      </c>
      <c r="K18">
        <v>86</v>
      </c>
      <c r="L18">
        <v>86</v>
      </c>
      <c r="M18">
        <v>89</v>
      </c>
      <c r="N18">
        <v>90</v>
      </c>
      <c r="O18">
        <v>89</v>
      </c>
      <c r="P18">
        <v>88</v>
      </c>
      <c r="Q18">
        <v>88</v>
      </c>
      <c r="R18">
        <v>87</v>
      </c>
      <c r="S18">
        <v>83</v>
      </c>
      <c r="T18">
        <v>85</v>
      </c>
      <c r="U18">
        <v>86</v>
      </c>
      <c r="V18">
        <v>81</v>
      </c>
      <c r="W18">
        <v>86</v>
      </c>
      <c r="X18">
        <v>79</v>
      </c>
      <c r="Y18">
        <v>90</v>
      </c>
      <c r="Z18">
        <v>89</v>
      </c>
      <c r="AA18">
        <v>90</v>
      </c>
      <c r="AB18">
        <v>88</v>
      </c>
      <c r="AC18">
        <v>90</v>
      </c>
      <c r="AD18">
        <v>85</v>
      </c>
      <c r="AE18">
        <v>84</v>
      </c>
      <c r="AF18">
        <v>85</v>
      </c>
      <c r="AG18">
        <v>86</v>
      </c>
      <c r="AH18">
        <v>87</v>
      </c>
      <c r="AI18">
        <v>86</v>
      </c>
      <c r="AJ18">
        <v>85</v>
      </c>
      <c r="AL18" s="1">
        <f>MIN(results_length_random_200_0_8[#This Row])</f>
        <v>79</v>
      </c>
      <c r="AM18" s="1">
        <f>MAX(results_length_random_200_0_8[#This Row])</f>
        <v>92</v>
      </c>
    </row>
    <row r="19" spans="1:39" x14ac:dyDescent="0.25">
      <c r="A19">
        <v>86</v>
      </c>
      <c r="B19">
        <v>88</v>
      </c>
      <c r="C19">
        <v>87</v>
      </c>
      <c r="D19">
        <v>87</v>
      </c>
      <c r="E19">
        <v>87</v>
      </c>
      <c r="F19">
        <v>85</v>
      </c>
      <c r="G19">
        <v>84</v>
      </c>
      <c r="H19">
        <v>87</v>
      </c>
      <c r="I19">
        <v>81</v>
      </c>
      <c r="J19">
        <v>82</v>
      </c>
      <c r="K19">
        <v>86</v>
      </c>
      <c r="L19">
        <v>83</v>
      </c>
      <c r="M19">
        <v>85</v>
      </c>
      <c r="N19">
        <v>86</v>
      </c>
      <c r="O19">
        <v>84</v>
      </c>
      <c r="P19">
        <v>84</v>
      </c>
      <c r="Q19">
        <v>85</v>
      </c>
      <c r="R19">
        <v>84</v>
      </c>
      <c r="S19">
        <v>80</v>
      </c>
      <c r="T19">
        <v>78</v>
      </c>
      <c r="U19">
        <v>85</v>
      </c>
      <c r="V19">
        <v>81</v>
      </c>
      <c r="W19">
        <v>82</v>
      </c>
      <c r="X19">
        <v>76</v>
      </c>
      <c r="Y19">
        <v>89</v>
      </c>
      <c r="Z19">
        <v>91</v>
      </c>
      <c r="AA19">
        <v>89</v>
      </c>
      <c r="AB19">
        <v>89</v>
      </c>
      <c r="AC19">
        <v>91</v>
      </c>
      <c r="AD19">
        <v>90</v>
      </c>
      <c r="AE19">
        <v>81</v>
      </c>
      <c r="AF19">
        <v>82</v>
      </c>
      <c r="AG19">
        <v>81</v>
      </c>
      <c r="AH19">
        <v>82</v>
      </c>
      <c r="AI19">
        <v>82</v>
      </c>
      <c r="AJ19">
        <v>80</v>
      </c>
      <c r="AL19" s="1">
        <f>MIN(results_length_random_200_0_8[#This Row])</f>
        <v>76</v>
      </c>
      <c r="AM19" s="1">
        <f>MAX(results_length_random_200_0_8[#This Row])</f>
        <v>91</v>
      </c>
    </row>
    <row r="20" spans="1:39" x14ac:dyDescent="0.25">
      <c r="A20">
        <v>89</v>
      </c>
      <c r="B20">
        <v>89</v>
      </c>
      <c r="C20">
        <v>90</v>
      </c>
      <c r="D20">
        <v>91</v>
      </c>
      <c r="E20">
        <v>91</v>
      </c>
      <c r="F20">
        <v>88</v>
      </c>
      <c r="G20">
        <v>84</v>
      </c>
      <c r="H20">
        <v>82</v>
      </c>
      <c r="I20">
        <v>86</v>
      </c>
      <c r="J20">
        <v>81</v>
      </c>
      <c r="K20">
        <v>87</v>
      </c>
      <c r="L20">
        <v>85</v>
      </c>
      <c r="M20">
        <v>90</v>
      </c>
      <c r="N20">
        <v>88</v>
      </c>
      <c r="O20">
        <v>90</v>
      </c>
      <c r="P20">
        <v>89</v>
      </c>
      <c r="Q20">
        <v>90</v>
      </c>
      <c r="R20">
        <v>88</v>
      </c>
      <c r="S20">
        <v>81</v>
      </c>
      <c r="T20">
        <v>82</v>
      </c>
      <c r="U20">
        <v>81</v>
      </c>
      <c r="V20">
        <v>79</v>
      </c>
      <c r="W20">
        <v>84</v>
      </c>
      <c r="X20">
        <v>79</v>
      </c>
      <c r="Y20">
        <v>88</v>
      </c>
      <c r="Z20">
        <v>86</v>
      </c>
      <c r="AA20">
        <v>92</v>
      </c>
      <c r="AB20">
        <v>85</v>
      </c>
      <c r="AC20">
        <v>91</v>
      </c>
      <c r="AD20">
        <v>87</v>
      </c>
      <c r="AE20">
        <v>84</v>
      </c>
      <c r="AF20">
        <v>85</v>
      </c>
      <c r="AG20">
        <v>87</v>
      </c>
      <c r="AH20">
        <v>83</v>
      </c>
      <c r="AI20">
        <v>86</v>
      </c>
      <c r="AJ20">
        <v>85</v>
      </c>
      <c r="AL20" s="1">
        <f>MIN(results_length_random_200_0_8[#This Row])</f>
        <v>79</v>
      </c>
      <c r="AM20" s="1">
        <f>MAX(results_length_random_200_0_8[#This Row])</f>
        <v>92</v>
      </c>
    </row>
    <row r="21" spans="1:39" x14ac:dyDescent="0.25">
      <c r="A21">
        <v>91</v>
      </c>
      <c r="B21">
        <v>89</v>
      </c>
      <c r="C21">
        <v>90</v>
      </c>
      <c r="D21">
        <v>90</v>
      </c>
      <c r="E21">
        <v>92</v>
      </c>
      <c r="F21">
        <v>91</v>
      </c>
      <c r="G21">
        <v>84</v>
      </c>
      <c r="H21">
        <v>88</v>
      </c>
      <c r="I21">
        <v>87</v>
      </c>
      <c r="J21">
        <v>83</v>
      </c>
      <c r="K21">
        <v>88</v>
      </c>
      <c r="L21">
        <v>81</v>
      </c>
      <c r="M21">
        <v>89</v>
      </c>
      <c r="N21">
        <v>90</v>
      </c>
      <c r="O21">
        <v>90</v>
      </c>
      <c r="P21">
        <v>91</v>
      </c>
      <c r="Q21">
        <v>92</v>
      </c>
      <c r="R21">
        <v>88</v>
      </c>
      <c r="S21">
        <v>80</v>
      </c>
      <c r="T21">
        <v>81</v>
      </c>
      <c r="U21">
        <v>80</v>
      </c>
      <c r="V21">
        <v>82</v>
      </c>
      <c r="W21">
        <v>86</v>
      </c>
      <c r="X21">
        <v>78</v>
      </c>
      <c r="Y21">
        <v>87</v>
      </c>
      <c r="Z21">
        <v>89</v>
      </c>
      <c r="AA21">
        <v>89</v>
      </c>
      <c r="AB21">
        <v>87</v>
      </c>
      <c r="AC21">
        <v>89</v>
      </c>
      <c r="AD21">
        <v>89</v>
      </c>
      <c r="AE21">
        <v>84</v>
      </c>
      <c r="AF21">
        <v>83</v>
      </c>
      <c r="AG21">
        <v>84</v>
      </c>
      <c r="AH21">
        <v>81</v>
      </c>
      <c r="AI21">
        <v>85</v>
      </c>
      <c r="AJ21">
        <v>81</v>
      </c>
      <c r="AL21" s="1">
        <f>MIN(results_length_random_200_0_8[#This Row])</f>
        <v>78</v>
      </c>
      <c r="AM21" s="1">
        <f>MAX(results_length_random_200_0_8[#This Row])</f>
        <v>92</v>
      </c>
    </row>
    <row r="23" spans="1:39" x14ac:dyDescent="0.25">
      <c r="A23">
        <f>AVERAGE(results_length_random_200_0_8[s - s])</f>
        <v>89.25</v>
      </c>
      <c r="B23">
        <f>AVERAGE(results_length_random_200_0_8[s - r])</f>
        <v>89.45</v>
      </c>
      <c r="C23">
        <f>AVERAGE(results_length_random_200_0_8[s - i])</f>
        <v>88.75</v>
      </c>
      <c r="D23">
        <f>AVERAGE(results_length_random_200_0_8[s - ri])</f>
        <v>89.45</v>
      </c>
      <c r="E23">
        <f>AVERAGE(results_length_random_200_0_8[s - o])</f>
        <v>90.8</v>
      </c>
      <c r="F23">
        <f>AVERAGE(results_length_random_200_0_8[s - ro])</f>
        <v>87.35</v>
      </c>
      <c r="G23">
        <f>AVERAGE(results_length_random_200_0_8[r - s])</f>
        <v>85.45</v>
      </c>
      <c r="H23">
        <f>AVERAGE(results_length_random_200_0_8[r - r])</f>
        <v>85.75</v>
      </c>
      <c r="I23">
        <f>AVERAGE(results_length_random_200_0_8[r - i])</f>
        <v>86.3</v>
      </c>
      <c r="J23">
        <f>AVERAGE(results_length_random_200_0_8[r - ri])</f>
        <v>83.35</v>
      </c>
      <c r="K23">
        <f>AVERAGE(results_length_random_200_0_8[r - o])</f>
        <v>87.9</v>
      </c>
      <c r="L23">
        <f>AVERAGE(results_length_random_200_0_8[r - ro])</f>
        <v>83.8</v>
      </c>
      <c r="M23">
        <f>AVERAGE(results_length_random_200_0_8[i - s])</f>
        <v>88.1</v>
      </c>
      <c r="N23">
        <f>AVERAGE(results_length_random_200_0_8[i - r])</f>
        <v>88.55</v>
      </c>
      <c r="O23">
        <f>AVERAGE(results_length_random_200_0_8[i - i])</f>
        <v>88.9</v>
      </c>
      <c r="P23">
        <f>AVERAGE(results_length_random_200_0_8[i - ri])</f>
        <v>87.8</v>
      </c>
      <c r="Q23">
        <f>AVERAGE(results_length_random_200_0_8[i - o])</f>
        <v>89.15</v>
      </c>
      <c r="R23">
        <f>AVERAGE(results_length_random_200_0_8[i - ro])</f>
        <v>87.35</v>
      </c>
      <c r="S23">
        <f>AVERAGE(results_length_random_200_0_8[ri - s])</f>
        <v>81.650000000000006</v>
      </c>
      <c r="T23">
        <f>AVERAGE(results_length_random_200_0_8[ri - r])</f>
        <v>83.35</v>
      </c>
      <c r="U23">
        <f>AVERAGE(results_length_random_200_0_8[ri - i])</f>
        <v>84</v>
      </c>
      <c r="V23">
        <f>AVERAGE(results_length_random_200_0_8[ri - ri])</f>
        <v>81.599999999999994</v>
      </c>
      <c r="W23">
        <f>AVERAGE(results_length_random_200_0_8[ri - o])</f>
        <v>86</v>
      </c>
      <c r="X23">
        <f>AVERAGE(results_length_random_200_0_8[ri - ro])</f>
        <v>79.849999999999994</v>
      </c>
      <c r="Y23">
        <f>AVERAGE(results_length_random_200_0_8[o - s])</f>
        <v>88.7</v>
      </c>
      <c r="Z23">
        <f>AVERAGE(results_length_random_200_0_8[o - r])</f>
        <v>89.3</v>
      </c>
      <c r="AA23">
        <f>AVERAGE(results_length_random_200_0_8[o - i])</f>
        <v>90.8</v>
      </c>
      <c r="AB23">
        <f>AVERAGE(results_length_random_200_0_8[o - ri])</f>
        <v>87.35</v>
      </c>
      <c r="AC23">
        <f>AVERAGE(results_length_random_200_0_8[o - o])</f>
        <v>91.25</v>
      </c>
      <c r="AD23">
        <f>AVERAGE(results_length_random_200_0_8[o - ro])</f>
        <v>87.4</v>
      </c>
      <c r="AE23">
        <f>AVERAGE(results_length_random_200_0_8[ro - s])</f>
        <v>83.85</v>
      </c>
      <c r="AF23">
        <f>AVERAGE(results_length_random_200_0_8[ro - r])</f>
        <v>83.85</v>
      </c>
      <c r="AG23">
        <f>AVERAGE(results_length_random_200_0_8[ro - i])</f>
        <v>84.4</v>
      </c>
      <c r="AH23">
        <f>AVERAGE(results_length_random_200_0_8[ro - ri])</f>
        <v>84.2</v>
      </c>
      <c r="AI23">
        <f>AVERAGE(results_length_random_200_0_8[ro - o])</f>
        <v>85.75</v>
      </c>
      <c r="AJ23">
        <f>AVERAGE(results_length_random_200_0_8[ro - ro])</f>
        <v>82.55</v>
      </c>
      <c r="AK23" s="4" t="s">
        <v>38</v>
      </c>
      <c r="AL23" s="3">
        <f>MIN(A23:AJ23)</f>
        <v>79.849999999999994</v>
      </c>
      <c r="AM23" s="3">
        <f>MAX(A23:AJ23)</f>
        <v>91.25</v>
      </c>
    </row>
    <row r="25" spans="1:39" x14ac:dyDescent="0.25">
      <c r="A25">
        <f>IF(A2=MAX($A$2:$AJ$2),1,0)</f>
        <v>0</v>
      </c>
      <c r="B25">
        <f t="shared" ref="B25:AJ25" si="0">IF(B2=MAX($A$2:$AJ$2),1,0)</f>
        <v>0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  <c r="AA25">
        <f t="shared" si="0"/>
        <v>0</v>
      </c>
      <c r="AB25">
        <f t="shared" si="0"/>
        <v>0</v>
      </c>
      <c r="AC25">
        <f t="shared" si="0"/>
        <v>1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</row>
    <row r="26" spans="1:39" x14ac:dyDescent="0.25">
      <c r="A26">
        <f>IF(A3=MAX($A$3:$AJ$3),1,0)</f>
        <v>0</v>
      </c>
      <c r="B26">
        <f t="shared" ref="B26:AJ26" si="1">IF(B3=MAX($A$3:$AJ$3),1,0)</f>
        <v>0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1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  <c r="AJ26">
        <f t="shared" si="1"/>
        <v>0</v>
      </c>
    </row>
    <row r="27" spans="1:39" x14ac:dyDescent="0.25">
      <c r="A27">
        <f>IF(A4=MAX($A$4:$AJ$4),1,0)</f>
        <v>0</v>
      </c>
      <c r="B27">
        <f t="shared" ref="B27:AJ27" si="2">IF(B4=MAX($A$4:$AJ$4),1,0)</f>
        <v>0</v>
      </c>
      <c r="C27">
        <f t="shared" si="2"/>
        <v>0</v>
      </c>
      <c r="D27">
        <f t="shared" si="2"/>
        <v>0</v>
      </c>
      <c r="E27">
        <f t="shared" si="2"/>
        <v>1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>IF(L4=MAX($A$4:$AJ$4),1,0)</f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  <c r="Z27">
        <f t="shared" si="2"/>
        <v>0</v>
      </c>
      <c r="AA27">
        <f t="shared" si="2"/>
        <v>1</v>
      </c>
      <c r="AB27">
        <f t="shared" si="2"/>
        <v>0</v>
      </c>
      <c r="AC27">
        <f t="shared" si="2"/>
        <v>0</v>
      </c>
      <c r="AD27">
        <f t="shared" si="2"/>
        <v>0</v>
      </c>
      <c r="AE27">
        <f t="shared" si="2"/>
        <v>0</v>
      </c>
      <c r="AF27">
        <f t="shared" si="2"/>
        <v>0</v>
      </c>
      <c r="AG27">
        <f t="shared" si="2"/>
        <v>0</v>
      </c>
      <c r="AH27">
        <f t="shared" si="2"/>
        <v>0</v>
      </c>
      <c r="AI27">
        <f t="shared" si="2"/>
        <v>0</v>
      </c>
      <c r="AJ27">
        <f t="shared" si="2"/>
        <v>0</v>
      </c>
    </row>
    <row r="28" spans="1:39" x14ac:dyDescent="0.25">
      <c r="A28">
        <f>IF(A5=MAX($A$5:$AJ$5),1,0)</f>
        <v>0</v>
      </c>
      <c r="B28">
        <f t="shared" ref="B28:AJ28" si="3">IF(B5=MAX($A$5:$AJ$5),1,0)</f>
        <v>0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0</v>
      </c>
      <c r="Z28">
        <f t="shared" si="3"/>
        <v>0</v>
      </c>
      <c r="AA28">
        <f t="shared" si="3"/>
        <v>0</v>
      </c>
      <c r="AB28">
        <f t="shared" si="3"/>
        <v>0</v>
      </c>
      <c r="AC28">
        <f t="shared" si="3"/>
        <v>1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</row>
    <row r="29" spans="1:39" x14ac:dyDescent="0.25">
      <c r="A29">
        <f>IF(A6=MAX($A$6:$AJ$6),1,0)</f>
        <v>0</v>
      </c>
      <c r="B29">
        <f t="shared" ref="B29:AJ29" si="4">IF(B6=MAX($A$6:$AJ$6),1,0)</f>
        <v>0</v>
      </c>
      <c r="C29">
        <f t="shared" si="4"/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1</v>
      </c>
      <c r="AB29">
        <f t="shared" si="4"/>
        <v>0</v>
      </c>
      <c r="AC29">
        <f t="shared" si="4"/>
        <v>0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4"/>
        <v>0</v>
      </c>
      <c r="AI29">
        <f t="shared" si="4"/>
        <v>0</v>
      </c>
      <c r="AJ29">
        <f t="shared" si="4"/>
        <v>0</v>
      </c>
    </row>
    <row r="30" spans="1:39" x14ac:dyDescent="0.25">
      <c r="A30">
        <f>IF(A7=MAX($A$7:$AJ$7),1,0)</f>
        <v>0</v>
      </c>
      <c r="B30">
        <f t="shared" ref="B30:AJ30" si="5">IF(B7=MAX($A$7:$AJ$7),1,0)</f>
        <v>0</v>
      </c>
      <c r="C30">
        <f t="shared" si="5"/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1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</row>
    <row r="31" spans="1:39" x14ac:dyDescent="0.25">
      <c r="A31">
        <f>IF(A8=MAX($A$8:$AJ$8),1,0)</f>
        <v>0</v>
      </c>
      <c r="B31">
        <f t="shared" ref="B31:AJ31" si="6">IF(B8=MAX($A$8:$AJ$8),1,0)</f>
        <v>0</v>
      </c>
      <c r="C31">
        <f t="shared" si="6"/>
        <v>0</v>
      </c>
      <c r="D31">
        <f t="shared" si="6"/>
        <v>0</v>
      </c>
      <c r="E31">
        <f t="shared" si="6"/>
        <v>1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0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</row>
    <row r="32" spans="1:39" x14ac:dyDescent="0.25">
      <c r="A32">
        <f>IF(A9=MAX($A$9:$AJ$9),1,0)</f>
        <v>0</v>
      </c>
      <c r="B32">
        <f t="shared" ref="B32:AJ32" si="7">IF(B9=MAX($A$9:$AJ$9),1,0)</f>
        <v>0</v>
      </c>
      <c r="C32">
        <f t="shared" si="7"/>
        <v>1</v>
      </c>
      <c r="D32">
        <f t="shared" si="7"/>
        <v>1</v>
      </c>
      <c r="E32">
        <f t="shared" si="7"/>
        <v>1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0</v>
      </c>
      <c r="AA32">
        <f t="shared" si="7"/>
        <v>1</v>
      </c>
      <c r="AB32">
        <f t="shared" si="7"/>
        <v>0</v>
      </c>
      <c r="AC32">
        <f t="shared" si="7"/>
        <v>0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</row>
    <row r="33" spans="1:36" x14ac:dyDescent="0.25">
      <c r="A33">
        <f>IF(A10=MAX($A$10:$AJ$10),1,0)</f>
        <v>0</v>
      </c>
      <c r="B33">
        <f t="shared" ref="B33:AJ33" si="8">IF(B10=MAX($A$10:$AJ$10),1,0)</f>
        <v>0</v>
      </c>
      <c r="C33">
        <f t="shared" si="8"/>
        <v>0</v>
      </c>
      <c r="D33">
        <f t="shared" si="8"/>
        <v>0</v>
      </c>
      <c r="E33">
        <f t="shared" si="8"/>
        <v>0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1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  <c r="AC33">
        <f t="shared" si="8"/>
        <v>0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8"/>
        <v>0</v>
      </c>
    </row>
    <row r="34" spans="1:36" x14ac:dyDescent="0.25">
      <c r="A34">
        <f>IF(A11=MAX($A$11:$AJ$11),1,0)</f>
        <v>0</v>
      </c>
      <c r="B34">
        <f t="shared" ref="B34:AJ34" si="9">IF(B11=MAX($A$11:$AJ$11),1,0)</f>
        <v>0</v>
      </c>
      <c r="C34">
        <f t="shared" si="9"/>
        <v>0</v>
      </c>
      <c r="D34">
        <f t="shared" si="9"/>
        <v>0</v>
      </c>
      <c r="E34">
        <f t="shared" si="9"/>
        <v>0</v>
      </c>
      <c r="F34">
        <f t="shared" si="9"/>
        <v>0</v>
      </c>
      <c r="G34">
        <f t="shared" si="9"/>
        <v>0</v>
      </c>
      <c r="H34">
        <f t="shared" si="9"/>
        <v>0</v>
      </c>
      <c r="I34">
        <f t="shared" si="9"/>
        <v>0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0</v>
      </c>
      <c r="AB34">
        <f t="shared" si="9"/>
        <v>0</v>
      </c>
      <c r="AC34">
        <f t="shared" si="9"/>
        <v>1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</row>
    <row r="35" spans="1:36" x14ac:dyDescent="0.25">
      <c r="A35">
        <f>IF(A12=MAX($A$12:$AJ$12),1,0)</f>
        <v>0</v>
      </c>
      <c r="B35">
        <f t="shared" ref="B35:AJ35" si="10">IF(B12=MAX($A$12:$AJ$12),1,0)</f>
        <v>0</v>
      </c>
      <c r="C35">
        <f t="shared" si="10"/>
        <v>0</v>
      </c>
      <c r="D35">
        <f t="shared" si="10"/>
        <v>0</v>
      </c>
      <c r="E35">
        <f t="shared" si="10"/>
        <v>0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1</v>
      </c>
      <c r="AB35">
        <f t="shared" si="10"/>
        <v>0</v>
      </c>
      <c r="AC35">
        <f t="shared" si="10"/>
        <v>1</v>
      </c>
      <c r="AD35">
        <f t="shared" si="10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</row>
    <row r="36" spans="1:36" x14ac:dyDescent="0.25">
      <c r="A36">
        <f>IF(A13=MAX($A$13:$AJ$13),1,0)</f>
        <v>0</v>
      </c>
      <c r="B36">
        <f t="shared" ref="B36:AJ36" si="11">IF(B13=MAX($A$13:$AJ$13),1,0)</f>
        <v>0</v>
      </c>
      <c r="C36">
        <f t="shared" si="11"/>
        <v>0</v>
      </c>
      <c r="D36">
        <f t="shared" si="11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1</v>
      </c>
      <c r="Z36">
        <f t="shared" si="11"/>
        <v>0</v>
      </c>
      <c r="AA36">
        <f t="shared" si="11"/>
        <v>1</v>
      </c>
      <c r="AB36">
        <f t="shared" si="11"/>
        <v>0</v>
      </c>
      <c r="AC36">
        <f t="shared" si="11"/>
        <v>0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</row>
    <row r="37" spans="1:36" x14ac:dyDescent="0.25">
      <c r="A37">
        <f>IF(A14=MAX($A$14:$AJ$14),1,0)</f>
        <v>0</v>
      </c>
      <c r="B37">
        <f t="shared" ref="B37:AJ37" si="12">IF(B14=MAX($A$14:$AJ$14),1,0)</f>
        <v>0</v>
      </c>
      <c r="C37">
        <f t="shared" si="12"/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1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0</v>
      </c>
      <c r="Q37">
        <f t="shared" si="12"/>
        <v>0</v>
      </c>
      <c r="R37">
        <f t="shared" si="12"/>
        <v>0</v>
      </c>
      <c r="S37">
        <f t="shared" si="12"/>
        <v>0</v>
      </c>
      <c r="T37">
        <f t="shared" si="12"/>
        <v>0</v>
      </c>
      <c r="U37">
        <f t="shared" si="12"/>
        <v>0</v>
      </c>
      <c r="V37">
        <f t="shared" si="12"/>
        <v>0</v>
      </c>
      <c r="W37">
        <f t="shared" si="12"/>
        <v>0</v>
      </c>
      <c r="X37">
        <f t="shared" si="12"/>
        <v>0</v>
      </c>
      <c r="Y37">
        <f t="shared" si="12"/>
        <v>0</v>
      </c>
      <c r="Z37">
        <f t="shared" si="12"/>
        <v>0</v>
      </c>
      <c r="AA37">
        <f t="shared" si="12"/>
        <v>0</v>
      </c>
      <c r="AB37">
        <f t="shared" si="12"/>
        <v>0</v>
      </c>
      <c r="AC37">
        <f t="shared" si="12"/>
        <v>0</v>
      </c>
      <c r="AD37">
        <f t="shared" si="12"/>
        <v>0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</row>
    <row r="38" spans="1:36" x14ac:dyDescent="0.25">
      <c r="A38">
        <f>IF(A15=MAX($A$15:$AJ$15),1,0)</f>
        <v>0</v>
      </c>
      <c r="B38">
        <f t="shared" ref="B38:AJ38" si="13">IF(B15=MAX($A$15:$AJ$15),1,0)</f>
        <v>0</v>
      </c>
      <c r="C38">
        <f t="shared" si="13"/>
        <v>0</v>
      </c>
      <c r="D38">
        <f t="shared" si="13"/>
        <v>0</v>
      </c>
      <c r="E38">
        <f t="shared" si="13"/>
        <v>1</v>
      </c>
      <c r="F38">
        <f t="shared" si="13"/>
        <v>0</v>
      </c>
      <c r="G38">
        <f t="shared" si="13"/>
        <v>0</v>
      </c>
      <c r="H38">
        <f t="shared" si="13"/>
        <v>0</v>
      </c>
      <c r="I38">
        <f t="shared" si="13"/>
        <v>0</v>
      </c>
      <c r="J38">
        <f t="shared" si="13"/>
        <v>0</v>
      </c>
      <c r="K38">
        <f t="shared" si="13"/>
        <v>0</v>
      </c>
      <c r="L38">
        <f t="shared" si="13"/>
        <v>0</v>
      </c>
      <c r="M38">
        <f t="shared" si="13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3"/>
        <v>0</v>
      </c>
      <c r="AA38">
        <f t="shared" si="13"/>
        <v>0</v>
      </c>
      <c r="AB38">
        <f t="shared" si="13"/>
        <v>0</v>
      </c>
      <c r="AC38">
        <f t="shared" si="13"/>
        <v>1</v>
      </c>
      <c r="AD38">
        <f t="shared" si="13"/>
        <v>0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</row>
    <row r="39" spans="1:36" x14ac:dyDescent="0.25">
      <c r="A39">
        <f>IF(A16=MAX($A$16:$AJ$16),1,0)</f>
        <v>0</v>
      </c>
      <c r="B39">
        <f t="shared" ref="B39:AJ39" si="14">IF(B16=MAX($A$16:$AJ$16),1,0)</f>
        <v>0</v>
      </c>
      <c r="C39">
        <f t="shared" si="14"/>
        <v>0</v>
      </c>
      <c r="D39">
        <f t="shared" si="14"/>
        <v>0</v>
      </c>
      <c r="E39">
        <f t="shared" si="14"/>
        <v>0</v>
      </c>
      <c r="F39">
        <f t="shared" si="14"/>
        <v>0</v>
      </c>
      <c r="G39">
        <f t="shared" si="14"/>
        <v>0</v>
      </c>
      <c r="H39">
        <f t="shared" si="14"/>
        <v>0</v>
      </c>
      <c r="I39">
        <f t="shared" si="14"/>
        <v>0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si="14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1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</row>
    <row r="40" spans="1:36" x14ac:dyDescent="0.25">
      <c r="A40">
        <f>IF(A17=MAX($A$17:$AJ$17),1,0)</f>
        <v>0</v>
      </c>
      <c r="B40">
        <f t="shared" ref="B40:AJ40" si="15">IF(B17=MAX($A$17:$AJ$17),1,0)</f>
        <v>0</v>
      </c>
      <c r="C40">
        <f t="shared" si="15"/>
        <v>0</v>
      </c>
      <c r="D40">
        <f t="shared" si="15"/>
        <v>0</v>
      </c>
      <c r="E40">
        <f t="shared" si="15"/>
        <v>1</v>
      </c>
      <c r="F40">
        <f t="shared" si="15"/>
        <v>0</v>
      </c>
      <c r="G40">
        <f t="shared" si="15"/>
        <v>0</v>
      </c>
      <c r="H40">
        <f t="shared" si="15"/>
        <v>0</v>
      </c>
      <c r="I40">
        <f t="shared" si="15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0</v>
      </c>
      <c r="N40">
        <f t="shared" si="15"/>
        <v>0</v>
      </c>
      <c r="O40">
        <f t="shared" si="15"/>
        <v>0</v>
      </c>
      <c r="P40">
        <f t="shared" si="15"/>
        <v>0</v>
      </c>
      <c r="Q40">
        <f t="shared" si="15"/>
        <v>0</v>
      </c>
      <c r="R40">
        <f t="shared" si="15"/>
        <v>0</v>
      </c>
      <c r="S40">
        <f t="shared" si="15"/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0</v>
      </c>
      <c r="AB40">
        <f t="shared" si="15"/>
        <v>0</v>
      </c>
      <c r="AC40">
        <f t="shared" si="15"/>
        <v>0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>
        <f t="shared" si="15"/>
        <v>0</v>
      </c>
    </row>
    <row r="41" spans="1:36" x14ac:dyDescent="0.25">
      <c r="A41">
        <f>IF(A18=MAX($A$18:$AJ$18),1,0)</f>
        <v>0</v>
      </c>
      <c r="B41">
        <f t="shared" ref="B41:AJ41" si="16">IF(B18=MAX($A$18:$AJ$18),1,0)</f>
        <v>1</v>
      </c>
      <c r="C41">
        <f t="shared" si="16"/>
        <v>0</v>
      </c>
      <c r="D41">
        <f t="shared" si="16"/>
        <v>0</v>
      </c>
      <c r="E41">
        <f t="shared" si="16"/>
        <v>1</v>
      </c>
      <c r="F41">
        <f t="shared" si="16"/>
        <v>0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  <c r="K41">
        <f t="shared" si="16"/>
        <v>0</v>
      </c>
      <c r="L41">
        <f t="shared" si="16"/>
        <v>0</v>
      </c>
      <c r="M41">
        <f t="shared" si="16"/>
        <v>0</v>
      </c>
      <c r="N41">
        <f t="shared" si="16"/>
        <v>0</v>
      </c>
      <c r="O41">
        <f t="shared" si="16"/>
        <v>0</v>
      </c>
      <c r="P41">
        <f t="shared" si="16"/>
        <v>0</v>
      </c>
      <c r="Q41">
        <f t="shared" si="16"/>
        <v>0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0</v>
      </c>
      <c r="Z41">
        <f t="shared" si="16"/>
        <v>0</v>
      </c>
      <c r="AA41">
        <f t="shared" si="16"/>
        <v>0</v>
      </c>
      <c r="AB41">
        <f t="shared" si="16"/>
        <v>0</v>
      </c>
      <c r="AC41">
        <f t="shared" si="16"/>
        <v>0</v>
      </c>
      <c r="AD41">
        <f t="shared" si="16"/>
        <v>0</v>
      </c>
      <c r="AE41">
        <f t="shared" si="16"/>
        <v>0</v>
      </c>
      <c r="AF41">
        <f t="shared" si="16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0</v>
      </c>
    </row>
    <row r="42" spans="1:36" x14ac:dyDescent="0.25">
      <c r="A42">
        <f>IF(A19=MAX($A$19:$AJ$19),1,0)</f>
        <v>0</v>
      </c>
      <c r="B42">
        <f t="shared" ref="B42:AJ42" si="17">IF(B19=MAX($A$19:$AJ$19),1,0)</f>
        <v>0</v>
      </c>
      <c r="C42">
        <f t="shared" si="17"/>
        <v>0</v>
      </c>
      <c r="D42">
        <f t="shared" si="17"/>
        <v>0</v>
      </c>
      <c r="E42">
        <f t="shared" si="17"/>
        <v>0</v>
      </c>
      <c r="F42">
        <f t="shared" si="17"/>
        <v>0</v>
      </c>
      <c r="G42">
        <f t="shared" si="17"/>
        <v>0</v>
      </c>
      <c r="H42">
        <f t="shared" si="17"/>
        <v>0</v>
      </c>
      <c r="I42">
        <f t="shared" si="17"/>
        <v>0</v>
      </c>
      <c r="J42">
        <f t="shared" si="17"/>
        <v>0</v>
      </c>
      <c r="K42">
        <f t="shared" si="17"/>
        <v>0</v>
      </c>
      <c r="L42">
        <f t="shared" si="17"/>
        <v>0</v>
      </c>
      <c r="M42">
        <f t="shared" si="17"/>
        <v>0</v>
      </c>
      <c r="N42">
        <f t="shared" si="17"/>
        <v>0</v>
      </c>
      <c r="O42">
        <f t="shared" si="17"/>
        <v>0</v>
      </c>
      <c r="P42">
        <f t="shared" si="17"/>
        <v>0</v>
      </c>
      <c r="Q42">
        <f t="shared" si="17"/>
        <v>0</v>
      </c>
      <c r="R42">
        <f t="shared" si="17"/>
        <v>0</v>
      </c>
      <c r="S42">
        <f t="shared" si="17"/>
        <v>0</v>
      </c>
      <c r="T42">
        <f t="shared" si="17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1</v>
      </c>
      <c r="AA42">
        <f t="shared" si="17"/>
        <v>0</v>
      </c>
      <c r="AB42">
        <f t="shared" si="17"/>
        <v>0</v>
      </c>
      <c r="AC42">
        <f t="shared" si="17"/>
        <v>1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</row>
    <row r="43" spans="1:36" x14ac:dyDescent="0.25">
      <c r="A43">
        <f>IF(A20=MAX($A$20:$AJ$20),1,0)</f>
        <v>0</v>
      </c>
      <c r="B43">
        <f t="shared" ref="B43:AJ43" si="18">IF(B20=MAX($A$20:$AJ$20),1,0)</f>
        <v>0</v>
      </c>
      <c r="C43">
        <f t="shared" si="18"/>
        <v>0</v>
      </c>
      <c r="D43">
        <f t="shared" si="18"/>
        <v>0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8"/>
        <v>0</v>
      </c>
      <c r="V43">
        <f t="shared" si="18"/>
        <v>0</v>
      </c>
      <c r="W43">
        <f t="shared" si="18"/>
        <v>0</v>
      </c>
      <c r="X43">
        <f t="shared" si="18"/>
        <v>0</v>
      </c>
      <c r="Y43">
        <f t="shared" si="18"/>
        <v>0</v>
      </c>
      <c r="Z43">
        <f t="shared" si="18"/>
        <v>0</v>
      </c>
      <c r="AA43">
        <f t="shared" si="18"/>
        <v>1</v>
      </c>
      <c r="AB43">
        <f t="shared" si="18"/>
        <v>0</v>
      </c>
      <c r="AC43">
        <f t="shared" si="18"/>
        <v>0</v>
      </c>
      <c r="AD43">
        <f t="shared" si="18"/>
        <v>0</v>
      </c>
      <c r="AE43">
        <f t="shared" si="18"/>
        <v>0</v>
      </c>
      <c r="AF43">
        <f t="shared" si="18"/>
        <v>0</v>
      </c>
      <c r="AG43">
        <f t="shared" si="18"/>
        <v>0</v>
      </c>
      <c r="AH43">
        <f t="shared" si="18"/>
        <v>0</v>
      </c>
      <c r="AI43">
        <f t="shared" si="18"/>
        <v>0</v>
      </c>
      <c r="AJ43">
        <f t="shared" si="18"/>
        <v>0</v>
      </c>
    </row>
    <row r="44" spans="1:36" x14ac:dyDescent="0.25">
      <c r="A44">
        <f>IF(A21=MAX($A$21:$AJ$21),1,0)</f>
        <v>0</v>
      </c>
      <c r="B44">
        <f t="shared" ref="B44:AJ44" si="19">IF(B21=MAX($A$21:$AJ$21),1,0)</f>
        <v>0</v>
      </c>
      <c r="C44">
        <f t="shared" si="19"/>
        <v>0</v>
      </c>
      <c r="D44">
        <f t="shared" si="19"/>
        <v>0</v>
      </c>
      <c r="E44">
        <f t="shared" si="19"/>
        <v>1</v>
      </c>
      <c r="F44">
        <f t="shared" si="19"/>
        <v>0</v>
      </c>
      <c r="G44">
        <f t="shared" si="19"/>
        <v>0</v>
      </c>
      <c r="H44">
        <f t="shared" si="19"/>
        <v>0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>
        <f t="shared" si="19"/>
        <v>0</v>
      </c>
      <c r="N44">
        <f t="shared" si="19"/>
        <v>0</v>
      </c>
      <c r="O44">
        <f t="shared" si="19"/>
        <v>0</v>
      </c>
      <c r="P44">
        <f t="shared" si="19"/>
        <v>0</v>
      </c>
      <c r="Q44">
        <f t="shared" si="19"/>
        <v>1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0</v>
      </c>
      <c r="W44">
        <f t="shared" si="19"/>
        <v>0</v>
      </c>
      <c r="X44">
        <f t="shared" si="19"/>
        <v>0</v>
      </c>
      <c r="Y44">
        <f t="shared" si="19"/>
        <v>0</v>
      </c>
      <c r="Z44">
        <f t="shared" si="19"/>
        <v>0</v>
      </c>
      <c r="AA44">
        <f t="shared" si="19"/>
        <v>0</v>
      </c>
      <c r="AB44">
        <f t="shared" si="19"/>
        <v>0</v>
      </c>
      <c r="AC44">
        <f t="shared" si="19"/>
        <v>0</v>
      </c>
      <c r="AD44">
        <f t="shared" si="19"/>
        <v>0</v>
      </c>
      <c r="AE44">
        <f t="shared" si="19"/>
        <v>0</v>
      </c>
      <c r="AF44">
        <f t="shared" si="19"/>
        <v>0</v>
      </c>
      <c r="AG44">
        <f t="shared" si="19"/>
        <v>0</v>
      </c>
      <c r="AH44">
        <f t="shared" si="19"/>
        <v>0</v>
      </c>
      <c r="AI44">
        <f t="shared" si="19"/>
        <v>0</v>
      </c>
      <c r="AJ44">
        <f t="shared" si="19"/>
        <v>0</v>
      </c>
    </row>
    <row r="46" spans="1:36" x14ac:dyDescent="0.25">
      <c r="A46" s="2">
        <f>SUM(A25:A44)</f>
        <v>0</v>
      </c>
      <c r="B46" s="2">
        <f t="shared" ref="B46:AJ46" si="20">SUM(B25:B44)</f>
        <v>1</v>
      </c>
      <c r="C46" s="2">
        <f t="shared" si="20"/>
        <v>1</v>
      </c>
      <c r="D46" s="2">
        <f t="shared" si="20"/>
        <v>1</v>
      </c>
      <c r="E46" s="2">
        <f t="shared" si="20"/>
        <v>7</v>
      </c>
      <c r="F46" s="2">
        <f t="shared" si="20"/>
        <v>0</v>
      </c>
      <c r="G46" s="2">
        <f t="shared" si="20"/>
        <v>0</v>
      </c>
      <c r="H46" s="2">
        <f t="shared" si="20"/>
        <v>0</v>
      </c>
      <c r="I46" s="2">
        <f t="shared" si="20"/>
        <v>0</v>
      </c>
      <c r="J46" s="2">
        <f t="shared" si="20"/>
        <v>0</v>
      </c>
      <c r="K46" s="2">
        <f t="shared" si="20"/>
        <v>2</v>
      </c>
      <c r="L46" s="2">
        <f t="shared" si="20"/>
        <v>0</v>
      </c>
      <c r="M46" s="2">
        <f t="shared" si="20"/>
        <v>1</v>
      </c>
      <c r="N46" s="2">
        <f t="shared" si="20"/>
        <v>0</v>
      </c>
      <c r="O46" s="2">
        <f t="shared" si="20"/>
        <v>0</v>
      </c>
      <c r="P46" s="2">
        <f t="shared" si="20"/>
        <v>0</v>
      </c>
      <c r="Q46" s="2">
        <f t="shared" si="20"/>
        <v>1</v>
      </c>
      <c r="R46" s="2">
        <f t="shared" si="20"/>
        <v>0</v>
      </c>
      <c r="S46" s="2">
        <f t="shared" si="20"/>
        <v>0</v>
      </c>
      <c r="T46" s="2">
        <f t="shared" si="20"/>
        <v>0</v>
      </c>
      <c r="U46" s="2">
        <f t="shared" si="20"/>
        <v>0</v>
      </c>
      <c r="V46" s="2">
        <f t="shared" si="20"/>
        <v>0</v>
      </c>
      <c r="W46" s="2">
        <f t="shared" si="20"/>
        <v>0</v>
      </c>
      <c r="X46" s="2">
        <f t="shared" si="20"/>
        <v>0</v>
      </c>
      <c r="Y46" s="2">
        <f t="shared" si="20"/>
        <v>1</v>
      </c>
      <c r="Z46" s="2">
        <f t="shared" si="20"/>
        <v>1</v>
      </c>
      <c r="AA46" s="2">
        <f t="shared" si="20"/>
        <v>7</v>
      </c>
      <c r="AB46" s="2">
        <f t="shared" si="20"/>
        <v>0</v>
      </c>
      <c r="AC46" s="2">
        <f t="shared" si="20"/>
        <v>8</v>
      </c>
      <c r="AD46" s="2">
        <f t="shared" si="20"/>
        <v>0</v>
      </c>
      <c r="AE46" s="2">
        <f t="shared" si="20"/>
        <v>0</v>
      </c>
      <c r="AF46" s="2">
        <f t="shared" si="20"/>
        <v>0</v>
      </c>
      <c r="AG46" s="2">
        <f t="shared" si="20"/>
        <v>0</v>
      </c>
      <c r="AH46" s="2">
        <f t="shared" si="20"/>
        <v>0</v>
      </c>
      <c r="AI46" s="2">
        <f t="shared" si="20"/>
        <v>0</v>
      </c>
      <c r="AJ46" s="2">
        <f t="shared" si="20"/>
        <v>0</v>
      </c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J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J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J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J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J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J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J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J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J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AJ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J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A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J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J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A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F A A B Q S w M E F A A C A A g A + G N r U f J L 9 s i m A A A A + A A A A B I A H A B D b 2 5 m a W c v U G F j a 2 F n Z S 5 4 b W w g o h g A K K A U A A A A A A A A A A A A A A A A A A A A A A A A A A A A h Y 8 x D o I w G E a v Q r r T F s R A y E 8 Z W C W a m B j X p l R o h G J o s d z N w S N 5 B U k U d X P 8 X t 7 w v s f t D v n U t d 5 V D k b 1 O k M B p s i T W v S V 0 n W G R n v y E 5 Q z 2 H F x 5 r X 0 Z l m b d D J V h h p r L y k h z j n s V r g f a h J S G p B j u d m L R n Y c f W T 1 X / a V N p Z r I R G D w y u G h T h O 8 D q O K I 6 S A M i C o V T 6 q 4 R z M a Z A f i A U Y 2 v H Q T J p / G I L Z J l A 3 i / Y E 1 B L A w Q U A A I A C A D 4 Y 2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G N r U V x j l v D 8 A Q A A u R U A A B M A H A B G b 3 J t d W x h c y 9 T Z W N 0 a W 9 u M S 5 t I K I Y A C i g F A A A A A A A A A A A A A A A A A A A A A A A A A A A A O 3 U Q W v b M B Q H 8 H s g 3 0 G 4 l w R c k 2 Z d K C s + Z E n G N s b S J e 6 p H k a x X 9 N X Z C k 8 K Y G 0 9 L t P I Y X u o A e 7 D E q Q L 5 a e J f H z M / 5 b q B 0 a L Z b H + 8 V 1 t 9 P t 2 A d J 0 I i z h M B u l b O V A r 1 2 D x V J 3 Z i 2 G g 4 G 1 U A M E 5 E L B a 7 b E f 6 a E 6 5 B + 8 r E 7 r K p q b c t a N f 7 g g q y i d H O T 2 w v m X w q b y 2 Q L R 9 V T a a c a 5 g S 7 k C c i 1 v t 7 2 S x k Y 1 o Q P y Q Y o H m U Z a T 8 e J m V o z F d C a K x f j z + P u 8 t I 6 k g z W C r S S t 0 M 9 o X z W 7 e w T V l K / g 8 y O 4 Z P 3 8 k 2 q Q D b P a 7 p J + e j c F h S 0 6 o D y 5 T l I x M W r b a p t / G K V i p m v T o F 7 n F 8 O P w 1 T 8 2 h o H S 7 d X k L 8 N s 5 9 G w + 9 + e u z Q W e L 3 y B U 8 y c Z Y s S H T m h 3 6 4 a G N h V z 5 5 T e H m o O v I B v f i 9 6 x p a m 4 e 6 2 P l V r W U k m y u a P t 3 w c X u D G i l u 0 K / d l v 5 x X + r e y 9 o f Y I L / Y b s D 2 W k T 4 / J 9 Z / C j 8 S 3 7 Q b X W a H D S + p O J Y p X E Z m N V M 3 z P J A n c I W C l s o b C H G Q m E L M R Y M W z B s w b A F G Q u G L c j 1 h c E Q o y G G Q 5 y H G B B x I h M G m b D H h D m G 0 Z g w x n D d Y T D E a I j h E O c h B k Q h 0 U u / 2 0 E d / k 3 / P W k v T z Z p L 2 P S x q S N S R u T 9 p 0 k 7 e h k k 3 Y U k z Y m b U z a m L T v J G m v T j Z p r 2 L S x q S N S R u T 9 v 8 m 7 R 9 Q S w E C L Q A U A A I A C A D 4 Y 2 t R 8 k v 2 y K Y A A A D 4 A A A A E g A A A A A A A A A A A A A A A A A A A A A A Q 2 9 u Z m l n L 1 B h Y 2 t h Z 2 U u e G 1 s U E s B A i 0 A F A A C A A g A + G N r U Q / K 6 a u k A A A A 6 Q A A A B M A A A A A A A A A A A A A A A A A 8 g A A A F t D b 2 5 0 Z W 5 0 X 1 R 5 c G V z X S 5 4 b W x Q S w E C L Q A U A A I A C A D 4 Y 2 t R X G O W 8 P w B A A C 5 F Q A A E w A A A A A A A A A A A A A A A A D j A Q A A R m 9 y b X V s Y X M v U 2 V j d G l v b j E u b V B L B Q Y A A A A A A w A D A M I A A A A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f Q A A A A A A A M d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I w M F 8 w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b G V u Z 3 R o X 3 J h b m R v b V 8 y M D B f M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E 3 O j M w O j I 4 L j E 2 N z Q w M T d a I i A v P j x F b n R y e S B U e X B l P S J G a W x s Q 2 9 s d W 1 u V H l w Z X M i I F Z h b H V l P S J z Q X d N R E F 3 T U R B d 0 1 E Q X d N R E F 3 T U R B d 0 1 E Q X d N R E F 3 T U R B d 0 1 E Q X d N R E F 3 T U R B d 0 1 E I i A v P j x F b n R y e S B U e X B l P S J G a W x s Q 2 9 s d W 1 u T m F t Z X M i I F Z h b H V l P S J z W y Z x d W 9 0 O 3 M g L S B z J n F 1 b 3 Q 7 L C Z x d W 9 0 O 3 M g L S B y J n F 1 b 3 Q 7 L C Z x d W 9 0 O 3 M g L S B p J n F 1 b 3 Q 7 L C Z x d W 9 0 O 3 M g L S B y a S Z x d W 9 0 O y w m c X V v d D t z I C 0 g b y Z x d W 9 0 O y w m c X V v d D t z I C 0 g c m 8 m c X V v d D s s J n F 1 b 3 Q 7 c i A t I H M m c X V v d D s s J n F 1 b 3 Q 7 c i A t I H I m c X V v d D s s J n F 1 b 3 Q 7 c i A t I G k m c X V v d D s s J n F 1 b 3 Q 7 c i A t I H J p J n F 1 b 3 Q 7 L C Z x d W 9 0 O 3 I g L S B v J n F 1 b 3 Q 7 L C Z x d W 9 0 O 3 I g L S B y b y Z x d W 9 0 O y w m c X V v d D t p I C 0 g c y Z x d W 9 0 O y w m c X V v d D t p I C 0 g c i Z x d W 9 0 O y w m c X V v d D t p I C 0 g a S Z x d W 9 0 O y w m c X V v d D t p I C 0 g c m k m c X V v d D s s J n F 1 b 3 Q 7 a S A t I G 8 m c X V v d D s s J n F 1 b 3 Q 7 a S A t I H J v J n F 1 b 3 Q 7 L C Z x d W 9 0 O 3 J p I C 0 g c y Z x d W 9 0 O y w m c X V v d D t y a S A t I H I m c X V v d D s s J n F 1 b 3 Q 7 c m k g L S B p J n F 1 b 3 Q 7 L C Z x d W 9 0 O 3 J p I C 0 g c m k m c X V v d D s s J n F 1 b 3 Q 7 c m k g L S B v J n F 1 b 3 Q 7 L C Z x d W 9 0 O 3 J p I C 0 g c m 8 m c X V v d D s s J n F 1 b 3 Q 7 b y A t I H M m c X V v d D s s J n F 1 b 3 Q 7 b y A t I H I m c X V v d D s s J n F 1 b 3 Q 7 b y A t I G k m c X V v d D s s J n F 1 b 3 Q 7 b y A t I H J p J n F 1 b 3 Q 7 L C Z x d W 9 0 O 2 8 g L S B v J n F 1 b 3 Q 7 L C Z x d W 9 0 O 2 8 g L S B y b y Z x d W 9 0 O y w m c X V v d D t y b y A t I H M m c X V v d D s s J n F 1 b 3 Q 7 c m 8 g L S B y J n F 1 b 3 Q 7 L C Z x d W 9 0 O 3 J v I C 0 g a S Z x d W 9 0 O y w m c X V v d D t y b y A t I H J p J n F 1 b 3 Q 7 L C Z x d W 9 0 O 3 J v I C 0 g b y Z x d W 9 0 O y w m c X V v d D t y b y A t I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b G V u Z 3 R o X 3 J h b m R v b V 8 y M D B f M C A y L 1 R p c G 8 g Y 2 F t Y m l h Z G 8 u e 3 M g L S B z L D B 9 J n F 1 b 3 Q 7 L C Z x d W 9 0 O 1 N l Y 3 R p b 2 4 x L 3 J l c 3 V s d H N f b G V u Z 3 R o X 3 J h b m R v b V 8 y M D B f M C A y L 1 R p c G 8 g Y 2 F t Y m l h Z G 8 u e 3 M g L S B y L D F 9 J n F 1 b 3 Q 7 L C Z x d W 9 0 O 1 N l Y 3 R p b 2 4 x L 3 J l c 3 V s d H N f b G V u Z 3 R o X 3 J h b m R v b V 8 y M D B f M C A y L 1 R p c G 8 g Y 2 F t Y m l h Z G 8 u e 3 M g L S B p L D J 9 J n F 1 b 3 Q 7 L C Z x d W 9 0 O 1 N l Y 3 R p b 2 4 x L 3 J l c 3 V s d H N f b G V u Z 3 R o X 3 J h b m R v b V 8 y M D B f M C A y L 1 R p c G 8 g Y 2 F t Y m l h Z G 8 u e 3 M g L S B y a S w z f S Z x d W 9 0 O y w m c X V v d D t T Z W N 0 a W 9 u M S 9 y Z X N 1 b H R z X 2 x l b m d 0 a F 9 y Y W 5 k b 2 1 f M j A w X z A g M i 9 U a X B v I G N h b W J p Y W R v L n t z I C 0 g b y w 0 f S Z x d W 9 0 O y w m c X V v d D t T Z W N 0 a W 9 u M S 9 y Z X N 1 b H R z X 2 x l b m d 0 a F 9 y Y W 5 k b 2 1 f M j A w X z A g M i 9 U a X B v I G N h b W J p Y W R v L n t z I C 0 g c m 8 s N X 0 m c X V v d D s s J n F 1 b 3 Q 7 U 2 V j d G l v b j E v c m V z d W x 0 c 1 9 s Z W 5 n d G h f c m F u Z G 9 t X z I w M F 8 w I D I v V G l w b y B j Y W 1 i a W F k b y 5 7 c i A t I H M s N n 0 m c X V v d D s s J n F 1 b 3 Q 7 U 2 V j d G l v b j E v c m V z d W x 0 c 1 9 s Z W 5 n d G h f c m F u Z G 9 t X z I w M F 8 w I D I v V G l w b y B j Y W 1 i a W F k b y 5 7 c i A t I H I s N 3 0 m c X V v d D s s J n F 1 b 3 Q 7 U 2 V j d G l v b j E v c m V z d W x 0 c 1 9 s Z W 5 n d G h f c m F u Z G 9 t X z I w M F 8 w I D I v V G l w b y B j Y W 1 i a W F k b y 5 7 c i A t I G k s O H 0 m c X V v d D s s J n F 1 b 3 Q 7 U 2 V j d G l v b j E v c m V z d W x 0 c 1 9 s Z W 5 n d G h f c m F u Z G 9 t X z I w M F 8 w I D I v V G l w b y B j Y W 1 i a W F k b y 5 7 c i A t I H J p L D l 9 J n F 1 b 3 Q 7 L C Z x d W 9 0 O 1 N l Y 3 R p b 2 4 x L 3 J l c 3 V s d H N f b G V u Z 3 R o X 3 J h b m R v b V 8 y M D B f M C A y L 1 R p c G 8 g Y 2 F t Y m l h Z G 8 u e 3 I g L S B v L D E w f S Z x d W 9 0 O y w m c X V v d D t T Z W N 0 a W 9 u M S 9 y Z X N 1 b H R z X 2 x l b m d 0 a F 9 y Y W 5 k b 2 1 f M j A w X z A g M i 9 U a X B v I G N h b W J p Y W R v L n t y I C 0 g c m 8 s M T F 9 J n F 1 b 3 Q 7 L C Z x d W 9 0 O 1 N l Y 3 R p b 2 4 x L 3 J l c 3 V s d H N f b G V u Z 3 R o X 3 J h b m R v b V 8 y M D B f M C A y L 1 R p c G 8 g Y 2 F t Y m l h Z G 8 u e 2 k g L S B z L D E y f S Z x d W 9 0 O y w m c X V v d D t T Z W N 0 a W 9 u M S 9 y Z X N 1 b H R z X 2 x l b m d 0 a F 9 y Y W 5 k b 2 1 f M j A w X z A g M i 9 U a X B v I G N h b W J p Y W R v L n t p I C 0 g c i w x M 3 0 m c X V v d D s s J n F 1 b 3 Q 7 U 2 V j d G l v b j E v c m V z d W x 0 c 1 9 s Z W 5 n d G h f c m F u Z G 9 t X z I w M F 8 w I D I v V G l w b y B j Y W 1 i a W F k b y 5 7 a S A t I G k s M T R 9 J n F 1 b 3 Q 7 L C Z x d W 9 0 O 1 N l Y 3 R p b 2 4 x L 3 J l c 3 V s d H N f b G V u Z 3 R o X 3 J h b m R v b V 8 y M D B f M C A y L 1 R p c G 8 g Y 2 F t Y m l h Z G 8 u e 2 k g L S B y a S w x N X 0 m c X V v d D s s J n F 1 b 3 Q 7 U 2 V j d G l v b j E v c m V z d W x 0 c 1 9 s Z W 5 n d G h f c m F u Z G 9 t X z I w M F 8 w I D I v V G l w b y B j Y W 1 i a W F k b y 5 7 a S A t I G 8 s M T Z 9 J n F 1 b 3 Q 7 L C Z x d W 9 0 O 1 N l Y 3 R p b 2 4 x L 3 J l c 3 V s d H N f b G V u Z 3 R o X 3 J h b m R v b V 8 y M D B f M C A y L 1 R p c G 8 g Y 2 F t Y m l h Z G 8 u e 2 k g L S B y b y w x N 3 0 m c X V v d D s s J n F 1 b 3 Q 7 U 2 V j d G l v b j E v c m V z d W x 0 c 1 9 s Z W 5 n d G h f c m F u Z G 9 t X z I w M F 8 w I D I v V G l w b y B j Y W 1 i a W F k b y 5 7 c m k g L S B z L D E 4 f S Z x d W 9 0 O y w m c X V v d D t T Z W N 0 a W 9 u M S 9 y Z X N 1 b H R z X 2 x l b m d 0 a F 9 y Y W 5 k b 2 1 f M j A w X z A g M i 9 U a X B v I G N h b W J p Y W R v L n t y a S A t I H I s M T l 9 J n F 1 b 3 Q 7 L C Z x d W 9 0 O 1 N l Y 3 R p b 2 4 x L 3 J l c 3 V s d H N f b G V u Z 3 R o X 3 J h b m R v b V 8 y M D B f M C A y L 1 R p c G 8 g Y 2 F t Y m l h Z G 8 u e 3 J p I C 0 g a S w y M H 0 m c X V v d D s s J n F 1 b 3 Q 7 U 2 V j d G l v b j E v c m V z d W x 0 c 1 9 s Z W 5 n d G h f c m F u Z G 9 t X z I w M F 8 w I D I v V G l w b y B j Y W 1 i a W F k b y 5 7 c m k g L S B y a S w y M X 0 m c X V v d D s s J n F 1 b 3 Q 7 U 2 V j d G l v b j E v c m V z d W x 0 c 1 9 s Z W 5 n d G h f c m F u Z G 9 t X z I w M F 8 w I D I v V G l w b y B j Y W 1 i a W F k b y 5 7 c m k g L S B v L D I y f S Z x d W 9 0 O y w m c X V v d D t T Z W N 0 a W 9 u M S 9 y Z X N 1 b H R z X 2 x l b m d 0 a F 9 y Y W 5 k b 2 1 f M j A w X z A g M i 9 U a X B v I G N h b W J p Y W R v L n t y a S A t I H J v L D I z f S Z x d W 9 0 O y w m c X V v d D t T Z W N 0 a W 9 u M S 9 y Z X N 1 b H R z X 2 x l b m d 0 a F 9 y Y W 5 k b 2 1 f M j A w X z A g M i 9 U a X B v I G N h b W J p Y W R v L n t v I C 0 g c y w y N H 0 m c X V v d D s s J n F 1 b 3 Q 7 U 2 V j d G l v b j E v c m V z d W x 0 c 1 9 s Z W 5 n d G h f c m F u Z G 9 t X z I w M F 8 w I D I v V G l w b y B j Y W 1 i a W F k b y 5 7 b y A t I H I s M j V 9 J n F 1 b 3 Q 7 L C Z x d W 9 0 O 1 N l Y 3 R p b 2 4 x L 3 J l c 3 V s d H N f b G V u Z 3 R o X 3 J h b m R v b V 8 y M D B f M C A y L 1 R p c G 8 g Y 2 F t Y m l h Z G 8 u e 2 8 g L S B p L D I 2 f S Z x d W 9 0 O y w m c X V v d D t T Z W N 0 a W 9 u M S 9 y Z X N 1 b H R z X 2 x l b m d 0 a F 9 y Y W 5 k b 2 1 f M j A w X z A g M i 9 U a X B v I G N h b W J p Y W R v L n t v I C 0 g c m k s M j d 9 J n F 1 b 3 Q 7 L C Z x d W 9 0 O 1 N l Y 3 R p b 2 4 x L 3 J l c 3 V s d H N f b G V u Z 3 R o X 3 J h b m R v b V 8 y M D B f M C A y L 1 R p c G 8 g Y 2 F t Y m l h Z G 8 u e 2 8 g L S B v L D I 4 f S Z x d W 9 0 O y w m c X V v d D t T Z W N 0 a W 9 u M S 9 y Z X N 1 b H R z X 2 x l b m d 0 a F 9 y Y W 5 k b 2 1 f M j A w X z A g M i 9 U a X B v I G N h b W J p Y W R v L n t v I C 0 g c m 8 s M j l 9 J n F 1 b 3 Q 7 L C Z x d W 9 0 O 1 N l Y 3 R p b 2 4 x L 3 J l c 3 V s d H N f b G V u Z 3 R o X 3 J h b m R v b V 8 y M D B f M C A y L 1 R p c G 8 g Y 2 F t Y m l h Z G 8 u e 3 J v I C 0 g c y w z M H 0 m c X V v d D s s J n F 1 b 3 Q 7 U 2 V j d G l v b j E v c m V z d W x 0 c 1 9 s Z W 5 n d G h f c m F u Z G 9 t X z I w M F 8 w I D I v V G l w b y B j Y W 1 i a W F k b y 5 7 c m 8 g L S B y L D M x f S Z x d W 9 0 O y w m c X V v d D t T Z W N 0 a W 9 u M S 9 y Z X N 1 b H R z X 2 x l b m d 0 a F 9 y Y W 5 k b 2 1 f M j A w X z A g M i 9 U a X B v I G N h b W J p Y W R v L n t y b y A t I G k s M z J 9 J n F 1 b 3 Q 7 L C Z x d W 9 0 O 1 N l Y 3 R p b 2 4 x L 3 J l c 3 V s d H N f b G V u Z 3 R o X 3 J h b m R v b V 8 y M D B f M C A y L 1 R p c G 8 g Y 2 F t Y m l h Z G 8 u e 3 J v I C 0 g c m k s M z N 9 J n F 1 b 3 Q 7 L C Z x d W 9 0 O 1 N l Y 3 R p b 2 4 x L 3 J l c 3 V s d H N f b G V u Z 3 R o X 3 J h b m R v b V 8 y M D B f M C A y L 1 R p c G 8 g Y 2 F t Y m l h Z G 8 u e 3 J v I C 0 g b y w z N H 0 m c X V v d D s s J n F 1 b 3 Q 7 U 2 V j d G l v b j E v c m V z d W x 0 c 1 9 s Z W 5 n d G h f c m F u Z G 9 t X z I w M F 8 w I D I v V G l w b y B j Y W 1 i a W F k b y 5 7 c m 8 g L S B y b y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3 J l c 3 V s d H N f b G V u Z 3 R o X 3 J h b m R v b V 8 y M D B f M C A y L 1 R p c G 8 g Y 2 F t Y m l h Z G 8 u e 3 M g L S B z L D B 9 J n F 1 b 3 Q 7 L C Z x d W 9 0 O 1 N l Y 3 R p b 2 4 x L 3 J l c 3 V s d H N f b G V u Z 3 R o X 3 J h b m R v b V 8 y M D B f M C A y L 1 R p c G 8 g Y 2 F t Y m l h Z G 8 u e 3 M g L S B y L D F 9 J n F 1 b 3 Q 7 L C Z x d W 9 0 O 1 N l Y 3 R p b 2 4 x L 3 J l c 3 V s d H N f b G V u Z 3 R o X 3 J h b m R v b V 8 y M D B f M C A y L 1 R p c G 8 g Y 2 F t Y m l h Z G 8 u e 3 M g L S B p L D J 9 J n F 1 b 3 Q 7 L C Z x d W 9 0 O 1 N l Y 3 R p b 2 4 x L 3 J l c 3 V s d H N f b G V u Z 3 R o X 3 J h b m R v b V 8 y M D B f M C A y L 1 R p c G 8 g Y 2 F t Y m l h Z G 8 u e 3 M g L S B y a S w z f S Z x d W 9 0 O y w m c X V v d D t T Z W N 0 a W 9 u M S 9 y Z X N 1 b H R z X 2 x l b m d 0 a F 9 y Y W 5 k b 2 1 f M j A w X z A g M i 9 U a X B v I G N h b W J p Y W R v L n t z I C 0 g b y w 0 f S Z x d W 9 0 O y w m c X V v d D t T Z W N 0 a W 9 u M S 9 y Z X N 1 b H R z X 2 x l b m d 0 a F 9 y Y W 5 k b 2 1 f M j A w X z A g M i 9 U a X B v I G N h b W J p Y W R v L n t z I C 0 g c m 8 s N X 0 m c X V v d D s s J n F 1 b 3 Q 7 U 2 V j d G l v b j E v c m V z d W x 0 c 1 9 s Z W 5 n d G h f c m F u Z G 9 t X z I w M F 8 w I D I v V G l w b y B j Y W 1 i a W F k b y 5 7 c i A t I H M s N n 0 m c X V v d D s s J n F 1 b 3 Q 7 U 2 V j d G l v b j E v c m V z d W x 0 c 1 9 s Z W 5 n d G h f c m F u Z G 9 t X z I w M F 8 w I D I v V G l w b y B j Y W 1 i a W F k b y 5 7 c i A t I H I s N 3 0 m c X V v d D s s J n F 1 b 3 Q 7 U 2 V j d G l v b j E v c m V z d W x 0 c 1 9 s Z W 5 n d G h f c m F u Z G 9 t X z I w M F 8 w I D I v V G l w b y B j Y W 1 i a W F k b y 5 7 c i A t I G k s O H 0 m c X V v d D s s J n F 1 b 3 Q 7 U 2 V j d G l v b j E v c m V z d W x 0 c 1 9 s Z W 5 n d G h f c m F u Z G 9 t X z I w M F 8 w I D I v V G l w b y B j Y W 1 i a W F k b y 5 7 c i A t I H J p L D l 9 J n F 1 b 3 Q 7 L C Z x d W 9 0 O 1 N l Y 3 R p b 2 4 x L 3 J l c 3 V s d H N f b G V u Z 3 R o X 3 J h b m R v b V 8 y M D B f M C A y L 1 R p c G 8 g Y 2 F t Y m l h Z G 8 u e 3 I g L S B v L D E w f S Z x d W 9 0 O y w m c X V v d D t T Z W N 0 a W 9 u M S 9 y Z X N 1 b H R z X 2 x l b m d 0 a F 9 y Y W 5 k b 2 1 f M j A w X z A g M i 9 U a X B v I G N h b W J p Y W R v L n t y I C 0 g c m 8 s M T F 9 J n F 1 b 3 Q 7 L C Z x d W 9 0 O 1 N l Y 3 R p b 2 4 x L 3 J l c 3 V s d H N f b G V u Z 3 R o X 3 J h b m R v b V 8 y M D B f M C A y L 1 R p c G 8 g Y 2 F t Y m l h Z G 8 u e 2 k g L S B z L D E y f S Z x d W 9 0 O y w m c X V v d D t T Z W N 0 a W 9 u M S 9 y Z X N 1 b H R z X 2 x l b m d 0 a F 9 y Y W 5 k b 2 1 f M j A w X z A g M i 9 U a X B v I G N h b W J p Y W R v L n t p I C 0 g c i w x M 3 0 m c X V v d D s s J n F 1 b 3 Q 7 U 2 V j d G l v b j E v c m V z d W x 0 c 1 9 s Z W 5 n d G h f c m F u Z G 9 t X z I w M F 8 w I D I v V G l w b y B j Y W 1 i a W F k b y 5 7 a S A t I G k s M T R 9 J n F 1 b 3 Q 7 L C Z x d W 9 0 O 1 N l Y 3 R p b 2 4 x L 3 J l c 3 V s d H N f b G V u Z 3 R o X 3 J h b m R v b V 8 y M D B f M C A y L 1 R p c G 8 g Y 2 F t Y m l h Z G 8 u e 2 k g L S B y a S w x N X 0 m c X V v d D s s J n F 1 b 3 Q 7 U 2 V j d G l v b j E v c m V z d W x 0 c 1 9 s Z W 5 n d G h f c m F u Z G 9 t X z I w M F 8 w I D I v V G l w b y B j Y W 1 i a W F k b y 5 7 a S A t I G 8 s M T Z 9 J n F 1 b 3 Q 7 L C Z x d W 9 0 O 1 N l Y 3 R p b 2 4 x L 3 J l c 3 V s d H N f b G V u Z 3 R o X 3 J h b m R v b V 8 y M D B f M C A y L 1 R p c G 8 g Y 2 F t Y m l h Z G 8 u e 2 k g L S B y b y w x N 3 0 m c X V v d D s s J n F 1 b 3 Q 7 U 2 V j d G l v b j E v c m V z d W x 0 c 1 9 s Z W 5 n d G h f c m F u Z G 9 t X z I w M F 8 w I D I v V G l w b y B j Y W 1 i a W F k b y 5 7 c m k g L S B z L D E 4 f S Z x d W 9 0 O y w m c X V v d D t T Z W N 0 a W 9 u M S 9 y Z X N 1 b H R z X 2 x l b m d 0 a F 9 y Y W 5 k b 2 1 f M j A w X z A g M i 9 U a X B v I G N h b W J p Y W R v L n t y a S A t I H I s M T l 9 J n F 1 b 3 Q 7 L C Z x d W 9 0 O 1 N l Y 3 R p b 2 4 x L 3 J l c 3 V s d H N f b G V u Z 3 R o X 3 J h b m R v b V 8 y M D B f M C A y L 1 R p c G 8 g Y 2 F t Y m l h Z G 8 u e 3 J p I C 0 g a S w y M H 0 m c X V v d D s s J n F 1 b 3 Q 7 U 2 V j d G l v b j E v c m V z d W x 0 c 1 9 s Z W 5 n d G h f c m F u Z G 9 t X z I w M F 8 w I D I v V G l w b y B j Y W 1 i a W F k b y 5 7 c m k g L S B y a S w y M X 0 m c X V v d D s s J n F 1 b 3 Q 7 U 2 V j d G l v b j E v c m V z d W x 0 c 1 9 s Z W 5 n d G h f c m F u Z G 9 t X z I w M F 8 w I D I v V G l w b y B j Y W 1 i a W F k b y 5 7 c m k g L S B v L D I y f S Z x d W 9 0 O y w m c X V v d D t T Z W N 0 a W 9 u M S 9 y Z X N 1 b H R z X 2 x l b m d 0 a F 9 y Y W 5 k b 2 1 f M j A w X z A g M i 9 U a X B v I G N h b W J p Y W R v L n t y a S A t I H J v L D I z f S Z x d W 9 0 O y w m c X V v d D t T Z W N 0 a W 9 u M S 9 y Z X N 1 b H R z X 2 x l b m d 0 a F 9 y Y W 5 k b 2 1 f M j A w X z A g M i 9 U a X B v I G N h b W J p Y W R v L n t v I C 0 g c y w y N H 0 m c X V v d D s s J n F 1 b 3 Q 7 U 2 V j d G l v b j E v c m V z d W x 0 c 1 9 s Z W 5 n d G h f c m F u Z G 9 t X z I w M F 8 w I D I v V G l w b y B j Y W 1 i a W F k b y 5 7 b y A t I H I s M j V 9 J n F 1 b 3 Q 7 L C Z x d W 9 0 O 1 N l Y 3 R p b 2 4 x L 3 J l c 3 V s d H N f b G V u Z 3 R o X 3 J h b m R v b V 8 y M D B f M C A y L 1 R p c G 8 g Y 2 F t Y m l h Z G 8 u e 2 8 g L S B p L D I 2 f S Z x d W 9 0 O y w m c X V v d D t T Z W N 0 a W 9 u M S 9 y Z X N 1 b H R z X 2 x l b m d 0 a F 9 y Y W 5 k b 2 1 f M j A w X z A g M i 9 U a X B v I G N h b W J p Y W R v L n t v I C 0 g c m k s M j d 9 J n F 1 b 3 Q 7 L C Z x d W 9 0 O 1 N l Y 3 R p b 2 4 x L 3 J l c 3 V s d H N f b G V u Z 3 R o X 3 J h b m R v b V 8 y M D B f M C A y L 1 R p c G 8 g Y 2 F t Y m l h Z G 8 u e 2 8 g L S B v L D I 4 f S Z x d W 9 0 O y w m c X V v d D t T Z W N 0 a W 9 u M S 9 y Z X N 1 b H R z X 2 x l b m d 0 a F 9 y Y W 5 k b 2 1 f M j A w X z A g M i 9 U a X B v I G N h b W J p Y W R v L n t v I C 0 g c m 8 s M j l 9 J n F 1 b 3 Q 7 L C Z x d W 9 0 O 1 N l Y 3 R p b 2 4 x L 3 J l c 3 V s d H N f b G V u Z 3 R o X 3 J h b m R v b V 8 y M D B f M C A y L 1 R p c G 8 g Y 2 F t Y m l h Z G 8 u e 3 J v I C 0 g c y w z M H 0 m c X V v d D s s J n F 1 b 3 Q 7 U 2 V j d G l v b j E v c m V z d W x 0 c 1 9 s Z W 5 n d G h f c m F u Z G 9 t X z I w M F 8 w I D I v V G l w b y B j Y W 1 i a W F k b y 5 7 c m 8 g L S B y L D M x f S Z x d W 9 0 O y w m c X V v d D t T Z W N 0 a W 9 u M S 9 y Z X N 1 b H R z X 2 x l b m d 0 a F 9 y Y W 5 k b 2 1 f M j A w X z A g M i 9 U a X B v I G N h b W J p Y W R v L n t y b y A t I G k s M z J 9 J n F 1 b 3 Q 7 L C Z x d W 9 0 O 1 N l Y 3 R p b 2 4 x L 3 J l c 3 V s d H N f b G V u Z 3 R o X 3 J h b m R v b V 8 y M D B f M C A y L 1 R p c G 8 g Y 2 F t Y m l h Z G 8 u e 3 J v I C 0 g c m k s M z N 9 J n F 1 b 3 Q 7 L C Z x d W 9 0 O 1 N l Y 3 R p b 2 4 x L 3 J l c 3 V s d H N f b G V u Z 3 R o X 3 J h b m R v b V 8 y M D B f M C A y L 1 R p c G 8 g Y 2 F t Y m l h Z G 8 u e 3 J v I C 0 g b y w z N H 0 m c X V v d D s s J n F 1 b 3 Q 7 U 2 V j d G l v b j E v c m V z d W x 0 c 1 9 s Z W 5 n d G h f c m F u Z G 9 t X z I w M F 8 w I D I v V G l w b y B j Y W 1 i a W F k b y 5 7 c m 8 g L S B y b y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b G V u Z 3 R o X 3 J h b m R v b V 8 y M D B f M C U y M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I w M F 8 w J T I w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l b m d 0 a F 9 y Y W 5 k b 2 1 f M j A w X z A l M j A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V u Z 3 R o X 3 J h b m R v b V 8 y M D B f M C U y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2 x l b m d 0 a F 9 y Y W 5 k b 2 1 f M j A w X z B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V Q x N z o z M D o 1 N S 4 5 N D U 4 M T A 3 W i I g L z 4 8 R W 5 0 c n k g V H l w Z T 0 i R m l s b E N v b H V t b l R 5 c G V z I i B W Y W x 1 Z T 0 i c 0 F 3 T U R B d 0 1 E Q X d N R E F 3 T U R B d 0 1 E Q X d N R E F 3 T U R B d 0 1 E Q X d N R E F 3 T U R B d 0 1 E Q X d N R C I g L z 4 8 R W 5 0 c n k g V H l w Z T 0 i R m l s b E N v b H V t b k 5 h b W V z I i B W Y W x 1 Z T 0 i c 1 s m c X V v d D t z I C 0 g c y Z x d W 9 0 O y w m c X V v d D t z I C 0 g c i Z x d W 9 0 O y w m c X V v d D t z I C 0 g a S Z x d W 9 0 O y w m c X V v d D t z I C 0 g c m k m c X V v d D s s J n F 1 b 3 Q 7 c y A t I G 8 m c X V v d D s s J n F 1 b 3 Q 7 c y A t I H J v J n F 1 b 3 Q 7 L C Z x d W 9 0 O 3 I g L S B z J n F 1 b 3 Q 7 L C Z x d W 9 0 O 3 I g L S B y J n F 1 b 3 Q 7 L C Z x d W 9 0 O 3 I g L S B p J n F 1 b 3 Q 7 L C Z x d W 9 0 O 3 I g L S B y a S Z x d W 9 0 O y w m c X V v d D t y I C 0 g b y Z x d W 9 0 O y w m c X V v d D t y I C 0 g c m 8 m c X V v d D s s J n F 1 b 3 Q 7 a S A t I H M m c X V v d D s s J n F 1 b 3 Q 7 a S A t I H I m c X V v d D s s J n F 1 b 3 Q 7 a S A t I G k m c X V v d D s s J n F 1 b 3 Q 7 a S A t I H J p J n F 1 b 3 Q 7 L C Z x d W 9 0 O 2 k g L S B v J n F 1 b 3 Q 7 L C Z x d W 9 0 O 2 k g L S B y b y Z x d W 9 0 O y w m c X V v d D t y a S A t I H M m c X V v d D s s J n F 1 b 3 Q 7 c m k g L S B y J n F 1 b 3 Q 7 L C Z x d W 9 0 O 3 J p I C 0 g a S Z x d W 9 0 O y w m c X V v d D t y a S A t I H J p J n F 1 b 3 Q 7 L C Z x d W 9 0 O 3 J p I C 0 g b y Z x d W 9 0 O y w m c X V v d D t y a S A t I H J v J n F 1 b 3 Q 7 L C Z x d W 9 0 O 2 8 g L S B z J n F 1 b 3 Q 7 L C Z x d W 9 0 O 2 8 g L S B y J n F 1 b 3 Q 7 L C Z x d W 9 0 O 2 8 g L S B p J n F 1 b 3 Q 7 L C Z x d W 9 0 O 2 8 g L S B y a S Z x d W 9 0 O y w m c X V v d D t v I C 0 g b y Z x d W 9 0 O y w m c X V v d D t v I C 0 g c m 8 m c X V v d D s s J n F 1 b 3 Q 7 c m 8 g L S B z J n F 1 b 3 Q 7 L C Z x d W 9 0 O 3 J v I C 0 g c i Z x d W 9 0 O y w m c X V v d D t y b y A t I G k m c X V v d D s s J n F 1 b 3 Q 7 c m 8 g L S B y a S Z x d W 9 0 O y w m c X V v d D t y b y A t I G 8 m c X V v d D s s J n F 1 b 3 Q 7 c m 8 g L S B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x l b m d 0 a F 9 y Y W 5 k b 2 1 f M j A w X z A g N C 9 U a X B v I G N h b W J p Y W R v L n t z I C 0 g c y w w f S Z x d W 9 0 O y w m c X V v d D t T Z W N 0 a W 9 u M S 9 y Z X N 1 b H R z X 2 x l b m d 0 a F 9 y Y W 5 k b 2 1 f M j A w X z A g N C 9 U a X B v I G N h b W J p Y W R v L n t z I C 0 g c i w x f S Z x d W 9 0 O y w m c X V v d D t T Z W N 0 a W 9 u M S 9 y Z X N 1 b H R z X 2 x l b m d 0 a F 9 y Y W 5 k b 2 1 f M j A w X z A g N C 9 U a X B v I G N h b W J p Y W R v L n t z I C 0 g a S w y f S Z x d W 9 0 O y w m c X V v d D t T Z W N 0 a W 9 u M S 9 y Z X N 1 b H R z X 2 x l b m d 0 a F 9 y Y W 5 k b 2 1 f M j A w X z A g N C 9 U a X B v I G N h b W J p Y W R v L n t z I C 0 g c m k s M 3 0 m c X V v d D s s J n F 1 b 3 Q 7 U 2 V j d G l v b j E v c m V z d W x 0 c 1 9 s Z W 5 n d G h f c m F u Z G 9 t X z I w M F 8 w I D Q v V G l w b y B j Y W 1 i a W F k b y 5 7 c y A t I G 8 s N H 0 m c X V v d D s s J n F 1 b 3 Q 7 U 2 V j d G l v b j E v c m V z d W x 0 c 1 9 s Z W 5 n d G h f c m F u Z G 9 t X z I w M F 8 w I D Q v V G l w b y B j Y W 1 i a W F k b y 5 7 c y A t I H J v L D V 9 J n F 1 b 3 Q 7 L C Z x d W 9 0 O 1 N l Y 3 R p b 2 4 x L 3 J l c 3 V s d H N f b G V u Z 3 R o X 3 J h b m R v b V 8 y M D B f M C A 0 L 1 R p c G 8 g Y 2 F t Y m l h Z G 8 u e 3 I g L S B z L D Z 9 J n F 1 b 3 Q 7 L C Z x d W 9 0 O 1 N l Y 3 R p b 2 4 x L 3 J l c 3 V s d H N f b G V u Z 3 R o X 3 J h b m R v b V 8 y M D B f M C A 0 L 1 R p c G 8 g Y 2 F t Y m l h Z G 8 u e 3 I g L S B y L D d 9 J n F 1 b 3 Q 7 L C Z x d W 9 0 O 1 N l Y 3 R p b 2 4 x L 3 J l c 3 V s d H N f b G V u Z 3 R o X 3 J h b m R v b V 8 y M D B f M C A 0 L 1 R p c G 8 g Y 2 F t Y m l h Z G 8 u e 3 I g L S B p L D h 9 J n F 1 b 3 Q 7 L C Z x d W 9 0 O 1 N l Y 3 R p b 2 4 x L 3 J l c 3 V s d H N f b G V u Z 3 R o X 3 J h b m R v b V 8 y M D B f M C A 0 L 1 R p c G 8 g Y 2 F t Y m l h Z G 8 u e 3 I g L S B y a S w 5 f S Z x d W 9 0 O y w m c X V v d D t T Z W N 0 a W 9 u M S 9 y Z X N 1 b H R z X 2 x l b m d 0 a F 9 y Y W 5 k b 2 1 f M j A w X z A g N C 9 U a X B v I G N h b W J p Y W R v L n t y I C 0 g b y w x M H 0 m c X V v d D s s J n F 1 b 3 Q 7 U 2 V j d G l v b j E v c m V z d W x 0 c 1 9 s Z W 5 n d G h f c m F u Z G 9 t X z I w M F 8 w I D Q v V G l w b y B j Y W 1 i a W F k b y 5 7 c i A t I H J v L D E x f S Z x d W 9 0 O y w m c X V v d D t T Z W N 0 a W 9 u M S 9 y Z X N 1 b H R z X 2 x l b m d 0 a F 9 y Y W 5 k b 2 1 f M j A w X z A g N C 9 U a X B v I G N h b W J p Y W R v L n t p I C 0 g c y w x M n 0 m c X V v d D s s J n F 1 b 3 Q 7 U 2 V j d G l v b j E v c m V z d W x 0 c 1 9 s Z W 5 n d G h f c m F u Z G 9 t X z I w M F 8 w I D Q v V G l w b y B j Y W 1 i a W F k b y 5 7 a S A t I H I s M T N 9 J n F 1 b 3 Q 7 L C Z x d W 9 0 O 1 N l Y 3 R p b 2 4 x L 3 J l c 3 V s d H N f b G V u Z 3 R o X 3 J h b m R v b V 8 y M D B f M C A 0 L 1 R p c G 8 g Y 2 F t Y m l h Z G 8 u e 2 k g L S B p L D E 0 f S Z x d W 9 0 O y w m c X V v d D t T Z W N 0 a W 9 u M S 9 y Z X N 1 b H R z X 2 x l b m d 0 a F 9 y Y W 5 k b 2 1 f M j A w X z A g N C 9 U a X B v I G N h b W J p Y W R v L n t p I C 0 g c m k s M T V 9 J n F 1 b 3 Q 7 L C Z x d W 9 0 O 1 N l Y 3 R p b 2 4 x L 3 J l c 3 V s d H N f b G V u Z 3 R o X 3 J h b m R v b V 8 y M D B f M C A 0 L 1 R p c G 8 g Y 2 F t Y m l h Z G 8 u e 2 k g L S B v L D E 2 f S Z x d W 9 0 O y w m c X V v d D t T Z W N 0 a W 9 u M S 9 y Z X N 1 b H R z X 2 x l b m d 0 a F 9 y Y W 5 k b 2 1 f M j A w X z A g N C 9 U a X B v I G N h b W J p Y W R v L n t p I C 0 g c m 8 s M T d 9 J n F 1 b 3 Q 7 L C Z x d W 9 0 O 1 N l Y 3 R p b 2 4 x L 3 J l c 3 V s d H N f b G V u Z 3 R o X 3 J h b m R v b V 8 y M D B f M C A 0 L 1 R p c G 8 g Y 2 F t Y m l h Z G 8 u e 3 J p I C 0 g c y w x O H 0 m c X V v d D s s J n F 1 b 3 Q 7 U 2 V j d G l v b j E v c m V z d W x 0 c 1 9 s Z W 5 n d G h f c m F u Z G 9 t X z I w M F 8 w I D Q v V G l w b y B j Y W 1 i a W F k b y 5 7 c m k g L S B y L D E 5 f S Z x d W 9 0 O y w m c X V v d D t T Z W N 0 a W 9 u M S 9 y Z X N 1 b H R z X 2 x l b m d 0 a F 9 y Y W 5 k b 2 1 f M j A w X z A g N C 9 U a X B v I G N h b W J p Y W R v L n t y a S A t I G k s M j B 9 J n F 1 b 3 Q 7 L C Z x d W 9 0 O 1 N l Y 3 R p b 2 4 x L 3 J l c 3 V s d H N f b G V u Z 3 R o X 3 J h b m R v b V 8 y M D B f M C A 0 L 1 R p c G 8 g Y 2 F t Y m l h Z G 8 u e 3 J p I C 0 g c m k s M j F 9 J n F 1 b 3 Q 7 L C Z x d W 9 0 O 1 N l Y 3 R p b 2 4 x L 3 J l c 3 V s d H N f b G V u Z 3 R o X 3 J h b m R v b V 8 y M D B f M C A 0 L 1 R p c G 8 g Y 2 F t Y m l h Z G 8 u e 3 J p I C 0 g b y w y M n 0 m c X V v d D s s J n F 1 b 3 Q 7 U 2 V j d G l v b j E v c m V z d W x 0 c 1 9 s Z W 5 n d G h f c m F u Z G 9 t X z I w M F 8 w I D Q v V G l w b y B j Y W 1 i a W F k b y 5 7 c m k g L S B y b y w y M 3 0 m c X V v d D s s J n F 1 b 3 Q 7 U 2 V j d G l v b j E v c m V z d W x 0 c 1 9 s Z W 5 n d G h f c m F u Z G 9 t X z I w M F 8 w I D Q v V G l w b y B j Y W 1 i a W F k b y 5 7 b y A t I H M s M j R 9 J n F 1 b 3 Q 7 L C Z x d W 9 0 O 1 N l Y 3 R p b 2 4 x L 3 J l c 3 V s d H N f b G V u Z 3 R o X 3 J h b m R v b V 8 y M D B f M C A 0 L 1 R p c G 8 g Y 2 F t Y m l h Z G 8 u e 2 8 g L S B y L D I 1 f S Z x d W 9 0 O y w m c X V v d D t T Z W N 0 a W 9 u M S 9 y Z X N 1 b H R z X 2 x l b m d 0 a F 9 y Y W 5 k b 2 1 f M j A w X z A g N C 9 U a X B v I G N h b W J p Y W R v L n t v I C 0 g a S w y N n 0 m c X V v d D s s J n F 1 b 3 Q 7 U 2 V j d G l v b j E v c m V z d W x 0 c 1 9 s Z W 5 n d G h f c m F u Z G 9 t X z I w M F 8 w I D Q v V G l w b y B j Y W 1 i a W F k b y 5 7 b y A t I H J p L D I 3 f S Z x d W 9 0 O y w m c X V v d D t T Z W N 0 a W 9 u M S 9 y Z X N 1 b H R z X 2 x l b m d 0 a F 9 y Y W 5 k b 2 1 f M j A w X z A g N C 9 U a X B v I G N h b W J p Y W R v L n t v I C 0 g b y w y O H 0 m c X V v d D s s J n F 1 b 3 Q 7 U 2 V j d G l v b j E v c m V z d W x 0 c 1 9 s Z W 5 n d G h f c m F u Z G 9 t X z I w M F 8 w I D Q v V G l w b y B j Y W 1 i a W F k b y 5 7 b y A t I H J v L D I 5 f S Z x d W 9 0 O y w m c X V v d D t T Z W N 0 a W 9 u M S 9 y Z X N 1 b H R z X 2 x l b m d 0 a F 9 y Y W 5 k b 2 1 f M j A w X z A g N C 9 U a X B v I G N h b W J p Y W R v L n t y b y A t I H M s M z B 9 J n F 1 b 3 Q 7 L C Z x d W 9 0 O 1 N l Y 3 R p b 2 4 x L 3 J l c 3 V s d H N f b G V u Z 3 R o X 3 J h b m R v b V 8 y M D B f M C A 0 L 1 R p c G 8 g Y 2 F t Y m l h Z G 8 u e 3 J v I C 0 g c i w z M X 0 m c X V v d D s s J n F 1 b 3 Q 7 U 2 V j d G l v b j E v c m V z d W x 0 c 1 9 s Z W 5 n d G h f c m F u Z G 9 t X z I w M F 8 w I D Q v V G l w b y B j Y W 1 i a W F k b y 5 7 c m 8 g L S B p L D M y f S Z x d W 9 0 O y w m c X V v d D t T Z W N 0 a W 9 u M S 9 y Z X N 1 b H R z X 2 x l b m d 0 a F 9 y Y W 5 k b 2 1 f M j A w X z A g N C 9 U a X B v I G N h b W J p Y W R v L n t y b y A t I H J p L D M z f S Z x d W 9 0 O y w m c X V v d D t T Z W N 0 a W 9 u M S 9 y Z X N 1 b H R z X 2 x l b m d 0 a F 9 y Y W 5 k b 2 1 f M j A w X z A g N C 9 U a X B v I G N h b W J p Y W R v L n t y b y A t I G 8 s M z R 9 J n F 1 b 3 Q 7 L C Z x d W 9 0 O 1 N l Y 3 R p b 2 4 x L 3 J l c 3 V s d H N f b G V u Z 3 R o X 3 J h b m R v b V 8 y M D B f M C A 0 L 1 R p c G 8 g Y 2 F t Y m l h Z G 8 u e 3 J v I C 0 g c m 8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y Z X N 1 b H R z X 2 x l b m d 0 a F 9 y Y W 5 k b 2 1 f M j A w X z A g N C 9 U a X B v I G N h b W J p Y W R v L n t z I C 0 g c y w w f S Z x d W 9 0 O y w m c X V v d D t T Z W N 0 a W 9 u M S 9 y Z X N 1 b H R z X 2 x l b m d 0 a F 9 y Y W 5 k b 2 1 f M j A w X z A g N C 9 U a X B v I G N h b W J p Y W R v L n t z I C 0 g c i w x f S Z x d W 9 0 O y w m c X V v d D t T Z W N 0 a W 9 u M S 9 y Z X N 1 b H R z X 2 x l b m d 0 a F 9 y Y W 5 k b 2 1 f M j A w X z A g N C 9 U a X B v I G N h b W J p Y W R v L n t z I C 0 g a S w y f S Z x d W 9 0 O y w m c X V v d D t T Z W N 0 a W 9 u M S 9 y Z X N 1 b H R z X 2 x l b m d 0 a F 9 y Y W 5 k b 2 1 f M j A w X z A g N C 9 U a X B v I G N h b W J p Y W R v L n t z I C 0 g c m k s M 3 0 m c X V v d D s s J n F 1 b 3 Q 7 U 2 V j d G l v b j E v c m V z d W x 0 c 1 9 s Z W 5 n d G h f c m F u Z G 9 t X z I w M F 8 w I D Q v V G l w b y B j Y W 1 i a W F k b y 5 7 c y A t I G 8 s N H 0 m c X V v d D s s J n F 1 b 3 Q 7 U 2 V j d G l v b j E v c m V z d W x 0 c 1 9 s Z W 5 n d G h f c m F u Z G 9 t X z I w M F 8 w I D Q v V G l w b y B j Y W 1 i a W F k b y 5 7 c y A t I H J v L D V 9 J n F 1 b 3 Q 7 L C Z x d W 9 0 O 1 N l Y 3 R p b 2 4 x L 3 J l c 3 V s d H N f b G V u Z 3 R o X 3 J h b m R v b V 8 y M D B f M C A 0 L 1 R p c G 8 g Y 2 F t Y m l h Z G 8 u e 3 I g L S B z L D Z 9 J n F 1 b 3 Q 7 L C Z x d W 9 0 O 1 N l Y 3 R p b 2 4 x L 3 J l c 3 V s d H N f b G V u Z 3 R o X 3 J h b m R v b V 8 y M D B f M C A 0 L 1 R p c G 8 g Y 2 F t Y m l h Z G 8 u e 3 I g L S B y L D d 9 J n F 1 b 3 Q 7 L C Z x d W 9 0 O 1 N l Y 3 R p b 2 4 x L 3 J l c 3 V s d H N f b G V u Z 3 R o X 3 J h b m R v b V 8 y M D B f M C A 0 L 1 R p c G 8 g Y 2 F t Y m l h Z G 8 u e 3 I g L S B p L D h 9 J n F 1 b 3 Q 7 L C Z x d W 9 0 O 1 N l Y 3 R p b 2 4 x L 3 J l c 3 V s d H N f b G V u Z 3 R o X 3 J h b m R v b V 8 y M D B f M C A 0 L 1 R p c G 8 g Y 2 F t Y m l h Z G 8 u e 3 I g L S B y a S w 5 f S Z x d W 9 0 O y w m c X V v d D t T Z W N 0 a W 9 u M S 9 y Z X N 1 b H R z X 2 x l b m d 0 a F 9 y Y W 5 k b 2 1 f M j A w X z A g N C 9 U a X B v I G N h b W J p Y W R v L n t y I C 0 g b y w x M H 0 m c X V v d D s s J n F 1 b 3 Q 7 U 2 V j d G l v b j E v c m V z d W x 0 c 1 9 s Z W 5 n d G h f c m F u Z G 9 t X z I w M F 8 w I D Q v V G l w b y B j Y W 1 i a W F k b y 5 7 c i A t I H J v L D E x f S Z x d W 9 0 O y w m c X V v d D t T Z W N 0 a W 9 u M S 9 y Z X N 1 b H R z X 2 x l b m d 0 a F 9 y Y W 5 k b 2 1 f M j A w X z A g N C 9 U a X B v I G N h b W J p Y W R v L n t p I C 0 g c y w x M n 0 m c X V v d D s s J n F 1 b 3 Q 7 U 2 V j d G l v b j E v c m V z d W x 0 c 1 9 s Z W 5 n d G h f c m F u Z G 9 t X z I w M F 8 w I D Q v V G l w b y B j Y W 1 i a W F k b y 5 7 a S A t I H I s M T N 9 J n F 1 b 3 Q 7 L C Z x d W 9 0 O 1 N l Y 3 R p b 2 4 x L 3 J l c 3 V s d H N f b G V u Z 3 R o X 3 J h b m R v b V 8 y M D B f M C A 0 L 1 R p c G 8 g Y 2 F t Y m l h Z G 8 u e 2 k g L S B p L D E 0 f S Z x d W 9 0 O y w m c X V v d D t T Z W N 0 a W 9 u M S 9 y Z X N 1 b H R z X 2 x l b m d 0 a F 9 y Y W 5 k b 2 1 f M j A w X z A g N C 9 U a X B v I G N h b W J p Y W R v L n t p I C 0 g c m k s M T V 9 J n F 1 b 3 Q 7 L C Z x d W 9 0 O 1 N l Y 3 R p b 2 4 x L 3 J l c 3 V s d H N f b G V u Z 3 R o X 3 J h b m R v b V 8 y M D B f M C A 0 L 1 R p c G 8 g Y 2 F t Y m l h Z G 8 u e 2 k g L S B v L D E 2 f S Z x d W 9 0 O y w m c X V v d D t T Z W N 0 a W 9 u M S 9 y Z X N 1 b H R z X 2 x l b m d 0 a F 9 y Y W 5 k b 2 1 f M j A w X z A g N C 9 U a X B v I G N h b W J p Y W R v L n t p I C 0 g c m 8 s M T d 9 J n F 1 b 3 Q 7 L C Z x d W 9 0 O 1 N l Y 3 R p b 2 4 x L 3 J l c 3 V s d H N f b G V u Z 3 R o X 3 J h b m R v b V 8 y M D B f M C A 0 L 1 R p c G 8 g Y 2 F t Y m l h Z G 8 u e 3 J p I C 0 g c y w x O H 0 m c X V v d D s s J n F 1 b 3 Q 7 U 2 V j d G l v b j E v c m V z d W x 0 c 1 9 s Z W 5 n d G h f c m F u Z G 9 t X z I w M F 8 w I D Q v V G l w b y B j Y W 1 i a W F k b y 5 7 c m k g L S B y L D E 5 f S Z x d W 9 0 O y w m c X V v d D t T Z W N 0 a W 9 u M S 9 y Z X N 1 b H R z X 2 x l b m d 0 a F 9 y Y W 5 k b 2 1 f M j A w X z A g N C 9 U a X B v I G N h b W J p Y W R v L n t y a S A t I G k s M j B 9 J n F 1 b 3 Q 7 L C Z x d W 9 0 O 1 N l Y 3 R p b 2 4 x L 3 J l c 3 V s d H N f b G V u Z 3 R o X 3 J h b m R v b V 8 y M D B f M C A 0 L 1 R p c G 8 g Y 2 F t Y m l h Z G 8 u e 3 J p I C 0 g c m k s M j F 9 J n F 1 b 3 Q 7 L C Z x d W 9 0 O 1 N l Y 3 R p b 2 4 x L 3 J l c 3 V s d H N f b G V u Z 3 R o X 3 J h b m R v b V 8 y M D B f M C A 0 L 1 R p c G 8 g Y 2 F t Y m l h Z G 8 u e 3 J p I C 0 g b y w y M n 0 m c X V v d D s s J n F 1 b 3 Q 7 U 2 V j d G l v b j E v c m V z d W x 0 c 1 9 s Z W 5 n d G h f c m F u Z G 9 t X z I w M F 8 w I D Q v V G l w b y B j Y W 1 i a W F k b y 5 7 c m k g L S B y b y w y M 3 0 m c X V v d D s s J n F 1 b 3 Q 7 U 2 V j d G l v b j E v c m V z d W x 0 c 1 9 s Z W 5 n d G h f c m F u Z G 9 t X z I w M F 8 w I D Q v V G l w b y B j Y W 1 i a W F k b y 5 7 b y A t I H M s M j R 9 J n F 1 b 3 Q 7 L C Z x d W 9 0 O 1 N l Y 3 R p b 2 4 x L 3 J l c 3 V s d H N f b G V u Z 3 R o X 3 J h b m R v b V 8 y M D B f M C A 0 L 1 R p c G 8 g Y 2 F t Y m l h Z G 8 u e 2 8 g L S B y L D I 1 f S Z x d W 9 0 O y w m c X V v d D t T Z W N 0 a W 9 u M S 9 y Z X N 1 b H R z X 2 x l b m d 0 a F 9 y Y W 5 k b 2 1 f M j A w X z A g N C 9 U a X B v I G N h b W J p Y W R v L n t v I C 0 g a S w y N n 0 m c X V v d D s s J n F 1 b 3 Q 7 U 2 V j d G l v b j E v c m V z d W x 0 c 1 9 s Z W 5 n d G h f c m F u Z G 9 t X z I w M F 8 w I D Q v V G l w b y B j Y W 1 i a W F k b y 5 7 b y A t I H J p L D I 3 f S Z x d W 9 0 O y w m c X V v d D t T Z W N 0 a W 9 u M S 9 y Z X N 1 b H R z X 2 x l b m d 0 a F 9 y Y W 5 k b 2 1 f M j A w X z A g N C 9 U a X B v I G N h b W J p Y W R v L n t v I C 0 g b y w y O H 0 m c X V v d D s s J n F 1 b 3 Q 7 U 2 V j d G l v b j E v c m V z d W x 0 c 1 9 s Z W 5 n d G h f c m F u Z G 9 t X z I w M F 8 w I D Q v V G l w b y B j Y W 1 i a W F k b y 5 7 b y A t I H J v L D I 5 f S Z x d W 9 0 O y w m c X V v d D t T Z W N 0 a W 9 u M S 9 y Z X N 1 b H R z X 2 x l b m d 0 a F 9 y Y W 5 k b 2 1 f M j A w X z A g N C 9 U a X B v I G N h b W J p Y W R v L n t y b y A t I H M s M z B 9 J n F 1 b 3 Q 7 L C Z x d W 9 0 O 1 N l Y 3 R p b 2 4 x L 3 J l c 3 V s d H N f b G V u Z 3 R o X 3 J h b m R v b V 8 y M D B f M C A 0 L 1 R p c G 8 g Y 2 F t Y m l h Z G 8 u e 3 J v I C 0 g c i w z M X 0 m c X V v d D s s J n F 1 b 3 Q 7 U 2 V j d G l v b j E v c m V z d W x 0 c 1 9 s Z W 5 n d G h f c m F u Z G 9 t X z I w M F 8 w I D Q v V G l w b y B j Y W 1 i a W F k b y 5 7 c m 8 g L S B p L D M y f S Z x d W 9 0 O y w m c X V v d D t T Z W N 0 a W 9 u M S 9 y Z X N 1 b H R z X 2 x l b m d 0 a F 9 y Y W 5 k b 2 1 f M j A w X z A g N C 9 U a X B v I G N h b W J p Y W R v L n t y b y A t I H J p L D M z f S Z x d W 9 0 O y w m c X V v d D t T Z W N 0 a W 9 u M S 9 y Z X N 1 b H R z X 2 x l b m d 0 a F 9 y Y W 5 k b 2 1 f M j A w X z A g N C 9 U a X B v I G N h b W J p Y W R v L n t y b y A t I G 8 s M z R 9 J n F 1 b 3 Q 7 L C Z x d W 9 0 O 1 N l Y 3 R p b 2 4 x L 3 J l c 3 V s d H N f b G V u Z 3 R o X 3 J h b m R v b V 8 y M D B f M C A 0 L 1 R p c G 8 g Y 2 F t Y m l h Z G 8 u e 3 J v I C 0 g c m 8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x l b m d 0 a F 9 y Y W 5 k b 2 1 f M j A w X z A l M j A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V u Z 3 R o X 3 J h b m R v b V 8 y M D B f M C U y M D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I w M F 8 w J T I w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l b m d 0 a F 9 y Y W 5 k b 2 1 f M j A w X z A l M j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s Z W 5 n d G h f c m F u Z G 9 t X z I w M F 8 w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F U M T c 6 M z E 6 M j Q u M z Y y O D M 1 M l o i I C 8 + P E V u d H J 5 I F R 5 c G U 9 I k Z p b G x D b 2 x 1 b W 5 U e X B l c y I g V m F s d W U 9 I n N B d 0 1 E Q X d N R E F 3 T U R B d 0 1 E Q X d N R E F 3 T U R B d 0 1 E Q X d N R E F 3 T U R B d 0 1 E Q X d N R E F 3 T U Q i I C 8 + P E V u d H J 5 I F R 5 c G U 9 I k Z p b G x D b 2 x 1 b W 5 O Y W 1 l c y I g V m F s d W U 9 I n N b J n F 1 b 3 Q 7 c y A t I H M m c X V v d D s s J n F 1 b 3 Q 7 c y A t I H I m c X V v d D s s J n F 1 b 3 Q 7 c y A t I G k m c X V v d D s s J n F 1 b 3 Q 7 c y A t I H J p J n F 1 b 3 Q 7 L C Z x d W 9 0 O 3 M g L S B v J n F 1 b 3 Q 7 L C Z x d W 9 0 O 3 M g L S B y b y Z x d W 9 0 O y w m c X V v d D t y I C 0 g c y Z x d W 9 0 O y w m c X V v d D t y I C 0 g c i Z x d W 9 0 O y w m c X V v d D t y I C 0 g a S Z x d W 9 0 O y w m c X V v d D t y I C 0 g c m k m c X V v d D s s J n F 1 b 3 Q 7 c i A t I G 8 m c X V v d D s s J n F 1 b 3 Q 7 c i A t I H J v J n F 1 b 3 Q 7 L C Z x d W 9 0 O 2 k g L S B z J n F 1 b 3 Q 7 L C Z x d W 9 0 O 2 k g L S B y J n F 1 b 3 Q 7 L C Z x d W 9 0 O 2 k g L S B p J n F 1 b 3 Q 7 L C Z x d W 9 0 O 2 k g L S B y a S Z x d W 9 0 O y w m c X V v d D t p I C 0 g b y Z x d W 9 0 O y w m c X V v d D t p I C 0 g c m 8 m c X V v d D s s J n F 1 b 3 Q 7 c m k g L S B z J n F 1 b 3 Q 7 L C Z x d W 9 0 O 3 J p I C 0 g c i Z x d W 9 0 O y w m c X V v d D t y a S A t I G k m c X V v d D s s J n F 1 b 3 Q 7 c m k g L S B y a S Z x d W 9 0 O y w m c X V v d D t y a S A t I G 8 m c X V v d D s s J n F 1 b 3 Q 7 c m k g L S B y b y Z x d W 9 0 O y w m c X V v d D t v I C 0 g c y Z x d W 9 0 O y w m c X V v d D t v I C 0 g c i Z x d W 9 0 O y w m c X V v d D t v I C 0 g a S Z x d W 9 0 O y w m c X V v d D t v I C 0 g c m k m c X V v d D s s J n F 1 b 3 Q 7 b y A t I G 8 m c X V v d D s s J n F 1 b 3 Q 7 b y A t I H J v J n F 1 b 3 Q 7 L C Z x d W 9 0 O 3 J v I C 0 g c y Z x d W 9 0 O y w m c X V v d D t y b y A t I H I m c X V v d D s s J n F 1 b 3 Q 7 c m 8 g L S B p J n F 1 b 3 Q 7 L C Z x d W 9 0 O 3 J v I C 0 g c m k m c X V v d D s s J n F 1 b 3 Q 7 c m 8 g L S B v J n F 1 b 3 Q 7 L C Z x d W 9 0 O 3 J v I C 0 g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s Z W 5 n d G h f c m F u Z G 9 t X z I w M F 8 w I D Y v V G l w b y B j Y W 1 i a W F k b y 5 7 c y A t I H M s M H 0 m c X V v d D s s J n F 1 b 3 Q 7 U 2 V j d G l v b j E v c m V z d W x 0 c 1 9 s Z W 5 n d G h f c m F u Z G 9 t X z I w M F 8 w I D Y v V G l w b y B j Y W 1 i a W F k b y 5 7 c y A t I H I s M X 0 m c X V v d D s s J n F 1 b 3 Q 7 U 2 V j d G l v b j E v c m V z d W x 0 c 1 9 s Z W 5 n d G h f c m F u Z G 9 t X z I w M F 8 w I D Y v V G l w b y B j Y W 1 i a W F k b y 5 7 c y A t I G k s M n 0 m c X V v d D s s J n F 1 b 3 Q 7 U 2 V j d G l v b j E v c m V z d W x 0 c 1 9 s Z W 5 n d G h f c m F u Z G 9 t X z I w M F 8 w I D Y v V G l w b y B j Y W 1 i a W F k b y 5 7 c y A t I H J p L D N 9 J n F 1 b 3 Q 7 L C Z x d W 9 0 O 1 N l Y 3 R p b 2 4 x L 3 J l c 3 V s d H N f b G V u Z 3 R o X 3 J h b m R v b V 8 y M D B f M C A 2 L 1 R p c G 8 g Y 2 F t Y m l h Z G 8 u e 3 M g L S B v L D R 9 J n F 1 b 3 Q 7 L C Z x d W 9 0 O 1 N l Y 3 R p b 2 4 x L 3 J l c 3 V s d H N f b G V u Z 3 R o X 3 J h b m R v b V 8 y M D B f M C A 2 L 1 R p c G 8 g Y 2 F t Y m l h Z G 8 u e 3 M g L S B y b y w 1 f S Z x d W 9 0 O y w m c X V v d D t T Z W N 0 a W 9 u M S 9 y Z X N 1 b H R z X 2 x l b m d 0 a F 9 y Y W 5 k b 2 1 f M j A w X z A g N i 9 U a X B v I G N h b W J p Y W R v L n t y I C 0 g c y w 2 f S Z x d W 9 0 O y w m c X V v d D t T Z W N 0 a W 9 u M S 9 y Z X N 1 b H R z X 2 x l b m d 0 a F 9 y Y W 5 k b 2 1 f M j A w X z A g N i 9 U a X B v I G N h b W J p Y W R v L n t y I C 0 g c i w 3 f S Z x d W 9 0 O y w m c X V v d D t T Z W N 0 a W 9 u M S 9 y Z X N 1 b H R z X 2 x l b m d 0 a F 9 y Y W 5 k b 2 1 f M j A w X z A g N i 9 U a X B v I G N h b W J p Y W R v L n t y I C 0 g a S w 4 f S Z x d W 9 0 O y w m c X V v d D t T Z W N 0 a W 9 u M S 9 y Z X N 1 b H R z X 2 x l b m d 0 a F 9 y Y W 5 k b 2 1 f M j A w X z A g N i 9 U a X B v I G N h b W J p Y W R v L n t y I C 0 g c m k s O X 0 m c X V v d D s s J n F 1 b 3 Q 7 U 2 V j d G l v b j E v c m V z d W x 0 c 1 9 s Z W 5 n d G h f c m F u Z G 9 t X z I w M F 8 w I D Y v V G l w b y B j Y W 1 i a W F k b y 5 7 c i A t I G 8 s M T B 9 J n F 1 b 3 Q 7 L C Z x d W 9 0 O 1 N l Y 3 R p b 2 4 x L 3 J l c 3 V s d H N f b G V u Z 3 R o X 3 J h b m R v b V 8 y M D B f M C A 2 L 1 R p c G 8 g Y 2 F t Y m l h Z G 8 u e 3 I g L S B y b y w x M X 0 m c X V v d D s s J n F 1 b 3 Q 7 U 2 V j d G l v b j E v c m V z d W x 0 c 1 9 s Z W 5 n d G h f c m F u Z G 9 t X z I w M F 8 w I D Y v V G l w b y B j Y W 1 i a W F k b y 5 7 a S A t I H M s M T J 9 J n F 1 b 3 Q 7 L C Z x d W 9 0 O 1 N l Y 3 R p b 2 4 x L 3 J l c 3 V s d H N f b G V u Z 3 R o X 3 J h b m R v b V 8 y M D B f M C A 2 L 1 R p c G 8 g Y 2 F t Y m l h Z G 8 u e 2 k g L S B y L D E z f S Z x d W 9 0 O y w m c X V v d D t T Z W N 0 a W 9 u M S 9 y Z X N 1 b H R z X 2 x l b m d 0 a F 9 y Y W 5 k b 2 1 f M j A w X z A g N i 9 U a X B v I G N h b W J p Y W R v L n t p I C 0 g a S w x N H 0 m c X V v d D s s J n F 1 b 3 Q 7 U 2 V j d G l v b j E v c m V z d W x 0 c 1 9 s Z W 5 n d G h f c m F u Z G 9 t X z I w M F 8 w I D Y v V G l w b y B j Y W 1 i a W F k b y 5 7 a S A t I H J p L D E 1 f S Z x d W 9 0 O y w m c X V v d D t T Z W N 0 a W 9 u M S 9 y Z X N 1 b H R z X 2 x l b m d 0 a F 9 y Y W 5 k b 2 1 f M j A w X z A g N i 9 U a X B v I G N h b W J p Y W R v L n t p I C 0 g b y w x N n 0 m c X V v d D s s J n F 1 b 3 Q 7 U 2 V j d G l v b j E v c m V z d W x 0 c 1 9 s Z W 5 n d G h f c m F u Z G 9 t X z I w M F 8 w I D Y v V G l w b y B j Y W 1 i a W F k b y 5 7 a S A t I H J v L D E 3 f S Z x d W 9 0 O y w m c X V v d D t T Z W N 0 a W 9 u M S 9 y Z X N 1 b H R z X 2 x l b m d 0 a F 9 y Y W 5 k b 2 1 f M j A w X z A g N i 9 U a X B v I G N h b W J p Y W R v L n t y a S A t I H M s M T h 9 J n F 1 b 3 Q 7 L C Z x d W 9 0 O 1 N l Y 3 R p b 2 4 x L 3 J l c 3 V s d H N f b G V u Z 3 R o X 3 J h b m R v b V 8 y M D B f M C A 2 L 1 R p c G 8 g Y 2 F t Y m l h Z G 8 u e 3 J p I C 0 g c i w x O X 0 m c X V v d D s s J n F 1 b 3 Q 7 U 2 V j d G l v b j E v c m V z d W x 0 c 1 9 s Z W 5 n d G h f c m F u Z G 9 t X z I w M F 8 w I D Y v V G l w b y B j Y W 1 i a W F k b y 5 7 c m k g L S B p L D I w f S Z x d W 9 0 O y w m c X V v d D t T Z W N 0 a W 9 u M S 9 y Z X N 1 b H R z X 2 x l b m d 0 a F 9 y Y W 5 k b 2 1 f M j A w X z A g N i 9 U a X B v I G N h b W J p Y W R v L n t y a S A t I H J p L D I x f S Z x d W 9 0 O y w m c X V v d D t T Z W N 0 a W 9 u M S 9 y Z X N 1 b H R z X 2 x l b m d 0 a F 9 y Y W 5 k b 2 1 f M j A w X z A g N i 9 U a X B v I G N h b W J p Y W R v L n t y a S A t I G 8 s M j J 9 J n F 1 b 3 Q 7 L C Z x d W 9 0 O 1 N l Y 3 R p b 2 4 x L 3 J l c 3 V s d H N f b G V u Z 3 R o X 3 J h b m R v b V 8 y M D B f M C A 2 L 1 R p c G 8 g Y 2 F t Y m l h Z G 8 u e 3 J p I C 0 g c m 8 s M j N 9 J n F 1 b 3 Q 7 L C Z x d W 9 0 O 1 N l Y 3 R p b 2 4 x L 3 J l c 3 V s d H N f b G V u Z 3 R o X 3 J h b m R v b V 8 y M D B f M C A 2 L 1 R p c G 8 g Y 2 F t Y m l h Z G 8 u e 2 8 g L S B z L D I 0 f S Z x d W 9 0 O y w m c X V v d D t T Z W N 0 a W 9 u M S 9 y Z X N 1 b H R z X 2 x l b m d 0 a F 9 y Y W 5 k b 2 1 f M j A w X z A g N i 9 U a X B v I G N h b W J p Y W R v L n t v I C 0 g c i w y N X 0 m c X V v d D s s J n F 1 b 3 Q 7 U 2 V j d G l v b j E v c m V z d W x 0 c 1 9 s Z W 5 n d G h f c m F u Z G 9 t X z I w M F 8 w I D Y v V G l w b y B j Y W 1 i a W F k b y 5 7 b y A t I G k s M j Z 9 J n F 1 b 3 Q 7 L C Z x d W 9 0 O 1 N l Y 3 R p b 2 4 x L 3 J l c 3 V s d H N f b G V u Z 3 R o X 3 J h b m R v b V 8 y M D B f M C A 2 L 1 R p c G 8 g Y 2 F t Y m l h Z G 8 u e 2 8 g L S B y a S w y N 3 0 m c X V v d D s s J n F 1 b 3 Q 7 U 2 V j d G l v b j E v c m V z d W x 0 c 1 9 s Z W 5 n d G h f c m F u Z G 9 t X z I w M F 8 w I D Y v V G l w b y B j Y W 1 i a W F k b y 5 7 b y A t I G 8 s M j h 9 J n F 1 b 3 Q 7 L C Z x d W 9 0 O 1 N l Y 3 R p b 2 4 x L 3 J l c 3 V s d H N f b G V u Z 3 R o X 3 J h b m R v b V 8 y M D B f M C A 2 L 1 R p c G 8 g Y 2 F t Y m l h Z G 8 u e 2 8 g L S B y b y w y O X 0 m c X V v d D s s J n F 1 b 3 Q 7 U 2 V j d G l v b j E v c m V z d W x 0 c 1 9 s Z W 5 n d G h f c m F u Z G 9 t X z I w M F 8 w I D Y v V G l w b y B j Y W 1 i a W F k b y 5 7 c m 8 g L S B z L D M w f S Z x d W 9 0 O y w m c X V v d D t T Z W N 0 a W 9 u M S 9 y Z X N 1 b H R z X 2 x l b m d 0 a F 9 y Y W 5 k b 2 1 f M j A w X z A g N i 9 U a X B v I G N h b W J p Y W R v L n t y b y A t I H I s M z F 9 J n F 1 b 3 Q 7 L C Z x d W 9 0 O 1 N l Y 3 R p b 2 4 x L 3 J l c 3 V s d H N f b G V u Z 3 R o X 3 J h b m R v b V 8 y M D B f M C A 2 L 1 R p c G 8 g Y 2 F t Y m l h Z G 8 u e 3 J v I C 0 g a S w z M n 0 m c X V v d D s s J n F 1 b 3 Q 7 U 2 V j d G l v b j E v c m V z d W x 0 c 1 9 s Z W 5 n d G h f c m F u Z G 9 t X z I w M F 8 w I D Y v V G l w b y B j Y W 1 i a W F k b y 5 7 c m 8 g L S B y a S w z M 3 0 m c X V v d D s s J n F 1 b 3 Q 7 U 2 V j d G l v b j E v c m V z d W x 0 c 1 9 s Z W 5 n d G h f c m F u Z G 9 t X z I w M F 8 w I D Y v V G l w b y B j Y W 1 i a W F k b y 5 7 c m 8 g L S B v L D M 0 f S Z x d W 9 0 O y w m c X V v d D t T Z W N 0 a W 9 u M S 9 y Z X N 1 b H R z X 2 x l b m d 0 a F 9 y Y W 5 k b 2 1 f M j A w X z A g N i 9 U a X B v I G N h b W J p Y W R v L n t y b y A t I H J v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c m V z d W x 0 c 1 9 s Z W 5 n d G h f c m F u Z G 9 t X z I w M F 8 w I D Y v V G l w b y B j Y W 1 i a W F k b y 5 7 c y A t I H M s M H 0 m c X V v d D s s J n F 1 b 3 Q 7 U 2 V j d G l v b j E v c m V z d W x 0 c 1 9 s Z W 5 n d G h f c m F u Z G 9 t X z I w M F 8 w I D Y v V G l w b y B j Y W 1 i a W F k b y 5 7 c y A t I H I s M X 0 m c X V v d D s s J n F 1 b 3 Q 7 U 2 V j d G l v b j E v c m V z d W x 0 c 1 9 s Z W 5 n d G h f c m F u Z G 9 t X z I w M F 8 w I D Y v V G l w b y B j Y W 1 i a W F k b y 5 7 c y A t I G k s M n 0 m c X V v d D s s J n F 1 b 3 Q 7 U 2 V j d G l v b j E v c m V z d W x 0 c 1 9 s Z W 5 n d G h f c m F u Z G 9 t X z I w M F 8 w I D Y v V G l w b y B j Y W 1 i a W F k b y 5 7 c y A t I H J p L D N 9 J n F 1 b 3 Q 7 L C Z x d W 9 0 O 1 N l Y 3 R p b 2 4 x L 3 J l c 3 V s d H N f b G V u Z 3 R o X 3 J h b m R v b V 8 y M D B f M C A 2 L 1 R p c G 8 g Y 2 F t Y m l h Z G 8 u e 3 M g L S B v L D R 9 J n F 1 b 3 Q 7 L C Z x d W 9 0 O 1 N l Y 3 R p b 2 4 x L 3 J l c 3 V s d H N f b G V u Z 3 R o X 3 J h b m R v b V 8 y M D B f M C A 2 L 1 R p c G 8 g Y 2 F t Y m l h Z G 8 u e 3 M g L S B y b y w 1 f S Z x d W 9 0 O y w m c X V v d D t T Z W N 0 a W 9 u M S 9 y Z X N 1 b H R z X 2 x l b m d 0 a F 9 y Y W 5 k b 2 1 f M j A w X z A g N i 9 U a X B v I G N h b W J p Y W R v L n t y I C 0 g c y w 2 f S Z x d W 9 0 O y w m c X V v d D t T Z W N 0 a W 9 u M S 9 y Z X N 1 b H R z X 2 x l b m d 0 a F 9 y Y W 5 k b 2 1 f M j A w X z A g N i 9 U a X B v I G N h b W J p Y W R v L n t y I C 0 g c i w 3 f S Z x d W 9 0 O y w m c X V v d D t T Z W N 0 a W 9 u M S 9 y Z X N 1 b H R z X 2 x l b m d 0 a F 9 y Y W 5 k b 2 1 f M j A w X z A g N i 9 U a X B v I G N h b W J p Y W R v L n t y I C 0 g a S w 4 f S Z x d W 9 0 O y w m c X V v d D t T Z W N 0 a W 9 u M S 9 y Z X N 1 b H R z X 2 x l b m d 0 a F 9 y Y W 5 k b 2 1 f M j A w X z A g N i 9 U a X B v I G N h b W J p Y W R v L n t y I C 0 g c m k s O X 0 m c X V v d D s s J n F 1 b 3 Q 7 U 2 V j d G l v b j E v c m V z d W x 0 c 1 9 s Z W 5 n d G h f c m F u Z G 9 t X z I w M F 8 w I D Y v V G l w b y B j Y W 1 i a W F k b y 5 7 c i A t I G 8 s M T B 9 J n F 1 b 3 Q 7 L C Z x d W 9 0 O 1 N l Y 3 R p b 2 4 x L 3 J l c 3 V s d H N f b G V u Z 3 R o X 3 J h b m R v b V 8 y M D B f M C A 2 L 1 R p c G 8 g Y 2 F t Y m l h Z G 8 u e 3 I g L S B y b y w x M X 0 m c X V v d D s s J n F 1 b 3 Q 7 U 2 V j d G l v b j E v c m V z d W x 0 c 1 9 s Z W 5 n d G h f c m F u Z G 9 t X z I w M F 8 w I D Y v V G l w b y B j Y W 1 i a W F k b y 5 7 a S A t I H M s M T J 9 J n F 1 b 3 Q 7 L C Z x d W 9 0 O 1 N l Y 3 R p b 2 4 x L 3 J l c 3 V s d H N f b G V u Z 3 R o X 3 J h b m R v b V 8 y M D B f M C A 2 L 1 R p c G 8 g Y 2 F t Y m l h Z G 8 u e 2 k g L S B y L D E z f S Z x d W 9 0 O y w m c X V v d D t T Z W N 0 a W 9 u M S 9 y Z X N 1 b H R z X 2 x l b m d 0 a F 9 y Y W 5 k b 2 1 f M j A w X z A g N i 9 U a X B v I G N h b W J p Y W R v L n t p I C 0 g a S w x N H 0 m c X V v d D s s J n F 1 b 3 Q 7 U 2 V j d G l v b j E v c m V z d W x 0 c 1 9 s Z W 5 n d G h f c m F u Z G 9 t X z I w M F 8 w I D Y v V G l w b y B j Y W 1 i a W F k b y 5 7 a S A t I H J p L D E 1 f S Z x d W 9 0 O y w m c X V v d D t T Z W N 0 a W 9 u M S 9 y Z X N 1 b H R z X 2 x l b m d 0 a F 9 y Y W 5 k b 2 1 f M j A w X z A g N i 9 U a X B v I G N h b W J p Y W R v L n t p I C 0 g b y w x N n 0 m c X V v d D s s J n F 1 b 3 Q 7 U 2 V j d G l v b j E v c m V z d W x 0 c 1 9 s Z W 5 n d G h f c m F u Z G 9 t X z I w M F 8 w I D Y v V G l w b y B j Y W 1 i a W F k b y 5 7 a S A t I H J v L D E 3 f S Z x d W 9 0 O y w m c X V v d D t T Z W N 0 a W 9 u M S 9 y Z X N 1 b H R z X 2 x l b m d 0 a F 9 y Y W 5 k b 2 1 f M j A w X z A g N i 9 U a X B v I G N h b W J p Y W R v L n t y a S A t I H M s M T h 9 J n F 1 b 3 Q 7 L C Z x d W 9 0 O 1 N l Y 3 R p b 2 4 x L 3 J l c 3 V s d H N f b G V u Z 3 R o X 3 J h b m R v b V 8 y M D B f M C A 2 L 1 R p c G 8 g Y 2 F t Y m l h Z G 8 u e 3 J p I C 0 g c i w x O X 0 m c X V v d D s s J n F 1 b 3 Q 7 U 2 V j d G l v b j E v c m V z d W x 0 c 1 9 s Z W 5 n d G h f c m F u Z G 9 t X z I w M F 8 w I D Y v V G l w b y B j Y W 1 i a W F k b y 5 7 c m k g L S B p L D I w f S Z x d W 9 0 O y w m c X V v d D t T Z W N 0 a W 9 u M S 9 y Z X N 1 b H R z X 2 x l b m d 0 a F 9 y Y W 5 k b 2 1 f M j A w X z A g N i 9 U a X B v I G N h b W J p Y W R v L n t y a S A t I H J p L D I x f S Z x d W 9 0 O y w m c X V v d D t T Z W N 0 a W 9 u M S 9 y Z X N 1 b H R z X 2 x l b m d 0 a F 9 y Y W 5 k b 2 1 f M j A w X z A g N i 9 U a X B v I G N h b W J p Y W R v L n t y a S A t I G 8 s M j J 9 J n F 1 b 3 Q 7 L C Z x d W 9 0 O 1 N l Y 3 R p b 2 4 x L 3 J l c 3 V s d H N f b G V u Z 3 R o X 3 J h b m R v b V 8 y M D B f M C A 2 L 1 R p c G 8 g Y 2 F t Y m l h Z G 8 u e 3 J p I C 0 g c m 8 s M j N 9 J n F 1 b 3 Q 7 L C Z x d W 9 0 O 1 N l Y 3 R p b 2 4 x L 3 J l c 3 V s d H N f b G V u Z 3 R o X 3 J h b m R v b V 8 y M D B f M C A 2 L 1 R p c G 8 g Y 2 F t Y m l h Z G 8 u e 2 8 g L S B z L D I 0 f S Z x d W 9 0 O y w m c X V v d D t T Z W N 0 a W 9 u M S 9 y Z X N 1 b H R z X 2 x l b m d 0 a F 9 y Y W 5 k b 2 1 f M j A w X z A g N i 9 U a X B v I G N h b W J p Y W R v L n t v I C 0 g c i w y N X 0 m c X V v d D s s J n F 1 b 3 Q 7 U 2 V j d G l v b j E v c m V z d W x 0 c 1 9 s Z W 5 n d G h f c m F u Z G 9 t X z I w M F 8 w I D Y v V G l w b y B j Y W 1 i a W F k b y 5 7 b y A t I G k s M j Z 9 J n F 1 b 3 Q 7 L C Z x d W 9 0 O 1 N l Y 3 R p b 2 4 x L 3 J l c 3 V s d H N f b G V u Z 3 R o X 3 J h b m R v b V 8 y M D B f M C A 2 L 1 R p c G 8 g Y 2 F t Y m l h Z G 8 u e 2 8 g L S B y a S w y N 3 0 m c X V v d D s s J n F 1 b 3 Q 7 U 2 V j d G l v b j E v c m V z d W x 0 c 1 9 s Z W 5 n d G h f c m F u Z G 9 t X z I w M F 8 w I D Y v V G l w b y B j Y W 1 i a W F k b y 5 7 b y A t I G 8 s M j h 9 J n F 1 b 3 Q 7 L C Z x d W 9 0 O 1 N l Y 3 R p b 2 4 x L 3 J l c 3 V s d H N f b G V u Z 3 R o X 3 J h b m R v b V 8 y M D B f M C A 2 L 1 R p c G 8 g Y 2 F t Y m l h Z G 8 u e 2 8 g L S B y b y w y O X 0 m c X V v d D s s J n F 1 b 3 Q 7 U 2 V j d G l v b j E v c m V z d W x 0 c 1 9 s Z W 5 n d G h f c m F u Z G 9 t X z I w M F 8 w I D Y v V G l w b y B j Y W 1 i a W F k b y 5 7 c m 8 g L S B z L D M w f S Z x d W 9 0 O y w m c X V v d D t T Z W N 0 a W 9 u M S 9 y Z X N 1 b H R z X 2 x l b m d 0 a F 9 y Y W 5 k b 2 1 f M j A w X z A g N i 9 U a X B v I G N h b W J p Y W R v L n t y b y A t I H I s M z F 9 J n F 1 b 3 Q 7 L C Z x d W 9 0 O 1 N l Y 3 R p b 2 4 x L 3 J l c 3 V s d H N f b G V u Z 3 R o X 3 J h b m R v b V 8 y M D B f M C A 2 L 1 R p c G 8 g Y 2 F t Y m l h Z G 8 u e 3 J v I C 0 g a S w z M n 0 m c X V v d D s s J n F 1 b 3 Q 7 U 2 V j d G l v b j E v c m V z d W x 0 c 1 9 s Z W 5 n d G h f c m F u Z G 9 t X z I w M F 8 w I D Y v V G l w b y B j Y W 1 i a W F k b y 5 7 c m 8 g L S B y a S w z M 3 0 m c X V v d D s s J n F 1 b 3 Q 7 U 2 V j d G l v b j E v c m V z d W x 0 c 1 9 s Z W 5 n d G h f c m F u Z G 9 t X z I w M F 8 w I D Y v V G l w b y B j Y W 1 i a W F k b y 5 7 c m 8 g L S B v L D M 0 f S Z x d W 9 0 O y w m c X V v d D t T Z W N 0 a W 9 u M S 9 y Z X N 1 b H R z X 2 x l b m d 0 a F 9 y Y W 5 k b 2 1 f M j A w X z A g N i 9 U a X B v I G N h b W J p Y W R v L n t y b y A t I H J v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s Z W 5 n d G h f c m F u Z G 9 t X z I w M F 8 w J T I w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l b m d 0 a F 9 y Y W 5 k b 2 1 f M j A w X z A l M j A 2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V u Z 3 R o X 3 J h b m R v b V 8 y M D B f M C U y M D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I w M F 8 w J T I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b G V u Z 3 R o X 3 J h b m R v b V 8 y M D B f M F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E 3 O j M x O j Q 4 L j g x O D Y z O T F a I i A v P j x F b n R y e S B U e X B l P S J G a W x s Q 2 9 s d W 1 u V H l w Z X M i I F Z h b H V l P S J z Q X d N R E F 3 T U R B d 0 1 E Q X d N R E F 3 T U R B d 0 1 E Q X d N R E F 3 T U R B d 0 1 E Q X d N R E F 3 T U R B d 0 1 E I i A v P j x F b n R y e S B U e X B l P S J G a W x s Q 2 9 s d W 1 u T m F t Z X M i I F Z h b H V l P S J z W y Z x d W 9 0 O 3 M g L S B z J n F 1 b 3 Q 7 L C Z x d W 9 0 O 3 M g L S B y J n F 1 b 3 Q 7 L C Z x d W 9 0 O 3 M g L S B p J n F 1 b 3 Q 7 L C Z x d W 9 0 O 3 M g L S B y a S Z x d W 9 0 O y w m c X V v d D t z I C 0 g b y Z x d W 9 0 O y w m c X V v d D t z I C 0 g c m 8 m c X V v d D s s J n F 1 b 3 Q 7 c i A t I H M m c X V v d D s s J n F 1 b 3 Q 7 c i A t I H I m c X V v d D s s J n F 1 b 3 Q 7 c i A t I G k m c X V v d D s s J n F 1 b 3 Q 7 c i A t I H J p J n F 1 b 3 Q 7 L C Z x d W 9 0 O 3 I g L S B v J n F 1 b 3 Q 7 L C Z x d W 9 0 O 3 I g L S B y b y Z x d W 9 0 O y w m c X V v d D t p I C 0 g c y Z x d W 9 0 O y w m c X V v d D t p I C 0 g c i Z x d W 9 0 O y w m c X V v d D t p I C 0 g a S Z x d W 9 0 O y w m c X V v d D t p I C 0 g c m k m c X V v d D s s J n F 1 b 3 Q 7 a S A t I G 8 m c X V v d D s s J n F 1 b 3 Q 7 a S A t I H J v J n F 1 b 3 Q 7 L C Z x d W 9 0 O 3 J p I C 0 g c y Z x d W 9 0 O y w m c X V v d D t y a S A t I H I m c X V v d D s s J n F 1 b 3 Q 7 c m k g L S B p J n F 1 b 3 Q 7 L C Z x d W 9 0 O 3 J p I C 0 g c m k m c X V v d D s s J n F 1 b 3 Q 7 c m k g L S B v J n F 1 b 3 Q 7 L C Z x d W 9 0 O 3 J p I C 0 g c m 8 m c X V v d D s s J n F 1 b 3 Q 7 b y A t I H M m c X V v d D s s J n F 1 b 3 Q 7 b y A t I H I m c X V v d D s s J n F 1 b 3 Q 7 b y A t I G k m c X V v d D s s J n F 1 b 3 Q 7 b y A t I H J p J n F 1 b 3 Q 7 L C Z x d W 9 0 O 2 8 g L S B v J n F 1 b 3 Q 7 L C Z x d W 9 0 O 2 8 g L S B y b y Z x d W 9 0 O y w m c X V v d D t y b y A t I H M m c X V v d D s s J n F 1 b 3 Q 7 c m 8 g L S B y J n F 1 b 3 Q 7 L C Z x d W 9 0 O 3 J v I C 0 g a S Z x d W 9 0 O y w m c X V v d D t y b y A t I H J p J n F 1 b 3 Q 7 L C Z x d W 9 0 O 3 J v I C 0 g b y Z x d W 9 0 O y w m c X V v d D t y b y A t I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b G V u Z 3 R o X 3 J h b m R v b V 8 y M D B f M C A 4 L 1 R p c G 8 g Y 2 F t Y m l h Z G 8 u e 3 M g L S B z L D B 9 J n F 1 b 3 Q 7 L C Z x d W 9 0 O 1 N l Y 3 R p b 2 4 x L 3 J l c 3 V s d H N f b G V u Z 3 R o X 3 J h b m R v b V 8 y M D B f M C A 4 L 1 R p c G 8 g Y 2 F t Y m l h Z G 8 u e 3 M g L S B y L D F 9 J n F 1 b 3 Q 7 L C Z x d W 9 0 O 1 N l Y 3 R p b 2 4 x L 3 J l c 3 V s d H N f b G V u Z 3 R o X 3 J h b m R v b V 8 y M D B f M C A 4 L 1 R p c G 8 g Y 2 F t Y m l h Z G 8 u e 3 M g L S B p L D J 9 J n F 1 b 3 Q 7 L C Z x d W 9 0 O 1 N l Y 3 R p b 2 4 x L 3 J l c 3 V s d H N f b G V u Z 3 R o X 3 J h b m R v b V 8 y M D B f M C A 4 L 1 R p c G 8 g Y 2 F t Y m l h Z G 8 u e 3 M g L S B y a S w z f S Z x d W 9 0 O y w m c X V v d D t T Z W N 0 a W 9 u M S 9 y Z X N 1 b H R z X 2 x l b m d 0 a F 9 y Y W 5 k b 2 1 f M j A w X z A g O C 9 U a X B v I G N h b W J p Y W R v L n t z I C 0 g b y w 0 f S Z x d W 9 0 O y w m c X V v d D t T Z W N 0 a W 9 u M S 9 y Z X N 1 b H R z X 2 x l b m d 0 a F 9 y Y W 5 k b 2 1 f M j A w X z A g O C 9 U a X B v I G N h b W J p Y W R v L n t z I C 0 g c m 8 s N X 0 m c X V v d D s s J n F 1 b 3 Q 7 U 2 V j d G l v b j E v c m V z d W x 0 c 1 9 s Z W 5 n d G h f c m F u Z G 9 t X z I w M F 8 w I D g v V G l w b y B j Y W 1 i a W F k b y 5 7 c i A t I H M s N n 0 m c X V v d D s s J n F 1 b 3 Q 7 U 2 V j d G l v b j E v c m V z d W x 0 c 1 9 s Z W 5 n d G h f c m F u Z G 9 t X z I w M F 8 w I D g v V G l w b y B j Y W 1 i a W F k b y 5 7 c i A t I H I s N 3 0 m c X V v d D s s J n F 1 b 3 Q 7 U 2 V j d G l v b j E v c m V z d W x 0 c 1 9 s Z W 5 n d G h f c m F u Z G 9 t X z I w M F 8 w I D g v V G l w b y B j Y W 1 i a W F k b y 5 7 c i A t I G k s O H 0 m c X V v d D s s J n F 1 b 3 Q 7 U 2 V j d G l v b j E v c m V z d W x 0 c 1 9 s Z W 5 n d G h f c m F u Z G 9 t X z I w M F 8 w I D g v V G l w b y B j Y W 1 i a W F k b y 5 7 c i A t I H J p L D l 9 J n F 1 b 3 Q 7 L C Z x d W 9 0 O 1 N l Y 3 R p b 2 4 x L 3 J l c 3 V s d H N f b G V u Z 3 R o X 3 J h b m R v b V 8 y M D B f M C A 4 L 1 R p c G 8 g Y 2 F t Y m l h Z G 8 u e 3 I g L S B v L D E w f S Z x d W 9 0 O y w m c X V v d D t T Z W N 0 a W 9 u M S 9 y Z X N 1 b H R z X 2 x l b m d 0 a F 9 y Y W 5 k b 2 1 f M j A w X z A g O C 9 U a X B v I G N h b W J p Y W R v L n t y I C 0 g c m 8 s M T F 9 J n F 1 b 3 Q 7 L C Z x d W 9 0 O 1 N l Y 3 R p b 2 4 x L 3 J l c 3 V s d H N f b G V u Z 3 R o X 3 J h b m R v b V 8 y M D B f M C A 4 L 1 R p c G 8 g Y 2 F t Y m l h Z G 8 u e 2 k g L S B z L D E y f S Z x d W 9 0 O y w m c X V v d D t T Z W N 0 a W 9 u M S 9 y Z X N 1 b H R z X 2 x l b m d 0 a F 9 y Y W 5 k b 2 1 f M j A w X z A g O C 9 U a X B v I G N h b W J p Y W R v L n t p I C 0 g c i w x M 3 0 m c X V v d D s s J n F 1 b 3 Q 7 U 2 V j d G l v b j E v c m V z d W x 0 c 1 9 s Z W 5 n d G h f c m F u Z G 9 t X z I w M F 8 w I D g v V G l w b y B j Y W 1 i a W F k b y 5 7 a S A t I G k s M T R 9 J n F 1 b 3 Q 7 L C Z x d W 9 0 O 1 N l Y 3 R p b 2 4 x L 3 J l c 3 V s d H N f b G V u Z 3 R o X 3 J h b m R v b V 8 y M D B f M C A 4 L 1 R p c G 8 g Y 2 F t Y m l h Z G 8 u e 2 k g L S B y a S w x N X 0 m c X V v d D s s J n F 1 b 3 Q 7 U 2 V j d G l v b j E v c m V z d W x 0 c 1 9 s Z W 5 n d G h f c m F u Z G 9 t X z I w M F 8 w I D g v V G l w b y B j Y W 1 i a W F k b y 5 7 a S A t I G 8 s M T Z 9 J n F 1 b 3 Q 7 L C Z x d W 9 0 O 1 N l Y 3 R p b 2 4 x L 3 J l c 3 V s d H N f b G V u Z 3 R o X 3 J h b m R v b V 8 y M D B f M C A 4 L 1 R p c G 8 g Y 2 F t Y m l h Z G 8 u e 2 k g L S B y b y w x N 3 0 m c X V v d D s s J n F 1 b 3 Q 7 U 2 V j d G l v b j E v c m V z d W x 0 c 1 9 s Z W 5 n d G h f c m F u Z G 9 t X z I w M F 8 w I D g v V G l w b y B j Y W 1 i a W F k b y 5 7 c m k g L S B z L D E 4 f S Z x d W 9 0 O y w m c X V v d D t T Z W N 0 a W 9 u M S 9 y Z X N 1 b H R z X 2 x l b m d 0 a F 9 y Y W 5 k b 2 1 f M j A w X z A g O C 9 U a X B v I G N h b W J p Y W R v L n t y a S A t I H I s M T l 9 J n F 1 b 3 Q 7 L C Z x d W 9 0 O 1 N l Y 3 R p b 2 4 x L 3 J l c 3 V s d H N f b G V u Z 3 R o X 3 J h b m R v b V 8 y M D B f M C A 4 L 1 R p c G 8 g Y 2 F t Y m l h Z G 8 u e 3 J p I C 0 g a S w y M H 0 m c X V v d D s s J n F 1 b 3 Q 7 U 2 V j d G l v b j E v c m V z d W x 0 c 1 9 s Z W 5 n d G h f c m F u Z G 9 t X z I w M F 8 w I D g v V G l w b y B j Y W 1 i a W F k b y 5 7 c m k g L S B y a S w y M X 0 m c X V v d D s s J n F 1 b 3 Q 7 U 2 V j d G l v b j E v c m V z d W x 0 c 1 9 s Z W 5 n d G h f c m F u Z G 9 t X z I w M F 8 w I D g v V G l w b y B j Y W 1 i a W F k b y 5 7 c m k g L S B v L D I y f S Z x d W 9 0 O y w m c X V v d D t T Z W N 0 a W 9 u M S 9 y Z X N 1 b H R z X 2 x l b m d 0 a F 9 y Y W 5 k b 2 1 f M j A w X z A g O C 9 U a X B v I G N h b W J p Y W R v L n t y a S A t I H J v L D I z f S Z x d W 9 0 O y w m c X V v d D t T Z W N 0 a W 9 u M S 9 y Z X N 1 b H R z X 2 x l b m d 0 a F 9 y Y W 5 k b 2 1 f M j A w X z A g O C 9 U a X B v I G N h b W J p Y W R v L n t v I C 0 g c y w y N H 0 m c X V v d D s s J n F 1 b 3 Q 7 U 2 V j d G l v b j E v c m V z d W x 0 c 1 9 s Z W 5 n d G h f c m F u Z G 9 t X z I w M F 8 w I D g v V G l w b y B j Y W 1 i a W F k b y 5 7 b y A t I H I s M j V 9 J n F 1 b 3 Q 7 L C Z x d W 9 0 O 1 N l Y 3 R p b 2 4 x L 3 J l c 3 V s d H N f b G V u Z 3 R o X 3 J h b m R v b V 8 y M D B f M C A 4 L 1 R p c G 8 g Y 2 F t Y m l h Z G 8 u e 2 8 g L S B p L D I 2 f S Z x d W 9 0 O y w m c X V v d D t T Z W N 0 a W 9 u M S 9 y Z X N 1 b H R z X 2 x l b m d 0 a F 9 y Y W 5 k b 2 1 f M j A w X z A g O C 9 U a X B v I G N h b W J p Y W R v L n t v I C 0 g c m k s M j d 9 J n F 1 b 3 Q 7 L C Z x d W 9 0 O 1 N l Y 3 R p b 2 4 x L 3 J l c 3 V s d H N f b G V u Z 3 R o X 3 J h b m R v b V 8 y M D B f M C A 4 L 1 R p c G 8 g Y 2 F t Y m l h Z G 8 u e 2 8 g L S B v L D I 4 f S Z x d W 9 0 O y w m c X V v d D t T Z W N 0 a W 9 u M S 9 y Z X N 1 b H R z X 2 x l b m d 0 a F 9 y Y W 5 k b 2 1 f M j A w X z A g O C 9 U a X B v I G N h b W J p Y W R v L n t v I C 0 g c m 8 s M j l 9 J n F 1 b 3 Q 7 L C Z x d W 9 0 O 1 N l Y 3 R p b 2 4 x L 3 J l c 3 V s d H N f b G V u Z 3 R o X 3 J h b m R v b V 8 y M D B f M C A 4 L 1 R p c G 8 g Y 2 F t Y m l h Z G 8 u e 3 J v I C 0 g c y w z M H 0 m c X V v d D s s J n F 1 b 3 Q 7 U 2 V j d G l v b j E v c m V z d W x 0 c 1 9 s Z W 5 n d G h f c m F u Z G 9 t X z I w M F 8 w I D g v V G l w b y B j Y W 1 i a W F k b y 5 7 c m 8 g L S B y L D M x f S Z x d W 9 0 O y w m c X V v d D t T Z W N 0 a W 9 u M S 9 y Z X N 1 b H R z X 2 x l b m d 0 a F 9 y Y W 5 k b 2 1 f M j A w X z A g O C 9 U a X B v I G N h b W J p Y W R v L n t y b y A t I G k s M z J 9 J n F 1 b 3 Q 7 L C Z x d W 9 0 O 1 N l Y 3 R p b 2 4 x L 3 J l c 3 V s d H N f b G V u Z 3 R o X 3 J h b m R v b V 8 y M D B f M C A 4 L 1 R p c G 8 g Y 2 F t Y m l h Z G 8 u e 3 J v I C 0 g c m k s M z N 9 J n F 1 b 3 Q 7 L C Z x d W 9 0 O 1 N l Y 3 R p b 2 4 x L 3 J l c 3 V s d H N f b G V u Z 3 R o X 3 J h b m R v b V 8 y M D B f M C A 4 L 1 R p c G 8 g Y 2 F t Y m l h Z G 8 u e 3 J v I C 0 g b y w z N H 0 m c X V v d D s s J n F 1 b 3 Q 7 U 2 V j d G l v b j E v c m V z d W x 0 c 1 9 s Z W 5 n d G h f c m F u Z G 9 t X z I w M F 8 w I D g v V G l w b y B j Y W 1 i a W F k b y 5 7 c m 8 g L S B y b y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3 J l c 3 V s d H N f b G V u Z 3 R o X 3 J h b m R v b V 8 y M D B f M C A 4 L 1 R p c G 8 g Y 2 F t Y m l h Z G 8 u e 3 M g L S B z L D B 9 J n F 1 b 3 Q 7 L C Z x d W 9 0 O 1 N l Y 3 R p b 2 4 x L 3 J l c 3 V s d H N f b G V u Z 3 R o X 3 J h b m R v b V 8 y M D B f M C A 4 L 1 R p c G 8 g Y 2 F t Y m l h Z G 8 u e 3 M g L S B y L D F 9 J n F 1 b 3 Q 7 L C Z x d W 9 0 O 1 N l Y 3 R p b 2 4 x L 3 J l c 3 V s d H N f b G V u Z 3 R o X 3 J h b m R v b V 8 y M D B f M C A 4 L 1 R p c G 8 g Y 2 F t Y m l h Z G 8 u e 3 M g L S B p L D J 9 J n F 1 b 3 Q 7 L C Z x d W 9 0 O 1 N l Y 3 R p b 2 4 x L 3 J l c 3 V s d H N f b G V u Z 3 R o X 3 J h b m R v b V 8 y M D B f M C A 4 L 1 R p c G 8 g Y 2 F t Y m l h Z G 8 u e 3 M g L S B y a S w z f S Z x d W 9 0 O y w m c X V v d D t T Z W N 0 a W 9 u M S 9 y Z X N 1 b H R z X 2 x l b m d 0 a F 9 y Y W 5 k b 2 1 f M j A w X z A g O C 9 U a X B v I G N h b W J p Y W R v L n t z I C 0 g b y w 0 f S Z x d W 9 0 O y w m c X V v d D t T Z W N 0 a W 9 u M S 9 y Z X N 1 b H R z X 2 x l b m d 0 a F 9 y Y W 5 k b 2 1 f M j A w X z A g O C 9 U a X B v I G N h b W J p Y W R v L n t z I C 0 g c m 8 s N X 0 m c X V v d D s s J n F 1 b 3 Q 7 U 2 V j d G l v b j E v c m V z d W x 0 c 1 9 s Z W 5 n d G h f c m F u Z G 9 t X z I w M F 8 w I D g v V G l w b y B j Y W 1 i a W F k b y 5 7 c i A t I H M s N n 0 m c X V v d D s s J n F 1 b 3 Q 7 U 2 V j d G l v b j E v c m V z d W x 0 c 1 9 s Z W 5 n d G h f c m F u Z G 9 t X z I w M F 8 w I D g v V G l w b y B j Y W 1 i a W F k b y 5 7 c i A t I H I s N 3 0 m c X V v d D s s J n F 1 b 3 Q 7 U 2 V j d G l v b j E v c m V z d W x 0 c 1 9 s Z W 5 n d G h f c m F u Z G 9 t X z I w M F 8 w I D g v V G l w b y B j Y W 1 i a W F k b y 5 7 c i A t I G k s O H 0 m c X V v d D s s J n F 1 b 3 Q 7 U 2 V j d G l v b j E v c m V z d W x 0 c 1 9 s Z W 5 n d G h f c m F u Z G 9 t X z I w M F 8 w I D g v V G l w b y B j Y W 1 i a W F k b y 5 7 c i A t I H J p L D l 9 J n F 1 b 3 Q 7 L C Z x d W 9 0 O 1 N l Y 3 R p b 2 4 x L 3 J l c 3 V s d H N f b G V u Z 3 R o X 3 J h b m R v b V 8 y M D B f M C A 4 L 1 R p c G 8 g Y 2 F t Y m l h Z G 8 u e 3 I g L S B v L D E w f S Z x d W 9 0 O y w m c X V v d D t T Z W N 0 a W 9 u M S 9 y Z X N 1 b H R z X 2 x l b m d 0 a F 9 y Y W 5 k b 2 1 f M j A w X z A g O C 9 U a X B v I G N h b W J p Y W R v L n t y I C 0 g c m 8 s M T F 9 J n F 1 b 3 Q 7 L C Z x d W 9 0 O 1 N l Y 3 R p b 2 4 x L 3 J l c 3 V s d H N f b G V u Z 3 R o X 3 J h b m R v b V 8 y M D B f M C A 4 L 1 R p c G 8 g Y 2 F t Y m l h Z G 8 u e 2 k g L S B z L D E y f S Z x d W 9 0 O y w m c X V v d D t T Z W N 0 a W 9 u M S 9 y Z X N 1 b H R z X 2 x l b m d 0 a F 9 y Y W 5 k b 2 1 f M j A w X z A g O C 9 U a X B v I G N h b W J p Y W R v L n t p I C 0 g c i w x M 3 0 m c X V v d D s s J n F 1 b 3 Q 7 U 2 V j d G l v b j E v c m V z d W x 0 c 1 9 s Z W 5 n d G h f c m F u Z G 9 t X z I w M F 8 w I D g v V G l w b y B j Y W 1 i a W F k b y 5 7 a S A t I G k s M T R 9 J n F 1 b 3 Q 7 L C Z x d W 9 0 O 1 N l Y 3 R p b 2 4 x L 3 J l c 3 V s d H N f b G V u Z 3 R o X 3 J h b m R v b V 8 y M D B f M C A 4 L 1 R p c G 8 g Y 2 F t Y m l h Z G 8 u e 2 k g L S B y a S w x N X 0 m c X V v d D s s J n F 1 b 3 Q 7 U 2 V j d G l v b j E v c m V z d W x 0 c 1 9 s Z W 5 n d G h f c m F u Z G 9 t X z I w M F 8 w I D g v V G l w b y B j Y W 1 i a W F k b y 5 7 a S A t I G 8 s M T Z 9 J n F 1 b 3 Q 7 L C Z x d W 9 0 O 1 N l Y 3 R p b 2 4 x L 3 J l c 3 V s d H N f b G V u Z 3 R o X 3 J h b m R v b V 8 y M D B f M C A 4 L 1 R p c G 8 g Y 2 F t Y m l h Z G 8 u e 2 k g L S B y b y w x N 3 0 m c X V v d D s s J n F 1 b 3 Q 7 U 2 V j d G l v b j E v c m V z d W x 0 c 1 9 s Z W 5 n d G h f c m F u Z G 9 t X z I w M F 8 w I D g v V G l w b y B j Y W 1 i a W F k b y 5 7 c m k g L S B z L D E 4 f S Z x d W 9 0 O y w m c X V v d D t T Z W N 0 a W 9 u M S 9 y Z X N 1 b H R z X 2 x l b m d 0 a F 9 y Y W 5 k b 2 1 f M j A w X z A g O C 9 U a X B v I G N h b W J p Y W R v L n t y a S A t I H I s M T l 9 J n F 1 b 3 Q 7 L C Z x d W 9 0 O 1 N l Y 3 R p b 2 4 x L 3 J l c 3 V s d H N f b G V u Z 3 R o X 3 J h b m R v b V 8 y M D B f M C A 4 L 1 R p c G 8 g Y 2 F t Y m l h Z G 8 u e 3 J p I C 0 g a S w y M H 0 m c X V v d D s s J n F 1 b 3 Q 7 U 2 V j d G l v b j E v c m V z d W x 0 c 1 9 s Z W 5 n d G h f c m F u Z G 9 t X z I w M F 8 w I D g v V G l w b y B j Y W 1 i a W F k b y 5 7 c m k g L S B y a S w y M X 0 m c X V v d D s s J n F 1 b 3 Q 7 U 2 V j d G l v b j E v c m V z d W x 0 c 1 9 s Z W 5 n d G h f c m F u Z G 9 t X z I w M F 8 w I D g v V G l w b y B j Y W 1 i a W F k b y 5 7 c m k g L S B v L D I y f S Z x d W 9 0 O y w m c X V v d D t T Z W N 0 a W 9 u M S 9 y Z X N 1 b H R z X 2 x l b m d 0 a F 9 y Y W 5 k b 2 1 f M j A w X z A g O C 9 U a X B v I G N h b W J p Y W R v L n t y a S A t I H J v L D I z f S Z x d W 9 0 O y w m c X V v d D t T Z W N 0 a W 9 u M S 9 y Z X N 1 b H R z X 2 x l b m d 0 a F 9 y Y W 5 k b 2 1 f M j A w X z A g O C 9 U a X B v I G N h b W J p Y W R v L n t v I C 0 g c y w y N H 0 m c X V v d D s s J n F 1 b 3 Q 7 U 2 V j d G l v b j E v c m V z d W x 0 c 1 9 s Z W 5 n d G h f c m F u Z G 9 t X z I w M F 8 w I D g v V G l w b y B j Y W 1 i a W F k b y 5 7 b y A t I H I s M j V 9 J n F 1 b 3 Q 7 L C Z x d W 9 0 O 1 N l Y 3 R p b 2 4 x L 3 J l c 3 V s d H N f b G V u Z 3 R o X 3 J h b m R v b V 8 y M D B f M C A 4 L 1 R p c G 8 g Y 2 F t Y m l h Z G 8 u e 2 8 g L S B p L D I 2 f S Z x d W 9 0 O y w m c X V v d D t T Z W N 0 a W 9 u M S 9 y Z X N 1 b H R z X 2 x l b m d 0 a F 9 y Y W 5 k b 2 1 f M j A w X z A g O C 9 U a X B v I G N h b W J p Y W R v L n t v I C 0 g c m k s M j d 9 J n F 1 b 3 Q 7 L C Z x d W 9 0 O 1 N l Y 3 R p b 2 4 x L 3 J l c 3 V s d H N f b G V u Z 3 R o X 3 J h b m R v b V 8 y M D B f M C A 4 L 1 R p c G 8 g Y 2 F t Y m l h Z G 8 u e 2 8 g L S B v L D I 4 f S Z x d W 9 0 O y w m c X V v d D t T Z W N 0 a W 9 u M S 9 y Z X N 1 b H R z X 2 x l b m d 0 a F 9 y Y W 5 k b 2 1 f M j A w X z A g O C 9 U a X B v I G N h b W J p Y W R v L n t v I C 0 g c m 8 s M j l 9 J n F 1 b 3 Q 7 L C Z x d W 9 0 O 1 N l Y 3 R p b 2 4 x L 3 J l c 3 V s d H N f b G V u Z 3 R o X 3 J h b m R v b V 8 y M D B f M C A 4 L 1 R p c G 8 g Y 2 F t Y m l h Z G 8 u e 3 J v I C 0 g c y w z M H 0 m c X V v d D s s J n F 1 b 3 Q 7 U 2 V j d G l v b j E v c m V z d W x 0 c 1 9 s Z W 5 n d G h f c m F u Z G 9 t X z I w M F 8 w I D g v V G l w b y B j Y W 1 i a W F k b y 5 7 c m 8 g L S B y L D M x f S Z x d W 9 0 O y w m c X V v d D t T Z W N 0 a W 9 u M S 9 y Z X N 1 b H R z X 2 x l b m d 0 a F 9 y Y W 5 k b 2 1 f M j A w X z A g O C 9 U a X B v I G N h b W J p Y W R v L n t y b y A t I G k s M z J 9 J n F 1 b 3 Q 7 L C Z x d W 9 0 O 1 N l Y 3 R p b 2 4 x L 3 J l c 3 V s d H N f b G V u Z 3 R o X 3 J h b m R v b V 8 y M D B f M C A 4 L 1 R p c G 8 g Y 2 F t Y m l h Z G 8 u e 3 J v I C 0 g c m k s M z N 9 J n F 1 b 3 Q 7 L C Z x d W 9 0 O 1 N l Y 3 R p b 2 4 x L 3 J l c 3 V s d H N f b G V u Z 3 R o X 3 J h b m R v b V 8 y M D B f M C A 4 L 1 R p c G 8 g Y 2 F t Y m l h Z G 8 u e 3 J v I C 0 g b y w z N H 0 m c X V v d D s s J n F 1 b 3 Q 7 U 2 V j d G l v b j E v c m V z d W x 0 c 1 9 s Z W 5 n d G h f c m F u Z G 9 t X z I w M F 8 w I D g v V G l w b y B j Y W 1 i a W F k b y 5 7 c m 8 g L S B y b y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b G V u Z 3 R o X 3 J h b m R v b V 8 y M D B f M C U y M D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I w M F 8 w J T I w O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l b m d 0 a F 9 y Y W 5 k b 2 1 f M j A w X z A l M j A 4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3 A d A R r n I z T 4 Q e r m B c d V w D A A A A A A I A A A A A A B B m A A A A A Q A A I A A A A M u l x A L k k / y J l m a X Q c b / y S e T 6 q V 4 O G 0 v T B a Z l F Z W Q k R C A A A A A A 6 A A A A A A g A A I A A A A C o I 9 3 o V w R F q 2 v H g r p Q e 9 v H 1 B t j 8 I d m e d h V t f x O 8 Z g / z U A A A A L e X n f Q s v g I d z 8 B G f p h F + q S C X u W j V 2 B k 2 y y O f A A C 9 2 9 y X H z U U U 3 g c U t D W j x Y g I k D S T e r J B B M u 9 X b 4 D M Q 0 8 Y X M V I 2 Y l G q h y 3 V 1 H X D U z X L V / e Y Q A A A A F 4 2 b R Z G t r o 3 q H b U 1 s L L W 3 z f w e m y q K G Y 3 5 X V J r G N 2 v S B R R 2 Z a B 4 U b H u 3 v N z B z 7 2 b q L Z x j u l r 8 X i 1 6 X v o H + r y Q i 4 = < / D a t a M a s h u p > 
</file>

<file path=customXml/itemProps1.xml><?xml version="1.0" encoding="utf-8"?>
<ds:datastoreItem xmlns:ds="http://schemas.openxmlformats.org/officeDocument/2006/customXml" ds:itemID="{0839402B-C01A-4612-A086-17F30226F4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200_0.2</vt:lpstr>
      <vt:lpstr>200_0.4</vt:lpstr>
      <vt:lpstr>200_0.6</vt:lpstr>
      <vt:lpstr>200_0.8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Cuevas.</dc:creator>
  <cp:lastModifiedBy>Julian Cuevas.</cp:lastModifiedBy>
  <dcterms:created xsi:type="dcterms:W3CDTF">2020-11-11T17:29:30Z</dcterms:created>
  <dcterms:modified xsi:type="dcterms:W3CDTF">2020-11-12T20:01:44Z</dcterms:modified>
</cp:coreProperties>
</file>