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cro\OneDrive - Universidad de La Rioja\CARPETA DE TRABAJO\strategies_arbitrary_dvfield\results-length\results_length_random_300\"/>
    </mc:Choice>
  </mc:AlternateContent>
  <xr:revisionPtr revIDLastSave="118" documentId="8_{1B3D53D2-5161-4358-BDE8-BA68EC8E087B}" xr6:coauthVersionLast="45" xr6:coauthVersionMax="45" xr10:uidLastSave="{D65478EF-07A2-4D4F-A2FD-24B78D054305}"/>
  <bookViews>
    <workbookView xWindow="990" yWindow="-120" windowWidth="19620" windowHeight="11760" xr2:uid="{02DEA834-2DEB-4AF3-8915-5D4E99420EC8}"/>
  </bookViews>
  <sheets>
    <sheet name="300_0.2" sheetId="2" r:id="rId1"/>
    <sheet name="300_0.4" sheetId="3" r:id="rId2"/>
    <sheet name="300_0.6" sheetId="4" r:id="rId3"/>
    <sheet name="300_0.8" sheetId="5" r:id="rId4"/>
  </sheets>
  <definedNames>
    <definedName name="DatosExternos_1" localSheetId="0" hidden="1">'300_0.2'!$A$1:$AJ$21</definedName>
    <definedName name="DatosExternos_1" localSheetId="1" hidden="1">'300_0.4'!$A$1:$AJ$21</definedName>
    <definedName name="DatosExternos_1" localSheetId="2" hidden="1">'300_0.6'!$A$1:$AJ$21</definedName>
    <definedName name="DatosExternos_1" localSheetId="3" hidden="1">'300_0.8'!$A$1:$AJ$21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3" i="5" l="1"/>
  <c r="AL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23" i="5"/>
  <c r="AM23" i="4"/>
  <c r="AL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3" i="4"/>
  <c r="AM23" i="3"/>
  <c r="AL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23" i="3"/>
  <c r="AM23" i="2"/>
  <c r="AL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23" i="2"/>
  <c r="AJ44" i="2" l="1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J25" i="2"/>
  <c r="AJ46" i="2" s="1"/>
  <c r="AI25" i="2"/>
  <c r="AI46" i="2" s="1"/>
  <c r="AH25" i="2"/>
  <c r="AH46" i="2" s="1"/>
  <c r="AG25" i="2"/>
  <c r="AG46" i="2" s="1"/>
  <c r="AF25" i="2"/>
  <c r="AF46" i="2" s="1"/>
  <c r="AE25" i="2"/>
  <c r="AE46" i="2" s="1"/>
  <c r="AD25" i="2"/>
  <c r="AD46" i="2" s="1"/>
  <c r="AC25" i="2"/>
  <c r="AC46" i="2" s="1"/>
  <c r="AB25" i="2"/>
  <c r="AB46" i="2" s="1"/>
  <c r="AA25" i="2"/>
  <c r="AA46" i="2" s="1"/>
  <c r="Z25" i="2"/>
  <c r="Z46" i="2" s="1"/>
  <c r="Y25" i="2"/>
  <c r="Y46" i="2" s="1"/>
  <c r="X25" i="2"/>
  <c r="X46" i="2" s="1"/>
  <c r="W25" i="2"/>
  <c r="W46" i="2" s="1"/>
  <c r="V25" i="2"/>
  <c r="V46" i="2" s="1"/>
  <c r="U25" i="2"/>
  <c r="U46" i="2" s="1"/>
  <c r="T25" i="2"/>
  <c r="T46" i="2" s="1"/>
  <c r="S25" i="2"/>
  <c r="S46" i="2" s="1"/>
  <c r="R25" i="2"/>
  <c r="R46" i="2" s="1"/>
  <c r="Q25" i="2"/>
  <c r="Q46" i="2" s="1"/>
  <c r="P25" i="2"/>
  <c r="P46" i="2" s="1"/>
  <c r="O25" i="2"/>
  <c r="O46" i="2" s="1"/>
  <c r="N25" i="2"/>
  <c r="N46" i="2" s="1"/>
  <c r="M25" i="2"/>
  <c r="M46" i="2" s="1"/>
  <c r="L25" i="2"/>
  <c r="L46" i="2" s="1"/>
  <c r="K25" i="2"/>
  <c r="K46" i="2" s="1"/>
  <c r="J25" i="2"/>
  <c r="J46" i="2" s="1"/>
  <c r="I25" i="2"/>
  <c r="I46" i="2" s="1"/>
  <c r="H25" i="2"/>
  <c r="H46" i="2" s="1"/>
  <c r="G25" i="2"/>
  <c r="G46" i="2" s="1"/>
  <c r="F25" i="2"/>
  <c r="F46" i="2" s="1"/>
  <c r="E25" i="2"/>
  <c r="E46" i="2" s="1"/>
  <c r="D25" i="2"/>
  <c r="D46" i="2" s="1"/>
  <c r="C25" i="2"/>
  <c r="C46" i="2" s="1"/>
  <c r="B25" i="2"/>
  <c r="B46" i="2" s="1"/>
  <c r="A25" i="2"/>
  <c r="A46" i="2" s="1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J25" i="3"/>
  <c r="AJ46" i="3" s="1"/>
  <c r="AI25" i="3"/>
  <c r="AI46" i="3" s="1"/>
  <c r="AH25" i="3"/>
  <c r="AH46" i="3" s="1"/>
  <c r="AG25" i="3"/>
  <c r="AG46" i="3" s="1"/>
  <c r="AF25" i="3"/>
  <c r="AF46" i="3" s="1"/>
  <c r="AE25" i="3"/>
  <c r="AE46" i="3" s="1"/>
  <c r="AD25" i="3"/>
  <c r="AD46" i="3" s="1"/>
  <c r="AC25" i="3"/>
  <c r="AC46" i="3" s="1"/>
  <c r="AB25" i="3"/>
  <c r="AB46" i="3" s="1"/>
  <c r="AA25" i="3"/>
  <c r="AA46" i="3" s="1"/>
  <c r="Z25" i="3"/>
  <c r="Z46" i="3" s="1"/>
  <c r="Y25" i="3"/>
  <c r="Y46" i="3" s="1"/>
  <c r="X25" i="3"/>
  <c r="X46" i="3" s="1"/>
  <c r="W25" i="3"/>
  <c r="W46" i="3" s="1"/>
  <c r="V25" i="3"/>
  <c r="V46" i="3" s="1"/>
  <c r="U25" i="3"/>
  <c r="U46" i="3" s="1"/>
  <c r="T25" i="3"/>
  <c r="T46" i="3" s="1"/>
  <c r="S25" i="3"/>
  <c r="S46" i="3" s="1"/>
  <c r="R25" i="3"/>
  <c r="R46" i="3" s="1"/>
  <c r="Q25" i="3"/>
  <c r="Q46" i="3" s="1"/>
  <c r="P25" i="3"/>
  <c r="P46" i="3" s="1"/>
  <c r="O25" i="3"/>
  <c r="O46" i="3" s="1"/>
  <c r="N25" i="3"/>
  <c r="N46" i="3" s="1"/>
  <c r="M25" i="3"/>
  <c r="M46" i="3" s="1"/>
  <c r="L25" i="3"/>
  <c r="L46" i="3" s="1"/>
  <c r="K25" i="3"/>
  <c r="K46" i="3" s="1"/>
  <c r="J25" i="3"/>
  <c r="J46" i="3" s="1"/>
  <c r="I25" i="3"/>
  <c r="I46" i="3" s="1"/>
  <c r="H25" i="3"/>
  <c r="H46" i="3" s="1"/>
  <c r="G25" i="3"/>
  <c r="G46" i="3" s="1"/>
  <c r="F25" i="3"/>
  <c r="F46" i="3" s="1"/>
  <c r="E25" i="3"/>
  <c r="E46" i="3" s="1"/>
  <c r="D25" i="3"/>
  <c r="D46" i="3" s="1"/>
  <c r="C25" i="3"/>
  <c r="C46" i="3" s="1"/>
  <c r="B25" i="3"/>
  <c r="B46" i="3" s="1"/>
  <c r="A25" i="3"/>
  <c r="A46" i="3" s="1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J25" i="4"/>
  <c r="AJ46" i="4" s="1"/>
  <c r="AI25" i="4"/>
  <c r="AI46" i="4" s="1"/>
  <c r="AH25" i="4"/>
  <c r="AH46" i="4" s="1"/>
  <c r="AG25" i="4"/>
  <c r="AG46" i="4" s="1"/>
  <c r="AF25" i="4"/>
  <c r="AF46" i="4" s="1"/>
  <c r="AE25" i="4"/>
  <c r="AE46" i="4" s="1"/>
  <c r="AD25" i="4"/>
  <c r="AD46" i="4" s="1"/>
  <c r="AC25" i="4"/>
  <c r="AC46" i="4" s="1"/>
  <c r="AB25" i="4"/>
  <c r="AB46" i="4" s="1"/>
  <c r="AA25" i="4"/>
  <c r="AA46" i="4" s="1"/>
  <c r="Z25" i="4"/>
  <c r="Z46" i="4" s="1"/>
  <c r="Y25" i="4"/>
  <c r="Y46" i="4" s="1"/>
  <c r="X25" i="4"/>
  <c r="X46" i="4" s="1"/>
  <c r="W25" i="4"/>
  <c r="W46" i="4" s="1"/>
  <c r="V25" i="4"/>
  <c r="V46" i="4" s="1"/>
  <c r="U25" i="4"/>
  <c r="U46" i="4" s="1"/>
  <c r="T25" i="4"/>
  <c r="T46" i="4" s="1"/>
  <c r="S25" i="4"/>
  <c r="S46" i="4" s="1"/>
  <c r="R25" i="4"/>
  <c r="R46" i="4" s="1"/>
  <c r="Q25" i="4"/>
  <c r="Q46" i="4" s="1"/>
  <c r="P25" i="4"/>
  <c r="P46" i="4" s="1"/>
  <c r="O25" i="4"/>
  <c r="O46" i="4" s="1"/>
  <c r="N25" i="4"/>
  <c r="N46" i="4" s="1"/>
  <c r="M25" i="4"/>
  <c r="M46" i="4" s="1"/>
  <c r="L25" i="4"/>
  <c r="L46" i="4" s="1"/>
  <c r="K25" i="4"/>
  <c r="K46" i="4" s="1"/>
  <c r="J25" i="4"/>
  <c r="J46" i="4" s="1"/>
  <c r="I25" i="4"/>
  <c r="I46" i="4" s="1"/>
  <c r="H25" i="4"/>
  <c r="H46" i="4" s="1"/>
  <c r="G25" i="4"/>
  <c r="G46" i="4" s="1"/>
  <c r="F25" i="4"/>
  <c r="F46" i="4" s="1"/>
  <c r="E25" i="4"/>
  <c r="E46" i="4" s="1"/>
  <c r="D25" i="4"/>
  <c r="D46" i="4" s="1"/>
  <c r="C25" i="4"/>
  <c r="C46" i="4" s="1"/>
  <c r="B25" i="4"/>
  <c r="B46" i="4" s="1"/>
  <c r="A25" i="4"/>
  <c r="A46" i="4" s="1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J25" i="5"/>
  <c r="AJ46" i="5" s="1"/>
  <c r="AI25" i="5"/>
  <c r="AI46" i="5" s="1"/>
  <c r="AH25" i="5"/>
  <c r="AH46" i="5" s="1"/>
  <c r="AG25" i="5"/>
  <c r="AG46" i="5" s="1"/>
  <c r="AF25" i="5"/>
  <c r="AF46" i="5" s="1"/>
  <c r="AE25" i="5"/>
  <c r="AE46" i="5" s="1"/>
  <c r="AD25" i="5"/>
  <c r="AD46" i="5" s="1"/>
  <c r="AC25" i="5"/>
  <c r="AC46" i="5" s="1"/>
  <c r="AB25" i="5"/>
  <c r="AB46" i="5" s="1"/>
  <c r="AA25" i="5"/>
  <c r="AA46" i="5" s="1"/>
  <c r="Z25" i="5"/>
  <c r="Z46" i="5" s="1"/>
  <c r="Y25" i="5"/>
  <c r="Y46" i="5" s="1"/>
  <c r="X25" i="5"/>
  <c r="X46" i="5" s="1"/>
  <c r="W25" i="5"/>
  <c r="W46" i="5" s="1"/>
  <c r="V25" i="5"/>
  <c r="V46" i="5" s="1"/>
  <c r="U25" i="5"/>
  <c r="U46" i="5" s="1"/>
  <c r="T25" i="5"/>
  <c r="T46" i="5" s="1"/>
  <c r="S25" i="5"/>
  <c r="S46" i="5" s="1"/>
  <c r="R25" i="5"/>
  <c r="R46" i="5" s="1"/>
  <c r="Q25" i="5"/>
  <c r="Q46" i="5" s="1"/>
  <c r="P25" i="5"/>
  <c r="P46" i="5" s="1"/>
  <c r="O25" i="5"/>
  <c r="O46" i="5" s="1"/>
  <c r="N25" i="5"/>
  <c r="N46" i="5" s="1"/>
  <c r="M25" i="5"/>
  <c r="M46" i="5" s="1"/>
  <c r="L25" i="5"/>
  <c r="L46" i="5" s="1"/>
  <c r="K25" i="5"/>
  <c r="K46" i="5" s="1"/>
  <c r="J25" i="5"/>
  <c r="J46" i="5" s="1"/>
  <c r="I25" i="5"/>
  <c r="I46" i="5" s="1"/>
  <c r="H25" i="5"/>
  <c r="H46" i="5" s="1"/>
  <c r="G25" i="5"/>
  <c r="G46" i="5" s="1"/>
  <c r="F25" i="5"/>
  <c r="F46" i="5" s="1"/>
  <c r="E25" i="5"/>
  <c r="E46" i="5" s="1"/>
  <c r="D25" i="5"/>
  <c r="D46" i="5" s="1"/>
  <c r="C25" i="5"/>
  <c r="C46" i="5" s="1"/>
  <c r="B25" i="5"/>
  <c r="B46" i="5" s="1"/>
  <c r="A25" i="5"/>
  <c r="A46" i="5" s="1"/>
  <c r="AM21" i="2" l="1"/>
  <c r="AL21" i="2"/>
  <c r="AM20" i="2"/>
  <c r="AL20" i="2"/>
  <c r="AM19" i="2"/>
  <c r="AL19" i="2"/>
  <c r="AM18" i="2"/>
  <c r="AL18" i="2"/>
  <c r="AM17" i="2"/>
  <c r="AL17" i="2"/>
  <c r="AM16" i="2"/>
  <c r="AL16" i="2"/>
  <c r="AM15" i="2"/>
  <c r="AL15" i="2"/>
  <c r="AM14" i="2"/>
  <c r="AL14" i="2"/>
  <c r="AM13" i="2"/>
  <c r="AL13" i="2"/>
  <c r="AM12" i="2"/>
  <c r="AL12" i="2"/>
  <c r="AM11" i="2"/>
  <c r="AL11" i="2"/>
  <c r="AM10" i="2"/>
  <c r="AL10" i="2"/>
  <c r="AM9" i="2"/>
  <c r="AL9" i="2"/>
  <c r="AM8" i="2"/>
  <c r="AL8" i="2"/>
  <c r="AM7" i="2"/>
  <c r="AL7" i="2"/>
  <c r="AM6" i="2"/>
  <c r="AL6" i="2"/>
  <c r="AM5" i="2"/>
  <c r="AL5" i="2"/>
  <c r="AM4" i="2"/>
  <c r="AL4" i="2"/>
  <c r="AM3" i="2"/>
  <c r="AL3" i="2"/>
  <c r="AM2" i="2"/>
  <c r="AL2" i="2"/>
  <c r="AM21" i="3"/>
  <c r="AL21" i="3"/>
  <c r="AM20" i="3"/>
  <c r="AL20" i="3"/>
  <c r="AM19" i="3"/>
  <c r="AL19" i="3"/>
  <c r="AM18" i="3"/>
  <c r="AL18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AM2" i="3"/>
  <c r="AL2" i="3"/>
  <c r="AM21" i="4"/>
  <c r="AL21" i="4"/>
  <c r="AM20" i="4"/>
  <c r="AL20" i="4"/>
  <c r="AM19" i="4"/>
  <c r="AL19" i="4"/>
  <c r="AM18" i="4"/>
  <c r="AL18" i="4"/>
  <c r="AM17" i="4"/>
  <c r="AL17" i="4"/>
  <c r="AM16" i="4"/>
  <c r="AL16" i="4"/>
  <c r="AM15" i="4"/>
  <c r="AL15" i="4"/>
  <c r="AM14" i="4"/>
  <c r="AL14" i="4"/>
  <c r="AM13" i="4"/>
  <c r="AL13" i="4"/>
  <c r="AM12" i="4"/>
  <c r="AL12" i="4"/>
  <c r="AM11" i="4"/>
  <c r="AL11" i="4"/>
  <c r="AM10" i="4"/>
  <c r="AL10" i="4"/>
  <c r="AM9" i="4"/>
  <c r="AL9" i="4"/>
  <c r="AM8" i="4"/>
  <c r="AL8" i="4"/>
  <c r="AM7" i="4"/>
  <c r="AL7" i="4"/>
  <c r="AM6" i="4"/>
  <c r="AL6" i="4"/>
  <c r="AM5" i="4"/>
  <c r="AL5" i="4"/>
  <c r="AM4" i="4"/>
  <c r="AL4" i="4"/>
  <c r="AM3" i="4"/>
  <c r="AL3" i="4"/>
  <c r="AM2" i="4"/>
  <c r="AL2" i="4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8E1A48-795A-4FD6-A130-9FA850CC774B}" keepAlive="1" name="Consulta - results_length_random_300_0 2" description="Conexión a la consulta 'results_length_random_300_0 2' en el libro." type="5" refreshedVersion="6" background="1" saveData="1">
    <dbPr connection="Provider=Microsoft.Mashup.OleDb.1;Data Source=$Workbook$;Location=results_length_random_300_0 2;Extended Properties=&quot;&quot;" command="SELECT * FROM [results_length_random_300_0 2]"/>
  </connection>
  <connection id="2" xr16:uid="{FD1932EE-216A-4EC7-9C5E-520031620C62}" keepAlive="1" name="Consulta - results_length_random_300_0 4" description="Conexión a la consulta 'results_length_random_300_0 4' en el libro." type="5" refreshedVersion="6" background="1" saveData="1">
    <dbPr connection="Provider=Microsoft.Mashup.OleDb.1;Data Source=$Workbook$;Location=results_length_random_300_0 4;Extended Properties=&quot;&quot;" command="SELECT * FROM [results_length_random_300_0 4]"/>
  </connection>
  <connection id="3" xr16:uid="{D8E21D62-59BE-4375-A5C1-7FAFA3E045E7}" keepAlive="1" name="Consulta - results_length_random_300_0 6" description="Conexión a la consulta 'results_length_random_300_0 6' en el libro." type="5" refreshedVersion="6" background="1" saveData="1">
    <dbPr connection="Provider=Microsoft.Mashup.OleDb.1;Data Source=$Workbook$;Location=results_length_random_300_0 6;Extended Properties=&quot;&quot;" command="SELECT * FROM [results_length_random_300_0 6]"/>
  </connection>
  <connection id="4" xr16:uid="{96841692-526C-4534-BCDB-FD83700C857C}" keepAlive="1" name="Consulta - results_length_random_300_0 8" description="Conexión a la consulta 'results_length_random_300_0 8' en el libro." type="5" refreshedVersion="6" background="1" saveData="1">
    <dbPr connection="Provider=Microsoft.Mashup.OleDb.1;Data Source=$Workbook$;Location=results_length_random_300_0 8;Extended Properties=&quot;&quot;" command="SELECT * FROM [results_length_random_300_0 8]"/>
  </connection>
</connections>
</file>

<file path=xl/sharedStrings.xml><?xml version="1.0" encoding="utf-8"?>
<sst xmlns="http://schemas.openxmlformats.org/spreadsheetml/2006/main" count="156" uniqueCount="39">
  <si>
    <t>s - s</t>
  </si>
  <si>
    <t>s - r</t>
  </si>
  <si>
    <t>s - i</t>
  </si>
  <si>
    <t>s - ri</t>
  </si>
  <si>
    <t>s - o</t>
  </si>
  <si>
    <t>s - ro</t>
  </si>
  <si>
    <t>r - s</t>
  </si>
  <si>
    <t>r - r</t>
  </si>
  <si>
    <t>r - i</t>
  </si>
  <si>
    <t>r - ri</t>
  </si>
  <si>
    <t>r - o</t>
  </si>
  <si>
    <t>r - ro</t>
  </si>
  <si>
    <t>i - s</t>
  </si>
  <si>
    <t>i - r</t>
  </si>
  <si>
    <t>i - i</t>
  </si>
  <si>
    <t>i - ri</t>
  </si>
  <si>
    <t>i - o</t>
  </si>
  <si>
    <t>i - ro</t>
  </si>
  <si>
    <t>ri - s</t>
  </si>
  <si>
    <t>ri - r</t>
  </si>
  <si>
    <t>ri - i</t>
  </si>
  <si>
    <t>ri - ri</t>
  </si>
  <si>
    <t>ri - o</t>
  </si>
  <si>
    <t>ri - ro</t>
  </si>
  <si>
    <t>o - s</t>
  </si>
  <si>
    <t>o - r</t>
  </si>
  <si>
    <t>o - i</t>
  </si>
  <si>
    <t>o - ri</t>
  </si>
  <si>
    <t>o - o</t>
  </si>
  <si>
    <t>o - ro</t>
  </si>
  <si>
    <t>ro - s</t>
  </si>
  <si>
    <t>ro - r</t>
  </si>
  <si>
    <t>ro - i</t>
  </si>
  <si>
    <t>ro - ri</t>
  </si>
  <si>
    <t>ro - o</t>
  </si>
  <si>
    <t>ro - ro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</si>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</sst>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D7C17EC-1E49-45A3-9D8E-CAC8BB5D521E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2CECDD7-88D0-4D7A-969C-C36BF0D5413A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E526549-A397-4559-8087-AF007806B5B1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BAB7217-8B0D-475A-BB5C-66708ACD0F18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E968F-B225-4B00-8E64-FAEAE939B172}" name="results_length_random_300_0_2" displayName="results_length_random_300_0_2" ref="A1:AJ21" tableType="queryTable" totalsRowShown="0">
  <autoFilter ref="A1:AJ21" xr:uid="{A436FBF1-8A64-44AC-8894-FF78C69FA5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A3DA018F-19D2-43C5-A113-646154DDF75A}" uniqueName="1" name="s - s" queryTableFieldId="1"/>
    <tableColumn id="2" xr3:uid="{730F74EE-5151-4447-A90F-2ABAB2C3E30E}" uniqueName="2" name="s - r" queryTableFieldId="2"/>
    <tableColumn id="3" xr3:uid="{E4EBF5DB-107A-41DF-B2F7-2BB1DD1C1C4D}" uniqueName="3" name="s - i" queryTableFieldId="3"/>
    <tableColumn id="4" xr3:uid="{0C6D5C10-DB68-4B17-9396-510A85D0A933}" uniqueName="4" name="s - ri" queryTableFieldId="4"/>
    <tableColumn id="5" xr3:uid="{1A406C7D-2C16-4EFA-A49E-7D6232E514AB}" uniqueName="5" name="s - o" queryTableFieldId="5"/>
    <tableColumn id="6" xr3:uid="{73DC7EEE-DB4D-429D-9892-A1D7D72D51A9}" uniqueName="6" name="s - ro" queryTableFieldId="6"/>
    <tableColumn id="7" xr3:uid="{A06B31AC-EC73-4377-9BC3-E1B2B083B698}" uniqueName="7" name="r - s" queryTableFieldId="7"/>
    <tableColumn id="8" xr3:uid="{DFAD75D7-E7C6-4DC8-95D4-45E9005DFEAE}" uniqueName="8" name="r - r" queryTableFieldId="8"/>
    <tableColumn id="9" xr3:uid="{AD64CBB8-52CF-4C46-940E-F6B53A55AE26}" uniqueName="9" name="r - i" queryTableFieldId="9"/>
    <tableColumn id="10" xr3:uid="{8E757F25-2624-4AD8-9423-55BF3FB476DE}" uniqueName="10" name="r - ri" queryTableFieldId="10"/>
    <tableColumn id="11" xr3:uid="{8CDD9523-C085-4859-8BCE-B90221F6B2E0}" uniqueName="11" name="r - o" queryTableFieldId="11"/>
    <tableColumn id="12" xr3:uid="{A190517B-5AD0-4246-B848-91D9019F4F57}" uniqueName="12" name="r - ro" queryTableFieldId="12"/>
    <tableColumn id="13" xr3:uid="{F5A1F2E5-CBA2-424A-9F58-17D7185E4244}" uniqueName="13" name="i - s" queryTableFieldId="13"/>
    <tableColumn id="14" xr3:uid="{7DA27922-A0F5-4740-B99E-411838E08361}" uniqueName="14" name="i - r" queryTableFieldId="14"/>
    <tableColumn id="15" xr3:uid="{D645FFCB-0D62-45EF-8205-A981FED39CC0}" uniqueName="15" name="i - i" queryTableFieldId="15"/>
    <tableColumn id="16" xr3:uid="{B4032EB0-34D7-4694-9E0F-C34563B77D0A}" uniqueName="16" name="i - ri" queryTableFieldId="16"/>
    <tableColumn id="17" xr3:uid="{9E007E7D-194E-4CFB-93A9-D9435829777C}" uniqueName="17" name="i - o" queryTableFieldId="17"/>
    <tableColumn id="18" xr3:uid="{EA975D81-6667-494A-BCA3-4499C8901609}" uniqueName="18" name="i - ro" queryTableFieldId="18"/>
    <tableColumn id="19" xr3:uid="{63750961-FC3C-4542-947C-781B4AC5BDB1}" uniqueName="19" name="ri - s" queryTableFieldId="19"/>
    <tableColumn id="20" xr3:uid="{364EAE11-EF0B-4649-AA85-2D3FD7CA0B3D}" uniqueName="20" name="ri - r" queryTableFieldId="20"/>
    <tableColumn id="21" xr3:uid="{59F95429-765A-438F-839F-A08DC29AF65B}" uniqueName="21" name="ri - i" queryTableFieldId="21"/>
    <tableColumn id="22" xr3:uid="{AEBF68CF-50A2-4E31-8875-3F886F9BE10E}" uniqueName="22" name="ri - ri" queryTableFieldId="22"/>
    <tableColumn id="23" xr3:uid="{4C630B0F-D197-4BB0-AA41-BE5B2D2A57D9}" uniqueName="23" name="ri - o" queryTableFieldId="23"/>
    <tableColumn id="24" xr3:uid="{79B15C88-6336-4D48-ACE9-8AAA7E35B75F}" uniqueName="24" name="ri - ro" queryTableFieldId="24"/>
    <tableColumn id="25" xr3:uid="{988A5143-A5EE-4C0C-9A9A-B5F8B9E86C58}" uniqueName="25" name="o - s" queryTableFieldId="25"/>
    <tableColumn id="26" xr3:uid="{DF6CC6EC-730E-4FDD-995F-6989F1E872E9}" uniqueName="26" name="o - r" queryTableFieldId="26"/>
    <tableColumn id="27" xr3:uid="{A603FA3B-7B44-4A95-9495-DE719F1A8BC8}" uniqueName="27" name="o - i" queryTableFieldId="27"/>
    <tableColumn id="28" xr3:uid="{DC72A83E-8F74-4123-8DE9-1858785D69B3}" uniqueName="28" name="o - ri" queryTableFieldId="28"/>
    <tableColumn id="29" xr3:uid="{05F54981-A843-4424-BCD0-A4E0B6B6B9EA}" uniqueName="29" name="o - o" queryTableFieldId="29"/>
    <tableColumn id="30" xr3:uid="{81B54C16-E3BE-43CA-80BF-A6C1E76B8FDA}" uniqueName="30" name="o - ro" queryTableFieldId="30"/>
    <tableColumn id="31" xr3:uid="{7F4B636F-7503-4B5E-9BD6-2FCEAB8A00F6}" uniqueName="31" name="ro - s" queryTableFieldId="31"/>
    <tableColumn id="32" xr3:uid="{CA630A59-98CD-408D-BF00-F268111E8E11}" uniqueName="32" name="ro - r" queryTableFieldId="32"/>
    <tableColumn id="33" xr3:uid="{B39254EB-F939-4208-8398-11D0B0673C14}" uniqueName="33" name="ro - i" queryTableFieldId="33"/>
    <tableColumn id="34" xr3:uid="{0FC8F576-9C50-4287-8FDD-8F9DEEBDB994}" uniqueName="34" name="ro - ri" queryTableFieldId="34"/>
    <tableColumn id="35" xr3:uid="{D2475E38-A1DE-4456-B58A-71035A099F2B}" uniqueName="35" name="ro - o" queryTableFieldId="35"/>
    <tableColumn id="36" xr3:uid="{3156EBFC-8D12-42C1-9EDD-6B0827C5CC03}" uniqueName="36" name="ro - ro" queryTableFieldId="36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15DEC8-7723-447F-931E-0F85E1141BBF}" name="results_length_random_300_0_4" displayName="results_length_random_300_0_4" ref="A1:AJ21" tableType="queryTable" totalsRowShown="0">
  <autoFilter ref="A1:AJ21" xr:uid="{248F10D2-5708-4D9D-A1B7-67776C04B5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DBD44666-4A98-4484-BD18-3A79A6D04FFC}" uniqueName="1" name="s - s" queryTableFieldId="1"/>
    <tableColumn id="2" xr3:uid="{987E06B1-E5D5-437B-B2AA-D8DDDB01DFFD}" uniqueName="2" name="s - r" queryTableFieldId="2"/>
    <tableColumn id="3" xr3:uid="{C472790B-EEF8-4EDE-8995-4F024FFF9ADA}" uniqueName="3" name="s - i" queryTableFieldId="3"/>
    <tableColumn id="4" xr3:uid="{32DE24BB-5DBD-4D5E-B30C-71E75D214480}" uniqueName="4" name="s - ri" queryTableFieldId="4"/>
    <tableColumn id="5" xr3:uid="{333A2CDC-D9C5-4E7A-99A6-DD971BE2A424}" uniqueName="5" name="s - o" queryTableFieldId="5"/>
    <tableColumn id="6" xr3:uid="{36644FFE-1BC6-4E0D-A846-6B3FBA52F61E}" uniqueName="6" name="s - ro" queryTableFieldId="6"/>
    <tableColumn id="7" xr3:uid="{29DA7D01-F004-4F77-A48A-AEB29D862CD9}" uniqueName="7" name="r - s" queryTableFieldId="7"/>
    <tableColumn id="8" xr3:uid="{59B7423D-813D-4177-A9FF-CE2C9A112FA2}" uniqueName="8" name="r - r" queryTableFieldId="8"/>
    <tableColumn id="9" xr3:uid="{85C58342-AC47-4166-A94E-348577E3303D}" uniqueName="9" name="r - i" queryTableFieldId="9"/>
    <tableColumn id="10" xr3:uid="{B8E242EF-9B07-4B4D-9035-71EE7E0E1BAE}" uniqueName="10" name="r - ri" queryTableFieldId="10"/>
    <tableColumn id="11" xr3:uid="{3660D8F7-B6EA-46F9-9B81-36D4D9F45C83}" uniqueName="11" name="r - o" queryTableFieldId="11"/>
    <tableColumn id="12" xr3:uid="{F8269B09-93C8-475D-BAD6-5CD92B6B6D82}" uniqueName="12" name="r - ro" queryTableFieldId="12"/>
    <tableColumn id="13" xr3:uid="{BE9EA620-D295-4E4E-8C33-C6D94D30D7F0}" uniqueName="13" name="i - s" queryTableFieldId="13"/>
    <tableColumn id="14" xr3:uid="{199F2E43-1EAD-4AFF-8596-5E4FB120D394}" uniqueName="14" name="i - r" queryTableFieldId="14"/>
    <tableColumn id="15" xr3:uid="{514FB1D7-9F91-4D21-9C08-BE3E66B2AB84}" uniqueName="15" name="i - i" queryTableFieldId="15"/>
    <tableColumn id="16" xr3:uid="{FC5608DF-28E2-42A5-B32B-E9B9515D7AAD}" uniqueName="16" name="i - ri" queryTableFieldId="16"/>
    <tableColumn id="17" xr3:uid="{B5665A70-B32C-4F29-AA80-3C854136F365}" uniqueName="17" name="i - o" queryTableFieldId="17"/>
    <tableColumn id="18" xr3:uid="{2DDCD292-F9D9-48C9-88DD-B6CB1A1A579D}" uniqueName="18" name="i - ro" queryTableFieldId="18"/>
    <tableColumn id="19" xr3:uid="{FFA22B2F-E99C-446B-B31B-6831B33CCE64}" uniqueName="19" name="ri - s" queryTableFieldId="19"/>
    <tableColumn id="20" xr3:uid="{579A4747-0469-407D-B332-ED469ECD90F9}" uniqueName="20" name="ri - r" queryTableFieldId="20"/>
    <tableColumn id="21" xr3:uid="{7B291457-504C-4978-80C2-10CB26EAC56E}" uniqueName="21" name="ri - i" queryTableFieldId="21"/>
    <tableColumn id="22" xr3:uid="{0101EF80-4D65-46FB-9CD3-178460A7CB55}" uniqueName="22" name="ri - ri" queryTableFieldId="22"/>
    <tableColumn id="23" xr3:uid="{781659B4-19E0-482D-A7C7-97F092E075A4}" uniqueName="23" name="ri - o" queryTableFieldId="23"/>
    <tableColumn id="24" xr3:uid="{134C6E37-7908-4674-B438-C325C75140BE}" uniqueName="24" name="ri - ro" queryTableFieldId="24"/>
    <tableColumn id="25" xr3:uid="{6DDE3BB4-2D71-42A4-967D-328CDDBB96C8}" uniqueName="25" name="o - s" queryTableFieldId="25"/>
    <tableColumn id="26" xr3:uid="{C3F82602-9338-4AE3-A35A-EE83F8B7AD20}" uniqueName="26" name="o - r" queryTableFieldId="26"/>
    <tableColumn id="27" xr3:uid="{26F690CF-E990-459D-A594-4A6A35DEDEFE}" uniqueName="27" name="o - i" queryTableFieldId="27"/>
    <tableColumn id="28" xr3:uid="{2B3924D8-7AD1-4469-ADED-EE973F1A66E1}" uniqueName="28" name="o - ri" queryTableFieldId="28"/>
    <tableColumn id="29" xr3:uid="{28429F0B-63C6-4525-ADE8-644E77D76BCA}" uniqueName="29" name="o - o" queryTableFieldId="29"/>
    <tableColumn id="30" xr3:uid="{BD31E53F-1AF9-4A34-82C6-8984E9170302}" uniqueName="30" name="o - ro" queryTableFieldId="30"/>
    <tableColumn id="31" xr3:uid="{0D6951DC-EC5B-4015-B6E6-4E23A5DFB931}" uniqueName="31" name="ro - s" queryTableFieldId="31"/>
    <tableColumn id="32" xr3:uid="{78B34B0C-C860-4DB2-BDE7-A26FB37C6E55}" uniqueName="32" name="ro - r" queryTableFieldId="32"/>
    <tableColumn id="33" xr3:uid="{EF69BE8D-F8E5-4E4A-B41C-8B2D45AD9B46}" uniqueName="33" name="ro - i" queryTableFieldId="33"/>
    <tableColumn id="34" xr3:uid="{6E45E2B2-081B-4B10-A26D-D05B82D87887}" uniqueName="34" name="ro - ri" queryTableFieldId="34"/>
    <tableColumn id="35" xr3:uid="{948DFD01-C057-4889-8AE8-9BCB0A69335D}" uniqueName="35" name="ro - o" queryTableFieldId="35"/>
    <tableColumn id="36" xr3:uid="{EF67F4A4-CFCF-49AA-BBEA-6725B5C97409}" uniqueName="36" name="ro - ro" queryTableFieldId="36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FBCEA3-C93F-465C-B092-D6280D5D3B77}" name="results_length_random_300_0_6" displayName="results_length_random_300_0_6" ref="A1:AJ21" tableType="queryTable" totalsRowShown="0">
  <autoFilter ref="A1:AJ21" xr:uid="{029272BB-0E85-4691-B915-93C458EBAD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5FA978BF-1577-4F51-9B12-275423F83B7D}" uniqueName="1" name="s - s" queryTableFieldId="1"/>
    <tableColumn id="2" xr3:uid="{7BC5E5E8-942C-4D17-8CF3-903D1FE7C3C8}" uniqueName="2" name="s - r" queryTableFieldId="2"/>
    <tableColumn id="3" xr3:uid="{02E23695-B700-4D93-98BA-8394437184E8}" uniqueName="3" name="s - i" queryTableFieldId="3"/>
    <tableColumn id="4" xr3:uid="{E3426AFE-94CB-4EB5-8624-8C0B95577B44}" uniqueName="4" name="s - ri" queryTableFieldId="4"/>
    <tableColumn id="5" xr3:uid="{BF84543B-CE8A-48CA-9CAA-DE1C0D6DAC9B}" uniqueName="5" name="s - o" queryTableFieldId="5"/>
    <tableColumn id="6" xr3:uid="{4BDB2545-DDD5-4C3E-8FCA-94E200BE402B}" uniqueName="6" name="s - ro" queryTableFieldId="6"/>
    <tableColumn id="7" xr3:uid="{8CA74F21-FE61-4071-BD52-E957C2B9D6A6}" uniqueName="7" name="r - s" queryTableFieldId="7"/>
    <tableColumn id="8" xr3:uid="{581401E8-D3C6-4F31-9C42-31286ADD1A9B}" uniqueName="8" name="r - r" queryTableFieldId="8"/>
    <tableColumn id="9" xr3:uid="{B5673275-DAEB-4A85-9C70-B680BCDE094D}" uniqueName="9" name="r - i" queryTableFieldId="9"/>
    <tableColumn id="10" xr3:uid="{53C3940F-4986-4B5D-B4E0-94FA0DE929D9}" uniqueName="10" name="r - ri" queryTableFieldId="10"/>
    <tableColumn id="11" xr3:uid="{32B07FBF-BBD1-4876-9A01-DC4A88BDF332}" uniqueName="11" name="r - o" queryTableFieldId="11"/>
    <tableColumn id="12" xr3:uid="{A17A65EC-BA46-409F-8F00-055F7F305DAB}" uniqueName="12" name="r - ro" queryTableFieldId="12"/>
    <tableColumn id="13" xr3:uid="{E0980EE1-EA71-4803-9200-4E8A623AACCC}" uniqueName="13" name="i - s" queryTableFieldId="13"/>
    <tableColumn id="14" xr3:uid="{B1E21165-EABA-41AE-A982-8E8AF6AD86A0}" uniqueName="14" name="i - r" queryTableFieldId="14"/>
    <tableColumn id="15" xr3:uid="{8A339210-8D27-4D33-9689-F55024C210E7}" uniqueName="15" name="i - i" queryTableFieldId="15"/>
    <tableColumn id="16" xr3:uid="{3F686A31-0348-4EE4-A2C2-E5093F81B48D}" uniqueName="16" name="i - ri" queryTableFieldId="16"/>
    <tableColumn id="17" xr3:uid="{5A0D07CE-F548-4310-94E5-0D2F46D6A992}" uniqueName="17" name="i - o" queryTableFieldId="17"/>
    <tableColumn id="18" xr3:uid="{99A0FC60-F92B-4E31-8E09-BAA99071269E}" uniqueName="18" name="i - ro" queryTableFieldId="18"/>
    <tableColumn id="19" xr3:uid="{6791D37B-44F2-4035-9989-F278A8185918}" uniqueName="19" name="ri - s" queryTableFieldId="19"/>
    <tableColumn id="20" xr3:uid="{90CB6279-5CB6-47A0-8B11-19F778042423}" uniqueName="20" name="ri - r" queryTableFieldId="20"/>
    <tableColumn id="21" xr3:uid="{6B1C0116-FF33-435C-9A62-A5860C47EAD8}" uniqueName="21" name="ri - i" queryTableFieldId="21"/>
    <tableColumn id="22" xr3:uid="{5E173260-A4ED-44AE-872E-94DAC3FF2E57}" uniqueName="22" name="ri - ri" queryTableFieldId="22"/>
    <tableColumn id="23" xr3:uid="{F1411655-CCC3-47C6-8790-7CA73311C886}" uniqueName="23" name="ri - o" queryTableFieldId="23"/>
    <tableColumn id="24" xr3:uid="{2F18E8BE-79F3-4EEB-9770-80C1E4E64E7B}" uniqueName="24" name="ri - ro" queryTableFieldId="24"/>
    <tableColumn id="25" xr3:uid="{6FE0F53D-D3B2-4214-8139-CB04FB0C486A}" uniqueName="25" name="o - s" queryTableFieldId="25"/>
    <tableColumn id="26" xr3:uid="{7A642D34-3B1A-4B76-9093-F16C995B6C79}" uniqueName="26" name="o - r" queryTableFieldId="26"/>
    <tableColumn id="27" xr3:uid="{A4D30756-6823-4C8D-88BA-C4B545B67488}" uniqueName="27" name="o - i" queryTableFieldId="27"/>
    <tableColumn id="28" xr3:uid="{3C88F214-EF03-4822-84BB-014E23573173}" uniqueName="28" name="o - ri" queryTableFieldId="28"/>
    <tableColumn id="29" xr3:uid="{1B7B93B2-C020-4BE5-ABD4-6B28FEE00DAD}" uniqueName="29" name="o - o" queryTableFieldId="29"/>
    <tableColumn id="30" xr3:uid="{656D3737-93A2-4447-BE49-2AC3E0F2BC3B}" uniqueName="30" name="o - ro" queryTableFieldId="30"/>
    <tableColumn id="31" xr3:uid="{E675897D-E01D-4851-BCA3-BBD87CA2C1F1}" uniqueName="31" name="ro - s" queryTableFieldId="31"/>
    <tableColumn id="32" xr3:uid="{1A168748-195E-4A36-B2B6-56B53FADEF43}" uniqueName="32" name="ro - r" queryTableFieldId="32"/>
    <tableColumn id="33" xr3:uid="{53C554E4-1019-40B1-9FBE-4A86CB3754EB}" uniqueName="33" name="ro - i" queryTableFieldId="33"/>
    <tableColumn id="34" xr3:uid="{423FEDE5-95BB-478C-BECF-847A53A9667E}" uniqueName="34" name="ro - ri" queryTableFieldId="34"/>
    <tableColumn id="35" xr3:uid="{FD1ECDD4-0038-43D8-92F0-0D19B4863781}" uniqueName="35" name="ro - o" queryTableFieldId="35"/>
    <tableColumn id="36" xr3:uid="{71C0622D-5655-4B48-AD6D-C827767A1BF7}" uniqueName="36" name="ro - ro" queryTableFieldId="36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7AA1DF-9805-48E0-A67B-96BEFCD6C437}" name="results_length_random_300_0_8" displayName="results_length_random_300_0_8" ref="A1:AJ21" tableType="queryTable" totalsRowShown="0">
  <autoFilter ref="A1:AJ21" xr:uid="{985D7745-FD0A-4CEA-A604-E448AF1B73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1BEB53E8-8CD0-4BC9-ABF8-295CE20FEAAF}" uniqueName="1" name="s - s" queryTableFieldId="1"/>
    <tableColumn id="2" xr3:uid="{5105D62A-6A1F-4864-9F9D-2C389BBE3B54}" uniqueName="2" name="s - r" queryTableFieldId="2"/>
    <tableColumn id="3" xr3:uid="{B252F7A7-7434-4655-BFFB-AE51DAD3C7CF}" uniqueName="3" name="s - i" queryTableFieldId="3"/>
    <tableColumn id="4" xr3:uid="{CF3228D5-82CE-40DA-94AE-EC8152D931E6}" uniqueName="4" name="s - ri" queryTableFieldId="4"/>
    <tableColumn id="5" xr3:uid="{A2A76CB7-1855-4C8A-907D-EDBDF25C3773}" uniqueName="5" name="s - o" queryTableFieldId="5"/>
    <tableColumn id="6" xr3:uid="{E48A0F20-2995-4B4B-A0E5-1860111DBB0B}" uniqueName="6" name="s - ro" queryTableFieldId="6"/>
    <tableColumn id="7" xr3:uid="{9A659FB9-05B7-4399-976E-0E16733D3249}" uniqueName="7" name="r - s" queryTableFieldId="7"/>
    <tableColumn id="8" xr3:uid="{D672E9F6-A3C4-489E-B0C6-AAD608CA67A4}" uniqueName="8" name="r - r" queryTableFieldId="8"/>
    <tableColumn id="9" xr3:uid="{876C4D0B-22CD-4A81-8AA9-F2DB3EFFC6C4}" uniqueName="9" name="r - i" queryTableFieldId="9"/>
    <tableColumn id="10" xr3:uid="{B854F70A-48CE-4814-BB5C-542C4D0BB166}" uniqueName="10" name="r - ri" queryTableFieldId="10"/>
    <tableColumn id="11" xr3:uid="{23CABBCD-E5D6-4C86-951F-9DB34CE26B4A}" uniqueName="11" name="r - o" queryTableFieldId="11"/>
    <tableColumn id="12" xr3:uid="{0ABBB9EE-5601-49AB-87EC-D12872161660}" uniqueName="12" name="r - ro" queryTableFieldId="12"/>
    <tableColumn id="13" xr3:uid="{71521CFE-2B89-44B4-91E5-DE47A48512B5}" uniqueName="13" name="i - s" queryTableFieldId="13"/>
    <tableColumn id="14" xr3:uid="{F673E142-37D7-420F-9E57-18079E19F0E7}" uniqueName="14" name="i - r" queryTableFieldId="14"/>
    <tableColumn id="15" xr3:uid="{DBA11CDB-5B7B-4FAC-8C41-EFDDAD83A24F}" uniqueName="15" name="i - i" queryTableFieldId="15"/>
    <tableColumn id="16" xr3:uid="{FDF43E0F-698A-450A-8CB6-6CE9532D6F05}" uniqueName="16" name="i - ri" queryTableFieldId="16"/>
    <tableColumn id="17" xr3:uid="{36B00939-2038-4F22-BAA2-B792891D8952}" uniqueName="17" name="i - o" queryTableFieldId="17"/>
    <tableColumn id="18" xr3:uid="{0EFA24C4-120B-4122-9E79-5B6359B38A13}" uniqueName="18" name="i - ro" queryTableFieldId="18"/>
    <tableColumn id="19" xr3:uid="{D8D14488-B7B8-433B-A57B-478D0B99ACD8}" uniqueName="19" name="ri - s" queryTableFieldId="19"/>
    <tableColumn id="20" xr3:uid="{E947561A-04B4-4710-9013-91EC72253E07}" uniqueName="20" name="ri - r" queryTableFieldId="20"/>
    <tableColumn id="21" xr3:uid="{530EDF32-3478-4108-84C5-A5A0923C9C44}" uniqueName="21" name="ri - i" queryTableFieldId="21"/>
    <tableColumn id="22" xr3:uid="{69BE80BC-1BA0-4B8C-9A2F-83DF031E6530}" uniqueName="22" name="ri - ri" queryTableFieldId="22"/>
    <tableColumn id="23" xr3:uid="{F74A191C-5DF5-4FC6-8755-D1F56470817C}" uniqueName="23" name="ri - o" queryTableFieldId="23"/>
    <tableColumn id="24" xr3:uid="{68DF33D3-AAB2-48FF-8147-59953C994B59}" uniqueName="24" name="ri - ro" queryTableFieldId="24"/>
    <tableColumn id="25" xr3:uid="{55600664-79C7-4D13-8566-C3888722F16D}" uniqueName="25" name="o - s" queryTableFieldId="25"/>
    <tableColumn id="26" xr3:uid="{315242DD-E261-4BFD-A626-3FF90C5A6285}" uniqueName="26" name="o - r" queryTableFieldId="26"/>
    <tableColumn id="27" xr3:uid="{D6C008C0-8A0E-4644-91E4-594A24F375BC}" uniqueName="27" name="o - i" queryTableFieldId="27"/>
    <tableColumn id="28" xr3:uid="{8261C8B9-F32E-4D8F-9B29-807945FE01BF}" uniqueName="28" name="o - ri" queryTableFieldId="28"/>
    <tableColumn id="29" xr3:uid="{D34AB31C-7012-48AB-BB8D-0EDE8D10562E}" uniqueName="29" name="o - o" queryTableFieldId="29"/>
    <tableColumn id="30" xr3:uid="{C0BB2BB9-A111-4486-8B57-2F946290D271}" uniqueName="30" name="o - ro" queryTableFieldId="30"/>
    <tableColumn id="31" xr3:uid="{C6AE00B8-7108-4FEB-9731-F48846861A6B}" uniqueName="31" name="ro - s" queryTableFieldId="31"/>
    <tableColumn id="32" xr3:uid="{A434C4E8-0702-4C52-8330-448A44FCE2A6}" uniqueName="32" name="ro - r" queryTableFieldId="32"/>
    <tableColumn id="33" xr3:uid="{0AC2AFE7-D89B-4466-9242-8072A0931D4A}" uniqueName="33" name="ro - i" queryTableFieldId="33"/>
    <tableColumn id="34" xr3:uid="{1607FB5C-EC21-414A-8673-6B9FA2C1DB34}" uniqueName="34" name="ro - ri" queryTableFieldId="34"/>
    <tableColumn id="35" xr3:uid="{7A0532FA-EC77-4E29-936E-C86E35BD92B7}" uniqueName="35" name="ro - o" queryTableFieldId="35"/>
    <tableColumn id="36" xr3:uid="{79161D29-94BA-4BF9-AB58-9CA884D461FE}" uniqueName="36" name="ro - ro" queryTableFieldId="36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5196-168D-4FB0-8AF5-E78390AB57D5}">
  <dimension ref="A1:AM46"/>
  <sheetViews>
    <sheetView tabSelected="1"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6.855468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92</v>
      </c>
      <c r="B2">
        <v>91</v>
      </c>
      <c r="C2">
        <v>92</v>
      </c>
      <c r="D2">
        <v>92</v>
      </c>
      <c r="E2">
        <v>92</v>
      </c>
      <c r="F2">
        <v>92</v>
      </c>
      <c r="G2">
        <v>93</v>
      </c>
      <c r="H2">
        <v>96</v>
      </c>
      <c r="I2">
        <v>93</v>
      </c>
      <c r="J2">
        <v>92</v>
      </c>
      <c r="K2">
        <v>97</v>
      </c>
      <c r="L2">
        <v>91</v>
      </c>
      <c r="M2">
        <v>93</v>
      </c>
      <c r="N2">
        <v>92</v>
      </c>
      <c r="O2">
        <v>93</v>
      </c>
      <c r="P2">
        <v>93</v>
      </c>
      <c r="Q2">
        <v>92</v>
      </c>
      <c r="R2">
        <v>93</v>
      </c>
      <c r="S2">
        <v>93</v>
      </c>
      <c r="T2">
        <v>94</v>
      </c>
      <c r="U2">
        <v>89</v>
      </c>
      <c r="V2">
        <v>93</v>
      </c>
      <c r="W2">
        <v>90</v>
      </c>
      <c r="X2">
        <v>91</v>
      </c>
      <c r="Y2">
        <v>101</v>
      </c>
      <c r="Z2">
        <v>101</v>
      </c>
      <c r="AA2">
        <v>99</v>
      </c>
      <c r="AB2">
        <v>101</v>
      </c>
      <c r="AC2">
        <v>100</v>
      </c>
      <c r="AD2">
        <v>100</v>
      </c>
      <c r="AE2">
        <v>88</v>
      </c>
      <c r="AF2">
        <v>87</v>
      </c>
      <c r="AG2">
        <v>86</v>
      </c>
      <c r="AH2">
        <v>89</v>
      </c>
      <c r="AI2">
        <v>88</v>
      </c>
      <c r="AJ2">
        <v>87</v>
      </c>
      <c r="AL2" s="1">
        <f>MIN(results_length_random_300_0_8[#This Row])</f>
        <v>121</v>
      </c>
      <c r="AM2" s="1">
        <f>MAX(results_length_random_300_0_8[#This Row])</f>
        <v>139</v>
      </c>
    </row>
    <row r="3" spans="1:39" x14ac:dyDescent="0.25">
      <c r="A3">
        <v>92</v>
      </c>
      <c r="B3">
        <v>93</v>
      </c>
      <c r="C3">
        <v>92</v>
      </c>
      <c r="D3">
        <v>94</v>
      </c>
      <c r="E3">
        <v>96</v>
      </c>
      <c r="F3">
        <v>91</v>
      </c>
      <c r="G3">
        <v>95</v>
      </c>
      <c r="H3">
        <v>94</v>
      </c>
      <c r="I3">
        <v>94</v>
      </c>
      <c r="J3">
        <v>94</v>
      </c>
      <c r="K3">
        <v>95</v>
      </c>
      <c r="L3">
        <v>94</v>
      </c>
      <c r="M3">
        <v>90</v>
      </c>
      <c r="N3">
        <v>90</v>
      </c>
      <c r="O3">
        <v>89</v>
      </c>
      <c r="P3">
        <v>91</v>
      </c>
      <c r="Q3">
        <v>90</v>
      </c>
      <c r="R3">
        <v>90</v>
      </c>
      <c r="S3">
        <v>93</v>
      </c>
      <c r="T3">
        <v>94</v>
      </c>
      <c r="U3">
        <v>93</v>
      </c>
      <c r="V3">
        <v>93</v>
      </c>
      <c r="W3">
        <v>93</v>
      </c>
      <c r="X3">
        <v>92</v>
      </c>
      <c r="Y3">
        <v>100</v>
      </c>
      <c r="Z3">
        <v>103</v>
      </c>
      <c r="AA3">
        <v>98</v>
      </c>
      <c r="AB3">
        <v>99</v>
      </c>
      <c r="AC3">
        <v>102</v>
      </c>
      <c r="AD3">
        <v>97</v>
      </c>
      <c r="AE3">
        <v>86</v>
      </c>
      <c r="AF3">
        <v>86</v>
      </c>
      <c r="AG3">
        <v>85</v>
      </c>
      <c r="AH3">
        <v>87</v>
      </c>
      <c r="AI3">
        <v>86</v>
      </c>
      <c r="AJ3">
        <v>86</v>
      </c>
      <c r="AL3" s="1">
        <f>MIN(results_length_random_300_0_8[#This Row])</f>
        <v>122</v>
      </c>
      <c r="AM3" s="1">
        <f>MAX(results_length_random_300_0_8[#This Row])</f>
        <v>139</v>
      </c>
    </row>
    <row r="4" spans="1:39" x14ac:dyDescent="0.25">
      <c r="A4">
        <v>80</v>
      </c>
      <c r="B4">
        <v>81</v>
      </c>
      <c r="C4">
        <v>80</v>
      </c>
      <c r="D4">
        <v>78</v>
      </c>
      <c r="E4">
        <v>80</v>
      </c>
      <c r="F4">
        <v>78</v>
      </c>
      <c r="G4">
        <v>88</v>
      </c>
      <c r="H4">
        <v>83</v>
      </c>
      <c r="I4">
        <v>87</v>
      </c>
      <c r="J4">
        <v>81</v>
      </c>
      <c r="K4">
        <v>85</v>
      </c>
      <c r="L4">
        <v>85</v>
      </c>
      <c r="M4">
        <v>83</v>
      </c>
      <c r="N4">
        <v>83</v>
      </c>
      <c r="O4">
        <v>83</v>
      </c>
      <c r="P4">
        <v>83</v>
      </c>
      <c r="Q4">
        <v>83</v>
      </c>
      <c r="R4">
        <v>83</v>
      </c>
      <c r="S4">
        <v>81</v>
      </c>
      <c r="T4">
        <v>84</v>
      </c>
      <c r="U4">
        <v>80</v>
      </c>
      <c r="V4">
        <v>78</v>
      </c>
      <c r="W4">
        <v>85</v>
      </c>
      <c r="X4">
        <v>81</v>
      </c>
      <c r="Y4">
        <v>87</v>
      </c>
      <c r="Z4">
        <v>89</v>
      </c>
      <c r="AA4">
        <v>88</v>
      </c>
      <c r="AB4">
        <v>85</v>
      </c>
      <c r="AC4">
        <v>89</v>
      </c>
      <c r="AD4">
        <v>88</v>
      </c>
      <c r="AE4">
        <v>80</v>
      </c>
      <c r="AF4">
        <v>80</v>
      </c>
      <c r="AG4">
        <v>81</v>
      </c>
      <c r="AH4">
        <v>77</v>
      </c>
      <c r="AI4">
        <v>79</v>
      </c>
      <c r="AJ4">
        <v>79</v>
      </c>
      <c r="AL4" s="1">
        <f>MIN(results_length_random_300_0_8[#This Row])</f>
        <v>117</v>
      </c>
      <c r="AM4" s="1">
        <f>MAX(results_length_random_300_0_8[#This Row])</f>
        <v>138</v>
      </c>
    </row>
    <row r="5" spans="1:39" x14ac:dyDescent="0.25">
      <c r="A5">
        <v>67</v>
      </c>
      <c r="B5">
        <v>67</v>
      </c>
      <c r="C5">
        <v>67</v>
      </c>
      <c r="D5">
        <v>67</v>
      </c>
      <c r="E5">
        <v>67</v>
      </c>
      <c r="F5">
        <v>67</v>
      </c>
      <c r="G5">
        <v>70</v>
      </c>
      <c r="H5">
        <v>68</v>
      </c>
      <c r="I5">
        <v>68</v>
      </c>
      <c r="J5">
        <v>66</v>
      </c>
      <c r="K5">
        <v>69</v>
      </c>
      <c r="L5">
        <v>68</v>
      </c>
      <c r="M5">
        <v>70</v>
      </c>
      <c r="N5">
        <v>71</v>
      </c>
      <c r="O5">
        <v>70</v>
      </c>
      <c r="P5">
        <v>71</v>
      </c>
      <c r="Q5">
        <v>70</v>
      </c>
      <c r="R5">
        <v>71</v>
      </c>
      <c r="S5">
        <v>69</v>
      </c>
      <c r="T5">
        <v>66</v>
      </c>
      <c r="U5">
        <v>67</v>
      </c>
      <c r="V5">
        <v>67</v>
      </c>
      <c r="W5">
        <v>66</v>
      </c>
      <c r="X5">
        <v>69</v>
      </c>
      <c r="Y5">
        <v>73</v>
      </c>
      <c r="Z5">
        <v>70</v>
      </c>
      <c r="AA5">
        <v>71</v>
      </c>
      <c r="AB5">
        <v>69</v>
      </c>
      <c r="AC5">
        <v>71</v>
      </c>
      <c r="AD5">
        <v>71</v>
      </c>
      <c r="AE5">
        <v>67</v>
      </c>
      <c r="AF5">
        <v>69</v>
      </c>
      <c r="AG5">
        <v>67</v>
      </c>
      <c r="AH5">
        <v>66</v>
      </c>
      <c r="AI5">
        <v>66</v>
      </c>
      <c r="AJ5">
        <v>67</v>
      </c>
      <c r="AL5" s="1">
        <f>MIN(results_length_random_300_0_8[#This Row])</f>
        <v>121</v>
      </c>
      <c r="AM5" s="1">
        <f>MAX(results_length_random_300_0_8[#This Row])</f>
        <v>142</v>
      </c>
    </row>
    <row r="6" spans="1:39" x14ac:dyDescent="0.25">
      <c r="A6">
        <v>84</v>
      </c>
      <c r="B6">
        <v>85</v>
      </c>
      <c r="C6">
        <v>85</v>
      </c>
      <c r="D6">
        <v>83</v>
      </c>
      <c r="E6">
        <v>85</v>
      </c>
      <c r="F6">
        <v>81</v>
      </c>
      <c r="G6">
        <v>84</v>
      </c>
      <c r="H6">
        <v>79</v>
      </c>
      <c r="I6">
        <v>84</v>
      </c>
      <c r="J6">
        <v>83</v>
      </c>
      <c r="K6">
        <v>83</v>
      </c>
      <c r="L6">
        <v>83</v>
      </c>
      <c r="M6">
        <v>82</v>
      </c>
      <c r="N6">
        <v>81</v>
      </c>
      <c r="O6">
        <v>82</v>
      </c>
      <c r="P6">
        <v>81</v>
      </c>
      <c r="Q6">
        <v>83</v>
      </c>
      <c r="R6">
        <v>81</v>
      </c>
      <c r="S6">
        <v>81</v>
      </c>
      <c r="T6">
        <v>80</v>
      </c>
      <c r="U6">
        <v>83</v>
      </c>
      <c r="V6">
        <v>80</v>
      </c>
      <c r="W6">
        <v>82</v>
      </c>
      <c r="X6">
        <v>79</v>
      </c>
      <c r="Y6">
        <v>87</v>
      </c>
      <c r="Z6">
        <v>88</v>
      </c>
      <c r="AA6">
        <v>93</v>
      </c>
      <c r="AB6">
        <v>87</v>
      </c>
      <c r="AC6">
        <v>90</v>
      </c>
      <c r="AD6">
        <v>87</v>
      </c>
      <c r="AE6">
        <v>80</v>
      </c>
      <c r="AF6">
        <v>82</v>
      </c>
      <c r="AG6">
        <v>83</v>
      </c>
      <c r="AH6">
        <v>78</v>
      </c>
      <c r="AI6">
        <v>81</v>
      </c>
      <c r="AJ6">
        <v>80</v>
      </c>
      <c r="AL6" s="1">
        <f>MIN(results_length_random_300_0_8[#This Row])</f>
        <v>119</v>
      </c>
      <c r="AM6" s="1">
        <f>MAX(results_length_random_300_0_8[#This Row])</f>
        <v>140</v>
      </c>
    </row>
    <row r="7" spans="1:39" x14ac:dyDescent="0.25">
      <c r="A7">
        <v>62</v>
      </c>
      <c r="B7">
        <v>61</v>
      </c>
      <c r="C7">
        <v>62</v>
      </c>
      <c r="D7">
        <v>62</v>
      </c>
      <c r="E7">
        <v>62</v>
      </c>
      <c r="F7">
        <v>61</v>
      </c>
      <c r="G7">
        <v>61</v>
      </c>
      <c r="H7">
        <v>65</v>
      </c>
      <c r="I7">
        <v>62</v>
      </c>
      <c r="J7">
        <v>63</v>
      </c>
      <c r="K7">
        <v>63</v>
      </c>
      <c r="L7">
        <v>62</v>
      </c>
      <c r="M7">
        <v>58</v>
      </c>
      <c r="N7">
        <v>58</v>
      </c>
      <c r="O7">
        <v>58</v>
      </c>
      <c r="P7">
        <v>58</v>
      </c>
      <c r="Q7">
        <v>58</v>
      </c>
      <c r="R7">
        <v>58</v>
      </c>
      <c r="S7">
        <v>61</v>
      </c>
      <c r="T7">
        <v>62</v>
      </c>
      <c r="U7">
        <v>62</v>
      </c>
      <c r="V7">
        <v>60</v>
      </c>
      <c r="W7">
        <v>62</v>
      </c>
      <c r="X7">
        <v>60</v>
      </c>
      <c r="Y7">
        <v>68</v>
      </c>
      <c r="Z7">
        <v>67</v>
      </c>
      <c r="AA7">
        <v>68</v>
      </c>
      <c r="AB7">
        <v>69</v>
      </c>
      <c r="AC7">
        <v>67</v>
      </c>
      <c r="AD7">
        <v>68</v>
      </c>
      <c r="AE7">
        <v>58</v>
      </c>
      <c r="AF7">
        <v>58</v>
      </c>
      <c r="AG7">
        <v>58</v>
      </c>
      <c r="AH7">
        <v>58</v>
      </c>
      <c r="AI7">
        <v>58</v>
      </c>
      <c r="AJ7">
        <v>58</v>
      </c>
      <c r="AL7" s="1">
        <f>MIN(results_length_random_300_0_8[#This Row])</f>
        <v>115</v>
      </c>
      <c r="AM7" s="1">
        <f>MAX(results_length_random_300_0_8[#This Row])</f>
        <v>139</v>
      </c>
    </row>
    <row r="8" spans="1:39" x14ac:dyDescent="0.25">
      <c r="A8">
        <v>99</v>
      </c>
      <c r="B8">
        <v>97</v>
      </c>
      <c r="C8">
        <v>101</v>
      </c>
      <c r="D8">
        <v>98</v>
      </c>
      <c r="E8">
        <v>100</v>
      </c>
      <c r="F8">
        <v>99</v>
      </c>
      <c r="G8">
        <v>101</v>
      </c>
      <c r="H8">
        <v>94</v>
      </c>
      <c r="I8">
        <v>100</v>
      </c>
      <c r="J8">
        <v>99</v>
      </c>
      <c r="K8">
        <v>103</v>
      </c>
      <c r="L8">
        <v>99</v>
      </c>
      <c r="M8">
        <v>100</v>
      </c>
      <c r="N8">
        <v>101</v>
      </c>
      <c r="O8">
        <v>101</v>
      </c>
      <c r="P8">
        <v>99</v>
      </c>
      <c r="Q8">
        <v>102</v>
      </c>
      <c r="R8">
        <v>99</v>
      </c>
      <c r="S8">
        <v>94</v>
      </c>
      <c r="T8">
        <v>96</v>
      </c>
      <c r="U8">
        <v>99</v>
      </c>
      <c r="V8">
        <v>91</v>
      </c>
      <c r="W8">
        <v>100</v>
      </c>
      <c r="X8">
        <v>92</v>
      </c>
      <c r="Y8">
        <v>105</v>
      </c>
      <c r="Z8">
        <v>105</v>
      </c>
      <c r="AA8">
        <v>107</v>
      </c>
      <c r="AB8">
        <v>102</v>
      </c>
      <c r="AC8">
        <v>110</v>
      </c>
      <c r="AD8">
        <v>100</v>
      </c>
      <c r="AE8">
        <v>98</v>
      </c>
      <c r="AF8">
        <v>94</v>
      </c>
      <c r="AG8">
        <v>95</v>
      </c>
      <c r="AH8">
        <v>97</v>
      </c>
      <c r="AI8">
        <v>97</v>
      </c>
      <c r="AJ8">
        <v>96</v>
      </c>
      <c r="AL8" s="1">
        <f>MIN(results_length_random_300_0_8[#This Row])</f>
        <v>122</v>
      </c>
      <c r="AM8" s="1">
        <f>MAX(results_length_random_300_0_8[#This Row])</f>
        <v>141</v>
      </c>
    </row>
    <row r="9" spans="1:39" x14ac:dyDescent="0.25">
      <c r="A9">
        <v>112</v>
      </c>
      <c r="B9">
        <v>112</v>
      </c>
      <c r="C9">
        <v>111</v>
      </c>
      <c r="D9">
        <v>112</v>
      </c>
      <c r="E9">
        <v>113</v>
      </c>
      <c r="F9">
        <v>111</v>
      </c>
      <c r="G9">
        <v>114</v>
      </c>
      <c r="H9">
        <v>117</v>
      </c>
      <c r="I9">
        <v>112</v>
      </c>
      <c r="J9">
        <v>114</v>
      </c>
      <c r="K9">
        <v>111</v>
      </c>
      <c r="L9">
        <v>114</v>
      </c>
      <c r="M9">
        <v>114</v>
      </c>
      <c r="N9">
        <v>116</v>
      </c>
      <c r="O9">
        <v>114</v>
      </c>
      <c r="P9">
        <v>115</v>
      </c>
      <c r="Q9">
        <v>117</v>
      </c>
      <c r="R9">
        <v>114</v>
      </c>
      <c r="S9">
        <v>110</v>
      </c>
      <c r="T9">
        <v>109</v>
      </c>
      <c r="U9">
        <v>110</v>
      </c>
      <c r="V9">
        <v>111</v>
      </c>
      <c r="W9">
        <v>111</v>
      </c>
      <c r="X9">
        <v>112</v>
      </c>
      <c r="Y9">
        <v>122</v>
      </c>
      <c r="Z9">
        <v>122</v>
      </c>
      <c r="AA9">
        <v>125</v>
      </c>
      <c r="AB9">
        <v>121</v>
      </c>
      <c r="AC9">
        <v>124</v>
      </c>
      <c r="AD9">
        <v>121</v>
      </c>
      <c r="AE9">
        <v>107</v>
      </c>
      <c r="AF9">
        <v>107</v>
      </c>
      <c r="AG9">
        <v>108</v>
      </c>
      <c r="AH9">
        <v>109</v>
      </c>
      <c r="AI9">
        <v>106</v>
      </c>
      <c r="AJ9">
        <v>106</v>
      </c>
      <c r="AL9" s="1">
        <f>MIN(results_length_random_300_0_8[#This Row])</f>
        <v>118</v>
      </c>
      <c r="AM9" s="1">
        <f>MAX(results_length_random_300_0_8[#This Row])</f>
        <v>136</v>
      </c>
    </row>
    <row r="10" spans="1:39" x14ac:dyDescent="0.25">
      <c r="A10">
        <v>106</v>
      </c>
      <c r="B10">
        <v>107</v>
      </c>
      <c r="C10">
        <v>106</v>
      </c>
      <c r="D10">
        <v>107</v>
      </c>
      <c r="E10">
        <v>105</v>
      </c>
      <c r="F10">
        <v>104</v>
      </c>
      <c r="G10">
        <v>109</v>
      </c>
      <c r="H10">
        <v>107</v>
      </c>
      <c r="I10">
        <v>113</v>
      </c>
      <c r="J10">
        <v>104</v>
      </c>
      <c r="K10">
        <v>108</v>
      </c>
      <c r="L10">
        <v>105</v>
      </c>
      <c r="M10">
        <v>106</v>
      </c>
      <c r="N10">
        <v>107</v>
      </c>
      <c r="O10">
        <v>105</v>
      </c>
      <c r="P10">
        <v>107</v>
      </c>
      <c r="Q10">
        <v>108</v>
      </c>
      <c r="R10">
        <v>106</v>
      </c>
      <c r="S10">
        <v>101</v>
      </c>
      <c r="T10">
        <v>103</v>
      </c>
      <c r="U10">
        <v>100</v>
      </c>
      <c r="V10">
        <v>102</v>
      </c>
      <c r="W10">
        <v>104</v>
      </c>
      <c r="X10">
        <v>99</v>
      </c>
      <c r="Y10">
        <v>114</v>
      </c>
      <c r="Z10">
        <v>114</v>
      </c>
      <c r="AA10">
        <v>113</v>
      </c>
      <c r="AB10">
        <v>111</v>
      </c>
      <c r="AC10">
        <v>115</v>
      </c>
      <c r="AD10">
        <v>112</v>
      </c>
      <c r="AE10">
        <v>101</v>
      </c>
      <c r="AF10">
        <v>102</v>
      </c>
      <c r="AG10">
        <v>100</v>
      </c>
      <c r="AH10">
        <v>101</v>
      </c>
      <c r="AI10">
        <v>101</v>
      </c>
      <c r="AJ10">
        <v>101</v>
      </c>
      <c r="AL10" s="1">
        <f>MIN(results_length_random_300_0_8[#This Row])</f>
        <v>121</v>
      </c>
      <c r="AM10" s="1">
        <f>MAX(results_length_random_300_0_8[#This Row])</f>
        <v>140</v>
      </c>
    </row>
    <row r="11" spans="1:39" x14ac:dyDescent="0.25">
      <c r="A11">
        <v>119</v>
      </c>
      <c r="B11">
        <v>118</v>
      </c>
      <c r="C11">
        <v>120</v>
      </c>
      <c r="D11">
        <v>115</v>
      </c>
      <c r="E11">
        <v>118</v>
      </c>
      <c r="F11">
        <v>117</v>
      </c>
      <c r="G11">
        <v>121</v>
      </c>
      <c r="H11">
        <v>115</v>
      </c>
      <c r="I11">
        <v>124</v>
      </c>
      <c r="J11">
        <v>121</v>
      </c>
      <c r="K11">
        <v>122</v>
      </c>
      <c r="L11">
        <v>120</v>
      </c>
      <c r="M11">
        <v>120</v>
      </c>
      <c r="N11">
        <v>121</v>
      </c>
      <c r="O11">
        <v>122</v>
      </c>
      <c r="P11">
        <v>121</v>
      </c>
      <c r="Q11">
        <v>124</v>
      </c>
      <c r="R11">
        <v>120</v>
      </c>
      <c r="S11">
        <v>111</v>
      </c>
      <c r="T11">
        <v>113</v>
      </c>
      <c r="U11">
        <v>117</v>
      </c>
      <c r="V11">
        <v>111</v>
      </c>
      <c r="W11">
        <v>115</v>
      </c>
      <c r="X11">
        <v>111</v>
      </c>
      <c r="Y11">
        <v>132</v>
      </c>
      <c r="Z11">
        <v>131</v>
      </c>
      <c r="AA11">
        <v>134</v>
      </c>
      <c r="AB11">
        <v>123</v>
      </c>
      <c r="AC11">
        <v>130</v>
      </c>
      <c r="AD11">
        <v>129</v>
      </c>
      <c r="AE11">
        <v>110</v>
      </c>
      <c r="AF11">
        <v>114</v>
      </c>
      <c r="AG11">
        <v>114</v>
      </c>
      <c r="AH11">
        <v>110</v>
      </c>
      <c r="AI11">
        <v>113</v>
      </c>
      <c r="AJ11">
        <v>111</v>
      </c>
      <c r="AL11" s="1">
        <f>MIN(results_length_random_300_0_8[#This Row])</f>
        <v>118</v>
      </c>
      <c r="AM11" s="1">
        <f>MAX(results_length_random_300_0_8[#This Row])</f>
        <v>139</v>
      </c>
    </row>
    <row r="12" spans="1:39" x14ac:dyDescent="0.25">
      <c r="A12">
        <v>93</v>
      </c>
      <c r="B12">
        <v>95</v>
      </c>
      <c r="C12">
        <v>91</v>
      </c>
      <c r="D12">
        <v>92</v>
      </c>
      <c r="E12">
        <v>94</v>
      </c>
      <c r="F12">
        <v>92</v>
      </c>
      <c r="G12">
        <v>91</v>
      </c>
      <c r="H12">
        <v>91</v>
      </c>
      <c r="I12">
        <v>90</v>
      </c>
      <c r="J12">
        <v>92</v>
      </c>
      <c r="K12">
        <v>96</v>
      </c>
      <c r="L12">
        <v>91</v>
      </c>
      <c r="M12">
        <v>90</v>
      </c>
      <c r="N12">
        <v>91</v>
      </c>
      <c r="O12">
        <v>90</v>
      </c>
      <c r="P12">
        <v>91</v>
      </c>
      <c r="Q12">
        <v>92</v>
      </c>
      <c r="R12">
        <v>90</v>
      </c>
      <c r="S12">
        <v>89</v>
      </c>
      <c r="T12">
        <v>92</v>
      </c>
      <c r="U12">
        <v>90</v>
      </c>
      <c r="V12">
        <v>90</v>
      </c>
      <c r="W12">
        <v>91</v>
      </c>
      <c r="X12">
        <v>87</v>
      </c>
      <c r="Y12">
        <v>95</v>
      </c>
      <c r="Z12">
        <v>97</v>
      </c>
      <c r="AA12">
        <v>96</v>
      </c>
      <c r="AB12">
        <v>93</v>
      </c>
      <c r="AC12">
        <v>98</v>
      </c>
      <c r="AD12">
        <v>94</v>
      </c>
      <c r="AE12">
        <v>90</v>
      </c>
      <c r="AF12">
        <v>91</v>
      </c>
      <c r="AG12">
        <v>92</v>
      </c>
      <c r="AH12">
        <v>89</v>
      </c>
      <c r="AI12">
        <v>90</v>
      </c>
      <c r="AJ12">
        <v>90</v>
      </c>
      <c r="AL12" s="1">
        <f>MIN(results_length_random_300_0_8[#This Row])</f>
        <v>124</v>
      </c>
      <c r="AM12" s="1">
        <f>MAX(results_length_random_300_0_8[#This Row])</f>
        <v>138</v>
      </c>
    </row>
    <row r="13" spans="1:39" x14ac:dyDescent="0.25">
      <c r="A13">
        <v>82</v>
      </c>
      <c r="B13">
        <v>82</v>
      </c>
      <c r="C13">
        <v>81</v>
      </c>
      <c r="D13">
        <v>82</v>
      </c>
      <c r="E13">
        <v>82</v>
      </c>
      <c r="F13">
        <v>81</v>
      </c>
      <c r="G13">
        <v>80</v>
      </c>
      <c r="H13">
        <v>83</v>
      </c>
      <c r="I13">
        <v>81</v>
      </c>
      <c r="J13">
        <v>82</v>
      </c>
      <c r="K13">
        <v>84</v>
      </c>
      <c r="L13">
        <v>79</v>
      </c>
      <c r="M13">
        <v>79</v>
      </c>
      <c r="N13">
        <v>79</v>
      </c>
      <c r="O13">
        <v>79</v>
      </c>
      <c r="P13">
        <v>79</v>
      </c>
      <c r="Q13">
        <v>79</v>
      </c>
      <c r="R13">
        <v>79</v>
      </c>
      <c r="S13">
        <v>77</v>
      </c>
      <c r="T13">
        <v>80</v>
      </c>
      <c r="U13">
        <v>78</v>
      </c>
      <c r="V13">
        <v>77</v>
      </c>
      <c r="W13">
        <v>83</v>
      </c>
      <c r="X13">
        <v>76</v>
      </c>
      <c r="Y13">
        <v>86</v>
      </c>
      <c r="Z13">
        <v>85</v>
      </c>
      <c r="AA13">
        <v>86</v>
      </c>
      <c r="AB13">
        <v>83</v>
      </c>
      <c r="AC13">
        <v>86</v>
      </c>
      <c r="AD13">
        <v>83</v>
      </c>
      <c r="AE13">
        <v>79</v>
      </c>
      <c r="AF13">
        <v>80</v>
      </c>
      <c r="AG13">
        <v>79</v>
      </c>
      <c r="AH13">
        <v>78</v>
      </c>
      <c r="AI13">
        <v>79</v>
      </c>
      <c r="AJ13">
        <v>77</v>
      </c>
      <c r="AL13" s="1">
        <f>MIN(results_length_random_300_0_8[#This Row])</f>
        <v>118</v>
      </c>
      <c r="AM13" s="1">
        <f>MAX(results_length_random_300_0_8[#This Row])</f>
        <v>139</v>
      </c>
    </row>
    <row r="14" spans="1:39" x14ac:dyDescent="0.25">
      <c r="A14">
        <v>108</v>
      </c>
      <c r="B14">
        <v>109</v>
      </c>
      <c r="C14">
        <v>110</v>
      </c>
      <c r="D14">
        <v>110</v>
      </c>
      <c r="E14">
        <v>112</v>
      </c>
      <c r="F14">
        <v>106</v>
      </c>
      <c r="G14">
        <v>106</v>
      </c>
      <c r="H14">
        <v>105</v>
      </c>
      <c r="I14">
        <v>107</v>
      </c>
      <c r="J14">
        <v>109</v>
      </c>
      <c r="K14">
        <v>116</v>
      </c>
      <c r="L14">
        <v>110</v>
      </c>
      <c r="M14">
        <v>111</v>
      </c>
      <c r="N14">
        <v>113</v>
      </c>
      <c r="O14">
        <v>111</v>
      </c>
      <c r="P14">
        <v>113</v>
      </c>
      <c r="Q14">
        <v>113</v>
      </c>
      <c r="R14">
        <v>111</v>
      </c>
      <c r="S14">
        <v>104</v>
      </c>
      <c r="T14">
        <v>105</v>
      </c>
      <c r="U14">
        <v>107</v>
      </c>
      <c r="V14">
        <v>103</v>
      </c>
      <c r="W14">
        <v>109</v>
      </c>
      <c r="X14">
        <v>99</v>
      </c>
      <c r="Y14">
        <v>113</v>
      </c>
      <c r="Z14">
        <v>114</v>
      </c>
      <c r="AA14">
        <v>121</v>
      </c>
      <c r="AB14">
        <v>114</v>
      </c>
      <c r="AC14">
        <v>120</v>
      </c>
      <c r="AD14">
        <v>114</v>
      </c>
      <c r="AE14">
        <v>106</v>
      </c>
      <c r="AF14">
        <v>102</v>
      </c>
      <c r="AG14">
        <v>104</v>
      </c>
      <c r="AH14">
        <v>110</v>
      </c>
      <c r="AI14">
        <v>109</v>
      </c>
      <c r="AJ14">
        <v>102</v>
      </c>
      <c r="AL14" s="1">
        <f>MIN(results_length_random_300_0_8[#This Row])</f>
        <v>120</v>
      </c>
      <c r="AM14" s="1">
        <f>MAX(results_length_random_300_0_8[#This Row])</f>
        <v>138</v>
      </c>
    </row>
    <row r="15" spans="1:39" x14ac:dyDescent="0.25">
      <c r="A15">
        <v>84</v>
      </c>
      <c r="B15">
        <v>85</v>
      </c>
      <c r="C15">
        <v>83</v>
      </c>
      <c r="D15">
        <v>87</v>
      </c>
      <c r="E15">
        <v>85</v>
      </c>
      <c r="F15">
        <v>85</v>
      </c>
      <c r="G15">
        <v>83</v>
      </c>
      <c r="H15">
        <v>85</v>
      </c>
      <c r="I15">
        <v>83</v>
      </c>
      <c r="J15">
        <v>85</v>
      </c>
      <c r="K15">
        <v>85</v>
      </c>
      <c r="L15">
        <v>83</v>
      </c>
      <c r="M15">
        <v>85</v>
      </c>
      <c r="N15">
        <v>86</v>
      </c>
      <c r="O15">
        <v>85</v>
      </c>
      <c r="P15">
        <v>86</v>
      </c>
      <c r="Q15">
        <v>87</v>
      </c>
      <c r="R15">
        <v>84</v>
      </c>
      <c r="S15">
        <v>77</v>
      </c>
      <c r="T15">
        <v>78</v>
      </c>
      <c r="U15">
        <v>81</v>
      </c>
      <c r="V15">
        <v>79</v>
      </c>
      <c r="W15">
        <v>76</v>
      </c>
      <c r="X15">
        <v>77</v>
      </c>
      <c r="Y15">
        <v>92</v>
      </c>
      <c r="Z15">
        <v>91</v>
      </c>
      <c r="AA15">
        <v>92</v>
      </c>
      <c r="AB15">
        <v>89</v>
      </c>
      <c r="AC15">
        <v>91</v>
      </c>
      <c r="AD15">
        <v>90</v>
      </c>
      <c r="AE15">
        <v>83</v>
      </c>
      <c r="AF15">
        <v>84</v>
      </c>
      <c r="AG15">
        <v>83</v>
      </c>
      <c r="AH15">
        <v>82</v>
      </c>
      <c r="AI15">
        <v>83</v>
      </c>
      <c r="AJ15">
        <v>82</v>
      </c>
      <c r="AL15" s="1">
        <f>MIN(results_length_random_300_0_8[#This Row])</f>
        <v>120</v>
      </c>
      <c r="AM15" s="1">
        <f>MAX(results_length_random_300_0_8[#This Row])</f>
        <v>142</v>
      </c>
    </row>
    <row r="16" spans="1:39" x14ac:dyDescent="0.25">
      <c r="A16">
        <v>88</v>
      </c>
      <c r="B16">
        <v>87</v>
      </c>
      <c r="C16">
        <v>87</v>
      </c>
      <c r="D16">
        <v>88</v>
      </c>
      <c r="E16">
        <v>89</v>
      </c>
      <c r="F16">
        <v>89</v>
      </c>
      <c r="G16">
        <v>88</v>
      </c>
      <c r="H16">
        <v>92</v>
      </c>
      <c r="I16">
        <v>88</v>
      </c>
      <c r="J16">
        <v>87</v>
      </c>
      <c r="K16">
        <v>87</v>
      </c>
      <c r="L16">
        <v>90</v>
      </c>
      <c r="M16">
        <v>91</v>
      </c>
      <c r="N16">
        <v>90</v>
      </c>
      <c r="O16">
        <v>91</v>
      </c>
      <c r="P16">
        <v>90</v>
      </c>
      <c r="Q16">
        <v>90</v>
      </c>
      <c r="R16">
        <v>90</v>
      </c>
      <c r="S16">
        <v>89</v>
      </c>
      <c r="T16">
        <v>87</v>
      </c>
      <c r="U16">
        <v>90</v>
      </c>
      <c r="V16">
        <v>86</v>
      </c>
      <c r="W16">
        <v>89</v>
      </c>
      <c r="X16">
        <v>86</v>
      </c>
      <c r="Y16">
        <v>97</v>
      </c>
      <c r="Z16">
        <v>97</v>
      </c>
      <c r="AA16">
        <v>99</v>
      </c>
      <c r="AB16">
        <v>97</v>
      </c>
      <c r="AC16">
        <v>100</v>
      </c>
      <c r="AD16">
        <v>96</v>
      </c>
      <c r="AE16">
        <v>89</v>
      </c>
      <c r="AF16">
        <v>86</v>
      </c>
      <c r="AG16">
        <v>88</v>
      </c>
      <c r="AH16">
        <v>88</v>
      </c>
      <c r="AI16">
        <v>88</v>
      </c>
      <c r="AJ16">
        <v>89</v>
      </c>
      <c r="AL16" s="1">
        <f>MIN(results_length_random_300_0_8[#This Row])</f>
        <v>117</v>
      </c>
      <c r="AM16" s="1">
        <f>MAX(results_length_random_300_0_8[#This Row])</f>
        <v>140</v>
      </c>
    </row>
    <row r="17" spans="1:39" x14ac:dyDescent="0.25">
      <c r="A17">
        <v>71</v>
      </c>
      <c r="B17">
        <v>71</v>
      </c>
      <c r="C17">
        <v>70</v>
      </c>
      <c r="D17">
        <v>72</v>
      </c>
      <c r="E17">
        <v>70</v>
      </c>
      <c r="F17">
        <v>70</v>
      </c>
      <c r="G17">
        <v>68</v>
      </c>
      <c r="H17">
        <v>70</v>
      </c>
      <c r="I17">
        <v>68</v>
      </c>
      <c r="J17">
        <v>70</v>
      </c>
      <c r="K17">
        <v>71</v>
      </c>
      <c r="L17">
        <v>71</v>
      </c>
      <c r="M17">
        <v>71</v>
      </c>
      <c r="N17">
        <v>71</v>
      </c>
      <c r="O17">
        <v>70</v>
      </c>
      <c r="P17">
        <v>72</v>
      </c>
      <c r="Q17">
        <v>71</v>
      </c>
      <c r="R17">
        <v>70</v>
      </c>
      <c r="S17">
        <v>66</v>
      </c>
      <c r="T17">
        <v>68</v>
      </c>
      <c r="U17">
        <v>67</v>
      </c>
      <c r="V17">
        <v>67</v>
      </c>
      <c r="W17">
        <v>66</v>
      </c>
      <c r="X17">
        <v>65</v>
      </c>
      <c r="Y17">
        <v>71</v>
      </c>
      <c r="Z17">
        <v>72</v>
      </c>
      <c r="AA17">
        <v>73</v>
      </c>
      <c r="AB17">
        <v>69</v>
      </c>
      <c r="AC17">
        <v>72</v>
      </c>
      <c r="AD17">
        <v>72</v>
      </c>
      <c r="AE17">
        <v>68</v>
      </c>
      <c r="AF17">
        <v>68</v>
      </c>
      <c r="AG17">
        <v>68</v>
      </c>
      <c r="AH17">
        <v>69</v>
      </c>
      <c r="AI17">
        <v>68</v>
      </c>
      <c r="AJ17">
        <v>68</v>
      </c>
      <c r="AL17" s="1">
        <f>MIN(results_length_random_300_0_8[#This Row])</f>
        <v>116</v>
      </c>
      <c r="AM17" s="1">
        <f>MAX(results_length_random_300_0_8[#This Row])</f>
        <v>137</v>
      </c>
    </row>
    <row r="18" spans="1:39" x14ac:dyDescent="0.25">
      <c r="A18">
        <v>66</v>
      </c>
      <c r="B18">
        <v>64</v>
      </c>
      <c r="C18">
        <v>66</v>
      </c>
      <c r="D18">
        <v>65</v>
      </c>
      <c r="E18">
        <v>64</v>
      </c>
      <c r="F18">
        <v>64</v>
      </c>
      <c r="G18">
        <v>63</v>
      </c>
      <c r="H18">
        <v>64</v>
      </c>
      <c r="I18">
        <v>63</v>
      </c>
      <c r="J18">
        <v>62</v>
      </c>
      <c r="K18">
        <v>61</v>
      </c>
      <c r="L18">
        <v>61</v>
      </c>
      <c r="M18">
        <v>63</v>
      </c>
      <c r="N18">
        <v>62</v>
      </c>
      <c r="O18">
        <v>63</v>
      </c>
      <c r="P18">
        <v>63</v>
      </c>
      <c r="Q18">
        <v>62</v>
      </c>
      <c r="R18">
        <v>62</v>
      </c>
      <c r="S18">
        <v>62</v>
      </c>
      <c r="T18">
        <v>61</v>
      </c>
      <c r="U18">
        <v>61</v>
      </c>
      <c r="V18">
        <v>60</v>
      </c>
      <c r="W18">
        <v>62</v>
      </c>
      <c r="X18">
        <v>59</v>
      </c>
      <c r="Y18">
        <v>63</v>
      </c>
      <c r="Z18">
        <v>61</v>
      </c>
      <c r="AA18">
        <v>62</v>
      </c>
      <c r="AB18">
        <v>61</v>
      </c>
      <c r="AC18">
        <v>64</v>
      </c>
      <c r="AD18">
        <v>63</v>
      </c>
      <c r="AE18">
        <v>63</v>
      </c>
      <c r="AF18">
        <v>62</v>
      </c>
      <c r="AG18">
        <v>63</v>
      </c>
      <c r="AH18">
        <v>63</v>
      </c>
      <c r="AI18">
        <v>62</v>
      </c>
      <c r="AJ18">
        <v>62</v>
      </c>
      <c r="AL18" s="1">
        <f>MIN(results_length_random_300_0_8[#This Row])</f>
        <v>123</v>
      </c>
      <c r="AM18" s="1">
        <f>MAX(results_length_random_300_0_8[#This Row])</f>
        <v>140</v>
      </c>
    </row>
    <row r="19" spans="1:39" x14ac:dyDescent="0.25">
      <c r="A19">
        <v>114</v>
      </c>
      <c r="B19">
        <v>116</v>
      </c>
      <c r="C19">
        <v>115</v>
      </c>
      <c r="D19">
        <v>116</v>
      </c>
      <c r="E19">
        <v>117</v>
      </c>
      <c r="F19">
        <v>113</v>
      </c>
      <c r="G19">
        <v>116</v>
      </c>
      <c r="H19">
        <v>118</v>
      </c>
      <c r="I19">
        <v>115</v>
      </c>
      <c r="J19">
        <v>116</v>
      </c>
      <c r="K19">
        <v>119</v>
      </c>
      <c r="L19">
        <v>113</v>
      </c>
      <c r="M19">
        <v>117</v>
      </c>
      <c r="N19">
        <v>115</v>
      </c>
      <c r="O19">
        <v>116</v>
      </c>
      <c r="P19">
        <v>116</v>
      </c>
      <c r="Q19">
        <v>117</v>
      </c>
      <c r="R19">
        <v>116</v>
      </c>
      <c r="S19">
        <v>107</v>
      </c>
      <c r="T19">
        <v>113</v>
      </c>
      <c r="U19">
        <v>109</v>
      </c>
      <c r="V19">
        <v>110</v>
      </c>
      <c r="W19">
        <v>111</v>
      </c>
      <c r="X19">
        <v>109</v>
      </c>
      <c r="Y19">
        <v>125</v>
      </c>
      <c r="Z19">
        <v>124</v>
      </c>
      <c r="AA19">
        <v>126</v>
      </c>
      <c r="AB19">
        <v>125</v>
      </c>
      <c r="AC19">
        <v>129</v>
      </c>
      <c r="AD19">
        <v>124</v>
      </c>
      <c r="AE19">
        <v>113</v>
      </c>
      <c r="AF19">
        <v>113</v>
      </c>
      <c r="AG19">
        <v>112</v>
      </c>
      <c r="AH19">
        <v>111</v>
      </c>
      <c r="AI19">
        <v>114</v>
      </c>
      <c r="AJ19">
        <v>112</v>
      </c>
      <c r="AL19" s="1">
        <f>MIN(results_length_random_300_0_8[#This Row])</f>
        <v>116</v>
      </c>
      <c r="AM19" s="1">
        <f>MAX(results_length_random_300_0_8[#This Row])</f>
        <v>140</v>
      </c>
    </row>
    <row r="20" spans="1:39" x14ac:dyDescent="0.25">
      <c r="A20">
        <v>110</v>
      </c>
      <c r="B20">
        <v>110</v>
      </c>
      <c r="C20">
        <v>109</v>
      </c>
      <c r="D20">
        <v>111</v>
      </c>
      <c r="E20">
        <v>110</v>
      </c>
      <c r="F20">
        <v>110</v>
      </c>
      <c r="G20">
        <v>104</v>
      </c>
      <c r="H20">
        <v>109</v>
      </c>
      <c r="I20">
        <v>106</v>
      </c>
      <c r="J20">
        <v>104</v>
      </c>
      <c r="K20">
        <v>108</v>
      </c>
      <c r="L20">
        <v>108</v>
      </c>
      <c r="M20">
        <v>108</v>
      </c>
      <c r="N20">
        <v>106</v>
      </c>
      <c r="O20">
        <v>107</v>
      </c>
      <c r="P20">
        <v>105</v>
      </c>
      <c r="Q20">
        <v>109</v>
      </c>
      <c r="R20">
        <v>105</v>
      </c>
      <c r="S20">
        <v>99</v>
      </c>
      <c r="T20">
        <v>104</v>
      </c>
      <c r="U20">
        <v>104</v>
      </c>
      <c r="V20">
        <v>101</v>
      </c>
      <c r="W20">
        <v>106</v>
      </c>
      <c r="X20">
        <v>105</v>
      </c>
      <c r="Y20">
        <v>116</v>
      </c>
      <c r="Z20">
        <v>115</v>
      </c>
      <c r="AA20">
        <v>115</v>
      </c>
      <c r="AB20">
        <v>112</v>
      </c>
      <c r="AC20">
        <v>118</v>
      </c>
      <c r="AD20">
        <v>113</v>
      </c>
      <c r="AE20">
        <v>103</v>
      </c>
      <c r="AF20">
        <v>104</v>
      </c>
      <c r="AG20">
        <v>103</v>
      </c>
      <c r="AH20">
        <v>105</v>
      </c>
      <c r="AI20">
        <v>104</v>
      </c>
      <c r="AJ20">
        <v>104</v>
      </c>
      <c r="AL20" s="1">
        <f>MIN(results_length_random_300_0_8[#This Row])</f>
        <v>120</v>
      </c>
      <c r="AM20" s="1">
        <f>MAX(results_length_random_300_0_8[#This Row])</f>
        <v>139</v>
      </c>
    </row>
    <row r="21" spans="1:39" x14ac:dyDescent="0.25">
      <c r="A21">
        <v>103</v>
      </c>
      <c r="B21">
        <v>102</v>
      </c>
      <c r="C21">
        <v>101</v>
      </c>
      <c r="D21">
        <v>103</v>
      </c>
      <c r="E21">
        <v>104</v>
      </c>
      <c r="F21">
        <v>102</v>
      </c>
      <c r="G21">
        <v>106</v>
      </c>
      <c r="H21">
        <v>104</v>
      </c>
      <c r="I21">
        <v>107</v>
      </c>
      <c r="J21">
        <v>102</v>
      </c>
      <c r="K21">
        <v>99</v>
      </c>
      <c r="L21">
        <v>102</v>
      </c>
      <c r="M21">
        <v>100</v>
      </c>
      <c r="N21">
        <v>103</v>
      </c>
      <c r="O21">
        <v>102</v>
      </c>
      <c r="P21">
        <v>99</v>
      </c>
      <c r="Q21">
        <v>102</v>
      </c>
      <c r="R21">
        <v>101</v>
      </c>
      <c r="S21">
        <v>100</v>
      </c>
      <c r="T21">
        <v>98</v>
      </c>
      <c r="U21">
        <v>100</v>
      </c>
      <c r="V21">
        <v>97</v>
      </c>
      <c r="W21">
        <v>101</v>
      </c>
      <c r="X21">
        <v>100</v>
      </c>
      <c r="Y21">
        <v>112</v>
      </c>
      <c r="Z21">
        <v>106</v>
      </c>
      <c r="AA21">
        <v>111</v>
      </c>
      <c r="AB21">
        <v>110</v>
      </c>
      <c r="AC21">
        <v>109</v>
      </c>
      <c r="AD21">
        <v>110</v>
      </c>
      <c r="AE21">
        <v>98</v>
      </c>
      <c r="AF21">
        <v>99</v>
      </c>
      <c r="AG21">
        <v>101</v>
      </c>
      <c r="AH21">
        <v>100</v>
      </c>
      <c r="AI21">
        <v>101</v>
      </c>
      <c r="AJ21">
        <v>101</v>
      </c>
      <c r="AL21" s="1">
        <f>MIN(results_length_random_300_0_8[#This Row])</f>
        <v>120</v>
      </c>
      <c r="AM21" s="1">
        <f>MAX(results_length_random_300_0_8[#This Row])</f>
        <v>140</v>
      </c>
    </row>
    <row r="23" spans="1:39" x14ac:dyDescent="0.25">
      <c r="A23">
        <f>AVERAGE(results_length_random_300_0_2[s - s])</f>
        <v>91.6</v>
      </c>
      <c r="B23">
        <f>AVERAGE(results_length_random_300_0_2[s - r])</f>
        <v>91.65</v>
      </c>
      <c r="C23">
        <f>AVERAGE(results_length_random_300_0_2[s - i])</f>
        <v>91.45</v>
      </c>
      <c r="D23">
        <f>AVERAGE(results_length_random_300_0_2[s - ri])</f>
        <v>91.7</v>
      </c>
      <c r="E23">
        <f>AVERAGE(results_length_random_300_0_2[s - o])</f>
        <v>92.25</v>
      </c>
      <c r="F23">
        <f>AVERAGE(results_length_random_300_0_2[s - ro])</f>
        <v>90.65</v>
      </c>
      <c r="G23">
        <f>AVERAGE(results_length_random_300_0_2[r - s])</f>
        <v>92.05</v>
      </c>
      <c r="H23">
        <f>AVERAGE(results_length_random_300_0_2[r - r])</f>
        <v>91.95</v>
      </c>
      <c r="I23">
        <f>AVERAGE(results_length_random_300_0_2[r - i])</f>
        <v>92.25</v>
      </c>
      <c r="J23">
        <f>AVERAGE(results_length_random_300_0_2[r - ri])</f>
        <v>91.3</v>
      </c>
      <c r="K23">
        <f>AVERAGE(results_length_random_300_0_2[r - o])</f>
        <v>93.1</v>
      </c>
      <c r="L23">
        <f>AVERAGE(results_length_random_300_0_2[r - ro])</f>
        <v>91.45</v>
      </c>
      <c r="M23">
        <f>AVERAGE(results_length_random_300_0_2[i - s])</f>
        <v>91.55</v>
      </c>
      <c r="N23">
        <f>AVERAGE(results_length_random_300_0_2[i - r])</f>
        <v>91.8</v>
      </c>
      <c r="O23">
        <f>AVERAGE(results_length_random_300_0_2[i - i])</f>
        <v>91.55</v>
      </c>
      <c r="P23">
        <f>AVERAGE(results_length_random_300_0_2[i - ri])</f>
        <v>91.65</v>
      </c>
      <c r="Q23">
        <f>AVERAGE(results_length_random_300_0_2[i - o])</f>
        <v>92.45</v>
      </c>
      <c r="R23">
        <f>AVERAGE(results_length_random_300_0_2[i - ro])</f>
        <v>91.15</v>
      </c>
      <c r="S23">
        <f>AVERAGE(results_length_random_300_0_2[ri - s])</f>
        <v>88.2</v>
      </c>
      <c r="T23">
        <f>AVERAGE(results_length_random_300_0_2[ri - r])</f>
        <v>89.35</v>
      </c>
      <c r="U23">
        <f>AVERAGE(results_length_random_300_0_2[ri - i])</f>
        <v>89.35</v>
      </c>
      <c r="V23">
        <f>AVERAGE(results_length_random_300_0_2[ri - ri])</f>
        <v>87.8</v>
      </c>
      <c r="W23">
        <f>AVERAGE(results_length_random_300_0_2[ri - o])</f>
        <v>90.1</v>
      </c>
      <c r="X23">
        <f>AVERAGE(results_length_random_300_0_2[ri - ro])</f>
        <v>87.45</v>
      </c>
      <c r="Y23">
        <f>AVERAGE(results_length_random_300_0_2[o - s])</f>
        <v>97.95</v>
      </c>
      <c r="Z23">
        <f>AVERAGE(results_length_random_300_0_2[o - r])</f>
        <v>97.6</v>
      </c>
      <c r="AA23">
        <f>AVERAGE(results_length_random_300_0_2[o - i])</f>
        <v>98.85</v>
      </c>
      <c r="AB23">
        <f>AVERAGE(results_length_random_300_0_2[o - ri])</f>
        <v>96</v>
      </c>
      <c r="AC23">
        <f>AVERAGE(results_length_random_300_0_2[o - o])</f>
        <v>99.25</v>
      </c>
      <c r="AD23">
        <f>AVERAGE(results_length_random_300_0_2[o - ro])</f>
        <v>96.6</v>
      </c>
      <c r="AE23">
        <f>AVERAGE(results_length_random_300_0_2[ro - s])</f>
        <v>88.35</v>
      </c>
      <c r="AF23">
        <f>AVERAGE(results_length_random_300_0_2[ro - r])</f>
        <v>88.4</v>
      </c>
      <c r="AG23">
        <f>AVERAGE(results_length_random_300_0_2[ro - i])</f>
        <v>88.5</v>
      </c>
      <c r="AH23">
        <f>AVERAGE(results_length_random_300_0_2[ro - ri])</f>
        <v>88.35</v>
      </c>
      <c r="AI23">
        <f>AVERAGE(results_length_random_300_0_2[ro - o])</f>
        <v>88.65</v>
      </c>
      <c r="AJ23">
        <f>AVERAGE(results_length_random_300_0_2[ro - ro])</f>
        <v>87.9</v>
      </c>
      <c r="AK23" s="4" t="s">
        <v>38</v>
      </c>
      <c r="AL23" s="3">
        <f>MIN(A23:AJ23)</f>
        <v>87.45</v>
      </c>
      <c r="AM23" s="3">
        <f>MAX(A23:AJ23)</f>
        <v>99.25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1</v>
      </c>
      <c r="Z25">
        <f t="shared" si="0"/>
        <v>1</v>
      </c>
      <c r="AA25">
        <f t="shared" si="0"/>
        <v>0</v>
      </c>
      <c r="AB25">
        <f t="shared" si="0"/>
        <v>1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1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1</v>
      </c>
      <c r="AA27">
        <f t="shared" si="2"/>
        <v>0</v>
      </c>
      <c r="AB27">
        <f t="shared" si="2"/>
        <v>0</v>
      </c>
      <c r="AC27">
        <f t="shared" si="2"/>
        <v>1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1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1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1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1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1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1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1</v>
      </c>
      <c r="Z36">
        <f t="shared" si="11"/>
        <v>0</v>
      </c>
      <c r="AA36">
        <f t="shared" si="11"/>
        <v>1</v>
      </c>
      <c r="AB36">
        <f t="shared" si="11"/>
        <v>0</v>
      </c>
      <c r="AC36">
        <f t="shared" si="11"/>
        <v>1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1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1</v>
      </c>
      <c r="Z38">
        <f t="shared" si="13"/>
        <v>0</v>
      </c>
      <c r="AA38">
        <f t="shared" si="13"/>
        <v>1</v>
      </c>
      <c r="AB38">
        <f t="shared" si="13"/>
        <v>0</v>
      </c>
      <c r="AC38">
        <f t="shared" si="13"/>
        <v>0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1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1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1</v>
      </c>
      <c r="B41">
        <f t="shared" ref="B41:AJ41" si="16">IF(B18=MAX($A$18:$AJ$18),1,0)</f>
        <v>0</v>
      </c>
      <c r="C41">
        <f t="shared" si="16"/>
        <v>1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0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0</v>
      </c>
      <c r="AB43">
        <f t="shared" si="18"/>
        <v>0</v>
      </c>
      <c r="AC43">
        <f t="shared" si="18"/>
        <v>1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1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1</v>
      </c>
      <c r="B46" s="2">
        <f t="shared" ref="B46:AJ46" si="20">SUM(B25:B44)</f>
        <v>0</v>
      </c>
      <c r="C46" s="2">
        <f t="shared" si="20"/>
        <v>1</v>
      </c>
      <c r="D46" s="2">
        <f t="shared" si="20"/>
        <v>0</v>
      </c>
      <c r="E46" s="2">
        <f t="shared" si="20"/>
        <v>0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0</v>
      </c>
      <c r="N46" s="2">
        <f t="shared" si="20"/>
        <v>0</v>
      </c>
      <c r="O46" s="2">
        <f t="shared" si="20"/>
        <v>0</v>
      </c>
      <c r="P46" s="2">
        <f t="shared" si="20"/>
        <v>0</v>
      </c>
      <c r="Q46" s="2">
        <f t="shared" si="20"/>
        <v>0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5</v>
      </c>
      <c r="Z46" s="2">
        <f t="shared" si="20"/>
        <v>3</v>
      </c>
      <c r="AA46" s="2">
        <f t="shared" si="20"/>
        <v>7</v>
      </c>
      <c r="AB46" s="2">
        <f t="shared" si="20"/>
        <v>2</v>
      </c>
      <c r="AC46" s="2">
        <f t="shared" si="20"/>
        <v>8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DFEF-74A2-46E3-A350-AC698224B95D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7.71093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69</v>
      </c>
      <c r="B2">
        <v>68</v>
      </c>
      <c r="C2">
        <v>69</v>
      </c>
      <c r="D2">
        <v>68</v>
      </c>
      <c r="E2">
        <v>68</v>
      </c>
      <c r="F2">
        <v>70</v>
      </c>
      <c r="G2">
        <v>66</v>
      </c>
      <c r="H2">
        <v>69</v>
      </c>
      <c r="I2">
        <v>71</v>
      </c>
      <c r="J2">
        <v>65</v>
      </c>
      <c r="K2">
        <v>69</v>
      </c>
      <c r="L2">
        <v>68</v>
      </c>
      <c r="M2">
        <v>68</v>
      </c>
      <c r="N2">
        <v>68</v>
      </c>
      <c r="O2">
        <v>68</v>
      </c>
      <c r="P2">
        <v>69</v>
      </c>
      <c r="Q2">
        <v>69</v>
      </c>
      <c r="R2">
        <v>68</v>
      </c>
      <c r="S2">
        <v>70</v>
      </c>
      <c r="T2">
        <v>66</v>
      </c>
      <c r="U2">
        <v>67</v>
      </c>
      <c r="V2">
        <v>69</v>
      </c>
      <c r="W2">
        <v>68</v>
      </c>
      <c r="X2">
        <v>66</v>
      </c>
      <c r="Y2">
        <v>75</v>
      </c>
      <c r="Z2">
        <v>76</v>
      </c>
      <c r="AA2">
        <v>74</v>
      </c>
      <c r="AB2">
        <v>75</v>
      </c>
      <c r="AC2">
        <v>75</v>
      </c>
      <c r="AD2">
        <v>74</v>
      </c>
      <c r="AE2">
        <v>64</v>
      </c>
      <c r="AF2">
        <v>65</v>
      </c>
      <c r="AG2">
        <v>65</v>
      </c>
      <c r="AH2">
        <v>64</v>
      </c>
      <c r="AI2">
        <v>65</v>
      </c>
      <c r="AJ2">
        <v>64</v>
      </c>
      <c r="AL2" s="1">
        <f>MIN(results_length_random_300_0_8[#This Row])</f>
        <v>121</v>
      </c>
      <c r="AM2" s="1">
        <f>MAX(results_length_random_300_0_8[#This Row])</f>
        <v>139</v>
      </c>
    </row>
    <row r="3" spans="1:39" x14ac:dyDescent="0.25">
      <c r="A3">
        <v>126</v>
      </c>
      <c r="B3">
        <v>124</v>
      </c>
      <c r="C3">
        <v>127</v>
      </c>
      <c r="D3">
        <v>127</v>
      </c>
      <c r="E3">
        <v>126</v>
      </c>
      <c r="F3">
        <v>125</v>
      </c>
      <c r="G3">
        <v>123</v>
      </c>
      <c r="H3">
        <v>124</v>
      </c>
      <c r="I3">
        <v>124</v>
      </c>
      <c r="J3">
        <v>122</v>
      </c>
      <c r="K3">
        <v>126</v>
      </c>
      <c r="L3">
        <v>123</v>
      </c>
      <c r="M3">
        <v>125</v>
      </c>
      <c r="N3">
        <v>126</v>
      </c>
      <c r="O3">
        <v>127</v>
      </c>
      <c r="P3">
        <v>126</v>
      </c>
      <c r="Q3">
        <v>128</v>
      </c>
      <c r="R3">
        <v>126</v>
      </c>
      <c r="S3">
        <v>121</v>
      </c>
      <c r="T3">
        <v>118</v>
      </c>
      <c r="U3">
        <v>119</v>
      </c>
      <c r="V3">
        <v>119</v>
      </c>
      <c r="W3">
        <v>121</v>
      </c>
      <c r="X3">
        <v>114</v>
      </c>
      <c r="Y3">
        <v>132</v>
      </c>
      <c r="Z3">
        <v>132</v>
      </c>
      <c r="AA3">
        <v>132</v>
      </c>
      <c r="AB3">
        <v>129</v>
      </c>
      <c r="AC3">
        <v>133</v>
      </c>
      <c r="AD3">
        <v>131</v>
      </c>
      <c r="AE3">
        <v>120</v>
      </c>
      <c r="AF3">
        <v>119</v>
      </c>
      <c r="AG3">
        <v>121</v>
      </c>
      <c r="AH3">
        <v>118</v>
      </c>
      <c r="AI3">
        <v>123</v>
      </c>
      <c r="AJ3">
        <v>119</v>
      </c>
      <c r="AL3" s="1">
        <f>MIN(results_length_random_300_0_8[#This Row])</f>
        <v>122</v>
      </c>
      <c r="AM3" s="1">
        <f>MAX(results_length_random_300_0_8[#This Row])</f>
        <v>139</v>
      </c>
    </row>
    <row r="4" spans="1:39" x14ac:dyDescent="0.25">
      <c r="A4">
        <v>127</v>
      </c>
      <c r="B4">
        <v>127</v>
      </c>
      <c r="C4">
        <v>125</v>
      </c>
      <c r="D4">
        <v>128</v>
      </c>
      <c r="E4">
        <v>130</v>
      </c>
      <c r="F4">
        <v>124</v>
      </c>
      <c r="G4">
        <v>121</v>
      </c>
      <c r="H4">
        <v>126</v>
      </c>
      <c r="I4">
        <v>127</v>
      </c>
      <c r="J4">
        <v>124</v>
      </c>
      <c r="K4">
        <v>129</v>
      </c>
      <c r="L4">
        <v>125</v>
      </c>
      <c r="M4">
        <v>129</v>
      </c>
      <c r="N4">
        <v>126</v>
      </c>
      <c r="O4">
        <v>130</v>
      </c>
      <c r="P4">
        <v>128</v>
      </c>
      <c r="Q4">
        <v>127</v>
      </c>
      <c r="R4">
        <v>127</v>
      </c>
      <c r="S4">
        <v>121</v>
      </c>
      <c r="T4">
        <v>120</v>
      </c>
      <c r="U4">
        <v>120</v>
      </c>
      <c r="V4">
        <v>120</v>
      </c>
      <c r="W4">
        <v>127</v>
      </c>
      <c r="X4">
        <v>118</v>
      </c>
      <c r="Y4">
        <v>134</v>
      </c>
      <c r="Z4">
        <v>132</v>
      </c>
      <c r="AA4">
        <v>135</v>
      </c>
      <c r="AB4">
        <v>132</v>
      </c>
      <c r="AC4">
        <v>136</v>
      </c>
      <c r="AD4">
        <v>130</v>
      </c>
      <c r="AE4">
        <v>118</v>
      </c>
      <c r="AF4">
        <v>122</v>
      </c>
      <c r="AG4">
        <v>119</v>
      </c>
      <c r="AH4">
        <v>118</v>
      </c>
      <c r="AI4">
        <v>118</v>
      </c>
      <c r="AJ4">
        <v>115</v>
      </c>
      <c r="AL4" s="1">
        <f>MIN(results_length_random_300_0_8[#This Row])</f>
        <v>117</v>
      </c>
      <c r="AM4" s="1">
        <f>MAX(results_length_random_300_0_8[#This Row])</f>
        <v>138</v>
      </c>
    </row>
    <row r="5" spans="1:39" x14ac:dyDescent="0.25">
      <c r="A5">
        <v>124</v>
      </c>
      <c r="B5">
        <v>127</v>
      </c>
      <c r="C5">
        <v>124</v>
      </c>
      <c r="D5">
        <v>124</v>
      </c>
      <c r="E5">
        <v>127</v>
      </c>
      <c r="F5">
        <v>124</v>
      </c>
      <c r="G5">
        <v>124</v>
      </c>
      <c r="H5">
        <v>121</v>
      </c>
      <c r="I5">
        <v>122</v>
      </c>
      <c r="J5">
        <v>121</v>
      </c>
      <c r="K5">
        <v>129</v>
      </c>
      <c r="L5">
        <v>120</v>
      </c>
      <c r="M5">
        <v>128</v>
      </c>
      <c r="N5">
        <v>129</v>
      </c>
      <c r="O5">
        <v>128</v>
      </c>
      <c r="P5">
        <v>128</v>
      </c>
      <c r="Q5">
        <v>129</v>
      </c>
      <c r="R5">
        <v>129</v>
      </c>
      <c r="S5">
        <v>119</v>
      </c>
      <c r="T5">
        <v>116</v>
      </c>
      <c r="U5">
        <v>119</v>
      </c>
      <c r="V5">
        <v>120</v>
      </c>
      <c r="W5">
        <v>122</v>
      </c>
      <c r="X5">
        <v>113</v>
      </c>
      <c r="Y5">
        <v>134</v>
      </c>
      <c r="Z5">
        <v>132</v>
      </c>
      <c r="AA5">
        <v>132</v>
      </c>
      <c r="AB5">
        <v>127</v>
      </c>
      <c r="AC5">
        <v>135</v>
      </c>
      <c r="AD5">
        <v>129</v>
      </c>
      <c r="AE5">
        <v>116</v>
      </c>
      <c r="AF5">
        <v>119</v>
      </c>
      <c r="AG5">
        <v>119</v>
      </c>
      <c r="AH5">
        <v>116</v>
      </c>
      <c r="AI5">
        <v>120</v>
      </c>
      <c r="AJ5">
        <v>118</v>
      </c>
      <c r="AL5" s="1">
        <f>MIN(results_length_random_300_0_8[#This Row])</f>
        <v>121</v>
      </c>
      <c r="AM5" s="1">
        <f>MAX(results_length_random_300_0_8[#This Row])</f>
        <v>142</v>
      </c>
    </row>
    <row r="6" spans="1:39" x14ac:dyDescent="0.25">
      <c r="A6">
        <v>94</v>
      </c>
      <c r="B6">
        <v>94</v>
      </c>
      <c r="C6">
        <v>95</v>
      </c>
      <c r="D6">
        <v>95</v>
      </c>
      <c r="E6">
        <v>96</v>
      </c>
      <c r="F6">
        <v>95</v>
      </c>
      <c r="G6">
        <v>95</v>
      </c>
      <c r="H6">
        <v>97</v>
      </c>
      <c r="I6">
        <v>93</v>
      </c>
      <c r="J6">
        <v>99</v>
      </c>
      <c r="K6">
        <v>101</v>
      </c>
      <c r="L6">
        <v>95</v>
      </c>
      <c r="M6">
        <v>96</v>
      </c>
      <c r="N6">
        <v>96</v>
      </c>
      <c r="O6">
        <v>97</v>
      </c>
      <c r="P6">
        <v>95</v>
      </c>
      <c r="Q6">
        <v>98</v>
      </c>
      <c r="R6">
        <v>96</v>
      </c>
      <c r="S6">
        <v>93</v>
      </c>
      <c r="T6">
        <v>90</v>
      </c>
      <c r="U6">
        <v>93</v>
      </c>
      <c r="V6">
        <v>94</v>
      </c>
      <c r="W6">
        <v>96</v>
      </c>
      <c r="X6">
        <v>91</v>
      </c>
      <c r="Y6">
        <v>104</v>
      </c>
      <c r="Z6">
        <v>102</v>
      </c>
      <c r="AA6">
        <v>101</v>
      </c>
      <c r="AB6">
        <v>104</v>
      </c>
      <c r="AC6">
        <v>103</v>
      </c>
      <c r="AD6">
        <v>99</v>
      </c>
      <c r="AE6">
        <v>93</v>
      </c>
      <c r="AF6">
        <v>89</v>
      </c>
      <c r="AG6">
        <v>94</v>
      </c>
      <c r="AH6">
        <v>92</v>
      </c>
      <c r="AI6">
        <v>93</v>
      </c>
      <c r="AJ6">
        <v>92</v>
      </c>
      <c r="AL6" s="1">
        <f>MIN(results_length_random_300_0_8[#This Row])</f>
        <v>119</v>
      </c>
      <c r="AM6" s="1">
        <f>MAX(results_length_random_300_0_8[#This Row])</f>
        <v>140</v>
      </c>
    </row>
    <row r="7" spans="1:39" x14ac:dyDescent="0.25">
      <c r="A7">
        <v>131</v>
      </c>
      <c r="B7">
        <v>131</v>
      </c>
      <c r="C7">
        <v>130</v>
      </c>
      <c r="D7">
        <v>132</v>
      </c>
      <c r="E7">
        <v>131</v>
      </c>
      <c r="F7">
        <v>130</v>
      </c>
      <c r="G7">
        <v>129</v>
      </c>
      <c r="H7">
        <v>127</v>
      </c>
      <c r="I7">
        <v>124</v>
      </c>
      <c r="J7">
        <v>126</v>
      </c>
      <c r="K7">
        <v>129</v>
      </c>
      <c r="L7">
        <v>123</v>
      </c>
      <c r="M7">
        <v>132</v>
      </c>
      <c r="N7">
        <v>128</v>
      </c>
      <c r="O7">
        <v>130</v>
      </c>
      <c r="P7">
        <v>130</v>
      </c>
      <c r="Q7">
        <v>132</v>
      </c>
      <c r="R7">
        <v>129</v>
      </c>
      <c r="S7">
        <v>123</v>
      </c>
      <c r="T7">
        <v>121</v>
      </c>
      <c r="U7">
        <v>124</v>
      </c>
      <c r="V7">
        <v>121</v>
      </c>
      <c r="W7">
        <v>127</v>
      </c>
      <c r="X7">
        <v>116</v>
      </c>
      <c r="Y7">
        <v>131</v>
      </c>
      <c r="Z7">
        <v>133</v>
      </c>
      <c r="AA7">
        <v>139</v>
      </c>
      <c r="AB7">
        <v>126</v>
      </c>
      <c r="AC7">
        <v>132</v>
      </c>
      <c r="AD7">
        <v>126</v>
      </c>
      <c r="AE7">
        <v>130</v>
      </c>
      <c r="AF7">
        <v>127</v>
      </c>
      <c r="AG7">
        <v>128</v>
      </c>
      <c r="AH7">
        <v>129</v>
      </c>
      <c r="AI7">
        <v>131</v>
      </c>
      <c r="AJ7">
        <v>125</v>
      </c>
      <c r="AL7" s="1">
        <f>MIN(results_length_random_300_0_8[#This Row])</f>
        <v>115</v>
      </c>
      <c r="AM7" s="1">
        <f>MAX(results_length_random_300_0_8[#This Row])</f>
        <v>139</v>
      </c>
    </row>
    <row r="8" spans="1:39" x14ac:dyDescent="0.25">
      <c r="A8">
        <v>99</v>
      </c>
      <c r="B8">
        <v>98</v>
      </c>
      <c r="C8">
        <v>98</v>
      </c>
      <c r="D8">
        <v>97</v>
      </c>
      <c r="E8">
        <v>99</v>
      </c>
      <c r="F8">
        <v>97</v>
      </c>
      <c r="G8">
        <v>92</v>
      </c>
      <c r="H8">
        <v>92</v>
      </c>
      <c r="I8">
        <v>97</v>
      </c>
      <c r="J8">
        <v>96</v>
      </c>
      <c r="K8">
        <v>93</v>
      </c>
      <c r="L8">
        <v>96</v>
      </c>
      <c r="M8">
        <v>96</v>
      </c>
      <c r="N8">
        <v>96</v>
      </c>
      <c r="O8">
        <v>96</v>
      </c>
      <c r="P8">
        <v>96</v>
      </c>
      <c r="Q8">
        <v>96</v>
      </c>
      <c r="R8">
        <v>96</v>
      </c>
      <c r="S8">
        <v>95</v>
      </c>
      <c r="T8">
        <v>93</v>
      </c>
      <c r="U8">
        <v>97</v>
      </c>
      <c r="V8">
        <v>92</v>
      </c>
      <c r="W8">
        <v>95</v>
      </c>
      <c r="X8">
        <v>93</v>
      </c>
      <c r="Y8">
        <v>100</v>
      </c>
      <c r="Z8">
        <v>99</v>
      </c>
      <c r="AA8">
        <v>103</v>
      </c>
      <c r="AB8">
        <v>97</v>
      </c>
      <c r="AC8">
        <v>100</v>
      </c>
      <c r="AD8">
        <v>97</v>
      </c>
      <c r="AE8">
        <v>93</v>
      </c>
      <c r="AF8">
        <v>93</v>
      </c>
      <c r="AG8">
        <v>95</v>
      </c>
      <c r="AH8">
        <v>92</v>
      </c>
      <c r="AI8">
        <v>93</v>
      </c>
      <c r="AJ8">
        <v>92</v>
      </c>
      <c r="AL8" s="1">
        <f>MIN(results_length_random_300_0_8[#This Row])</f>
        <v>122</v>
      </c>
      <c r="AM8" s="1">
        <f>MAX(results_length_random_300_0_8[#This Row])</f>
        <v>141</v>
      </c>
    </row>
    <row r="9" spans="1:39" x14ac:dyDescent="0.25">
      <c r="A9">
        <v>124</v>
      </c>
      <c r="B9">
        <v>125</v>
      </c>
      <c r="C9">
        <v>125</v>
      </c>
      <c r="D9">
        <v>126</v>
      </c>
      <c r="E9">
        <v>127</v>
      </c>
      <c r="F9">
        <v>123</v>
      </c>
      <c r="G9">
        <v>125</v>
      </c>
      <c r="H9">
        <v>122</v>
      </c>
      <c r="I9">
        <v>122</v>
      </c>
      <c r="J9">
        <v>121</v>
      </c>
      <c r="K9">
        <v>125</v>
      </c>
      <c r="L9">
        <v>122</v>
      </c>
      <c r="M9">
        <v>127</v>
      </c>
      <c r="N9">
        <v>126</v>
      </c>
      <c r="O9">
        <v>127</v>
      </c>
      <c r="P9">
        <v>125</v>
      </c>
      <c r="Q9">
        <v>128</v>
      </c>
      <c r="R9">
        <v>126</v>
      </c>
      <c r="S9">
        <v>124</v>
      </c>
      <c r="T9">
        <v>118</v>
      </c>
      <c r="U9">
        <v>120</v>
      </c>
      <c r="V9">
        <v>118</v>
      </c>
      <c r="W9">
        <v>126</v>
      </c>
      <c r="X9">
        <v>116</v>
      </c>
      <c r="Y9">
        <v>128</v>
      </c>
      <c r="Z9">
        <v>131</v>
      </c>
      <c r="AA9">
        <v>133</v>
      </c>
      <c r="AB9">
        <v>126</v>
      </c>
      <c r="AC9">
        <v>137</v>
      </c>
      <c r="AD9">
        <v>130</v>
      </c>
      <c r="AE9">
        <v>119</v>
      </c>
      <c r="AF9">
        <v>121</v>
      </c>
      <c r="AG9">
        <v>121</v>
      </c>
      <c r="AH9">
        <v>118</v>
      </c>
      <c r="AI9">
        <v>122</v>
      </c>
      <c r="AJ9">
        <v>121</v>
      </c>
      <c r="AL9" s="1">
        <f>MIN(results_length_random_300_0_8[#This Row])</f>
        <v>118</v>
      </c>
      <c r="AM9" s="1">
        <f>MAX(results_length_random_300_0_8[#This Row])</f>
        <v>136</v>
      </c>
    </row>
    <row r="10" spans="1:39" x14ac:dyDescent="0.25">
      <c r="A10">
        <v>107</v>
      </c>
      <c r="B10">
        <v>107</v>
      </c>
      <c r="C10">
        <v>107</v>
      </c>
      <c r="D10">
        <v>106</v>
      </c>
      <c r="E10">
        <v>109</v>
      </c>
      <c r="F10">
        <v>105</v>
      </c>
      <c r="G10">
        <v>106</v>
      </c>
      <c r="H10">
        <v>113</v>
      </c>
      <c r="I10">
        <v>109</v>
      </c>
      <c r="J10">
        <v>106</v>
      </c>
      <c r="K10">
        <v>112</v>
      </c>
      <c r="L10">
        <v>102</v>
      </c>
      <c r="M10">
        <v>110</v>
      </c>
      <c r="N10">
        <v>111</v>
      </c>
      <c r="O10">
        <v>112</v>
      </c>
      <c r="P10">
        <v>111</v>
      </c>
      <c r="Q10">
        <v>112</v>
      </c>
      <c r="R10">
        <v>109</v>
      </c>
      <c r="S10">
        <v>103</v>
      </c>
      <c r="T10">
        <v>102</v>
      </c>
      <c r="U10">
        <v>101</v>
      </c>
      <c r="V10">
        <v>103</v>
      </c>
      <c r="W10">
        <v>108</v>
      </c>
      <c r="X10">
        <v>97</v>
      </c>
      <c r="Y10">
        <v>110</v>
      </c>
      <c r="Z10">
        <v>113</v>
      </c>
      <c r="AA10">
        <v>115</v>
      </c>
      <c r="AB10">
        <v>113</v>
      </c>
      <c r="AC10">
        <v>118</v>
      </c>
      <c r="AD10">
        <v>112</v>
      </c>
      <c r="AE10">
        <v>105</v>
      </c>
      <c r="AF10">
        <v>106</v>
      </c>
      <c r="AG10">
        <v>104</v>
      </c>
      <c r="AH10">
        <v>104</v>
      </c>
      <c r="AI10">
        <v>106</v>
      </c>
      <c r="AJ10">
        <v>104</v>
      </c>
      <c r="AL10" s="1">
        <f>MIN(results_length_random_300_0_8[#This Row])</f>
        <v>121</v>
      </c>
      <c r="AM10" s="1">
        <f>MAX(results_length_random_300_0_8[#This Row])</f>
        <v>140</v>
      </c>
    </row>
    <row r="11" spans="1:39" x14ac:dyDescent="0.25">
      <c r="A11">
        <v>125</v>
      </c>
      <c r="B11">
        <v>125</v>
      </c>
      <c r="C11">
        <v>125</v>
      </c>
      <c r="D11">
        <v>127</v>
      </c>
      <c r="E11">
        <v>130</v>
      </c>
      <c r="F11">
        <v>123</v>
      </c>
      <c r="G11">
        <v>125</v>
      </c>
      <c r="H11">
        <v>126</v>
      </c>
      <c r="I11">
        <v>125</v>
      </c>
      <c r="J11">
        <v>118</v>
      </c>
      <c r="K11">
        <v>130</v>
      </c>
      <c r="L11">
        <v>121</v>
      </c>
      <c r="M11">
        <v>128</v>
      </c>
      <c r="N11">
        <v>126</v>
      </c>
      <c r="O11">
        <v>130</v>
      </c>
      <c r="P11">
        <v>127</v>
      </c>
      <c r="Q11">
        <v>127</v>
      </c>
      <c r="R11">
        <v>128</v>
      </c>
      <c r="S11">
        <v>117</v>
      </c>
      <c r="T11">
        <v>124</v>
      </c>
      <c r="U11">
        <v>125</v>
      </c>
      <c r="V11">
        <v>113</v>
      </c>
      <c r="W11">
        <v>125</v>
      </c>
      <c r="X11">
        <v>116</v>
      </c>
      <c r="Y11">
        <v>128</v>
      </c>
      <c r="Z11">
        <v>129</v>
      </c>
      <c r="AA11">
        <v>135</v>
      </c>
      <c r="AB11">
        <v>128</v>
      </c>
      <c r="AC11">
        <v>134</v>
      </c>
      <c r="AD11">
        <v>127</v>
      </c>
      <c r="AE11">
        <v>120</v>
      </c>
      <c r="AF11">
        <v>124</v>
      </c>
      <c r="AG11">
        <v>123</v>
      </c>
      <c r="AH11">
        <v>119</v>
      </c>
      <c r="AI11">
        <v>123</v>
      </c>
      <c r="AJ11">
        <v>120</v>
      </c>
      <c r="AL11" s="1">
        <f>MIN(results_length_random_300_0_8[#This Row])</f>
        <v>118</v>
      </c>
      <c r="AM11" s="1">
        <f>MAX(results_length_random_300_0_8[#This Row])</f>
        <v>139</v>
      </c>
    </row>
    <row r="12" spans="1:39" x14ac:dyDescent="0.25">
      <c r="A12">
        <v>134</v>
      </c>
      <c r="B12">
        <v>130</v>
      </c>
      <c r="C12">
        <v>132</v>
      </c>
      <c r="D12">
        <v>132</v>
      </c>
      <c r="E12">
        <v>137</v>
      </c>
      <c r="F12">
        <v>128</v>
      </c>
      <c r="G12">
        <v>127</v>
      </c>
      <c r="H12">
        <v>129</v>
      </c>
      <c r="I12">
        <v>129</v>
      </c>
      <c r="J12">
        <v>128</v>
      </c>
      <c r="K12">
        <v>126</v>
      </c>
      <c r="L12">
        <v>126</v>
      </c>
      <c r="M12">
        <v>133</v>
      </c>
      <c r="N12">
        <v>130</v>
      </c>
      <c r="O12">
        <v>132</v>
      </c>
      <c r="P12">
        <v>133</v>
      </c>
      <c r="Q12">
        <v>130</v>
      </c>
      <c r="R12">
        <v>135</v>
      </c>
      <c r="S12">
        <v>124</v>
      </c>
      <c r="T12">
        <v>121</v>
      </c>
      <c r="U12">
        <v>128</v>
      </c>
      <c r="V12">
        <v>123</v>
      </c>
      <c r="W12">
        <v>132</v>
      </c>
      <c r="X12">
        <v>122</v>
      </c>
      <c r="Y12">
        <v>136</v>
      </c>
      <c r="Z12">
        <v>136</v>
      </c>
      <c r="AA12">
        <v>136</v>
      </c>
      <c r="AB12">
        <v>134</v>
      </c>
      <c r="AC12">
        <v>139</v>
      </c>
      <c r="AD12">
        <v>134</v>
      </c>
      <c r="AE12">
        <v>128</v>
      </c>
      <c r="AF12">
        <v>125</v>
      </c>
      <c r="AG12">
        <v>126</v>
      </c>
      <c r="AH12">
        <v>131</v>
      </c>
      <c r="AI12">
        <v>128</v>
      </c>
      <c r="AJ12">
        <v>126</v>
      </c>
      <c r="AL12" s="1">
        <f>MIN(results_length_random_300_0_8[#This Row])</f>
        <v>124</v>
      </c>
      <c r="AM12" s="1">
        <f>MAX(results_length_random_300_0_8[#This Row])</f>
        <v>138</v>
      </c>
    </row>
    <row r="13" spans="1:39" x14ac:dyDescent="0.25">
      <c r="A13">
        <v>125</v>
      </c>
      <c r="B13">
        <v>124</v>
      </c>
      <c r="C13">
        <v>124</v>
      </c>
      <c r="D13">
        <v>123</v>
      </c>
      <c r="E13">
        <v>126</v>
      </c>
      <c r="F13">
        <v>123</v>
      </c>
      <c r="G13">
        <v>124</v>
      </c>
      <c r="H13">
        <v>122</v>
      </c>
      <c r="I13">
        <v>121</v>
      </c>
      <c r="J13">
        <v>119</v>
      </c>
      <c r="K13">
        <v>121</v>
      </c>
      <c r="L13">
        <v>120</v>
      </c>
      <c r="M13">
        <v>129</v>
      </c>
      <c r="N13">
        <v>128</v>
      </c>
      <c r="O13">
        <v>130</v>
      </c>
      <c r="P13">
        <v>128</v>
      </c>
      <c r="Q13">
        <v>132</v>
      </c>
      <c r="R13">
        <v>127</v>
      </c>
      <c r="S13">
        <v>117</v>
      </c>
      <c r="T13">
        <v>118</v>
      </c>
      <c r="U13">
        <v>119</v>
      </c>
      <c r="V13">
        <v>113</v>
      </c>
      <c r="W13">
        <v>119</v>
      </c>
      <c r="X13">
        <v>113</v>
      </c>
      <c r="Y13">
        <v>130</v>
      </c>
      <c r="Z13">
        <v>129</v>
      </c>
      <c r="AA13">
        <v>133</v>
      </c>
      <c r="AB13">
        <v>130</v>
      </c>
      <c r="AC13">
        <v>131</v>
      </c>
      <c r="AD13">
        <v>123</v>
      </c>
      <c r="AE13">
        <v>114</v>
      </c>
      <c r="AF13">
        <v>113</v>
      </c>
      <c r="AG13">
        <v>120</v>
      </c>
      <c r="AH13">
        <v>113</v>
      </c>
      <c r="AI13">
        <v>118</v>
      </c>
      <c r="AJ13">
        <v>112</v>
      </c>
      <c r="AL13" s="1">
        <f>MIN(results_length_random_300_0_8[#This Row])</f>
        <v>118</v>
      </c>
      <c r="AM13" s="1">
        <f>MAX(results_length_random_300_0_8[#This Row])</f>
        <v>139</v>
      </c>
    </row>
    <row r="14" spans="1:39" x14ac:dyDescent="0.25">
      <c r="A14">
        <v>106</v>
      </c>
      <c r="B14">
        <v>109</v>
      </c>
      <c r="C14">
        <v>108</v>
      </c>
      <c r="D14">
        <v>107</v>
      </c>
      <c r="E14">
        <v>109</v>
      </c>
      <c r="F14">
        <v>109</v>
      </c>
      <c r="G14">
        <v>104</v>
      </c>
      <c r="H14">
        <v>103</v>
      </c>
      <c r="I14">
        <v>107</v>
      </c>
      <c r="J14">
        <v>104</v>
      </c>
      <c r="K14">
        <v>106</v>
      </c>
      <c r="L14">
        <v>105</v>
      </c>
      <c r="M14">
        <v>108</v>
      </c>
      <c r="N14">
        <v>108</v>
      </c>
      <c r="O14">
        <v>108</v>
      </c>
      <c r="P14">
        <v>108</v>
      </c>
      <c r="Q14">
        <v>109</v>
      </c>
      <c r="R14">
        <v>108</v>
      </c>
      <c r="S14">
        <v>100</v>
      </c>
      <c r="T14">
        <v>100</v>
      </c>
      <c r="U14">
        <v>105</v>
      </c>
      <c r="V14">
        <v>104</v>
      </c>
      <c r="W14">
        <v>109</v>
      </c>
      <c r="X14">
        <v>100</v>
      </c>
      <c r="Y14">
        <v>105</v>
      </c>
      <c r="Z14">
        <v>106</v>
      </c>
      <c r="AA14">
        <v>111</v>
      </c>
      <c r="AB14">
        <v>108</v>
      </c>
      <c r="AC14">
        <v>111</v>
      </c>
      <c r="AD14">
        <v>106</v>
      </c>
      <c r="AE14">
        <v>106</v>
      </c>
      <c r="AF14">
        <v>106</v>
      </c>
      <c r="AG14">
        <v>105</v>
      </c>
      <c r="AH14">
        <v>105</v>
      </c>
      <c r="AI14">
        <v>106</v>
      </c>
      <c r="AJ14">
        <v>104</v>
      </c>
      <c r="AL14" s="1">
        <f>MIN(results_length_random_300_0_8[#This Row])</f>
        <v>120</v>
      </c>
      <c r="AM14" s="1">
        <f>MAX(results_length_random_300_0_8[#This Row])</f>
        <v>138</v>
      </c>
    </row>
    <row r="15" spans="1:39" x14ac:dyDescent="0.25">
      <c r="A15">
        <v>126</v>
      </c>
      <c r="B15">
        <v>128</v>
      </c>
      <c r="C15">
        <v>127</v>
      </c>
      <c r="D15">
        <v>127</v>
      </c>
      <c r="E15">
        <v>130</v>
      </c>
      <c r="F15">
        <v>121</v>
      </c>
      <c r="G15">
        <v>126</v>
      </c>
      <c r="H15">
        <v>126</v>
      </c>
      <c r="I15">
        <v>124</v>
      </c>
      <c r="J15">
        <v>123</v>
      </c>
      <c r="K15">
        <v>129</v>
      </c>
      <c r="L15">
        <v>118</v>
      </c>
      <c r="M15">
        <v>126</v>
      </c>
      <c r="N15">
        <v>125</v>
      </c>
      <c r="O15">
        <v>128</v>
      </c>
      <c r="P15">
        <v>124</v>
      </c>
      <c r="Q15">
        <v>126</v>
      </c>
      <c r="R15">
        <v>128</v>
      </c>
      <c r="S15">
        <v>121</v>
      </c>
      <c r="T15">
        <v>121</v>
      </c>
      <c r="U15">
        <v>121</v>
      </c>
      <c r="V15">
        <v>122</v>
      </c>
      <c r="W15">
        <v>122</v>
      </c>
      <c r="X15">
        <v>117</v>
      </c>
      <c r="Y15">
        <v>128</v>
      </c>
      <c r="Z15">
        <v>129</v>
      </c>
      <c r="AA15">
        <v>130</v>
      </c>
      <c r="AB15">
        <v>128</v>
      </c>
      <c r="AC15">
        <v>133</v>
      </c>
      <c r="AD15">
        <v>126</v>
      </c>
      <c r="AE15">
        <v>117</v>
      </c>
      <c r="AF15">
        <v>120</v>
      </c>
      <c r="AG15">
        <v>118</v>
      </c>
      <c r="AH15">
        <v>119</v>
      </c>
      <c r="AI15">
        <v>120</v>
      </c>
      <c r="AJ15">
        <v>117</v>
      </c>
      <c r="AL15" s="1">
        <f>MIN(results_length_random_300_0_8[#This Row])</f>
        <v>120</v>
      </c>
      <c r="AM15" s="1">
        <f>MAX(results_length_random_300_0_8[#This Row])</f>
        <v>142</v>
      </c>
    </row>
    <row r="16" spans="1:39" x14ac:dyDescent="0.25">
      <c r="A16">
        <v>129</v>
      </c>
      <c r="B16">
        <v>128</v>
      </c>
      <c r="C16">
        <v>130</v>
      </c>
      <c r="D16">
        <v>128</v>
      </c>
      <c r="E16">
        <v>130</v>
      </c>
      <c r="F16">
        <v>125</v>
      </c>
      <c r="G16">
        <v>127</v>
      </c>
      <c r="H16">
        <v>124</v>
      </c>
      <c r="I16">
        <v>130</v>
      </c>
      <c r="J16">
        <v>126</v>
      </c>
      <c r="K16">
        <v>131</v>
      </c>
      <c r="L16">
        <v>119</v>
      </c>
      <c r="M16">
        <v>130</v>
      </c>
      <c r="N16">
        <v>129</v>
      </c>
      <c r="O16">
        <v>129</v>
      </c>
      <c r="P16">
        <v>130</v>
      </c>
      <c r="Q16">
        <v>132</v>
      </c>
      <c r="R16">
        <v>130</v>
      </c>
      <c r="S16">
        <v>116</v>
      </c>
      <c r="T16">
        <v>121</v>
      </c>
      <c r="U16">
        <v>117</v>
      </c>
      <c r="V16">
        <v>118</v>
      </c>
      <c r="W16">
        <v>126</v>
      </c>
      <c r="X16">
        <v>119</v>
      </c>
      <c r="Y16">
        <v>134</v>
      </c>
      <c r="Z16">
        <v>134</v>
      </c>
      <c r="AA16">
        <v>132</v>
      </c>
      <c r="AB16">
        <v>128</v>
      </c>
      <c r="AC16">
        <v>134</v>
      </c>
      <c r="AD16">
        <v>128</v>
      </c>
      <c r="AE16">
        <v>120</v>
      </c>
      <c r="AF16">
        <v>120</v>
      </c>
      <c r="AG16">
        <v>120</v>
      </c>
      <c r="AH16">
        <v>120</v>
      </c>
      <c r="AI16">
        <v>122</v>
      </c>
      <c r="AJ16">
        <v>118</v>
      </c>
      <c r="AL16" s="1">
        <f>MIN(results_length_random_300_0_8[#This Row])</f>
        <v>117</v>
      </c>
      <c r="AM16" s="1">
        <f>MAX(results_length_random_300_0_8[#This Row])</f>
        <v>140</v>
      </c>
    </row>
    <row r="17" spans="1:39" x14ac:dyDescent="0.25">
      <c r="A17">
        <v>116</v>
      </c>
      <c r="B17">
        <v>113</v>
      </c>
      <c r="C17">
        <v>112</v>
      </c>
      <c r="D17">
        <v>116</v>
      </c>
      <c r="E17">
        <v>116</v>
      </c>
      <c r="F17">
        <v>112</v>
      </c>
      <c r="G17">
        <v>113</v>
      </c>
      <c r="H17">
        <v>111</v>
      </c>
      <c r="I17">
        <v>111</v>
      </c>
      <c r="J17">
        <v>112</v>
      </c>
      <c r="K17">
        <v>115</v>
      </c>
      <c r="L17">
        <v>106</v>
      </c>
      <c r="M17">
        <v>114</v>
      </c>
      <c r="N17">
        <v>116</v>
      </c>
      <c r="O17">
        <v>114</v>
      </c>
      <c r="P17">
        <v>112</v>
      </c>
      <c r="Q17">
        <v>116</v>
      </c>
      <c r="R17">
        <v>112</v>
      </c>
      <c r="S17">
        <v>109</v>
      </c>
      <c r="T17">
        <v>107</v>
      </c>
      <c r="U17">
        <v>111</v>
      </c>
      <c r="V17">
        <v>114</v>
      </c>
      <c r="W17">
        <v>115</v>
      </c>
      <c r="X17">
        <v>104</v>
      </c>
      <c r="Y17">
        <v>118</v>
      </c>
      <c r="Z17">
        <v>120</v>
      </c>
      <c r="AA17">
        <v>121</v>
      </c>
      <c r="AB17">
        <v>123</v>
      </c>
      <c r="AC17">
        <v>126</v>
      </c>
      <c r="AD17">
        <v>115</v>
      </c>
      <c r="AE17">
        <v>107</v>
      </c>
      <c r="AF17">
        <v>109</v>
      </c>
      <c r="AG17">
        <v>108</v>
      </c>
      <c r="AH17">
        <v>106</v>
      </c>
      <c r="AI17">
        <v>110</v>
      </c>
      <c r="AJ17">
        <v>102</v>
      </c>
      <c r="AL17" s="1">
        <f>MIN(results_length_random_300_0_8[#This Row])</f>
        <v>116</v>
      </c>
      <c r="AM17" s="1">
        <f>MAX(results_length_random_300_0_8[#This Row])</f>
        <v>137</v>
      </c>
    </row>
    <row r="18" spans="1:39" x14ac:dyDescent="0.25">
      <c r="A18">
        <v>131</v>
      </c>
      <c r="B18">
        <v>131</v>
      </c>
      <c r="C18">
        <v>130</v>
      </c>
      <c r="D18">
        <v>129</v>
      </c>
      <c r="E18">
        <v>131</v>
      </c>
      <c r="F18">
        <v>128</v>
      </c>
      <c r="G18">
        <v>132</v>
      </c>
      <c r="H18">
        <v>128</v>
      </c>
      <c r="I18">
        <v>127</v>
      </c>
      <c r="J18">
        <v>126</v>
      </c>
      <c r="K18">
        <v>127</v>
      </c>
      <c r="L18">
        <v>125</v>
      </c>
      <c r="M18">
        <v>130</v>
      </c>
      <c r="N18">
        <v>131</v>
      </c>
      <c r="O18">
        <v>131</v>
      </c>
      <c r="P18">
        <v>128</v>
      </c>
      <c r="Q18">
        <v>130</v>
      </c>
      <c r="R18">
        <v>128</v>
      </c>
      <c r="S18">
        <v>122</v>
      </c>
      <c r="T18">
        <v>123</v>
      </c>
      <c r="U18">
        <v>127</v>
      </c>
      <c r="V18">
        <v>127</v>
      </c>
      <c r="W18">
        <v>129</v>
      </c>
      <c r="X18">
        <v>124</v>
      </c>
      <c r="Y18">
        <v>133</v>
      </c>
      <c r="Z18">
        <v>129</v>
      </c>
      <c r="AA18">
        <v>137</v>
      </c>
      <c r="AB18">
        <v>130</v>
      </c>
      <c r="AC18">
        <v>137</v>
      </c>
      <c r="AD18">
        <v>131</v>
      </c>
      <c r="AE18">
        <v>123</v>
      </c>
      <c r="AF18">
        <v>125</v>
      </c>
      <c r="AG18">
        <v>124</v>
      </c>
      <c r="AH18">
        <v>124</v>
      </c>
      <c r="AI18">
        <v>122</v>
      </c>
      <c r="AJ18">
        <v>121</v>
      </c>
      <c r="AL18" s="1">
        <f>MIN(results_length_random_300_0_8[#This Row])</f>
        <v>123</v>
      </c>
      <c r="AM18" s="1">
        <f>MAX(results_length_random_300_0_8[#This Row])</f>
        <v>140</v>
      </c>
    </row>
    <row r="19" spans="1:39" x14ac:dyDescent="0.25">
      <c r="A19">
        <v>96</v>
      </c>
      <c r="B19">
        <v>96</v>
      </c>
      <c r="C19">
        <v>96</v>
      </c>
      <c r="D19">
        <v>95</v>
      </c>
      <c r="E19">
        <v>96</v>
      </c>
      <c r="F19">
        <v>94</v>
      </c>
      <c r="G19">
        <v>97</v>
      </c>
      <c r="H19">
        <v>101</v>
      </c>
      <c r="I19">
        <v>99</v>
      </c>
      <c r="J19">
        <v>92</v>
      </c>
      <c r="K19">
        <v>98</v>
      </c>
      <c r="L19">
        <v>95</v>
      </c>
      <c r="M19">
        <v>101</v>
      </c>
      <c r="N19">
        <v>101</v>
      </c>
      <c r="O19">
        <v>102</v>
      </c>
      <c r="P19">
        <v>101</v>
      </c>
      <c r="Q19">
        <v>102</v>
      </c>
      <c r="R19">
        <v>101</v>
      </c>
      <c r="S19">
        <v>88</v>
      </c>
      <c r="T19">
        <v>95</v>
      </c>
      <c r="U19">
        <v>94</v>
      </c>
      <c r="V19">
        <v>90</v>
      </c>
      <c r="W19">
        <v>98</v>
      </c>
      <c r="X19">
        <v>88</v>
      </c>
      <c r="Y19">
        <v>99</v>
      </c>
      <c r="Z19">
        <v>102</v>
      </c>
      <c r="AA19">
        <v>105</v>
      </c>
      <c r="AB19">
        <v>97</v>
      </c>
      <c r="AC19">
        <v>105</v>
      </c>
      <c r="AD19">
        <v>99</v>
      </c>
      <c r="AE19">
        <v>91</v>
      </c>
      <c r="AF19">
        <v>92</v>
      </c>
      <c r="AG19">
        <v>93</v>
      </c>
      <c r="AH19">
        <v>93</v>
      </c>
      <c r="AI19">
        <v>95</v>
      </c>
      <c r="AJ19">
        <v>89</v>
      </c>
      <c r="AL19" s="1">
        <f>MIN(results_length_random_300_0_8[#This Row])</f>
        <v>116</v>
      </c>
      <c r="AM19" s="1">
        <f>MAX(results_length_random_300_0_8[#This Row])</f>
        <v>140</v>
      </c>
    </row>
    <row r="20" spans="1:39" x14ac:dyDescent="0.25">
      <c r="A20">
        <v>130</v>
      </c>
      <c r="B20">
        <v>131</v>
      </c>
      <c r="C20">
        <v>131</v>
      </c>
      <c r="D20">
        <v>130</v>
      </c>
      <c r="E20">
        <v>133</v>
      </c>
      <c r="F20">
        <v>129</v>
      </c>
      <c r="G20">
        <v>133</v>
      </c>
      <c r="H20">
        <v>126</v>
      </c>
      <c r="I20">
        <v>129</v>
      </c>
      <c r="J20">
        <v>126</v>
      </c>
      <c r="K20">
        <v>132</v>
      </c>
      <c r="L20">
        <v>124</v>
      </c>
      <c r="M20">
        <v>137</v>
      </c>
      <c r="N20">
        <v>135</v>
      </c>
      <c r="O20">
        <v>136</v>
      </c>
      <c r="P20">
        <v>139</v>
      </c>
      <c r="Q20">
        <v>138</v>
      </c>
      <c r="R20">
        <v>137</v>
      </c>
      <c r="S20">
        <v>123</v>
      </c>
      <c r="T20">
        <v>120</v>
      </c>
      <c r="U20">
        <v>129</v>
      </c>
      <c r="V20">
        <v>124</v>
      </c>
      <c r="W20">
        <v>126</v>
      </c>
      <c r="X20">
        <v>120</v>
      </c>
      <c r="Y20">
        <v>135</v>
      </c>
      <c r="Z20">
        <v>133</v>
      </c>
      <c r="AA20">
        <v>140</v>
      </c>
      <c r="AB20">
        <v>130</v>
      </c>
      <c r="AC20">
        <v>139</v>
      </c>
      <c r="AD20">
        <v>130</v>
      </c>
      <c r="AE20">
        <v>124</v>
      </c>
      <c r="AF20">
        <v>126</v>
      </c>
      <c r="AG20">
        <v>127</v>
      </c>
      <c r="AH20">
        <v>122</v>
      </c>
      <c r="AI20">
        <v>126</v>
      </c>
      <c r="AJ20">
        <v>125</v>
      </c>
      <c r="AL20" s="1">
        <f>MIN(results_length_random_300_0_8[#This Row])</f>
        <v>120</v>
      </c>
      <c r="AM20" s="1">
        <f>MAX(results_length_random_300_0_8[#This Row])</f>
        <v>139</v>
      </c>
    </row>
    <row r="21" spans="1:39" x14ac:dyDescent="0.25">
      <c r="A21">
        <v>106</v>
      </c>
      <c r="B21">
        <v>108</v>
      </c>
      <c r="C21">
        <v>107</v>
      </c>
      <c r="D21">
        <v>108</v>
      </c>
      <c r="E21">
        <v>109</v>
      </c>
      <c r="F21">
        <v>105</v>
      </c>
      <c r="G21">
        <v>107</v>
      </c>
      <c r="H21">
        <v>104</v>
      </c>
      <c r="I21">
        <v>106</v>
      </c>
      <c r="J21">
        <v>105</v>
      </c>
      <c r="K21">
        <v>110</v>
      </c>
      <c r="L21">
        <v>108</v>
      </c>
      <c r="M21">
        <v>108</v>
      </c>
      <c r="N21">
        <v>108</v>
      </c>
      <c r="O21">
        <v>108</v>
      </c>
      <c r="P21">
        <v>107</v>
      </c>
      <c r="Q21">
        <v>110</v>
      </c>
      <c r="R21">
        <v>108</v>
      </c>
      <c r="S21">
        <v>105</v>
      </c>
      <c r="T21">
        <v>100</v>
      </c>
      <c r="U21">
        <v>104</v>
      </c>
      <c r="V21">
        <v>102</v>
      </c>
      <c r="W21">
        <v>106</v>
      </c>
      <c r="X21">
        <v>101</v>
      </c>
      <c r="Y21">
        <v>111</v>
      </c>
      <c r="Z21">
        <v>111</v>
      </c>
      <c r="AA21">
        <v>115</v>
      </c>
      <c r="AB21">
        <v>109</v>
      </c>
      <c r="AC21">
        <v>112</v>
      </c>
      <c r="AD21">
        <v>111</v>
      </c>
      <c r="AE21">
        <v>102</v>
      </c>
      <c r="AF21">
        <v>102</v>
      </c>
      <c r="AG21">
        <v>102</v>
      </c>
      <c r="AH21">
        <v>105</v>
      </c>
      <c r="AI21">
        <v>104</v>
      </c>
      <c r="AJ21">
        <v>100</v>
      </c>
      <c r="AL21" s="1">
        <f>MIN(results_length_random_300_0_8[#This Row])</f>
        <v>120</v>
      </c>
      <c r="AM21" s="1">
        <f>MAX(results_length_random_300_0_8[#This Row])</f>
        <v>140</v>
      </c>
    </row>
    <row r="23" spans="1:39" x14ac:dyDescent="0.25">
      <c r="A23">
        <f>AVERAGE(results_length_random_300_0_4[s - s])</f>
        <v>116.25</v>
      </c>
      <c r="B23">
        <f>AVERAGE(results_length_random_300_0_4[s - r])</f>
        <v>116.2</v>
      </c>
      <c r="C23">
        <f>AVERAGE(results_length_random_300_0_4[s - i])</f>
        <v>116.1</v>
      </c>
      <c r="D23">
        <f>AVERAGE(results_length_random_300_0_4[s - ri])</f>
        <v>116.25</v>
      </c>
      <c r="E23">
        <f>AVERAGE(results_length_random_300_0_4[s - o])</f>
        <v>118</v>
      </c>
      <c r="F23">
        <f>AVERAGE(results_length_random_300_0_4[s - ro])</f>
        <v>114.5</v>
      </c>
      <c r="G23">
        <f>AVERAGE(results_length_random_300_0_4[r - s])</f>
        <v>114.8</v>
      </c>
      <c r="H23">
        <f>AVERAGE(results_length_random_300_0_4[r - r])</f>
        <v>114.55</v>
      </c>
      <c r="I23">
        <f>AVERAGE(results_length_random_300_0_4[r - i])</f>
        <v>114.85</v>
      </c>
      <c r="J23">
        <f>AVERAGE(results_length_random_300_0_4[r - ri])</f>
        <v>112.95</v>
      </c>
      <c r="K23">
        <f>AVERAGE(results_length_random_300_0_4[r - o])</f>
        <v>116.9</v>
      </c>
      <c r="L23">
        <f>AVERAGE(results_length_random_300_0_4[r - ro])</f>
        <v>112.05</v>
      </c>
      <c r="M23">
        <f>AVERAGE(results_length_random_300_0_4[i - s])</f>
        <v>117.75</v>
      </c>
      <c r="N23">
        <f>AVERAGE(results_length_random_300_0_4[i - r])</f>
        <v>117.15</v>
      </c>
      <c r="O23">
        <f>AVERAGE(results_length_random_300_0_4[i - i])</f>
        <v>118.15</v>
      </c>
      <c r="P23">
        <f>AVERAGE(results_length_random_300_0_4[i - ri])</f>
        <v>117.25</v>
      </c>
      <c r="Q23">
        <f>AVERAGE(results_length_random_300_0_4[i - o])</f>
        <v>118.55</v>
      </c>
      <c r="R23">
        <f>AVERAGE(results_length_random_300_0_4[i - ro])</f>
        <v>117.4</v>
      </c>
      <c r="S23">
        <f>AVERAGE(results_length_random_300_0_4[ri - s])</f>
        <v>110.55</v>
      </c>
      <c r="T23">
        <f>AVERAGE(results_length_random_300_0_4[ri - r])</f>
        <v>109.7</v>
      </c>
      <c r="U23">
        <f>AVERAGE(results_length_random_300_0_4[ri - i])</f>
        <v>112</v>
      </c>
      <c r="V23">
        <f>AVERAGE(results_length_random_300_0_4[ri - ri])</f>
        <v>110.3</v>
      </c>
      <c r="W23">
        <f>AVERAGE(results_length_random_300_0_4[ri - o])</f>
        <v>114.85</v>
      </c>
      <c r="X23">
        <f>AVERAGE(results_length_random_300_0_4[ri - ro])</f>
        <v>107.4</v>
      </c>
      <c r="Y23">
        <f>AVERAGE(results_length_random_300_0_4[o - s])</f>
        <v>120.25</v>
      </c>
      <c r="Z23">
        <f>AVERAGE(results_length_random_300_0_4[o - r])</f>
        <v>120.4</v>
      </c>
      <c r="AA23">
        <f>AVERAGE(results_length_random_300_0_4[o - i])</f>
        <v>122.95</v>
      </c>
      <c r="AB23">
        <f>AVERAGE(results_length_random_300_0_4[o - ri])</f>
        <v>118.7</v>
      </c>
      <c r="AC23">
        <f>AVERAGE(results_length_random_300_0_4[o - o])</f>
        <v>123.5</v>
      </c>
      <c r="AD23">
        <f>AVERAGE(results_length_random_300_0_4[o - ro])</f>
        <v>117.9</v>
      </c>
      <c r="AE23">
        <f>AVERAGE(results_length_random_300_0_4[ro - s])</f>
        <v>110.5</v>
      </c>
      <c r="AF23">
        <f>AVERAGE(results_length_random_300_0_4[ro - r])</f>
        <v>111.15</v>
      </c>
      <c r="AG23">
        <f>AVERAGE(results_length_random_300_0_4[ro - i])</f>
        <v>111.6</v>
      </c>
      <c r="AH23">
        <f>AVERAGE(results_length_random_300_0_4[ro - ri])</f>
        <v>110.4</v>
      </c>
      <c r="AI23">
        <f>AVERAGE(results_length_random_300_0_4[ro - o])</f>
        <v>112.25</v>
      </c>
      <c r="AJ23">
        <f>AVERAGE(results_length_random_300_0_4[ro - ro])</f>
        <v>109.2</v>
      </c>
      <c r="AK23" s="4" t="s">
        <v>38</v>
      </c>
      <c r="AL23" s="3">
        <f>MIN(A23:AJ23)</f>
        <v>107.4</v>
      </c>
      <c r="AM23" s="3">
        <f>MAX(A23:AJ23)</f>
        <v>123.5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1</v>
      </c>
      <c r="AA25">
        <f t="shared" si="0"/>
        <v>0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1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1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1</v>
      </c>
      <c r="Z29">
        <f t="shared" si="4"/>
        <v>0</v>
      </c>
      <c r="AA29">
        <f t="shared" si="4"/>
        <v>0</v>
      </c>
      <c r="AB29">
        <f t="shared" si="4"/>
        <v>1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1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1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1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1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1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1</v>
      </c>
      <c r="AB37">
        <f t="shared" si="12"/>
        <v>0</v>
      </c>
      <c r="AC37">
        <f t="shared" si="12"/>
        <v>1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1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1</v>
      </c>
      <c r="Z39">
        <f t="shared" si="14"/>
        <v>1</v>
      </c>
      <c r="AA39">
        <f t="shared" si="14"/>
        <v>0</v>
      </c>
      <c r="AB39">
        <f t="shared" si="14"/>
        <v>0</v>
      </c>
      <c r="AC39">
        <f t="shared" si="14"/>
        <v>1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1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1</v>
      </c>
      <c r="AB41">
        <f t="shared" si="16"/>
        <v>0</v>
      </c>
      <c r="AC41">
        <f t="shared" si="16"/>
        <v>1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1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1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1</v>
      </c>
      <c r="AB44">
        <f t="shared" si="19"/>
        <v>0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0</v>
      </c>
      <c r="B46" s="2">
        <f t="shared" ref="B46:AJ46" si="20">SUM(B25:B44)</f>
        <v>0</v>
      </c>
      <c r="C46" s="2">
        <f t="shared" si="20"/>
        <v>0</v>
      </c>
      <c r="D46" s="2">
        <f t="shared" si="20"/>
        <v>0</v>
      </c>
      <c r="E46" s="2">
        <f t="shared" si="20"/>
        <v>0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0</v>
      </c>
      <c r="N46" s="2">
        <f t="shared" si="20"/>
        <v>0</v>
      </c>
      <c r="O46" s="2">
        <f t="shared" si="20"/>
        <v>0</v>
      </c>
      <c r="P46" s="2">
        <f t="shared" si="20"/>
        <v>0</v>
      </c>
      <c r="Q46" s="2">
        <f t="shared" si="20"/>
        <v>0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2</v>
      </c>
      <c r="Z46" s="2">
        <f t="shared" si="20"/>
        <v>2</v>
      </c>
      <c r="AA46" s="2">
        <f t="shared" si="20"/>
        <v>9</v>
      </c>
      <c r="AB46" s="2">
        <f t="shared" si="20"/>
        <v>1</v>
      </c>
      <c r="AC46" s="2">
        <f t="shared" si="20"/>
        <v>12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1E3A-3188-45D8-BF6A-E9A4D865136D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8" width="7.28515625" style="1" bestFit="1" customWidth="1"/>
    <col min="39" max="39" width="7.71093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71</v>
      </c>
      <c r="B2">
        <v>69</v>
      </c>
      <c r="C2">
        <v>68</v>
      </c>
      <c r="D2">
        <v>70</v>
      </c>
      <c r="E2">
        <v>72</v>
      </c>
      <c r="F2">
        <v>66</v>
      </c>
      <c r="G2">
        <v>67</v>
      </c>
      <c r="H2">
        <v>66</v>
      </c>
      <c r="I2">
        <v>67</v>
      </c>
      <c r="J2">
        <v>69</v>
      </c>
      <c r="K2">
        <v>66</v>
      </c>
      <c r="L2">
        <v>63</v>
      </c>
      <c r="M2">
        <v>69</v>
      </c>
      <c r="N2">
        <v>69</v>
      </c>
      <c r="O2">
        <v>68</v>
      </c>
      <c r="P2">
        <v>69</v>
      </c>
      <c r="Q2">
        <v>70</v>
      </c>
      <c r="R2">
        <v>67</v>
      </c>
      <c r="S2">
        <v>61</v>
      </c>
      <c r="T2">
        <v>62</v>
      </c>
      <c r="U2">
        <v>65</v>
      </c>
      <c r="V2">
        <v>61</v>
      </c>
      <c r="W2">
        <v>64</v>
      </c>
      <c r="X2">
        <v>63</v>
      </c>
      <c r="Y2">
        <v>69</v>
      </c>
      <c r="Z2">
        <v>69</v>
      </c>
      <c r="AA2">
        <v>69</v>
      </c>
      <c r="AB2">
        <v>67</v>
      </c>
      <c r="AC2">
        <v>71</v>
      </c>
      <c r="AD2">
        <v>67</v>
      </c>
      <c r="AE2">
        <v>63</v>
      </c>
      <c r="AF2">
        <v>65</v>
      </c>
      <c r="AG2">
        <v>63</v>
      </c>
      <c r="AH2">
        <v>66</v>
      </c>
      <c r="AI2">
        <v>66</v>
      </c>
      <c r="AJ2">
        <v>61</v>
      </c>
      <c r="AL2" s="1">
        <f>MIN(results_length_random_300_0_8[#This Row])</f>
        <v>121</v>
      </c>
      <c r="AM2" s="1">
        <f>MAX(results_length_random_300_0_8[#This Row])</f>
        <v>139</v>
      </c>
    </row>
    <row r="3" spans="1:39" x14ac:dyDescent="0.25">
      <c r="A3">
        <v>130</v>
      </c>
      <c r="B3">
        <v>133</v>
      </c>
      <c r="C3">
        <v>136</v>
      </c>
      <c r="D3">
        <v>135</v>
      </c>
      <c r="E3">
        <v>137</v>
      </c>
      <c r="F3">
        <v>130</v>
      </c>
      <c r="G3">
        <v>133</v>
      </c>
      <c r="H3">
        <v>133</v>
      </c>
      <c r="I3">
        <v>131</v>
      </c>
      <c r="J3">
        <v>128</v>
      </c>
      <c r="K3">
        <v>136</v>
      </c>
      <c r="L3">
        <v>126</v>
      </c>
      <c r="M3">
        <v>132</v>
      </c>
      <c r="N3">
        <v>132</v>
      </c>
      <c r="O3">
        <v>133</v>
      </c>
      <c r="P3">
        <v>132</v>
      </c>
      <c r="Q3">
        <v>134</v>
      </c>
      <c r="R3">
        <v>133</v>
      </c>
      <c r="S3">
        <v>125</v>
      </c>
      <c r="T3">
        <v>126</v>
      </c>
      <c r="U3">
        <v>125</v>
      </c>
      <c r="V3">
        <v>124</v>
      </c>
      <c r="W3">
        <v>133</v>
      </c>
      <c r="X3">
        <v>120</v>
      </c>
      <c r="Y3">
        <v>134</v>
      </c>
      <c r="Z3">
        <v>136</v>
      </c>
      <c r="AA3">
        <v>138</v>
      </c>
      <c r="AB3">
        <v>131</v>
      </c>
      <c r="AC3">
        <v>140</v>
      </c>
      <c r="AD3">
        <v>134</v>
      </c>
      <c r="AE3">
        <v>128</v>
      </c>
      <c r="AF3">
        <v>129</v>
      </c>
      <c r="AG3">
        <v>130</v>
      </c>
      <c r="AH3">
        <v>127</v>
      </c>
      <c r="AI3">
        <v>127</v>
      </c>
      <c r="AJ3">
        <v>126</v>
      </c>
      <c r="AL3" s="1">
        <f>MIN(results_length_random_300_0_8[#This Row])</f>
        <v>122</v>
      </c>
      <c r="AM3" s="1">
        <f>MAX(results_length_random_300_0_8[#This Row])</f>
        <v>139</v>
      </c>
    </row>
    <row r="4" spans="1:39" x14ac:dyDescent="0.25">
      <c r="A4">
        <v>129</v>
      </c>
      <c r="B4">
        <v>127</v>
      </c>
      <c r="C4">
        <v>130</v>
      </c>
      <c r="D4">
        <v>130</v>
      </c>
      <c r="E4">
        <v>132</v>
      </c>
      <c r="F4">
        <v>129</v>
      </c>
      <c r="G4">
        <v>123</v>
      </c>
      <c r="H4">
        <v>123</v>
      </c>
      <c r="I4">
        <v>123</v>
      </c>
      <c r="J4">
        <v>123</v>
      </c>
      <c r="K4">
        <v>128</v>
      </c>
      <c r="L4">
        <v>123</v>
      </c>
      <c r="M4">
        <v>131</v>
      </c>
      <c r="N4">
        <v>128</v>
      </c>
      <c r="O4">
        <v>130</v>
      </c>
      <c r="P4">
        <v>130</v>
      </c>
      <c r="Q4">
        <v>130</v>
      </c>
      <c r="R4">
        <v>127</v>
      </c>
      <c r="S4">
        <v>124</v>
      </c>
      <c r="T4">
        <v>123</v>
      </c>
      <c r="U4">
        <v>123</v>
      </c>
      <c r="V4">
        <v>120</v>
      </c>
      <c r="W4">
        <v>125</v>
      </c>
      <c r="X4">
        <v>121</v>
      </c>
      <c r="Y4">
        <v>128</v>
      </c>
      <c r="Z4">
        <v>129</v>
      </c>
      <c r="AA4">
        <v>131</v>
      </c>
      <c r="AB4">
        <v>126</v>
      </c>
      <c r="AC4">
        <v>129</v>
      </c>
      <c r="AD4">
        <v>125</v>
      </c>
      <c r="AE4">
        <v>123</v>
      </c>
      <c r="AF4">
        <v>121</v>
      </c>
      <c r="AG4">
        <v>121</v>
      </c>
      <c r="AH4">
        <v>121</v>
      </c>
      <c r="AI4">
        <v>122</v>
      </c>
      <c r="AJ4">
        <v>123</v>
      </c>
      <c r="AL4" s="1">
        <f>MIN(results_length_random_300_0_8[#This Row])</f>
        <v>117</v>
      </c>
      <c r="AM4" s="1">
        <f>MAX(results_length_random_300_0_8[#This Row])</f>
        <v>138</v>
      </c>
    </row>
    <row r="5" spans="1:39" x14ac:dyDescent="0.25">
      <c r="A5">
        <v>129</v>
      </c>
      <c r="B5">
        <v>130</v>
      </c>
      <c r="C5">
        <v>128</v>
      </c>
      <c r="D5">
        <v>131</v>
      </c>
      <c r="E5">
        <v>131</v>
      </c>
      <c r="F5">
        <v>129</v>
      </c>
      <c r="G5">
        <v>131</v>
      </c>
      <c r="H5">
        <v>127</v>
      </c>
      <c r="I5">
        <v>124</v>
      </c>
      <c r="J5">
        <v>125</v>
      </c>
      <c r="K5">
        <v>129</v>
      </c>
      <c r="L5">
        <v>127</v>
      </c>
      <c r="M5">
        <v>132</v>
      </c>
      <c r="N5">
        <v>132</v>
      </c>
      <c r="O5">
        <v>134</v>
      </c>
      <c r="P5">
        <v>129</v>
      </c>
      <c r="Q5">
        <v>134</v>
      </c>
      <c r="R5">
        <v>132</v>
      </c>
      <c r="S5">
        <v>120</v>
      </c>
      <c r="T5">
        <v>125</v>
      </c>
      <c r="U5">
        <v>124</v>
      </c>
      <c r="V5">
        <v>122</v>
      </c>
      <c r="W5">
        <v>126</v>
      </c>
      <c r="X5">
        <v>117</v>
      </c>
      <c r="Y5">
        <v>134</v>
      </c>
      <c r="Z5">
        <v>134</v>
      </c>
      <c r="AA5">
        <v>134</v>
      </c>
      <c r="AB5">
        <v>130</v>
      </c>
      <c r="AC5">
        <v>138</v>
      </c>
      <c r="AD5">
        <v>132</v>
      </c>
      <c r="AE5">
        <v>126</v>
      </c>
      <c r="AF5">
        <v>123</v>
      </c>
      <c r="AG5">
        <v>126</v>
      </c>
      <c r="AH5">
        <v>124</v>
      </c>
      <c r="AI5">
        <v>126</v>
      </c>
      <c r="AJ5">
        <v>124</v>
      </c>
      <c r="AL5" s="1">
        <f>MIN(results_length_random_300_0_8[#This Row])</f>
        <v>121</v>
      </c>
      <c r="AM5" s="1">
        <f>MAX(results_length_random_300_0_8[#This Row])</f>
        <v>142</v>
      </c>
    </row>
    <row r="6" spans="1:39" x14ac:dyDescent="0.25">
      <c r="A6">
        <v>131</v>
      </c>
      <c r="B6">
        <v>129</v>
      </c>
      <c r="C6">
        <v>129</v>
      </c>
      <c r="D6">
        <v>132</v>
      </c>
      <c r="E6">
        <v>132</v>
      </c>
      <c r="F6">
        <v>129</v>
      </c>
      <c r="G6">
        <v>127</v>
      </c>
      <c r="H6">
        <v>128</v>
      </c>
      <c r="I6">
        <v>130</v>
      </c>
      <c r="J6">
        <v>123</v>
      </c>
      <c r="K6">
        <v>131</v>
      </c>
      <c r="L6">
        <v>121</v>
      </c>
      <c r="M6">
        <v>134</v>
      </c>
      <c r="N6">
        <v>136</v>
      </c>
      <c r="O6">
        <v>137</v>
      </c>
      <c r="P6">
        <v>134</v>
      </c>
      <c r="Q6">
        <v>136</v>
      </c>
      <c r="R6">
        <v>134</v>
      </c>
      <c r="S6">
        <v>122</v>
      </c>
      <c r="T6">
        <v>124</v>
      </c>
      <c r="U6">
        <v>122</v>
      </c>
      <c r="V6">
        <v>123</v>
      </c>
      <c r="W6">
        <v>131</v>
      </c>
      <c r="X6">
        <v>122</v>
      </c>
      <c r="Y6">
        <v>135</v>
      </c>
      <c r="Z6">
        <v>139</v>
      </c>
      <c r="AA6">
        <v>140</v>
      </c>
      <c r="AB6">
        <v>132</v>
      </c>
      <c r="AC6">
        <v>140</v>
      </c>
      <c r="AD6">
        <v>132</v>
      </c>
      <c r="AE6">
        <v>123</v>
      </c>
      <c r="AF6">
        <v>126</v>
      </c>
      <c r="AG6">
        <v>124</v>
      </c>
      <c r="AH6">
        <v>122</v>
      </c>
      <c r="AI6">
        <v>124</v>
      </c>
      <c r="AJ6">
        <v>122</v>
      </c>
      <c r="AL6" s="1">
        <f>MIN(results_length_random_300_0_8[#This Row])</f>
        <v>119</v>
      </c>
      <c r="AM6" s="1">
        <f>MAX(results_length_random_300_0_8[#This Row])</f>
        <v>140</v>
      </c>
    </row>
    <row r="7" spans="1:39" x14ac:dyDescent="0.25">
      <c r="A7">
        <v>131</v>
      </c>
      <c r="B7">
        <v>132</v>
      </c>
      <c r="C7">
        <v>131</v>
      </c>
      <c r="D7">
        <v>133</v>
      </c>
      <c r="E7">
        <v>133</v>
      </c>
      <c r="F7">
        <v>130</v>
      </c>
      <c r="G7">
        <v>125</v>
      </c>
      <c r="H7">
        <v>126</v>
      </c>
      <c r="I7">
        <v>128</v>
      </c>
      <c r="J7">
        <v>125</v>
      </c>
      <c r="K7">
        <v>132</v>
      </c>
      <c r="L7">
        <v>125</v>
      </c>
      <c r="M7">
        <v>131</v>
      </c>
      <c r="N7">
        <v>134</v>
      </c>
      <c r="O7">
        <v>134</v>
      </c>
      <c r="P7">
        <v>130</v>
      </c>
      <c r="Q7">
        <v>132</v>
      </c>
      <c r="R7">
        <v>132</v>
      </c>
      <c r="S7">
        <v>123</v>
      </c>
      <c r="T7">
        <v>124</v>
      </c>
      <c r="U7">
        <v>121</v>
      </c>
      <c r="V7">
        <v>120</v>
      </c>
      <c r="W7">
        <v>124</v>
      </c>
      <c r="X7">
        <v>116</v>
      </c>
      <c r="Y7">
        <v>131</v>
      </c>
      <c r="Z7">
        <v>134</v>
      </c>
      <c r="AA7">
        <v>137</v>
      </c>
      <c r="AB7">
        <v>131</v>
      </c>
      <c r="AC7">
        <v>134</v>
      </c>
      <c r="AD7">
        <v>129</v>
      </c>
      <c r="AE7">
        <v>126</v>
      </c>
      <c r="AF7">
        <v>127</v>
      </c>
      <c r="AG7">
        <v>126</v>
      </c>
      <c r="AH7">
        <v>124</v>
      </c>
      <c r="AI7">
        <v>127</v>
      </c>
      <c r="AJ7">
        <v>125</v>
      </c>
      <c r="AL7" s="1">
        <f>MIN(results_length_random_300_0_8[#This Row])</f>
        <v>115</v>
      </c>
      <c r="AM7" s="1">
        <f>MAX(results_length_random_300_0_8[#This Row])</f>
        <v>139</v>
      </c>
    </row>
    <row r="8" spans="1:39" x14ac:dyDescent="0.25">
      <c r="A8">
        <v>131</v>
      </c>
      <c r="B8">
        <v>129</v>
      </c>
      <c r="C8">
        <v>130</v>
      </c>
      <c r="D8">
        <v>130</v>
      </c>
      <c r="E8">
        <v>131</v>
      </c>
      <c r="F8">
        <v>126</v>
      </c>
      <c r="G8">
        <v>125</v>
      </c>
      <c r="H8">
        <v>124</v>
      </c>
      <c r="I8">
        <v>125</v>
      </c>
      <c r="J8">
        <v>120</v>
      </c>
      <c r="K8">
        <v>122</v>
      </c>
      <c r="L8">
        <v>120</v>
      </c>
      <c r="M8">
        <v>124</v>
      </c>
      <c r="N8">
        <v>127</v>
      </c>
      <c r="O8">
        <v>127</v>
      </c>
      <c r="P8">
        <v>125</v>
      </c>
      <c r="Q8">
        <v>126</v>
      </c>
      <c r="R8">
        <v>125</v>
      </c>
      <c r="S8">
        <v>116</v>
      </c>
      <c r="T8">
        <v>120</v>
      </c>
      <c r="U8">
        <v>119</v>
      </c>
      <c r="V8">
        <v>118</v>
      </c>
      <c r="W8">
        <v>120</v>
      </c>
      <c r="X8">
        <v>117</v>
      </c>
      <c r="Y8">
        <v>126</v>
      </c>
      <c r="Z8">
        <v>128</v>
      </c>
      <c r="AA8">
        <v>129</v>
      </c>
      <c r="AB8">
        <v>130</v>
      </c>
      <c r="AC8">
        <v>130</v>
      </c>
      <c r="AD8">
        <v>124</v>
      </c>
      <c r="AE8">
        <v>118</v>
      </c>
      <c r="AF8">
        <v>121</v>
      </c>
      <c r="AG8">
        <v>118</v>
      </c>
      <c r="AH8">
        <v>117</v>
      </c>
      <c r="AI8">
        <v>121</v>
      </c>
      <c r="AJ8">
        <v>115</v>
      </c>
      <c r="AL8" s="1">
        <f>MIN(results_length_random_300_0_8[#This Row])</f>
        <v>122</v>
      </c>
      <c r="AM8" s="1">
        <f>MAX(results_length_random_300_0_8[#This Row])</f>
        <v>141</v>
      </c>
    </row>
    <row r="9" spans="1:39" x14ac:dyDescent="0.25">
      <c r="A9">
        <v>131</v>
      </c>
      <c r="B9">
        <v>135</v>
      </c>
      <c r="C9">
        <v>133</v>
      </c>
      <c r="D9">
        <v>132</v>
      </c>
      <c r="E9">
        <v>134</v>
      </c>
      <c r="F9">
        <v>133</v>
      </c>
      <c r="G9">
        <v>129</v>
      </c>
      <c r="H9">
        <v>128</v>
      </c>
      <c r="I9">
        <v>130</v>
      </c>
      <c r="J9">
        <v>123</v>
      </c>
      <c r="K9">
        <v>130</v>
      </c>
      <c r="L9">
        <v>125</v>
      </c>
      <c r="M9">
        <v>134</v>
      </c>
      <c r="N9">
        <v>130</v>
      </c>
      <c r="O9">
        <v>134</v>
      </c>
      <c r="P9">
        <v>129</v>
      </c>
      <c r="Q9">
        <v>134</v>
      </c>
      <c r="R9">
        <v>130</v>
      </c>
      <c r="S9">
        <v>123</v>
      </c>
      <c r="T9">
        <v>126</v>
      </c>
      <c r="U9">
        <v>121</v>
      </c>
      <c r="V9">
        <v>125</v>
      </c>
      <c r="W9">
        <v>133</v>
      </c>
      <c r="X9">
        <v>116</v>
      </c>
      <c r="Y9">
        <v>133</v>
      </c>
      <c r="Z9">
        <v>131</v>
      </c>
      <c r="AA9">
        <v>137</v>
      </c>
      <c r="AB9">
        <v>128</v>
      </c>
      <c r="AC9">
        <v>138</v>
      </c>
      <c r="AD9">
        <v>128</v>
      </c>
      <c r="AE9">
        <v>127</v>
      </c>
      <c r="AF9">
        <v>125</v>
      </c>
      <c r="AG9">
        <v>129</v>
      </c>
      <c r="AH9">
        <v>127</v>
      </c>
      <c r="AI9">
        <v>131</v>
      </c>
      <c r="AJ9">
        <v>122</v>
      </c>
      <c r="AL9" s="1">
        <f>MIN(results_length_random_300_0_8[#This Row])</f>
        <v>118</v>
      </c>
      <c r="AM9" s="1">
        <f>MAX(results_length_random_300_0_8[#This Row])</f>
        <v>136</v>
      </c>
    </row>
    <row r="10" spans="1:39" x14ac:dyDescent="0.25">
      <c r="A10">
        <v>132</v>
      </c>
      <c r="B10">
        <v>132</v>
      </c>
      <c r="C10">
        <v>134</v>
      </c>
      <c r="D10">
        <v>132</v>
      </c>
      <c r="E10">
        <v>131</v>
      </c>
      <c r="F10">
        <v>131</v>
      </c>
      <c r="G10">
        <v>129</v>
      </c>
      <c r="H10">
        <v>129</v>
      </c>
      <c r="I10">
        <v>127</v>
      </c>
      <c r="J10">
        <v>132</v>
      </c>
      <c r="K10">
        <v>131</v>
      </c>
      <c r="L10">
        <v>124</v>
      </c>
      <c r="M10">
        <v>134</v>
      </c>
      <c r="N10">
        <v>133</v>
      </c>
      <c r="O10">
        <v>133</v>
      </c>
      <c r="P10">
        <v>134</v>
      </c>
      <c r="Q10">
        <v>135</v>
      </c>
      <c r="R10">
        <v>133</v>
      </c>
      <c r="S10">
        <v>128</v>
      </c>
      <c r="T10">
        <v>122</v>
      </c>
      <c r="U10">
        <v>122</v>
      </c>
      <c r="V10">
        <v>123</v>
      </c>
      <c r="W10">
        <v>129</v>
      </c>
      <c r="X10">
        <v>122</v>
      </c>
      <c r="Y10">
        <v>135</v>
      </c>
      <c r="Z10">
        <v>134</v>
      </c>
      <c r="AA10">
        <v>138</v>
      </c>
      <c r="AB10">
        <v>133</v>
      </c>
      <c r="AC10">
        <v>140</v>
      </c>
      <c r="AD10">
        <v>133</v>
      </c>
      <c r="AE10">
        <v>128</v>
      </c>
      <c r="AF10">
        <v>128</v>
      </c>
      <c r="AG10">
        <v>131</v>
      </c>
      <c r="AH10">
        <v>127</v>
      </c>
      <c r="AI10">
        <v>131</v>
      </c>
      <c r="AJ10">
        <v>127</v>
      </c>
      <c r="AL10" s="1">
        <f>MIN(results_length_random_300_0_8[#This Row])</f>
        <v>121</v>
      </c>
      <c r="AM10" s="1">
        <f>MAX(results_length_random_300_0_8[#This Row])</f>
        <v>140</v>
      </c>
    </row>
    <row r="11" spans="1:39" x14ac:dyDescent="0.25">
      <c r="A11">
        <v>122</v>
      </c>
      <c r="B11">
        <v>121</v>
      </c>
      <c r="C11">
        <v>120</v>
      </c>
      <c r="D11">
        <v>121</v>
      </c>
      <c r="E11">
        <v>124</v>
      </c>
      <c r="F11">
        <v>120</v>
      </c>
      <c r="G11">
        <v>116</v>
      </c>
      <c r="H11">
        <v>120</v>
      </c>
      <c r="I11">
        <v>120</v>
      </c>
      <c r="J11">
        <v>118</v>
      </c>
      <c r="K11">
        <v>125</v>
      </c>
      <c r="L11">
        <v>118</v>
      </c>
      <c r="M11">
        <v>125</v>
      </c>
      <c r="N11">
        <v>125</v>
      </c>
      <c r="O11">
        <v>126</v>
      </c>
      <c r="P11">
        <v>124</v>
      </c>
      <c r="Q11">
        <v>127</v>
      </c>
      <c r="R11">
        <v>125</v>
      </c>
      <c r="S11">
        <v>118</v>
      </c>
      <c r="T11">
        <v>117</v>
      </c>
      <c r="U11">
        <v>119</v>
      </c>
      <c r="V11">
        <v>111</v>
      </c>
      <c r="W11">
        <v>122</v>
      </c>
      <c r="X11">
        <v>110</v>
      </c>
      <c r="Y11">
        <v>128</v>
      </c>
      <c r="Z11">
        <v>130</v>
      </c>
      <c r="AA11">
        <v>127</v>
      </c>
      <c r="AB11">
        <v>126</v>
      </c>
      <c r="AC11">
        <v>131</v>
      </c>
      <c r="AD11">
        <v>125</v>
      </c>
      <c r="AE11">
        <v>114</v>
      </c>
      <c r="AF11">
        <v>112</v>
      </c>
      <c r="AG11">
        <v>115</v>
      </c>
      <c r="AH11">
        <v>110</v>
      </c>
      <c r="AI11">
        <v>120</v>
      </c>
      <c r="AJ11">
        <v>111</v>
      </c>
      <c r="AL11" s="1">
        <f>MIN(results_length_random_300_0_8[#This Row])</f>
        <v>118</v>
      </c>
      <c r="AM11" s="1">
        <f>MAX(results_length_random_300_0_8[#This Row])</f>
        <v>139</v>
      </c>
    </row>
    <row r="12" spans="1:39" x14ac:dyDescent="0.25">
      <c r="A12">
        <v>134</v>
      </c>
      <c r="B12">
        <v>133</v>
      </c>
      <c r="C12">
        <v>132</v>
      </c>
      <c r="D12">
        <v>137</v>
      </c>
      <c r="E12">
        <v>135</v>
      </c>
      <c r="F12">
        <v>135</v>
      </c>
      <c r="G12">
        <v>127</v>
      </c>
      <c r="H12">
        <v>127</v>
      </c>
      <c r="I12">
        <v>128</v>
      </c>
      <c r="J12">
        <v>132</v>
      </c>
      <c r="K12">
        <v>134</v>
      </c>
      <c r="L12">
        <v>127</v>
      </c>
      <c r="M12">
        <v>132</v>
      </c>
      <c r="N12">
        <v>134</v>
      </c>
      <c r="O12">
        <v>133</v>
      </c>
      <c r="P12">
        <v>132</v>
      </c>
      <c r="Q12">
        <v>135</v>
      </c>
      <c r="R12">
        <v>132</v>
      </c>
      <c r="S12">
        <v>119</v>
      </c>
      <c r="T12">
        <v>128</v>
      </c>
      <c r="U12">
        <v>127</v>
      </c>
      <c r="V12">
        <v>121</v>
      </c>
      <c r="W12">
        <v>131</v>
      </c>
      <c r="X12">
        <v>116</v>
      </c>
      <c r="Y12">
        <v>130</v>
      </c>
      <c r="Z12">
        <v>138</v>
      </c>
      <c r="AA12">
        <v>138</v>
      </c>
      <c r="AB12">
        <v>133</v>
      </c>
      <c r="AC12">
        <v>138</v>
      </c>
      <c r="AD12">
        <v>129</v>
      </c>
      <c r="AE12">
        <v>126</v>
      </c>
      <c r="AF12">
        <v>125</v>
      </c>
      <c r="AG12">
        <v>125</v>
      </c>
      <c r="AH12">
        <v>125</v>
      </c>
      <c r="AI12">
        <v>130</v>
      </c>
      <c r="AJ12">
        <v>124</v>
      </c>
      <c r="AL12" s="1">
        <f>MIN(results_length_random_300_0_8[#This Row])</f>
        <v>124</v>
      </c>
      <c r="AM12" s="1">
        <f>MAX(results_length_random_300_0_8[#This Row])</f>
        <v>138</v>
      </c>
    </row>
    <row r="13" spans="1:39" x14ac:dyDescent="0.25">
      <c r="A13">
        <v>61</v>
      </c>
      <c r="B13">
        <v>61</v>
      </c>
      <c r="C13">
        <v>60</v>
      </c>
      <c r="D13">
        <v>61</v>
      </c>
      <c r="E13">
        <v>60</v>
      </c>
      <c r="F13">
        <v>62</v>
      </c>
      <c r="G13">
        <v>58</v>
      </c>
      <c r="H13">
        <v>56</v>
      </c>
      <c r="I13">
        <v>55</v>
      </c>
      <c r="J13">
        <v>57</v>
      </c>
      <c r="K13">
        <v>57</v>
      </c>
      <c r="L13">
        <v>58</v>
      </c>
      <c r="M13">
        <v>56</v>
      </c>
      <c r="N13">
        <v>57</v>
      </c>
      <c r="O13">
        <v>57</v>
      </c>
      <c r="P13">
        <v>56</v>
      </c>
      <c r="Q13">
        <v>56</v>
      </c>
      <c r="R13">
        <v>57</v>
      </c>
      <c r="S13">
        <v>58</v>
      </c>
      <c r="T13">
        <v>57</v>
      </c>
      <c r="U13">
        <v>57</v>
      </c>
      <c r="V13">
        <v>58</v>
      </c>
      <c r="W13">
        <v>57</v>
      </c>
      <c r="X13">
        <v>58</v>
      </c>
      <c r="Y13">
        <v>59</v>
      </c>
      <c r="Z13">
        <v>60</v>
      </c>
      <c r="AA13">
        <v>60</v>
      </c>
      <c r="AB13">
        <v>58</v>
      </c>
      <c r="AC13">
        <v>60</v>
      </c>
      <c r="AD13">
        <v>58</v>
      </c>
      <c r="AE13">
        <v>57</v>
      </c>
      <c r="AF13">
        <v>55</v>
      </c>
      <c r="AG13">
        <v>57</v>
      </c>
      <c r="AH13">
        <v>56</v>
      </c>
      <c r="AI13">
        <v>55</v>
      </c>
      <c r="AJ13">
        <v>57</v>
      </c>
      <c r="AL13" s="1">
        <f>MIN(results_length_random_300_0_8[#This Row])</f>
        <v>118</v>
      </c>
      <c r="AM13" s="1">
        <f>MAX(results_length_random_300_0_8[#This Row])</f>
        <v>139</v>
      </c>
    </row>
    <row r="14" spans="1:39" x14ac:dyDescent="0.25">
      <c r="A14">
        <v>124</v>
      </c>
      <c r="B14">
        <v>122</v>
      </c>
      <c r="C14">
        <v>124</v>
      </c>
      <c r="D14">
        <v>124</v>
      </c>
      <c r="E14">
        <v>127</v>
      </c>
      <c r="F14">
        <v>118</v>
      </c>
      <c r="G14">
        <v>122</v>
      </c>
      <c r="H14">
        <v>117</v>
      </c>
      <c r="I14">
        <v>124</v>
      </c>
      <c r="J14">
        <v>124</v>
      </c>
      <c r="K14">
        <v>122</v>
      </c>
      <c r="L14">
        <v>119</v>
      </c>
      <c r="M14">
        <v>123</v>
      </c>
      <c r="N14">
        <v>123</v>
      </c>
      <c r="O14">
        <v>120</v>
      </c>
      <c r="P14">
        <v>124</v>
      </c>
      <c r="Q14">
        <v>124</v>
      </c>
      <c r="R14">
        <v>120</v>
      </c>
      <c r="S14">
        <v>117</v>
      </c>
      <c r="T14">
        <v>118</v>
      </c>
      <c r="U14">
        <v>122</v>
      </c>
      <c r="V14">
        <v>118</v>
      </c>
      <c r="W14">
        <v>118</v>
      </c>
      <c r="X14">
        <v>114</v>
      </c>
      <c r="Y14">
        <v>127</v>
      </c>
      <c r="Z14">
        <v>125</v>
      </c>
      <c r="AA14">
        <v>129</v>
      </c>
      <c r="AB14">
        <v>123</v>
      </c>
      <c r="AC14">
        <v>126</v>
      </c>
      <c r="AD14">
        <v>126</v>
      </c>
      <c r="AE14">
        <v>116</v>
      </c>
      <c r="AF14">
        <v>119</v>
      </c>
      <c r="AG14">
        <v>116</v>
      </c>
      <c r="AH14">
        <v>115</v>
      </c>
      <c r="AI14">
        <v>116</v>
      </c>
      <c r="AJ14">
        <v>116</v>
      </c>
      <c r="AL14" s="1">
        <f>MIN(results_length_random_300_0_8[#This Row])</f>
        <v>120</v>
      </c>
      <c r="AM14" s="1">
        <f>MAX(results_length_random_300_0_8[#This Row])</f>
        <v>138</v>
      </c>
    </row>
    <row r="15" spans="1:39" x14ac:dyDescent="0.25">
      <c r="A15">
        <v>129</v>
      </c>
      <c r="B15">
        <v>132</v>
      </c>
      <c r="C15">
        <v>130</v>
      </c>
      <c r="D15">
        <v>132</v>
      </c>
      <c r="E15">
        <v>133</v>
      </c>
      <c r="F15">
        <v>128</v>
      </c>
      <c r="G15">
        <v>129</v>
      </c>
      <c r="H15">
        <v>126</v>
      </c>
      <c r="I15">
        <v>128</v>
      </c>
      <c r="J15">
        <v>126</v>
      </c>
      <c r="K15">
        <v>131</v>
      </c>
      <c r="L15">
        <v>126</v>
      </c>
      <c r="M15">
        <v>132</v>
      </c>
      <c r="N15">
        <v>132</v>
      </c>
      <c r="O15">
        <v>132</v>
      </c>
      <c r="P15">
        <v>131</v>
      </c>
      <c r="Q15">
        <v>132</v>
      </c>
      <c r="R15">
        <v>130</v>
      </c>
      <c r="S15">
        <v>119</v>
      </c>
      <c r="T15">
        <v>124</v>
      </c>
      <c r="U15">
        <v>121</v>
      </c>
      <c r="V15">
        <v>119</v>
      </c>
      <c r="W15">
        <v>128</v>
      </c>
      <c r="X15">
        <v>120</v>
      </c>
      <c r="Y15">
        <v>135</v>
      </c>
      <c r="Z15">
        <v>139</v>
      </c>
      <c r="AA15">
        <v>135</v>
      </c>
      <c r="AB15">
        <v>134</v>
      </c>
      <c r="AC15">
        <v>139</v>
      </c>
      <c r="AD15">
        <v>132</v>
      </c>
      <c r="AE15">
        <v>123</v>
      </c>
      <c r="AF15">
        <v>118</v>
      </c>
      <c r="AG15">
        <v>123</v>
      </c>
      <c r="AH15">
        <v>125</v>
      </c>
      <c r="AI15">
        <v>126</v>
      </c>
      <c r="AJ15">
        <v>121</v>
      </c>
      <c r="AL15" s="1">
        <f>MIN(results_length_random_300_0_8[#This Row])</f>
        <v>120</v>
      </c>
      <c r="AM15" s="1">
        <f>MAX(results_length_random_300_0_8[#This Row])</f>
        <v>142</v>
      </c>
    </row>
    <row r="16" spans="1:39" x14ac:dyDescent="0.25">
      <c r="A16">
        <v>132</v>
      </c>
      <c r="B16">
        <v>134</v>
      </c>
      <c r="C16">
        <v>134</v>
      </c>
      <c r="D16">
        <v>132</v>
      </c>
      <c r="E16">
        <v>135</v>
      </c>
      <c r="F16">
        <v>133</v>
      </c>
      <c r="G16">
        <v>129</v>
      </c>
      <c r="H16">
        <v>132</v>
      </c>
      <c r="I16">
        <v>133</v>
      </c>
      <c r="J16">
        <v>126</v>
      </c>
      <c r="K16">
        <v>129</v>
      </c>
      <c r="L16">
        <v>130</v>
      </c>
      <c r="M16">
        <v>136</v>
      </c>
      <c r="N16">
        <v>132</v>
      </c>
      <c r="O16">
        <v>132</v>
      </c>
      <c r="P16">
        <v>135</v>
      </c>
      <c r="Q16">
        <v>135</v>
      </c>
      <c r="R16">
        <v>134</v>
      </c>
      <c r="S16">
        <v>125</v>
      </c>
      <c r="T16">
        <v>122</v>
      </c>
      <c r="U16">
        <v>129</v>
      </c>
      <c r="V16">
        <v>121</v>
      </c>
      <c r="W16">
        <v>128</v>
      </c>
      <c r="X16">
        <v>126</v>
      </c>
      <c r="Y16">
        <v>136</v>
      </c>
      <c r="Z16">
        <v>136</v>
      </c>
      <c r="AA16">
        <v>140</v>
      </c>
      <c r="AB16">
        <v>134</v>
      </c>
      <c r="AC16">
        <v>135</v>
      </c>
      <c r="AD16">
        <v>134</v>
      </c>
      <c r="AE16">
        <v>124</v>
      </c>
      <c r="AF16">
        <v>125</v>
      </c>
      <c r="AG16">
        <v>125</v>
      </c>
      <c r="AH16">
        <v>122</v>
      </c>
      <c r="AI16">
        <v>125</v>
      </c>
      <c r="AJ16">
        <v>123</v>
      </c>
      <c r="AL16" s="1">
        <f>MIN(results_length_random_300_0_8[#This Row])</f>
        <v>117</v>
      </c>
      <c r="AM16" s="1">
        <f>MAX(results_length_random_300_0_8[#This Row])</f>
        <v>140</v>
      </c>
    </row>
    <row r="17" spans="1:39" x14ac:dyDescent="0.25">
      <c r="A17">
        <v>57</v>
      </c>
      <c r="B17">
        <v>57</v>
      </c>
      <c r="C17">
        <v>57</v>
      </c>
      <c r="D17">
        <v>57</v>
      </c>
      <c r="E17">
        <v>57</v>
      </c>
      <c r="F17">
        <v>56</v>
      </c>
      <c r="G17">
        <v>57</v>
      </c>
      <c r="H17">
        <v>59</v>
      </c>
      <c r="I17">
        <v>56</v>
      </c>
      <c r="J17">
        <v>58</v>
      </c>
      <c r="K17">
        <v>56</v>
      </c>
      <c r="L17">
        <v>55</v>
      </c>
      <c r="M17">
        <v>55</v>
      </c>
      <c r="N17">
        <v>55</v>
      </c>
      <c r="O17">
        <v>55</v>
      </c>
      <c r="P17">
        <v>55</v>
      </c>
      <c r="Q17">
        <v>56</v>
      </c>
      <c r="R17">
        <v>55</v>
      </c>
      <c r="S17">
        <v>56</v>
      </c>
      <c r="T17">
        <v>54</v>
      </c>
      <c r="U17">
        <v>55</v>
      </c>
      <c r="V17">
        <v>55</v>
      </c>
      <c r="W17">
        <v>54</v>
      </c>
      <c r="X17">
        <v>54</v>
      </c>
      <c r="Y17">
        <v>58</v>
      </c>
      <c r="Z17">
        <v>59</v>
      </c>
      <c r="AA17">
        <v>59</v>
      </c>
      <c r="AB17">
        <v>57</v>
      </c>
      <c r="AC17">
        <v>59</v>
      </c>
      <c r="AD17">
        <v>57</v>
      </c>
      <c r="AE17">
        <v>56</v>
      </c>
      <c r="AF17">
        <v>56</v>
      </c>
      <c r="AG17">
        <v>57</v>
      </c>
      <c r="AH17">
        <v>56</v>
      </c>
      <c r="AI17">
        <v>56</v>
      </c>
      <c r="AJ17">
        <v>56</v>
      </c>
      <c r="AL17" s="1">
        <f>MIN(results_length_random_300_0_8[#This Row])</f>
        <v>116</v>
      </c>
      <c r="AM17" s="1">
        <f>MAX(results_length_random_300_0_8[#This Row])</f>
        <v>137</v>
      </c>
    </row>
    <row r="18" spans="1:39" x14ac:dyDescent="0.25">
      <c r="A18">
        <v>131</v>
      </c>
      <c r="B18">
        <v>131</v>
      </c>
      <c r="C18">
        <v>131</v>
      </c>
      <c r="D18">
        <v>133</v>
      </c>
      <c r="E18">
        <v>132</v>
      </c>
      <c r="F18">
        <v>130</v>
      </c>
      <c r="G18">
        <v>124</v>
      </c>
      <c r="H18">
        <v>127</v>
      </c>
      <c r="I18">
        <v>131</v>
      </c>
      <c r="J18">
        <v>125</v>
      </c>
      <c r="K18">
        <v>132</v>
      </c>
      <c r="L18">
        <v>124</v>
      </c>
      <c r="M18">
        <v>130</v>
      </c>
      <c r="N18">
        <v>130</v>
      </c>
      <c r="O18">
        <v>131</v>
      </c>
      <c r="P18">
        <v>128</v>
      </c>
      <c r="Q18">
        <v>133</v>
      </c>
      <c r="R18">
        <v>129</v>
      </c>
      <c r="S18">
        <v>127</v>
      </c>
      <c r="T18">
        <v>123</v>
      </c>
      <c r="U18">
        <v>125</v>
      </c>
      <c r="V18">
        <v>126</v>
      </c>
      <c r="W18">
        <v>126</v>
      </c>
      <c r="X18">
        <v>122</v>
      </c>
      <c r="Y18">
        <v>131</v>
      </c>
      <c r="Z18">
        <v>133</v>
      </c>
      <c r="AA18">
        <v>133</v>
      </c>
      <c r="AB18">
        <v>130</v>
      </c>
      <c r="AC18">
        <v>136</v>
      </c>
      <c r="AD18">
        <v>129</v>
      </c>
      <c r="AE18">
        <v>123</v>
      </c>
      <c r="AF18">
        <v>124</v>
      </c>
      <c r="AG18">
        <v>123</v>
      </c>
      <c r="AH18">
        <v>123</v>
      </c>
      <c r="AI18">
        <v>128</v>
      </c>
      <c r="AJ18">
        <v>120</v>
      </c>
      <c r="AL18" s="1">
        <f>MIN(results_length_random_300_0_8[#This Row])</f>
        <v>123</v>
      </c>
      <c r="AM18" s="1">
        <f>MAX(results_length_random_300_0_8[#This Row])</f>
        <v>140</v>
      </c>
    </row>
    <row r="19" spans="1:39" x14ac:dyDescent="0.25">
      <c r="A19">
        <v>132</v>
      </c>
      <c r="B19">
        <v>135</v>
      </c>
      <c r="C19">
        <v>129</v>
      </c>
      <c r="D19">
        <v>134</v>
      </c>
      <c r="E19">
        <v>138</v>
      </c>
      <c r="F19">
        <v>131</v>
      </c>
      <c r="G19">
        <v>127</v>
      </c>
      <c r="H19">
        <v>130</v>
      </c>
      <c r="I19">
        <v>133</v>
      </c>
      <c r="J19">
        <v>132</v>
      </c>
      <c r="K19">
        <v>132</v>
      </c>
      <c r="L19">
        <v>127</v>
      </c>
      <c r="M19">
        <v>132</v>
      </c>
      <c r="N19">
        <v>134</v>
      </c>
      <c r="O19">
        <v>135</v>
      </c>
      <c r="P19">
        <v>131</v>
      </c>
      <c r="Q19">
        <v>136</v>
      </c>
      <c r="R19">
        <v>131</v>
      </c>
      <c r="S19">
        <v>126</v>
      </c>
      <c r="T19">
        <v>120</v>
      </c>
      <c r="U19">
        <v>127</v>
      </c>
      <c r="V19">
        <v>124</v>
      </c>
      <c r="W19">
        <v>132</v>
      </c>
      <c r="X19">
        <v>125</v>
      </c>
      <c r="Y19">
        <v>136</v>
      </c>
      <c r="Z19">
        <v>134</v>
      </c>
      <c r="AA19">
        <v>139</v>
      </c>
      <c r="AB19">
        <v>132</v>
      </c>
      <c r="AC19">
        <v>138</v>
      </c>
      <c r="AD19">
        <v>134</v>
      </c>
      <c r="AE19">
        <v>126</v>
      </c>
      <c r="AF19">
        <v>128</v>
      </c>
      <c r="AG19">
        <v>126</v>
      </c>
      <c r="AH19">
        <v>127</v>
      </c>
      <c r="AI19">
        <v>128</v>
      </c>
      <c r="AJ19">
        <v>124</v>
      </c>
      <c r="AL19" s="1">
        <f>MIN(results_length_random_300_0_8[#This Row])</f>
        <v>116</v>
      </c>
      <c r="AM19" s="1">
        <f>MAX(results_length_random_300_0_8[#This Row])</f>
        <v>140</v>
      </c>
    </row>
    <row r="20" spans="1:39" x14ac:dyDescent="0.25">
      <c r="A20">
        <v>135</v>
      </c>
      <c r="B20">
        <v>135</v>
      </c>
      <c r="C20">
        <v>134</v>
      </c>
      <c r="D20">
        <v>134</v>
      </c>
      <c r="E20">
        <v>139</v>
      </c>
      <c r="F20">
        <v>134</v>
      </c>
      <c r="G20">
        <v>131</v>
      </c>
      <c r="H20">
        <v>131</v>
      </c>
      <c r="I20">
        <v>134</v>
      </c>
      <c r="J20">
        <v>126</v>
      </c>
      <c r="K20">
        <v>133</v>
      </c>
      <c r="L20">
        <v>130</v>
      </c>
      <c r="M20">
        <v>133</v>
      </c>
      <c r="N20">
        <v>132</v>
      </c>
      <c r="O20">
        <v>134</v>
      </c>
      <c r="P20">
        <v>129</v>
      </c>
      <c r="Q20">
        <v>135</v>
      </c>
      <c r="R20">
        <v>130</v>
      </c>
      <c r="S20">
        <v>121</v>
      </c>
      <c r="T20">
        <v>127</v>
      </c>
      <c r="U20">
        <v>128</v>
      </c>
      <c r="V20">
        <v>125</v>
      </c>
      <c r="W20">
        <v>134</v>
      </c>
      <c r="X20">
        <v>120</v>
      </c>
      <c r="Y20">
        <v>135</v>
      </c>
      <c r="Z20">
        <v>134</v>
      </c>
      <c r="AA20">
        <v>136</v>
      </c>
      <c r="AB20">
        <v>129</v>
      </c>
      <c r="AC20">
        <v>137</v>
      </c>
      <c r="AD20">
        <v>131</v>
      </c>
      <c r="AE20">
        <v>126</v>
      </c>
      <c r="AF20">
        <v>128</v>
      </c>
      <c r="AG20">
        <v>127</v>
      </c>
      <c r="AH20">
        <v>125</v>
      </c>
      <c r="AI20">
        <v>126</v>
      </c>
      <c r="AJ20">
        <v>123</v>
      </c>
      <c r="AL20" s="1">
        <f>MIN(results_length_random_300_0_8[#This Row])</f>
        <v>120</v>
      </c>
      <c r="AM20" s="1">
        <f>MAX(results_length_random_300_0_8[#This Row])</f>
        <v>139</v>
      </c>
    </row>
    <row r="21" spans="1:39" x14ac:dyDescent="0.25">
      <c r="A21">
        <v>130</v>
      </c>
      <c r="B21">
        <v>129</v>
      </c>
      <c r="C21">
        <v>129</v>
      </c>
      <c r="D21">
        <v>130</v>
      </c>
      <c r="E21">
        <v>132</v>
      </c>
      <c r="F21">
        <v>126</v>
      </c>
      <c r="G21">
        <v>129</v>
      </c>
      <c r="H21">
        <v>129</v>
      </c>
      <c r="I21">
        <v>126</v>
      </c>
      <c r="J21">
        <v>126</v>
      </c>
      <c r="K21">
        <v>131</v>
      </c>
      <c r="L21">
        <v>127</v>
      </c>
      <c r="M21">
        <v>130</v>
      </c>
      <c r="N21">
        <v>130</v>
      </c>
      <c r="O21">
        <v>130</v>
      </c>
      <c r="P21">
        <v>133</v>
      </c>
      <c r="Q21">
        <v>133</v>
      </c>
      <c r="R21">
        <v>131</v>
      </c>
      <c r="S21">
        <v>126</v>
      </c>
      <c r="T21">
        <v>126</v>
      </c>
      <c r="U21">
        <v>124</v>
      </c>
      <c r="V21">
        <v>122</v>
      </c>
      <c r="W21">
        <v>131</v>
      </c>
      <c r="X21">
        <v>121</v>
      </c>
      <c r="Y21">
        <v>135</v>
      </c>
      <c r="Z21">
        <v>136</v>
      </c>
      <c r="AA21">
        <v>137</v>
      </c>
      <c r="AB21">
        <v>139</v>
      </c>
      <c r="AC21">
        <v>138</v>
      </c>
      <c r="AD21">
        <v>134</v>
      </c>
      <c r="AE21">
        <v>124</v>
      </c>
      <c r="AF21">
        <v>125</v>
      </c>
      <c r="AG21">
        <v>123</v>
      </c>
      <c r="AH21">
        <v>123</v>
      </c>
      <c r="AI21">
        <v>126</v>
      </c>
      <c r="AJ21">
        <v>120</v>
      </c>
      <c r="AL21" s="1">
        <f>MIN(results_length_random_300_0_8[#This Row])</f>
        <v>120</v>
      </c>
      <c r="AM21" s="1">
        <f>MAX(results_length_random_300_0_8[#This Row])</f>
        <v>140</v>
      </c>
    </row>
    <row r="23" spans="1:39" x14ac:dyDescent="0.25">
      <c r="A23">
        <f>AVERAGE(results_length_random_300_0_6[s - s])</f>
        <v>120.1</v>
      </c>
      <c r="B23">
        <f>AVERAGE(results_length_random_300_0_6[s - r])</f>
        <v>120.3</v>
      </c>
      <c r="C23">
        <f>AVERAGE(results_length_random_300_0_6[s - i])</f>
        <v>119.95</v>
      </c>
      <c r="D23">
        <f>AVERAGE(results_length_random_300_0_6[s - ri])</f>
        <v>121</v>
      </c>
      <c r="E23">
        <f>AVERAGE(results_length_random_300_0_6[s - o])</f>
        <v>122.25</v>
      </c>
      <c r="F23">
        <f>AVERAGE(results_length_random_300_0_6[s - ro])</f>
        <v>118.8</v>
      </c>
      <c r="G23">
        <f>AVERAGE(results_length_random_300_0_6[r - s])</f>
        <v>116.9</v>
      </c>
      <c r="H23">
        <f>AVERAGE(results_length_random_300_0_6[r - r])</f>
        <v>116.9</v>
      </c>
      <c r="I23">
        <f>AVERAGE(results_length_random_300_0_6[r - i])</f>
        <v>117.65</v>
      </c>
      <c r="J23">
        <f>AVERAGE(results_length_random_300_0_6[r - ri])</f>
        <v>115.9</v>
      </c>
      <c r="K23">
        <f>AVERAGE(results_length_random_300_0_6[r - o])</f>
        <v>119.35</v>
      </c>
      <c r="L23">
        <f>AVERAGE(results_length_random_300_0_6[r - ro])</f>
        <v>114.75</v>
      </c>
      <c r="M23">
        <f>AVERAGE(results_length_random_300_0_6[i - s])</f>
        <v>120.25</v>
      </c>
      <c r="N23">
        <f>AVERAGE(results_length_random_300_0_6[i - r])</f>
        <v>120.25</v>
      </c>
      <c r="O23">
        <f>AVERAGE(results_length_random_300_0_6[i - i])</f>
        <v>120.75</v>
      </c>
      <c r="P23">
        <f>AVERAGE(results_length_random_300_0_6[i - ri])</f>
        <v>119.5</v>
      </c>
      <c r="Q23">
        <f>AVERAGE(results_length_random_300_0_6[i - o])</f>
        <v>121.65</v>
      </c>
      <c r="R23">
        <f>AVERAGE(results_length_random_300_0_6[i - ro])</f>
        <v>119.35</v>
      </c>
      <c r="S23">
        <f>AVERAGE(results_length_random_300_0_6[ri - s])</f>
        <v>112.7</v>
      </c>
      <c r="T23">
        <f>AVERAGE(results_length_random_300_0_6[ri - r])</f>
        <v>113.4</v>
      </c>
      <c r="U23">
        <f>AVERAGE(results_length_random_300_0_6[ri - i])</f>
        <v>113.8</v>
      </c>
      <c r="V23">
        <f>AVERAGE(results_length_random_300_0_6[ri - ri])</f>
        <v>111.8</v>
      </c>
      <c r="W23">
        <f>AVERAGE(results_length_random_300_0_6[ri - o])</f>
        <v>117.3</v>
      </c>
      <c r="X23">
        <f>AVERAGE(results_length_random_300_0_6[ri - ro])</f>
        <v>110</v>
      </c>
      <c r="Y23">
        <f>AVERAGE(results_length_random_300_0_6[o - s])</f>
        <v>121.75</v>
      </c>
      <c r="Z23">
        <f>AVERAGE(results_length_random_300_0_6[o - r])</f>
        <v>122.9</v>
      </c>
      <c r="AA23">
        <f>AVERAGE(results_length_random_300_0_6[o - i])</f>
        <v>124.3</v>
      </c>
      <c r="AB23">
        <f>AVERAGE(results_length_random_300_0_6[o - ri])</f>
        <v>120.15</v>
      </c>
      <c r="AC23">
        <f>AVERAGE(results_length_random_300_0_6[o - o])</f>
        <v>124.85</v>
      </c>
      <c r="AD23">
        <f>AVERAGE(results_length_random_300_0_6[o - ro])</f>
        <v>119.65</v>
      </c>
      <c r="AE23">
        <f>AVERAGE(results_length_random_300_0_6[ro - s])</f>
        <v>113.85</v>
      </c>
      <c r="AF23">
        <f>AVERAGE(results_length_random_300_0_6[ro - r])</f>
        <v>114</v>
      </c>
      <c r="AG23">
        <f>AVERAGE(results_length_random_300_0_6[ro - i])</f>
        <v>114.25</v>
      </c>
      <c r="AH23">
        <f>AVERAGE(results_length_random_300_0_6[ro - ri])</f>
        <v>113.1</v>
      </c>
      <c r="AI23">
        <f>AVERAGE(results_length_random_300_0_6[ro - o])</f>
        <v>115.55</v>
      </c>
      <c r="AJ23">
        <f>AVERAGE(results_length_random_300_0_6[ro - ro])</f>
        <v>112</v>
      </c>
      <c r="AK23" s="4" t="s">
        <v>38</v>
      </c>
      <c r="AL23" s="3">
        <f>MIN(A23:AJ23)</f>
        <v>110</v>
      </c>
      <c r="AM23" s="3">
        <f>MAX(A23:AJ23)</f>
        <v>124.85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1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1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1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1</v>
      </c>
      <c r="AB29">
        <f t="shared" si="4"/>
        <v>0</v>
      </c>
      <c r="AC29">
        <f t="shared" si="4"/>
        <v>1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1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1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1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1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1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1</v>
      </c>
      <c r="AA35">
        <f t="shared" si="10"/>
        <v>1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1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1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1</v>
      </c>
      <c r="AA38">
        <f t="shared" si="13"/>
        <v>0</v>
      </c>
      <c r="AB38">
        <f t="shared" si="13"/>
        <v>0</v>
      </c>
      <c r="AC38">
        <f t="shared" si="13"/>
        <v>1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1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1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1</v>
      </c>
      <c r="AA40">
        <f t="shared" si="15"/>
        <v>1</v>
      </c>
      <c r="AB40">
        <f t="shared" si="15"/>
        <v>0</v>
      </c>
      <c r="AC40">
        <f t="shared" si="15"/>
        <v>1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1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1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1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0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0</v>
      </c>
      <c r="AB44">
        <f t="shared" si="19"/>
        <v>1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1</v>
      </c>
      <c r="B46" s="2">
        <f t="shared" ref="B46:AJ46" si="20">SUM(B25:B44)</f>
        <v>0</v>
      </c>
      <c r="C46" s="2">
        <f t="shared" si="20"/>
        <v>0</v>
      </c>
      <c r="D46" s="2">
        <f t="shared" si="20"/>
        <v>0</v>
      </c>
      <c r="E46" s="2">
        <f t="shared" si="20"/>
        <v>4</v>
      </c>
      <c r="F46" s="2">
        <f t="shared" si="20"/>
        <v>1</v>
      </c>
      <c r="G46" s="2">
        <f t="shared" si="20"/>
        <v>0</v>
      </c>
      <c r="H46" s="2">
        <f t="shared" si="20"/>
        <v>1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0</v>
      </c>
      <c r="N46" s="2">
        <f t="shared" si="20"/>
        <v>0</v>
      </c>
      <c r="O46" s="2">
        <f t="shared" si="20"/>
        <v>0</v>
      </c>
      <c r="P46" s="2">
        <f t="shared" si="20"/>
        <v>0</v>
      </c>
      <c r="Q46" s="2">
        <f t="shared" si="20"/>
        <v>0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0</v>
      </c>
      <c r="Z46" s="2">
        <f t="shared" si="20"/>
        <v>3</v>
      </c>
      <c r="AA46" s="2">
        <f t="shared" si="20"/>
        <v>7</v>
      </c>
      <c r="AB46" s="2">
        <f t="shared" si="20"/>
        <v>1</v>
      </c>
      <c r="AC46" s="2">
        <f t="shared" si="20"/>
        <v>10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5E97-3F07-4B6A-9B39-3D54017D15E9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customWidth="1"/>
    <col min="28" max="28" width="7.28515625" bestFit="1" customWidth="1"/>
    <col min="29" max="29" width="7.140625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7.71093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135</v>
      </c>
      <c r="B2">
        <v>135</v>
      </c>
      <c r="C2">
        <v>135</v>
      </c>
      <c r="D2">
        <v>131</v>
      </c>
      <c r="E2">
        <v>139</v>
      </c>
      <c r="F2">
        <v>134</v>
      </c>
      <c r="G2">
        <v>131</v>
      </c>
      <c r="H2">
        <v>127</v>
      </c>
      <c r="I2">
        <v>134</v>
      </c>
      <c r="J2">
        <v>131</v>
      </c>
      <c r="K2">
        <v>133</v>
      </c>
      <c r="L2">
        <v>127</v>
      </c>
      <c r="M2">
        <v>130</v>
      </c>
      <c r="N2">
        <v>134</v>
      </c>
      <c r="O2">
        <v>133</v>
      </c>
      <c r="P2">
        <v>131</v>
      </c>
      <c r="Q2">
        <v>133</v>
      </c>
      <c r="R2">
        <v>129</v>
      </c>
      <c r="S2">
        <v>122</v>
      </c>
      <c r="T2">
        <v>125</v>
      </c>
      <c r="U2">
        <v>125</v>
      </c>
      <c r="V2">
        <v>121</v>
      </c>
      <c r="W2">
        <v>128</v>
      </c>
      <c r="X2">
        <v>123</v>
      </c>
      <c r="Y2">
        <v>133</v>
      </c>
      <c r="Z2">
        <v>139</v>
      </c>
      <c r="AA2">
        <v>136</v>
      </c>
      <c r="AB2">
        <v>134</v>
      </c>
      <c r="AC2">
        <v>136</v>
      </c>
      <c r="AD2">
        <v>131</v>
      </c>
      <c r="AE2">
        <v>128</v>
      </c>
      <c r="AF2">
        <v>125</v>
      </c>
      <c r="AG2">
        <v>133</v>
      </c>
      <c r="AH2">
        <v>126</v>
      </c>
      <c r="AI2">
        <v>130</v>
      </c>
      <c r="AJ2">
        <v>127</v>
      </c>
      <c r="AL2" s="1">
        <f>MIN(results_length_random_300_0_8[#This Row])</f>
        <v>121</v>
      </c>
      <c r="AM2" s="1">
        <f>MAX(results_length_random_300_0_8[#This Row])</f>
        <v>139</v>
      </c>
    </row>
    <row r="3" spans="1:39" x14ac:dyDescent="0.25">
      <c r="A3">
        <v>135</v>
      </c>
      <c r="B3">
        <v>135</v>
      </c>
      <c r="C3">
        <v>134</v>
      </c>
      <c r="D3">
        <v>136</v>
      </c>
      <c r="E3">
        <v>137</v>
      </c>
      <c r="F3">
        <v>133</v>
      </c>
      <c r="G3">
        <v>127</v>
      </c>
      <c r="H3">
        <v>128</v>
      </c>
      <c r="I3">
        <v>133</v>
      </c>
      <c r="J3">
        <v>130</v>
      </c>
      <c r="K3">
        <v>131</v>
      </c>
      <c r="L3">
        <v>126</v>
      </c>
      <c r="M3">
        <v>132</v>
      </c>
      <c r="N3">
        <v>131</v>
      </c>
      <c r="O3">
        <v>134</v>
      </c>
      <c r="P3">
        <v>131</v>
      </c>
      <c r="Q3">
        <v>133</v>
      </c>
      <c r="R3">
        <v>131</v>
      </c>
      <c r="S3">
        <v>125</v>
      </c>
      <c r="T3">
        <v>133</v>
      </c>
      <c r="U3">
        <v>125</v>
      </c>
      <c r="V3">
        <v>122</v>
      </c>
      <c r="W3">
        <v>130</v>
      </c>
      <c r="X3">
        <v>122</v>
      </c>
      <c r="Y3">
        <v>138</v>
      </c>
      <c r="Z3">
        <v>138</v>
      </c>
      <c r="AA3">
        <v>139</v>
      </c>
      <c r="AB3">
        <v>134</v>
      </c>
      <c r="AC3">
        <v>137</v>
      </c>
      <c r="AD3">
        <v>134</v>
      </c>
      <c r="AE3">
        <v>127</v>
      </c>
      <c r="AF3">
        <v>130</v>
      </c>
      <c r="AG3">
        <v>130</v>
      </c>
      <c r="AH3">
        <v>126</v>
      </c>
      <c r="AI3">
        <v>130</v>
      </c>
      <c r="AJ3">
        <v>127</v>
      </c>
      <c r="AL3" s="1">
        <f>MIN(results_length_random_300_0_8[#This Row])</f>
        <v>122</v>
      </c>
      <c r="AM3" s="1">
        <f>MAX(results_length_random_300_0_8[#This Row])</f>
        <v>139</v>
      </c>
    </row>
    <row r="4" spans="1:39" x14ac:dyDescent="0.25">
      <c r="A4">
        <v>135</v>
      </c>
      <c r="B4">
        <v>132</v>
      </c>
      <c r="C4">
        <v>132</v>
      </c>
      <c r="D4">
        <v>135</v>
      </c>
      <c r="E4">
        <v>136</v>
      </c>
      <c r="F4">
        <v>132</v>
      </c>
      <c r="G4">
        <v>127</v>
      </c>
      <c r="H4">
        <v>127</v>
      </c>
      <c r="I4">
        <v>131</v>
      </c>
      <c r="J4">
        <v>122</v>
      </c>
      <c r="K4">
        <v>131</v>
      </c>
      <c r="L4">
        <v>122</v>
      </c>
      <c r="M4">
        <v>131</v>
      </c>
      <c r="N4">
        <v>132</v>
      </c>
      <c r="O4">
        <v>135</v>
      </c>
      <c r="P4">
        <v>131</v>
      </c>
      <c r="Q4">
        <v>133</v>
      </c>
      <c r="R4">
        <v>131</v>
      </c>
      <c r="S4">
        <v>126</v>
      </c>
      <c r="T4">
        <v>124</v>
      </c>
      <c r="U4">
        <v>125</v>
      </c>
      <c r="V4">
        <v>124</v>
      </c>
      <c r="W4">
        <v>128</v>
      </c>
      <c r="X4">
        <v>117</v>
      </c>
      <c r="Y4">
        <v>133</v>
      </c>
      <c r="Z4">
        <v>135</v>
      </c>
      <c r="AA4">
        <v>138</v>
      </c>
      <c r="AB4">
        <v>127</v>
      </c>
      <c r="AC4">
        <v>138</v>
      </c>
      <c r="AD4">
        <v>131</v>
      </c>
      <c r="AE4">
        <v>127</v>
      </c>
      <c r="AF4">
        <v>127</v>
      </c>
      <c r="AG4">
        <v>129</v>
      </c>
      <c r="AH4">
        <v>127</v>
      </c>
      <c r="AI4">
        <v>128</v>
      </c>
      <c r="AJ4">
        <v>126</v>
      </c>
      <c r="AL4" s="1">
        <f>MIN(results_length_random_300_0_8[#This Row])</f>
        <v>117</v>
      </c>
      <c r="AM4" s="1">
        <f>MAX(results_length_random_300_0_8[#This Row])</f>
        <v>138</v>
      </c>
    </row>
    <row r="5" spans="1:39" x14ac:dyDescent="0.25">
      <c r="A5">
        <v>131</v>
      </c>
      <c r="B5">
        <v>134</v>
      </c>
      <c r="C5">
        <v>132</v>
      </c>
      <c r="D5">
        <v>133</v>
      </c>
      <c r="E5">
        <v>135</v>
      </c>
      <c r="F5">
        <v>132</v>
      </c>
      <c r="G5">
        <v>129</v>
      </c>
      <c r="H5">
        <v>130</v>
      </c>
      <c r="I5">
        <v>127</v>
      </c>
      <c r="J5">
        <v>128</v>
      </c>
      <c r="K5">
        <v>131</v>
      </c>
      <c r="L5">
        <v>123</v>
      </c>
      <c r="M5">
        <v>133</v>
      </c>
      <c r="N5">
        <v>135</v>
      </c>
      <c r="O5">
        <v>136</v>
      </c>
      <c r="P5">
        <v>133</v>
      </c>
      <c r="Q5">
        <v>137</v>
      </c>
      <c r="R5">
        <v>133</v>
      </c>
      <c r="S5">
        <v>123</v>
      </c>
      <c r="T5">
        <v>126</v>
      </c>
      <c r="U5">
        <v>126</v>
      </c>
      <c r="V5">
        <v>121</v>
      </c>
      <c r="W5">
        <v>127</v>
      </c>
      <c r="X5">
        <v>122</v>
      </c>
      <c r="Y5">
        <v>134</v>
      </c>
      <c r="Z5">
        <v>137</v>
      </c>
      <c r="AA5">
        <v>139</v>
      </c>
      <c r="AB5">
        <v>136</v>
      </c>
      <c r="AC5">
        <v>142</v>
      </c>
      <c r="AD5">
        <v>133</v>
      </c>
      <c r="AE5">
        <v>125</v>
      </c>
      <c r="AF5">
        <v>123</v>
      </c>
      <c r="AG5">
        <v>125</v>
      </c>
      <c r="AH5">
        <v>128</v>
      </c>
      <c r="AI5">
        <v>128</v>
      </c>
      <c r="AJ5">
        <v>123</v>
      </c>
      <c r="AL5" s="1">
        <f>MIN(results_length_random_300_0_8[#This Row])</f>
        <v>121</v>
      </c>
      <c r="AM5" s="1">
        <f>MAX(results_length_random_300_0_8[#This Row])</f>
        <v>142</v>
      </c>
    </row>
    <row r="6" spans="1:39" x14ac:dyDescent="0.25">
      <c r="A6">
        <v>134</v>
      </c>
      <c r="B6">
        <v>136</v>
      </c>
      <c r="C6">
        <v>134</v>
      </c>
      <c r="D6">
        <v>139</v>
      </c>
      <c r="E6">
        <v>140</v>
      </c>
      <c r="F6">
        <v>131</v>
      </c>
      <c r="G6">
        <v>129</v>
      </c>
      <c r="H6">
        <v>132</v>
      </c>
      <c r="I6">
        <v>131</v>
      </c>
      <c r="J6">
        <v>124</v>
      </c>
      <c r="K6">
        <v>128</v>
      </c>
      <c r="L6">
        <v>125</v>
      </c>
      <c r="M6">
        <v>139</v>
      </c>
      <c r="N6">
        <v>138</v>
      </c>
      <c r="O6">
        <v>140</v>
      </c>
      <c r="P6">
        <v>135</v>
      </c>
      <c r="Q6">
        <v>139</v>
      </c>
      <c r="R6">
        <v>138</v>
      </c>
      <c r="S6">
        <v>125</v>
      </c>
      <c r="T6">
        <v>127</v>
      </c>
      <c r="U6">
        <v>125</v>
      </c>
      <c r="V6">
        <v>124</v>
      </c>
      <c r="W6">
        <v>131</v>
      </c>
      <c r="X6">
        <v>119</v>
      </c>
      <c r="Y6">
        <v>134</v>
      </c>
      <c r="Z6">
        <v>138</v>
      </c>
      <c r="AA6">
        <v>139</v>
      </c>
      <c r="AB6">
        <v>131</v>
      </c>
      <c r="AC6">
        <v>139</v>
      </c>
      <c r="AD6">
        <v>131</v>
      </c>
      <c r="AE6">
        <v>127</v>
      </c>
      <c r="AF6">
        <v>127</v>
      </c>
      <c r="AG6">
        <v>128</v>
      </c>
      <c r="AH6">
        <v>130</v>
      </c>
      <c r="AI6">
        <v>132</v>
      </c>
      <c r="AJ6">
        <v>123</v>
      </c>
      <c r="AL6" s="1">
        <f>MIN(results_length_random_300_0_8[#This Row])</f>
        <v>119</v>
      </c>
      <c r="AM6" s="1">
        <f>MAX(results_length_random_300_0_8[#This Row])</f>
        <v>140</v>
      </c>
    </row>
    <row r="7" spans="1:39" x14ac:dyDescent="0.25">
      <c r="A7">
        <v>133</v>
      </c>
      <c r="B7">
        <v>134</v>
      </c>
      <c r="C7">
        <v>133</v>
      </c>
      <c r="D7">
        <v>132</v>
      </c>
      <c r="E7">
        <v>134</v>
      </c>
      <c r="F7">
        <v>131</v>
      </c>
      <c r="G7">
        <v>127</v>
      </c>
      <c r="H7">
        <v>129</v>
      </c>
      <c r="I7">
        <v>130</v>
      </c>
      <c r="J7">
        <v>128</v>
      </c>
      <c r="K7">
        <v>131</v>
      </c>
      <c r="L7">
        <v>127</v>
      </c>
      <c r="M7">
        <v>131</v>
      </c>
      <c r="N7">
        <v>131</v>
      </c>
      <c r="O7">
        <v>134</v>
      </c>
      <c r="P7">
        <v>129</v>
      </c>
      <c r="Q7">
        <v>133</v>
      </c>
      <c r="R7">
        <v>129</v>
      </c>
      <c r="S7">
        <v>121</v>
      </c>
      <c r="T7">
        <v>120</v>
      </c>
      <c r="U7">
        <v>125</v>
      </c>
      <c r="V7">
        <v>122</v>
      </c>
      <c r="W7">
        <v>126</v>
      </c>
      <c r="X7">
        <v>115</v>
      </c>
      <c r="Y7">
        <v>132</v>
      </c>
      <c r="Z7">
        <v>138</v>
      </c>
      <c r="AA7">
        <v>139</v>
      </c>
      <c r="AB7">
        <v>130</v>
      </c>
      <c r="AC7">
        <v>138</v>
      </c>
      <c r="AD7">
        <v>134</v>
      </c>
      <c r="AE7">
        <v>125</v>
      </c>
      <c r="AF7">
        <v>130</v>
      </c>
      <c r="AG7">
        <v>124</v>
      </c>
      <c r="AH7">
        <v>128</v>
      </c>
      <c r="AI7">
        <v>128</v>
      </c>
      <c r="AJ7">
        <v>126</v>
      </c>
      <c r="AL7" s="1">
        <f>MIN(results_length_random_300_0_8[#This Row])</f>
        <v>115</v>
      </c>
      <c r="AM7" s="1">
        <f>MAX(results_length_random_300_0_8[#This Row])</f>
        <v>139</v>
      </c>
    </row>
    <row r="8" spans="1:39" x14ac:dyDescent="0.25">
      <c r="A8">
        <v>141</v>
      </c>
      <c r="B8">
        <v>139</v>
      </c>
      <c r="C8">
        <v>139</v>
      </c>
      <c r="D8">
        <v>137</v>
      </c>
      <c r="E8">
        <v>141</v>
      </c>
      <c r="F8">
        <v>134</v>
      </c>
      <c r="G8">
        <v>131</v>
      </c>
      <c r="H8">
        <v>129</v>
      </c>
      <c r="I8">
        <v>132</v>
      </c>
      <c r="J8">
        <v>126</v>
      </c>
      <c r="K8">
        <v>131</v>
      </c>
      <c r="L8">
        <v>124</v>
      </c>
      <c r="M8">
        <v>138</v>
      </c>
      <c r="N8">
        <v>137</v>
      </c>
      <c r="O8">
        <v>139</v>
      </c>
      <c r="P8">
        <v>136</v>
      </c>
      <c r="Q8">
        <v>140</v>
      </c>
      <c r="R8">
        <v>136</v>
      </c>
      <c r="S8">
        <v>128</v>
      </c>
      <c r="T8">
        <v>128</v>
      </c>
      <c r="U8">
        <v>127</v>
      </c>
      <c r="V8">
        <v>130</v>
      </c>
      <c r="W8">
        <v>133</v>
      </c>
      <c r="X8">
        <v>122</v>
      </c>
      <c r="Y8">
        <v>133</v>
      </c>
      <c r="Z8">
        <v>138</v>
      </c>
      <c r="AA8">
        <v>136</v>
      </c>
      <c r="AB8">
        <v>131</v>
      </c>
      <c r="AC8">
        <v>138</v>
      </c>
      <c r="AD8">
        <v>133</v>
      </c>
      <c r="AE8">
        <v>130</v>
      </c>
      <c r="AF8">
        <v>125</v>
      </c>
      <c r="AG8">
        <v>131</v>
      </c>
      <c r="AH8">
        <v>124</v>
      </c>
      <c r="AI8">
        <v>129</v>
      </c>
      <c r="AJ8">
        <v>128</v>
      </c>
      <c r="AL8" s="1">
        <f>MIN(results_length_random_300_0_8[#This Row])</f>
        <v>122</v>
      </c>
      <c r="AM8" s="1">
        <f>MAX(results_length_random_300_0_8[#This Row])</f>
        <v>141</v>
      </c>
    </row>
    <row r="9" spans="1:39" x14ac:dyDescent="0.25">
      <c r="A9">
        <v>134</v>
      </c>
      <c r="B9">
        <v>134</v>
      </c>
      <c r="C9">
        <v>132</v>
      </c>
      <c r="D9">
        <v>133</v>
      </c>
      <c r="E9">
        <v>136</v>
      </c>
      <c r="F9">
        <v>130</v>
      </c>
      <c r="G9">
        <v>132</v>
      </c>
      <c r="H9">
        <v>132</v>
      </c>
      <c r="I9">
        <v>132</v>
      </c>
      <c r="J9">
        <v>128</v>
      </c>
      <c r="K9">
        <v>134</v>
      </c>
      <c r="L9">
        <v>122</v>
      </c>
      <c r="M9">
        <v>126</v>
      </c>
      <c r="N9">
        <v>125</v>
      </c>
      <c r="O9">
        <v>126</v>
      </c>
      <c r="P9">
        <v>127</v>
      </c>
      <c r="Q9">
        <v>126</v>
      </c>
      <c r="R9">
        <v>126</v>
      </c>
      <c r="S9">
        <v>125</v>
      </c>
      <c r="T9">
        <v>127</v>
      </c>
      <c r="U9">
        <v>122</v>
      </c>
      <c r="V9">
        <v>123</v>
      </c>
      <c r="W9">
        <v>126</v>
      </c>
      <c r="X9">
        <v>118</v>
      </c>
      <c r="Y9">
        <v>136</v>
      </c>
      <c r="Z9">
        <v>132</v>
      </c>
      <c r="AA9">
        <v>135</v>
      </c>
      <c r="AB9">
        <v>130</v>
      </c>
      <c r="AC9">
        <v>136</v>
      </c>
      <c r="AD9">
        <v>128</v>
      </c>
      <c r="AE9">
        <v>127</v>
      </c>
      <c r="AF9">
        <v>126</v>
      </c>
      <c r="AG9">
        <v>124</v>
      </c>
      <c r="AH9">
        <v>127</v>
      </c>
      <c r="AI9">
        <v>128</v>
      </c>
      <c r="AJ9">
        <v>125</v>
      </c>
      <c r="AL9" s="1">
        <f>MIN(results_length_random_300_0_8[#This Row])</f>
        <v>118</v>
      </c>
      <c r="AM9" s="1">
        <f>MAX(results_length_random_300_0_8[#This Row])</f>
        <v>136</v>
      </c>
    </row>
    <row r="10" spans="1:39" x14ac:dyDescent="0.25">
      <c r="A10">
        <v>133</v>
      </c>
      <c r="B10">
        <v>133</v>
      </c>
      <c r="C10">
        <v>135</v>
      </c>
      <c r="D10">
        <v>135</v>
      </c>
      <c r="E10">
        <v>135</v>
      </c>
      <c r="F10">
        <v>134</v>
      </c>
      <c r="G10">
        <v>134</v>
      </c>
      <c r="H10">
        <v>129</v>
      </c>
      <c r="I10">
        <v>132</v>
      </c>
      <c r="J10">
        <v>128</v>
      </c>
      <c r="K10">
        <v>136</v>
      </c>
      <c r="L10">
        <v>131</v>
      </c>
      <c r="M10">
        <v>136</v>
      </c>
      <c r="N10">
        <v>134</v>
      </c>
      <c r="O10">
        <v>136</v>
      </c>
      <c r="P10">
        <v>132</v>
      </c>
      <c r="Q10">
        <v>136</v>
      </c>
      <c r="R10">
        <v>134</v>
      </c>
      <c r="S10">
        <v>127</v>
      </c>
      <c r="T10">
        <v>128</v>
      </c>
      <c r="U10">
        <v>127</v>
      </c>
      <c r="V10">
        <v>123</v>
      </c>
      <c r="W10">
        <v>129</v>
      </c>
      <c r="X10">
        <v>121</v>
      </c>
      <c r="Y10">
        <v>133</v>
      </c>
      <c r="Z10">
        <v>138</v>
      </c>
      <c r="AA10">
        <v>138</v>
      </c>
      <c r="AB10">
        <v>133</v>
      </c>
      <c r="AC10">
        <v>140</v>
      </c>
      <c r="AD10">
        <v>133</v>
      </c>
      <c r="AE10">
        <v>127</v>
      </c>
      <c r="AF10">
        <v>124</v>
      </c>
      <c r="AG10">
        <v>126</v>
      </c>
      <c r="AH10">
        <v>126</v>
      </c>
      <c r="AI10">
        <v>130</v>
      </c>
      <c r="AJ10">
        <v>126</v>
      </c>
      <c r="AL10" s="1">
        <f>MIN(results_length_random_300_0_8[#This Row])</f>
        <v>121</v>
      </c>
      <c r="AM10" s="1">
        <f>MAX(results_length_random_300_0_8[#This Row])</f>
        <v>140</v>
      </c>
    </row>
    <row r="11" spans="1:39" x14ac:dyDescent="0.25">
      <c r="A11">
        <v>136</v>
      </c>
      <c r="B11">
        <v>135</v>
      </c>
      <c r="C11">
        <v>135</v>
      </c>
      <c r="D11">
        <v>134</v>
      </c>
      <c r="E11">
        <v>139</v>
      </c>
      <c r="F11">
        <v>131</v>
      </c>
      <c r="G11">
        <v>128</v>
      </c>
      <c r="H11">
        <v>126</v>
      </c>
      <c r="I11">
        <v>128</v>
      </c>
      <c r="J11">
        <v>129</v>
      </c>
      <c r="K11">
        <v>128</v>
      </c>
      <c r="L11">
        <v>124</v>
      </c>
      <c r="M11">
        <v>133</v>
      </c>
      <c r="N11">
        <v>133</v>
      </c>
      <c r="O11">
        <v>134</v>
      </c>
      <c r="P11">
        <v>131</v>
      </c>
      <c r="Q11">
        <v>134</v>
      </c>
      <c r="R11">
        <v>130</v>
      </c>
      <c r="S11">
        <v>122</v>
      </c>
      <c r="T11">
        <v>122</v>
      </c>
      <c r="U11">
        <v>119</v>
      </c>
      <c r="V11">
        <v>125</v>
      </c>
      <c r="W11">
        <v>135</v>
      </c>
      <c r="X11">
        <v>118</v>
      </c>
      <c r="Y11">
        <v>136</v>
      </c>
      <c r="Z11">
        <v>135</v>
      </c>
      <c r="AA11">
        <v>136</v>
      </c>
      <c r="AB11">
        <v>136</v>
      </c>
      <c r="AC11">
        <v>137</v>
      </c>
      <c r="AD11">
        <v>132</v>
      </c>
      <c r="AE11">
        <v>128</v>
      </c>
      <c r="AF11">
        <v>127</v>
      </c>
      <c r="AG11">
        <v>127</v>
      </c>
      <c r="AH11">
        <v>128</v>
      </c>
      <c r="AI11">
        <v>130</v>
      </c>
      <c r="AJ11">
        <v>123</v>
      </c>
      <c r="AL11" s="1">
        <f>MIN(results_length_random_300_0_8[#This Row])</f>
        <v>118</v>
      </c>
      <c r="AM11" s="1">
        <f>MAX(results_length_random_300_0_8[#This Row])</f>
        <v>139</v>
      </c>
    </row>
    <row r="12" spans="1:39" x14ac:dyDescent="0.25">
      <c r="A12">
        <v>133</v>
      </c>
      <c r="B12">
        <v>135</v>
      </c>
      <c r="C12">
        <v>133</v>
      </c>
      <c r="D12">
        <v>135</v>
      </c>
      <c r="E12">
        <v>138</v>
      </c>
      <c r="F12">
        <v>132</v>
      </c>
      <c r="G12">
        <v>129</v>
      </c>
      <c r="H12">
        <v>130</v>
      </c>
      <c r="I12">
        <v>134</v>
      </c>
      <c r="J12">
        <v>126</v>
      </c>
      <c r="K12">
        <v>134</v>
      </c>
      <c r="L12">
        <v>127</v>
      </c>
      <c r="M12">
        <v>131</v>
      </c>
      <c r="N12">
        <v>130</v>
      </c>
      <c r="O12">
        <v>129</v>
      </c>
      <c r="P12">
        <v>134</v>
      </c>
      <c r="Q12">
        <v>133</v>
      </c>
      <c r="R12">
        <v>130</v>
      </c>
      <c r="S12">
        <v>128</v>
      </c>
      <c r="T12">
        <v>129</v>
      </c>
      <c r="U12">
        <v>131</v>
      </c>
      <c r="V12">
        <v>127</v>
      </c>
      <c r="W12">
        <v>134</v>
      </c>
      <c r="X12">
        <v>124</v>
      </c>
      <c r="Y12">
        <v>133</v>
      </c>
      <c r="Z12">
        <v>136</v>
      </c>
      <c r="AA12">
        <v>136</v>
      </c>
      <c r="AB12">
        <v>136</v>
      </c>
      <c r="AC12">
        <v>136</v>
      </c>
      <c r="AD12">
        <v>132</v>
      </c>
      <c r="AE12">
        <v>130</v>
      </c>
      <c r="AF12">
        <v>128</v>
      </c>
      <c r="AG12">
        <v>128</v>
      </c>
      <c r="AH12">
        <v>127</v>
      </c>
      <c r="AI12">
        <v>133</v>
      </c>
      <c r="AJ12">
        <v>126</v>
      </c>
      <c r="AL12" s="1">
        <f>MIN(results_length_random_300_0_8[#This Row])</f>
        <v>124</v>
      </c>
      <c r="AM12" s="1">
        <f>MAX(results_length_random_300_0_8[#This Row])</f>
        <v>138</v>
      </c>
    </row>
    <row r="13" spans="1:39" x14ac:dyDescent="0.25">
      <c r="A13">
        <v>132</v>
      </c>
      <c r="B13">
        <v>134</v>
      </c>
      <c r="C13">
        <v>134</v>
      </c>
      <c r="D13">
        <v>133</v>
      </c>
      <c r="E13">
        <v>135</v>
      </c>
      <c r="F13">
        <v>130</v>
      </c>
      <c r="G13">
        <v>129</v>
      </c>
      <c r="H13">
        <v>133</v>
      </c>
      <c r="I13">
        <v>129</v>
      </c>
      <c r="J13">
        <v>129</v>
      </c>
      <c r="K13">
        <v>128</v>
      </c>
      <c r="L13">
        <v>127</v>
      </c>
      <c r="M13">
        <v>133</v>
      </c>
      <c r="N13">
        <v>134</v>
      </c>
      <c r="O13">
        <v>133</v>
      </c>
      <c r="P13">
        <v>133</v>
      </c>
      <c r="Q13">
        <v>135</v>
      </c>
      <c r="R13">
        <v>132</v>
      </c>
      <c r="S13">
        <v>123</v>
      </c>
      <c r="T13">
        <v>125</v>
      </c>
      <c r="U13">
        <v>127</v>
      </c>
      <c r="V13">
        <v>125</v>
      </c>
      <c r="W13">
        <v>128</v>
      </c>
      <c r="X13">
        <v>118</v>
      </c>
      <c r="Y13">
        <v>134</v>
      </c>
      <c r="Z13">
        <v>137</v>
      </c>
      <c r="AA13">
        <v>139</v>
      </c>
      <c r="AB13">
        <v>132</v>
      </c>
      <c r="AC13">
        <v>138</v>
      </c>
      <c r="AD13">
        <v>133</v>
      </c>
      <c r="AE13">
        <v>128</v>
      </c>
      <c r="AF13">
        <v>128</v>
      </c>
      <c r="AG13">
        <v>129</v>
      </c>
      <c r="AH13">
        <v>127</v>
      </c>
      <c r="AI13">
        <v>128</v>
      </c>
      <c r="AJ13">
        <v>124</v>
      </c>
      <c r="AL13" s="1">
        <f>MIN(results_length_random_300_0_8[#This Row])</f>
        <v>118</v>
      </c>
      <c r="AM13" s="1">
        <f>MAX(results_length_random_300_0_8[#This Row])</f>
        <v>139</v>
      </c>
    </row>
    <row r="14" spans="1:39" x14ac:dyDescent="0.25">
      <c r="A14">
        <v>136</v>
      </c>
      <c r="B14">
        <v>134</v>
      </c>
      <c r="C14">
        <v>134</v>
      </c>
      <c r="D14">
        <v>134</v>
      </c>
      <c r="E14">
        <v>137</v>
      </c>
      <c r="F14">
        <v>132</v>
      </c>
      <c r="G14">
        <v>131</v>
      </c>
      <c r="H14">
        <v>135</v>
      </c>
      <c r="I14">
        <v>137</v>
      </c>
      <c r="J14">
        <v>129</v>
      </c>
      <c r="K14">
        <v>127</v>
      </c>
      <c r="L14">
        <v>124</v>
      </c>
      <c r="M14">
        <v>135</v>
      </c>
      <c r="N14">
        <v>136</v>
      </c>
      <c r="O14">
        <v>134</v>
      </c>
      <c r="P14">
        <v>134</v>
      </c>
      <c r="Q14">
        <v>137</v>
      </c>
      <c r="R14">
        <v>133</v>
      </c>
      <c r="S14">
        <v>129</v>
      </c>
      <c r="T14">
        <v>130</v>
      </c>
      <c r="U14">
        <v>129</v>
      </c>
      <c r="V14">
        <v>127</v>
      </c>
      <c r="W14">
        <v>131</v>
      </c>
      <c r="X14">
        <v>120</v>
      </c>
      <c r="Y14">
        <v>134</v>
      </c>
      <c r="Z14">
        <v>137</v>
      </c>
      <c r="AA14">
        <v>138</v>
      </c>
      <c r="AB14">
        <v>135</v>
      </c>
      <c r="AC14">
        <v>135</v>
      </c>
      <c r="AD14">
        <v>134</v>
      </c>
      <c r="AE14">
        <v>126</v>
      </c>
      <c r="AF14">
        <v>129</v>
      </c>
      <c r="AG14">
        <v>128</v>
      </c>
      <c r="AH14">
        <v>130</v>
      </c>
      <c r="AI14">
        <v>131</v>
      </c>
      <c r="AJ14">
        <v>127</v>
      </c>
      <c r="AL14" s="1">
        <f>MIN(results_length_random_300_0_8[#This Row])</f>
        <v>120</v>
      </c>
      <c r="AM14" s="1">
        <f>MAX(results_length_random_300_0_8[#This Row])</f>
        <v>138</v>
      </c>
    </row>
    <row r="15" spans="1:39" x14ac:dyDescent="0.25">
      <c r="A15">
        <v>136</v>
      </c>
      <c r="B15">
        <v>133</v>
      </c>
      <c r="C15">
        <v>135</v>
      </c>
      <c r="D15">
        <v>134</v>
      </c>
      <c r="E15">
        <v>136</v>
      </c>
      <c r="F15">
        <v>132</v>
      </c>
      <c r="G15">
        <v>127</v>
      </c>
      <c r="H15">
        <v>128</v>
      </c>
      <c r="I15">
        <v>130</v>
      </c>
      <c r="J15">
        <v>126</v>
      </c>
      <c r="K15">
        <v>129</v>
      </c>
      <c r="L15">
        <v>124</v>
      </c>
      <c r="M15">
        <v>130</v>
      </c>
      <c r="N15">
        <v>133</v>
      </c>
      <c r="O15">
        <v>130</v>
      </c>
      <c r="P15">
        <v>131</v>
      </c>
      <c r="Q15">
        <v>133</v>
      </c>
      <c r="R15">
        <v>130</v>
      </c>
      <c r="S15">
        <v>123</v>
      </c>
      <c r="T15">
        <v>122</v>
      </c>
      <c r="U15">
        <v>126</v>
      </c>
      <c r="V15">
        <v>121</v>
      </c>
      <c r="W15">
        <v>132</v>
      </c>
      <c r="X15">
        <v>120</v>
      </c>
      <c r="Y15">
        <v>135</v>
      </c>
      <c r="Z15">
        <v>136</v>
      </c>
      <c r="AA15">
        <v>140</v>
      </c>
      <c r="AB15">
        <v>136</v>
      </c>
      <c r="AC15">
        <v>142</v>
      </c>
      <c r="AD15">
        <v>131</v>
      </c>
      <c r="AE15">
        <v>121</v>
      </c>
      <c r="AF15">
        <v>126</v>
      </c>
      <c r="AG15">
        <v>126</v>
      </c>
      <c r="AH15">
        <v>121</v>
      </c>
      <c r="AI15">
        <v>125</v>
      </c>
      <c r="AJ15">
        <v>121</v>
      </c>
      <c r="AL15" s="1">
        <f>MIN(results_length_random_300_0_8[#This Row])</f>
        <v>120</v>
      </c>
      <c r="AM15" s="1">
        <f>MAX(results_length_random_300_0_8[#This Row])</f>
        <v>142</v>
      </c>
    </row>
    <row r="16" spans="1:39" x14ac:dyDescent="0.25">
      <c r="A16">
        <v>137</v>
      </c>
      <c r="B16">
        <v>136</v>
      </c>
      <c r="C16">
        <v>138</v>
      </c>
      <c r="D16">
        <v>136</v>
      </c>
      <c r="E16">
        <v>140</v>
      </c>
      <c r="F16">
        <v>134</v>
      </c>
      <c r="G16">
        <v>129</v>
      </c>
      <c r="H16">
        <v>130</v>
      </c>
      <c r="I16">
        <v>129</v>
      </c>
      <c r="J16">
        <v>128</v>
      </c>
      <c r="K16">
        <v>134</v>
      </c>
      <c r="L16">
        <v>127</v>
      </c>
      <c r="M16">
        <v>134</v>
      </c>
      <c r="N16">
        <v>134</v>
      </c>
      <c r="O16">
        <v>134</v>
      </c>
      <c r="P16">
        <v>134</v>
      </c>
      <c r="Q16">
        <v>135</v>
      </c>
      <c r="R16">
        <v>134</v>
      </c>
      <c r="S16">
        <v>124</v>
      </c>
      <c r="T16">
        <v>122</v>
      </c>
      <c r="U16">
        <v>126</v>
      </c>
      <c r="V16">
        <v>117</v>
      </c>
      <c r="W16">
        <v>131</v>
      </c>
      <c r="X16">
        <v>122</v>
      </c>
      <c r="Y16">
        <v>132</v>
      </c>
      <c r="Z16">
        <v>134</v>
      </c>
      <c r="AA16">
        <v>136</v>
      </c>
      <c r="AB16">
        <v>133</v>
      </c>
      <c r="AC16">
        <v>137</v>
      </c>
      <c r="AD16">
        <v>132</v>
      </c>
      <c r="AE16">
        <v>128</v>
      </c>
      <c r="AF16">
        <v>130</v>
      </c>
      <c r="AG16">
        <v>132</v>
      </c>
      <c r="AH16">
        <v>126</v>
      </c>
      <c r="AI16">
        <v>130</v>
      </c>
      <c r="AJ16">
        <v>129</v>
      </c>
      <c r="AL16" s="1">
        <f>MIN(results_length_random_300_0_8[#This Row])</f>
        <v>117</v>
      </c>
      <c r="AM16" s="1">
        <f>MAX(results_length_random_300_0_8[#This Row])</f>
        <v>140</v>
      </c>
    </row>
    <row r="17" spans="1:39" x14ac:dyDescent="0.25">
      <c r="A17">
        <v>131</v>
      </c>
      <c r="B17">
        <v>132</v>
      </c>
      <c r="C17">
        <v>131</v>
      </c>
      <c r="D17">
        <v>131</v>
      </c>
      <c r="E17">
        <v>134</v>
      </c>
      <c r="F17">
        <v>128</v>
      </c>
      <c r="G17">
        <v>129</v>
      </c>
      <c r="H17">
        <v>129</v>
      </c>
      <c r="I17">
        <v>128</v>
      </c>
      <c r="J17">
        <v>128</v>
      </c>
      <c r="K17">
        <v>132</v>
      </c>
      <c r="L17">
        <v>125</v>
      </c>
      <c r="M17">
        <v>132</v>
      </c>
      <c r="N17">
        <v>130</v>
      </c>
      <c r="O17">
        <v>131</v>
      </c>
      <c r="P17">
        <v>132</v>
      </c>
      <c r="Q17">
        <v>133</v>
      </c>
      <c r="R17">
        <v>130</v>
      </c>
      <c r="S17">
        <v>122</v>
      </c>
      <c r="T17">
        <v>125</v>
      </c>
      <c r="U17">
        <v>124</v>
      </c>
      <c r="V17">
        <v>127</v>
      </c>
      <c r="W17">
        <v>128</v>
      </c>
      <c r="X17">
        <v>116</v>
      </c>
      <c r="Y17">
        <v>136</v>
      </c>
      <c r="Z17">
        <v>137</v>
      </c>
      <c r="AA17">
        <v>135</v>
      </c>
      <c r="AB17">
        <v>129</v>
      </c>
      <c r="AC17">
        <v>134</v>
      </c>
      <c r="AD17">
        <v>135</v>
      </c>
      <c r="AE17">
        <v>122</v>
      </c>
      <c r="AF17">
        <v>125</v>
      </c>
      <c r="AG17">
        <v>120</v>
      </c>
      <c r="AH17">
        <v>121</v>
      </c>
      <c r="AI17">
        <v>125</v>
      </c>
      <c r="AJ17">
        <v>117</v>
      </c>
      <c r="AL17" s="1">
        <f>MIN(results_length_random_300_0_8[#This Row])</f>
        <v>116</v>
      </c>
      <c r="AM17" s="1">
        <f>MAX(results_length_random_300_0_8[#This Row])</f>
        <v>137</v>
      </c>
    </row>
    <row r="18" spans="1:39" x14ac:dyDescent="0.25">
      <c r="A18">
        <v>138</v>
      </c>
      <c r="B18">
        <v>136</v>
      </c>
      <c r="C18">
        <v>135</v>
      </c>
      <c r="D18">
        <v>138</v>
      </c>
      <c r="E18">
        <v>137</v>
      </c>
      <c r="F18">
        <v>134</v>
      </c>
      <c r="G18">
        <v>127</v>
      </c>
      <c r="H18">
        <v>129</v>
      </c>
      <c r="I18">
        <v>130</v>
      </c>
      <c r="J18">
        <v>129</v>
      </c>
      <c r="K18">
        <v>134</v>
      </c>
      <c r="L18">
        <v>127</v>
      </c>
      <c r="M18">
        <v>132</v>
      </c>
      <c r="N18">
        <v>134</v>
      </c>
      <c r="O18">
        <v>131</v>
      </c>
      <c r="P18">
        <v>129</v>
      </c>
      <c r="Q18">
        <v>132</v>
      </c>
      <c r="R18">
        <v>130</v>
      </c>
      <c r="S18">
        <v>129</v>
      </c>
      <c r="T18">
        <v>124</v>
      </c>
      <c r="U18">
        <v>127</v>
      </c>
      <c r="V18">
        <v>123</v>
      </c>
      <c r="W18">
        <v>131</v>
      </c>
      <c r="X18">
        <v>127</v>
      </c>
      <c r="Y18">
        <v>135</v>
      </c>
      <c r="Z18">
        <v>138</v>
      </c>
      <c r="AA18">
        <v>139</v>
      </c>
      <c r="AB18">
        <v>136</v>
      </c>
      <c r="AC18">
        <v>140</v>
      </c>
      <c r="AD18">
        <v>134</v>
      </c>
      <c r="AE18">
        <v>129</v>
      </c>
      <c r="AF18">
        <v>134</v>
      </c>
      <c r="AG18">
        <v>132</v>
      </c>
      <c r="AH18">
        <v>132</v>
      </c>
      <c r="AI18">
        <v>134</v>
      </c>
      <c r="AJ18">
        <v>131</v>
      </c>
      <c r="AL18" s="1">
        <f>MIN(results_length_random_300_0_8[#This Row])</f>
        <v>123</v>
      </c>
      <c r="AM18" s="1">
        <f>MAX(results_length_random_300_0_8[#This Row])</f>
        <v>140</v>
      </c>
    </row>
    <row r="19" spans="1:39" x14ac:dyDescent="0.25">
      <c r="A19">
        <v>129</v>
      </c>
      <c r="B19">
        <v>131</v>
      </c>
      <c r="C19">
        <v>131</v>
      </c>
      <c r="D19">
        <v>130</v>
      </c>
      <c r="E19">
        <v>132</v>
      </c>
      <c r="F19">
        <v>127</v>
      </c>
      <c r="G19">
        <v>123</v>
      </c>
      <c r="H19">
        <v>127</v>
      </c>
      <c r="I19">
        <v>129</v>
      </c>
      <c r="J19">
        <v>127</v>
      </c>
      <c r="K19">
        <v>130</v>
      </c>
      <c r="L19">
        <v>126</v>
      </c>
      <c r="M19">
        <v>131</v>
      </c>
      <c r="N19">
        <v>131</v>
      </c>
      <c r="O19">
        <v>132</v>
      </c>
      <c r="P19">
        <v>131</v>
      </c>
      <c r="Q19">
        <v>131</v>
      </c>
      <c r="R19">
        <v>132</v>
      </c>
      <c r="S19">
        <v>123</v>
      </c>
      <c r="T19">
        <v>124</v>
      </c>
      <c r="U19">
        <v>120</v>
      </c>
      <c r="V19">
        <v>118</v>
      </c>
      <c r="W19">
        <v>128</v>
      </c>
      <c r="X19">
        <v>116</v>
      </c>
      <c r="Y19">
        <v>135</v>
      </c>
      <c r="Z19">
        <v>131</v>
      </c>
      <c r="AA19">
        <v>140</v>
      </c>
      <c r="AB19">
        <v>133</v>
      </c>
      <c r="AC19">
        <v>140</v>
      </c>
      <c r="AD19">
        <v>131</v>
      </c>
      <c r="AE19">
        <v>123</v>
      </c>
      <c r="AF19">
        <v>125</v>
      </c>
      <c r="AG19">
        <v>125</v>
      </c>
      <c r="AH19">
        <v>122</v>
      </c>
      <c r="AI19">
        <v>126</v>
      </c>
      <c r="AJ19">
        <v>121</v>
      </c>
      <c r="AL19" s="1">
        <f>MIN(results_length_random_300_0_8[#This Row])</f>
        <v>116</v>
      </c>
      <c r="AM19" s="1">
        <f>MAX(results_length_random_300_0_8[#This Row])</f>
        <v>140</v>
      </c>
    </row>
    <row r="20" spans="1:39" x14ac:dyDescent="0.25">
      <c r="A20">
        <v>136</v>
      </c>
      <c r="B20">
        <v>135</v>
      </c>
      <c r="C20">
        <v>133</v>
      </c>
      <c r="D20">
        <v>137</v>
      </c>
      <c r="E20">
        <v>137</v>
      </c>
      <c r="F20">
        <v>131</v>
      </c>
      <c r="G20">
        <v>128</v>
      </c>
      <c r="H20">
        <v>126</v>
      </c>
      <c r="I20">
        <v>132</v>
      </c>
      <c r="J20">
        <v>128</v>
      </c>
      <c r="K20">
        <v>134</v>
      </c>
      <c r="L20">
        <v>132</v>
      </c>
      <c r="M20">
        <v>131</v>
      </c>
      <c r="N20">
        <v>133</v>
      </c>
      <c r="O20">
        <v>134</v>
      </c>
      <c r="P20">
        <v>130</v>
      </c>
      <c r="Q20">
        <v>132</v>
      </c>
      <c r="R20">
        <v>130</v>
      </c>
      <c r="S20">
        <v>122</v>
      </c>
      <c r="T20">
        <v>123</v>
      </c>
      <c r="U20">
        <v>124</v>
      </c>
      <c r="V20">
        <v>120</v>
      </c>
      <c r="W20">
        <v>129</v>
      </c>
      <c r="X20">
        <v>121</v>
      </c>
      <c r="Y20">
        <v>135</v>
      </c>
      <c r="Z20">
        <v>135</v>
      </c>
      <c r="AA20">
        <v>139</v>
      </c>
      <c r="AB20">
        <v>131</v>
      </c>
      <c r="AC20">
        <v>139</v>
      </c>
      <c r="AD20">
        <v>132</v>
      </c>
      <c r="AE20">
        <v>123</v>
      </c>
      <c r="AF20">
        <v>127</v>
      </c>
      <c r="AG20">
        <v>127</v>
      </c>
      <c r="AH20">
        <v>123</v>
      </c>
      <c r="AI20">
        <v>123</v>
      </c>
      <c r="AJ20">
        <v>122</v>
      </c>
      <c r="AL20" s="1">
        <f>MIN(results_length_random_300_0_8[#This Row])</f>
        <v>120</v>
      </c>
      <c r="AM20" s="1">
        <f>MAX(results_length_random_300_0_8[#This Row])</f>
        <v>139</v>
      </c>
    </row>
    <row r="21" spans="1:39" x14ac:dyDescent="0.25">
      <c r="A21">
        <v>133</v>
      </c>
      <c r="B21">
        <v>133</v>
      </c>
      <c r="C21">
        <v>133</v>
      </c>
      <c r="D21">
        <v>134</v>
      </c>
      <c r="E21">
        <v>136</v>
      </c>
      <c r="F21">
        <v>131</v>
      </c>
      <c r="G21">
        <v>122</v>
      </c>
      <c r="H21">
        <v>129</v>
      </c>
      <c r="I21">
        <v>127</v>
      </c>
      <c r="J21">
        <v>131</v>
      </c>
      <c r="K21">
        <v>128</v>
      </c>
      <c r="L21">
        <v>124</v>
      </c>
      <c r="M21">
        <v>130</v>
      </c>
      <c r="N21">
        <v>131</v>
      </c>
      <c r="O21">
        <v>132</v>
      </c>
      <c r="P21">
        <v>131</v>
      </c>
      <c r="Q21">
        <v>132</v>
      </c>
      <c r="R21">
        <v>131</v>
      </c>
      <c r="S21">
        <v>124</v>
      </c>
      <c r="T21">
        <v>126</v>
      </c>
      <c r="U21">
        <v>124</v>
      </c>
      <c r="V21">
        <v>123</v>
      </c>
      <c r="W21">
        <v>129</v>
      </c>
      <c r="X21">
        <v>120</v>
      </c>
      <c r="Y21">
        <v>137</v>
      </c>
      <c r="Z21">
        <v>133</v>
      </c>
      <c r="AA21">
        <v>140</v>
      </c>
      <c r="AB21">
        <v>133</v>
      </c>
      <c r="AC21">
        <v>137</v>
      </c>
      <c r="AD21">
        <v>133</v>
      </c>
      <c r="AE21">
        <v>128</v>
      </c>
      <c r="AF21">
        <v>124</v>
      </c>
      <c r="AG21">
        <v>124</v>
      </c>
      <c r="AH21">
        <v>123</v>
      </c>
      <c r="AI21">
        <v>125</v>
      </c>
      <c r="AJ21">
        <v>124</v>
      </c>
      <c r="AL21" s="1">
        <f>MIN(results_length_random_300_0_8[#This Row])</f>
        <v>120</v>
      </c>
      <c r="AM21" s="1">
        <f>MAX(results_length_random_300_0_8[#This Row])</f>
        <v>140</v>
      </c>
    </row>
    <row r="23" spans="1:39" x14ac:dyDescent="0.25">
      <c r="A23">
        <f>AVERAGE(results_length_random_300_0_8[s - s])</f>
        <v>134.4</v>
      </c>
      <c r="B23">
        <f>AVERAGE(results_length_random_300_0_8[s - r])</f>
        <v>134.30000000000001</v>
      </c>
      <c r="C23">
        <f>AVERAGE(results_length_random_300_0_8[s - i])</f>
        <v>133.9</v>
      </c>
      <c r="D23">
        <f>AVERAGE(results_length_random_300_0_8[s - ri])</f>
        <v>134.35</v>
      </c>
      <c r="E23">
        <f>AVERAGE(results_length_random_300_0_8[s - o])</f>
        <v>136.69999999999999</v>
      </c>
      <c r="F23">
        <f>AVERAGE(results_length_random_300_0_8[s - ro])</f>
        <v>131.65</v>
      </c>
      <c r="G23">
        <f>AVERAGE(results_length_random_300_0_8[r - s])</f>
        <v>128.44999999999999</v>
      </c>
      <c r="H23">
        <f>AVERAGE(results_length_random_300_0_8[r - r])</f>
        <v>129.25</v>
      </c>
      <c r="I23">
        <f>AVERAGE(results_length_random_300_0_8[r - i])</f>
        <v>130.75</v>
      </c>
      <c r="J23">
        <f>AVERAGE(results_length_random_300_0_8[r - ri])</f>
        <v>127.75</v>
      </c>
      <c r="K23">
        <f>AVERAGE(results_length_random_300_0_8[r - o])</f>
        <v>131.19999999999999</v>
      </c>
      <c r="L23">
        <f>AVERAGE(results_length_random_300_0_8[r - ro])</f>
        <v>125.7</v>
      </c>
      <c r="M23">
        <f>AVERAGE(results_length_random_300_0_8[i - s])</f>
        <v>132.4</v>
      </c>
      <c r="N23">
        <f>AVERAGE(results_length_random_300_0_8[i - r])</f>
        <v>132.80000000000001</v>
      </c>
      <c r="O23">
        <f>AVERAGE(results_length_random_300_0_8[i - i])</f>
        <v>133.35</v>
      </c>
      <c r="P23">
        <f>AVERAGE(results_length_random_300_0_8[i - ri])</f>
        <v>131.75</v>
      </c>
      <c r="Q23">
        <f>AVERAGE(results_length_random_300_0_8[i - o])</f>
        <v>133.85</v>
      </c>
      <c r="R23">
        <f>AVERAGE(results_length_random_300_0_8[i - ro])</f>
        <v>131.44999999999999</v>
      </c>
      <c r="S23">
        <f>AVERAGE(results_length_random_300_0_8[ri - s])</f>
        <v>124.55</v>
      </c>
      <c r="T23">
        <f>AVERAGE(results_length_random_300_0_8[ri - r])</f>
        <v>125.5</v>
      </c>
      <c r="U23">
        <f>AVERAGE(results_length_random_300_0_8[ri - i])</f>
        <v>125.2</v>
      </c>
      <c r="V23">
        <f>AVERAGE(results_length_random_300_0_8[ri - ri])</f>
        <v>123.15</v>
      </c>
      <c r="W23">
        <f>AVERAGE(results_length_random_300_0_8[ri - o])</f>
        <v>129.69999999999999</v>
      </c>
      <c r="X23">
        <f>AVERAGE(results_length_random_300_0_8[ri - ro])</f>
        <v>120.05</v>
      </c>
      <c r="Y23">
        <f>AVERAGE(results_length_random_300_0_8[o - s])</f>
        <v>134.4</v>
      </c>
      <c r="Z23">
        <f>AVERAGE(results_length_random_300_0_8[o - r])</f>
        <v>136.1</v>
      </c>
      <c r="AA23">
        <f>AVERAGE(results_length_random_300_0_8[o - i])</f>
        <v>137.85</v>
      </c>
      <c r="AB23">
        <f>AVERAGE(results_length_random_300_0_8[o - ri])</f>
        <v>132.80000000000001</v>
      </c>
      <c r="AC23">
        <f>AVERAGE(results_length_random_300_0_8[o - o])</f>
        <v>137.94999999999999</v>
      </c>
      <c r="AD23">
        <f>AVERAGE(results_length_random_300_0_8[o - ro])</f>
        <v>132.35</v>
      </c>
      <c r="AE23">
        <f>AVERAGE(results_length_random_300_0_8[ro - s])</f>
        <v>126.45</v>
      </c>
      <c r="AF23">
        <f>AVERAGE(results_length_random_300_0_8[ro - r])</f>
        <v>127</v>
      </c>
      <c r="AG23">
        <f>AVERAGE(results_length_random_300_0_8[ro - i])</f>
        <v>127.4</v>
      </c>
      <c r="AH23">
        <f>AVERAGE(results_length_random_300_0_8[ro - ri])</f>
        <v>126.1</v>
      </c>
      <c r="AI23">
        <f>AVERAGE(results_length_random_300_0_8[ro - o])</f>
        <v>128.65</v>
      </c>
      <c r="AJ23">
        <f>AVERAGE(results_length_random_300_0_8[ro - ro])</f>
        <v>124.8</v>
      </c>
      <c r="AK23" s="4" t="s">
        <v>38</v>
      </c>
      <c r="AL23" s="3">
        <f>MIN(A23:AJ23)</f>
        <v>120.05</v>
      </c>
      <c r="AM23" s="3">
        <f>MAX(A23:AJ23)</f>
        <v>137.94999999999999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1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1</v>
      </c>
      <c r="AA25">
        <f t="shared" si="0"/>
        <v>0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1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1</v>
      </c>
      <c r="AB27">
        <f t="shared" si="2"/>
        <v>0</v>
      </c>
      <c r="AC27">
        <f t="shared" si="2"/>
        <v>1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1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1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1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1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1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1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1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1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1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1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1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1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1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1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1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1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1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1</v>
      </c>
      <c r="AB43">
        <f t="shared" si="18"/>
        <v>0</v>
      </c>
      <c r="AC43">
        <f t="shared" si="18"/>
        <v>1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1</v>
      </c>
      <c r="AB44">
        <f t="shared" si="19"/>
        <v>0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1</v>
      </c>
      <c r="B46" s="2">
        <f t="shared" ref="B46:AJ46" si="20">SUM(B25:B44)</f>
        <v>0</v>
      </c>
      <c r="C46" s="2">
        <f t="shared" si="20"/>
        <v>0</v>
      </c>
      <c r="D46" s="2">
        <f t="shared" si="20"/>
        <v>0</v>
      </c>
      <c r="E46" s="2">
        <f t="shared" si="20"/>
        <v>7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0</v>
      </c>
      <c r="N46" s="2">
        <f t="shared" si="20"/>
        <v>0</v>
      </c>
      <c r="O46" s="2">
        <f t="shared" si="20"/>
        <v>1</v>
      </c>
      <c r="P46" s="2">
        <f t="shared" si="20"/>
        <v>0</v>
      </c>
      <c r="Q46" s="2">
        <f t="shared" si="20"/>
        <v>0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1</v>
      </c>
      <c r="Z46" s="2">
        <f t="shared" si="20"/>
        <v>2</v>
      </c>
      <c r="AA46" s="2">
        <f t="shared" si="20"/>
        <v>8</v>
      </c>
      <c r="AB46" s="2">
        <f t="shared" si="20"/>
        <v>0</v>
      </c>
      <c r="AC46" s="2">
        <f t="shared" si="20"/>
        <v>8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A W V r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A B Z W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V r U d C K 8 T P 8 A Q A A u R U A A B M A H A B G b 3 J t d W x h c y 9 T Z W N 0 a W 9 u M S 5 t I K I Y A C i g F A A A A A A A A A A A A A A A A A A A A A A A A A A A A O 3 U Q W v b M B Q H 8 H s g 3 0 G 4 l w R c k 6 Z d K C s + Z E n G N s b S J e 6 p H k a x X 9 N X Z C k 8 K Y G s 9 L t P I Y X u o A e 7 D E q Q L 5 a e J f H z M / 5 b q B 0 a L Z b H + 8 V N t 9 P t 2 E d J 0 I i z h M B u l b O V A r 1 2 j x V J 3 Z i 2 u h w M q o E Y J i I X C l y 3 I / w 1 J 1 y D 9 p W J 3 W V T U 2 9 b 0 K 7 3 G R V k E 6 O d n 9 h e M v l Y 3 l k g W z 6 p m k w 5 1 z A l 3 I E 4 F 3 f a 3 8 l i I x v R g P g u x Q L N k y w n 4 8 X t r B i L 6 U w U i / G n 8 b d 5 a R 1 J B 2 s E W 0 l a o Z / R v m p 2 D w i q K V / B 5 0 d w y f r 5 J 9 U g G 2 a 1 3 S X 9 9 H 4 K C l t 0 Q H l y k 6 R i Y t S 2 1 T a / H K V i p m v T o F 7 n F 8 M P w 1 T 8 3 B o H S 7 d X k L 8 N s x 9 G w 6 9 + e u z Q W e L 3 y B X 8 l o 2 x Y k O m N T v 0 w 0 M b C 7 n y y 2 8 P N Q d f Q D a + F 7 1 j S 1 N x / 1 o f K 7 W s p Z J k c 0 f b v w 8 u c G N E L d s V + r P f z i v 8 W 9 k H Q + 0 R X u w 3 Y H s s I 3 1 + T q z / F H 4 k v m o 3 u s o O G 1 5 S c S x T u I z M a q Z u m O W B O o U t F L Z Q 2 E K M h c I W Y i w Y t m D Y g m E L M h Y M W 5 D r C 4 M h R k M M h z g P M S D i R C Y M M m G P C X M M o z F h j O G 6 w 2 C I 0 R D D I c 5 D D I h C o p d + t 4 M 6 / J v + e 9 J e n W z S X s W k j U k b k z Y m 7 T t J 2 t H J J u 0 o J m 1 M 2 p i 0 M W n f S d J e n 2 z S X s e k j U k b k z Y m 7 f 9 N 2 j 9 Q S w E C L Q A U A A I A C A A B Z W t R 8 k v 2 y K Y A A A D 4 A A A A E g A A A A A A A A A A A A A A A A A A A A A A Q 2 9 u Z m l n L 1 B h Y 2 t h Z 2 U u e G 1 s U E s B A i 0 A F A A C A A g A A W V r U Q / K 6 a u k A A A A 6 Q A A A B M A A A A A A A A A A A A A A A A A 8 g A A A F t D b 2 5 0 Z W 5 0 X 1 R 5 c G V z X S 5 4 b W x Q S w E C L Q A U A A I A C A A B Z W t R 0 I r x M / w B A A C 5 F Q A A E w A A A A A A A A A A A A A A A A D j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f Q A A A A A A A M d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M w M F 8 w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b G V u Z 3 R o X 3 J h b m R v b V 8 z M D B f M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E 3 O j M 3 O j I z L j A 4 O D c 1 O D d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3 M g L S B z J n F 1 b 3 Q 7 L C Z x d W 9 0 O 3 M g L S B y J n F 1 b 3 Q 7 L C Z x d W 9 0 O 3 M g L S B p J n F 1 b 3 Q 7 L C Z x d W 9 0 O 3 M g L S B y a S Z x d W 9 0 O y w m c X V v d D t z I C 0 g b y Z x d W 9 0 O y w m c X V v d D t z I C 0 g c m 8 m c X V v d D s s J n F 1 b 3 Q 7 c i A t I H M m c X V v d D s s J n F 1 b 3 Q 7 c i A t I H I m c X V v d D s s J n F 1 b 3 Q 7 c i A t I G k m c X V v d D s s J n F 1 b 3 Q 7 c i A t I H J p J n F 1 b 3 Q 7 L C Z x d W 9 0 O 3 I g L S B v J n F 1 b 3 Q 7 L C Z x d W 9 0 O 3 I g L S B y b y Z x d W 9 0 O y w m c X V v d D t p I C 0 g c y Z x d W 9 0 O y w m c X V v d D t p I C 0 g c i Z x d W 9 0 O y w m c X V v d D t p I C 0 g a S Z x d W 9 0 O y w m c X V v d D t p I C 0 g c m k m c X V v d D s s J n F 1 b 3 Q 7 a S A t I G 8 m c X V v d D s s J n F 1 b 3 Q 7 a S A t I H J v J n F 1 b 3 Q 7 L C Z x d W 9 0 O 3 J p I C 0 g c y Z x d W 9 0 O y w m c X V v d D t y a S A t I H I m c X V v d D s s J n F 1 b 3 Q 7 c m k g L S B p J n F 1 b 3 Q 7 L C Z x d W 9 0 O 3 J p I C 0 g c m k m c X V v d D s s J n F 1 b 3 Q 7 c m k g L S B v J n F 1 b 3 Q 7 L C Z x d W 9 0 O 3 J p I C 0 g c m 8 m c X V v d D s s J n F 1 b 3 Q 7 b y A t I H M m c X V v d D s s J n F 1 b 3 Q 7 b y A t I H I m c X V v d D s s J n F 1 b 3 Q 7 b y A t I G k m c X V v d D s s J n F 1 b 3 Q 7 b y A t I H J p J n F 1 b 3 Q 7 L C Z x d W 9 0 O 2 8 g L S B v J n F 1 b 3 Q 7 L C Z x d W 9 0 O 2 8 g L S B y b y Z x d W 9 0 O y w m c X V v d D t y b y A t I H M m c X V v d D s s J n F 1 b 3 Q 7 c m 8 g L S B y J n F 1 b 3 Q 7 L C Z x d W 9 0 O 3 J v I C 0 g a S Z x d W 9 0 O y w m c X V v d D t y b y A t I H J p J n F 1 b 3 Q 7 L C Z x d W 9 0 O 3 J v I C 0 g b y Z x d W 9 0 O y w m c X V v d D t y b y A t I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V u Z 3 R o X 3 J h b m R v b V 8 z M D B f M C A y L 1 R p c G 8 g Y 2 F t Y m l h Z G 8 u e 3 M g L S B z L D B 9 J n F 1 b 3 Q 7 L C Z x d W 9 0 O 1 N l Y 3 R p b 2 4 x L 3 J l c 3 V s d H N f b G V u Z 3 R o X 3 J h b m R v b V 8 z M D B f M C A y L 1 R p c G 8 g Y 2 F t Y m l h Z G 8 u e 3 M g L S B y L D F 9 J n F 1 b 3 Q 7 L C Z x d W 9 0 O 1 N l Y 3 R p b 2 4 x L 3 J l c 3 V s d H N f b G V u Z 3 R o X 3 J h b m R v b V 8 z M D B f M C A y L 1 R p c G 8 g Y 2 F t Y m l h Z G 8 u e 3 M g L S B p L D J 9 J n F 1 b 3 Q 7 L C Z x d W 9 0 O 1 N l Y 3 R p b 2 4 x L 3 J l c 3 V s d H N f b G V u Z 3 R o X 3 J h b m R v b V 8 z M D B f M C A y L 1 R p c G 8 g Y 2 F t Y m l h Z G 8 u e 3 M g L S B y a S w z f S Z x d W 9 0 O y w m c X V v d D t T Z W N 0 a W 9 u M S 9 y Z X N 1 b H R z X 2 x l b m d 0 a F 9 y Y W 5 k b 2 1 f M z A w X z A g M i 9 U a X B v I G N h b W J p Y W R v L n t z I C 0 g b y w 0 f S Z x d W 9 0 O y w m c X V v d D t T Z W N 0 a W 9 u M S 9 y Z X N 1 b H R z X 2 x l b m d 0 a F 9 y Y W 5 k b 2 1 f M z A w X z A g M i 9 U a X B v I G N h b W J p Y W R v L n t z I C 0 g c m 8 s N X 0 m c X V v d D s s J n F 1 b 3 Q 7 U 2 V j d G l v b j E v c m V z d W x 0 c 1 9 s Z W 5 n d G h f c m F u Z G 9 t X z M w M F 8 w I D I v V G l w b y B j Y W 1 i a W F k b y 5 7 c i A t I H M s N n 0 m c X V v d D s s J n F 1 b 3 Q 7 U 2 V j d G l v b j E v c m V z d W x 0 c 1 9 s Z W 5 n d G h f c m F u Z G 9 t X z M w M F 8 w I D I v V G l w b y B j Y W 1 i a W F k b y 5 7 c i A t I H I s N 3 0 m c X V v d D s s J n F 1 b 3 Q 7 U 2 V j d G l v b j E v c m V z d W x 0 c 1 9 s Z W 5 n d G h f c m F u Z G 9 t X z M w M F 8 w I D I v V G l w b y B j Y W 1 i a W F k b y 5 7 c i A t I G k s O H 0 m c X V v d D s s J n F 1 b 3 Q 7 U 2 V j d G l v b j E v c m V z d W x 0 c 1 9 s Z W 5 n d G h f c m F u Z G 9 t X z M w M F 8 w I D I v V G l w b y B j Y W 1 i a W F k b y 5 7 c i A t I H J p L D l 9 J n F 1 b 3 Q 7 L C Z x d W 9 0 O 1 N l Y 3 R p b 2 4 x L 3 J l c 3 V s d H N f b G V u Z 3 R o X 3 J h b m R v b V 8 z M D B f M C A y L 1 R p c G 8 g Y 2 F t Y m l h Z G 8 u e 3 I g L S B v L D E w f S Z x d W 9 0 O y w m c X V v d D t T Z W N 0 a W 9 u M S 9 y Z X N 1 b H R z X 2 x l b m d 0 a F 9 y Y W 5 k b 2 1 f M z A w X z A g M i 9 U a X B v I G N h b W J p Y W R v L n t y I C 0 g c m 8 s M T F 9 J n F 1 b 3 Q 7 L C Z x d W 9 0 O 1 N l Y 3 R p b 2 4 x L 3 J l c 3 V s d H N f b G V u Z 3 R o X 3 J h b m R v b V 8 z M D B f M C A y L 1 R p c G 8 g Y 2 F t Y m l h Z G 8 u e 2 k g L S B z L D E y f S Z x d W 9 0 O y w m c X V v d D t T Z W N 0 a W 9 u M S 9 y Z X N 1 b H R z X 2 x l b m d 0 a F 9 y Y W 5 k b 2 1 f M z A w X z A g M i 9 U a X B v I G N h b W J p Y W R v L n t p I C 0 g c i w x M 3 0 m c X V v d D s s J n F 1 b 3 Q 7 U 2 V j d G l v b j E v c m V z d W x 0 c 1 9 s Z W 5 n d G h f c m F u Z G 9 t X z M w M F 8 w I D I v V G l w b y B j Y W 1 i a W F k b y 5 7 a S A t I G k s M T R 9 J n F 1 b 3 Q 7 L C Z x d W 9 0 O 1 N l Y 3 R p b 2 4 x L 3 J l c 3 V s d H N f b G V u Z 3 R o X 3 J h b m R v b V 8 z M D B f M C A y L 1 R p c G 8 g Y 2 F t Y m l h Z G 8 u e 2 k g L S B y a S w x N X 0 m c X V v d D s s J n F 1 b 3 Q 7 U 2 V j d G l v b j E v c m V z d W x 0 c 1 9 s Z W 5 n d G h f c m F u Z G 9 t X z M w M F 8 w I D I v V G l w b y B j Y W 1 i a W F k b y 5 7 a S A t I G 8 s M T Z 9 J n F 1 b 3 Q 7 L C Z x d W 9 0 O 1 N l Y 3 R p b 2 4 x L 3 J l c 3 V s d H N f b G V u Z 3 R o X 3 J h b m R v b V 8 z M D B f M C A y L 1 R p c G 8 g Y 2 F t Y m l h Z G 8 u e 2 k g L S B y b y w x N 3 0 m c X V v d D s s J n F 1 b 3 Q 7 U 2 V j d G l v b j E v c m V z d W x 0 c 1 9 s Z W 5 n d G h f c m F u Z G 9 t X z M w M F 8 w I D I v V G l w b y B j Y W 1 i a W F k b y 5 7 c m k g L S B z L D E 4 f S Z x d W 9 0 O y w m c X V v d D t T Z W N 0 a W 9 u M S 9 y Z X N 1 b H R z X 2 x l b m d 0 a F 9 y Y W 5 k b 2 1 f M z A w X z A g M i 9 U a X B v I G N h b W J p Y W R v L n t y a S A t I H I s M T l 9 J n F 1 b 3 Q 7 L C Z x d W 9 0 O 1 N l Y 3 R p b 2 4 x L 3 J l c 3 V s d H N f b G V u Z 3 R o X 3 J h b m R v b V 8 z M D B f M C A y L 1 R p c G 8 g Y 2 F t Y m l h Z G 8 u e 3 J p I C 0 g a S w y M H 0 m c X V v d D s s J n F 1 b 3 Q 7 U 2 V j d G l v b j E v c m V z d W x 0 c 1 9 s Z W 5 n d G h f c m F u Z G 9 t X z M w M F 8 w I D I v V G l w b y B j Y W 1 i a W F k b y 5 7 c m k g L S B y a S w y M X 0 m c X V v d D s s J n F 1 b 3 Q 7 U 2 V j d G l v b j E v c m V z d W x 0 c 1 9 s Z W 5 n d G h f c m F u Z G 9 t X z M w M F 8 w I D I v V G l w b y B j Y W 1 i a W F k b y 5 7 c m k g L S B v L D I y f S Z x d W 9 0 O y w m c X V v d D t T Z W N 0 a W 9 u M S 9 y Z X N 1 b H R z X 2 x l b m d 0 a F 9 y Y W 5 k b 2 1 f M z A w X z A g M i 9 U a X B v I G N h b W J p Y W R v L n t y a S A t I H J v L D I z f S Z x d W 9 0 O y w m c X V v d D t T Z W N 0 a W 9 u M S 9 y Z X N 1 b H R z X 2 x l b m d 0 a F 9 y Y W 5 k b 2 1 f M z A w X z A g M i 9 U a X B v I G N h b W J p Y W R v L n t v I C 0 g c y w y N H 0 m c X V v d D s s J n F 1 b 3 Q 7 U 2 V j d G l v b j E v c m V z d W x 0 c 1 9 s Z W 5 n d G h f c m F u Z G 9 t X z M w M F 8 w I D I v V G l w b y B j Y W 1 i a W F k b y 5 7 b y A t I H I s M j V 9 J n F 1 b 3 Q 7 L C Z x d W 9 0 O 1 N l Y 3 R p b 2 4 x L 3 J l c 3 V s d H N f b G V u Z 3 R o X 3 J h b m R v b V 8 z M D B f M C A y L 1 R p c G 8 g Y 2 F t Y m l h Z G 8 u e 2 8 g L S B p L D I 2 f S Z x d W 9 0 O y w m c X V v d D t T Z W N 0 a W 9 u M S 9 y Z X N 1 b H R z X 2 x l b m d 0 a F 9 y Y W 5 k b 2 1 f M z A w X z A g M i 9 U a X B v I G N h b W J p Y W R v L n t v I C 0 g c m k s M j d 9 J n F 1 b 3 Q 7 L C Z x d W 9 0 O 1 N l Y 3 R p b 2 4 x L 3 J l c 3 V s d H N f b G V u Z 3 R o X 3 J h b m R v b V 8 z M D B f M C A y L 1 R p c G 8 g Y 2 F t Y m l h Z G 8 u e 2 8 g L S B v L D I 4 f S Z x d W 9 0 O y w m c X V v d D t T Z W N 0 a W 9 u M S 9 y Z X N 1 b H R z X 2 x l b m d 0 a F 9 y Y W 5 k b 2 1 f M z A w X z A g M i 9 U a X B v I G N h b W J p Y W R v L n t v I C 0 g c m 8 s M j l 9 J n F 1 b 3 Q 7 L C Z x d W 9 0 O 1 N l Y 3 R p b 2 4 x L 3 J l c 3 V s d H N f b G V u Z 3 R o X 3 J h b m R v b V 8 z M D B f M C A y L 1 R p c G 8 g Y 2 F t Y m l h Z G 8 u e 3 J v I C 0 g c y w z M H 0 m c X V v d D s s J n F 1 b 3 Q 7 U 2 V j d G l v b j E v c m V z d W x 0 c 1 9 s Z W 5 n d G h f c m F u Z G 9 t X z M w M F 8 w I D I v V G l w b y B j Y W 1 i a W F k b y 5 7 c m 8 g L S B y L D M x f S Z x d W 9 0 O y w m c X V v d D t T Z W N 0 a W 9 u M S 9 y Z X N 1 b H R z X 2 x l b m d 0 a F 9 y Y W 5 k b 2 1 f M z A w X z A g M i 9 U a X B v I G N h b W J p Y W R v L n t y b y A t I G k s M z J 9 J n F 1 b 3 Q 7 L C Z x d W 9 0 O 1 N l Y 3 R p b 2 4 x L 3 J l c 3 V s d H N f b G V u Z 3 R o X 3 J h b m R v b V 8 z M D B f M C A y L 1 R p c G 8 g Y 2 F t Y m l h Z G 8 u e 3 J v I C 0 g c m k s M z N 9 J n F 1 b 3 Q 7 L C Z x d W 9 0 O 1 N l Y 3 R p b 2 4 x L 3 J l c 3 V s d H N f b G V u Z 3 R o X 3 J h b m R v b V 8 z M D B f M C A y L 1 R p c G 8 g Y 2 F t Y m l h Z G 8 u e 3 J v I C 0 g b y w z N H 0 m c X V v d D s s J n F 1 b 3 Q 7 U 2 V j d G l v b j E v c m V z d W x 0 c 1 9 s Z W 5 n d G h f c m F u Z G 9 t X z M w M F 8 w I D I v V G l w b y B j Y W 1 i a W F k b y 5 7 c m 8 g L S B y b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J l c 3 V s d H N f b G V u Z 3 R o X 3 J h b m R v b V 8 z M D B f M C A y L 1 R p c G 8 g Y 2 F t Y m l h Z G 8 u e 3 M g L S B z L D B 9 J n F 1 b 3 Q 7 L C Z x d W 9 0 O 1 N l Y 3 R p b 2 4 x L 3 J l c 3 V s d H N f b G V u Z 3 R o X 3 J h b m R v b V 8 z M D B f M C A y L 1 R p c G 8 g Y 2 F t Y m l h Z G 8 u e 3 M g L S B y L D F 9 J n F 1 b 3 Q 7 L C Z x d W 9 0 O 1 N l Y 3 R p b 2 4 x L 3 J l c 3 V s d H N f b G V u Z 3 R o X 3 J h b m R v b V 8 z M D B f M C A y L 1 R p c G 8 g Y 2 F t Y m l h Z G 8 u e 3 M g L S B p L D J 9 J n F 1 b 3 Q 7 L C Z x d W 9 0 O 1 N l Y 3 R p b 2 4 x L 3 J l c 3 V s d H N f b G V u Z 3 R o X 3 J h b m R v b V 8 z M D B f M C A y L 1 R p c G 8 g Y 2 F t Y m l h Z G 8 u e 3 M g L S B y a S w z f S Z x d W 9 0 O y w m c X V v d D t T Z W N 0 a W 9 u M S 9 y Z X N 1 b H R z X 2 x l b m d 0 a F 9 y Y W 5 k b 2 1 f M z A w X z A g M i 9 U a X B v I G N h b W J p Y W R v L n t z I C 0 g b y w 0 f S Z x d W 9 0 O y w m c X V v d D t T Z W N 0 a W 9 u M S 9 y Z X N 1 b H R z X 2 x l b m d 0 a F 9 y Y W 5 k b 2 1 f M z A w X z A g M i 9 U a X B v I G N h b W J p Y W R v L n t z I C 0 g c m 8 s N X 0 m c X V v d D s s J n F 1 b 3 Q 7 U 2 V j d G l v b j E v c m V z d W x 0 c 1 9 s Z W 5 n d G h f c m F u Z G 9 t X z M w M F 8 w I D I v V G l w b y B j Y W 1 i a W F k b y 5 7 c i A t I H M s N n 0 m c X V v d D s s J n F 1 b 3 Q 7 U 2 V j d G l v b j E v c m V z d W x 0 c 1 9 s Z W 5 n d G h f c m F u Z G 9 t X z M w M F 8 w I D I v V G l w b y B j Y W 1 i a W F k b y 5 7 c i A t I H I s N 3 0 m c X V v d D s s J n F 1 b 3 Q 7 U 2 V j d G l v b j E v c m V z d W x 0 c 1 9 s Z W 5 n d G h f c m F u Z G 9 t X z M w M F 8 w I D I v V G l w b y B j Y W 1 i a W F k b y 5 7 c i A t I G k s O H 0 m c X V v d D s s J n F 1 b 3 Q 7 U 2 V j d G l v b j E v c m V z d W x 0 c 1 9 s Z W 5 n d G h f c m F u Z G 9 t X z M w M F 8 w I D I v V G l w b y B j Y W 1 i a W F k b y 5 7 c i A t I H J p L D l 9 J n F 1 b 3 Q 7 L C Z x d W 9 0 O 1 N l Y 3 R p b 2 4 x L 3 J l c 3 V s d H N f b G V u Z 3 R o X 3 J h b m R v b V 8 z M D B f M C A y L 1 R p c G 8 g Y 2 F t Y m l h Z G 8 u e 3 I g L S B v L D E w f S Z x d W 9 0 O y w m c X V v d D t T Z W N 0 a W 9 u M S 9 y Z X N 1 b H R z X 2 x l b m d 0 a F 9 y Y W 5 k b 2 1 f M z A w X z A g M i 9 U a X B v I G N h b W J p Y W R v L n t y I C 0 g c m 8 s M T F 9 J n F 1 b 3 Q 7 L C Z x d W 9 0 O 1 N l Y 3 R p b 2 4 x L 3 J l c 3 V s d H N f b G V u Z 3 R o X 3 J h b m R v b V 8 z M D B f M C A y L 1 R p c G 8 g Y 2 F t Y m l h Z G 8 u e 2 k g L S B z L D E y f S Z x d W 9 0 O y w m c X V v d D t T Z W N 0 a W 9 u M S 9 y Z X N 1 b H R z X 2 x l b m d 0 a F 9 y Y W 5 k b 2 1 f M z A w X z A g M i 9 U a X B v I G N h b W J p Y W R v L n t p I C 0 g c i w x M 3 0 m c X V v d D s s J n F 1 b 3 Q 7 U 2 V j d G l v b j E v c m V z d W x 0 c 1 9 s Z W 5 n d G h f c m F u Z G 9 t X z M w M F 8 w I D I v V G l w b y B j Y W 1 i a W F k b y 5 7 a S A t I G k s M T R 9 J n F 1 b 3 Q 7 L C Z x d W 9 0 O 1 N l Y 3 R p b 2 4 x L 3 J l c 3 V s d H N f b G V u Z 3 R o X 3 J h b m R v b V 8 z M D B f M C A y L 1 R p c G 8 g Y 2 F t Y m l h Z G 8 u e 2 k g L S B y a S w x N X 0 m c X V v d D s s J n F 1 b 3 Q 7 U 2 V j d G l v b j E v c m V z d W x 0 c 1 9 s Z W 5 n d G h f c m F u Z G 9 t X z M w M F 8 w I D I v V G l w b y B j Y W 1 i a W F k b y 5 7 a S A t I G 8 s M T Z 9 J n F 1 b 3 Q 7 L C Z x d W 9 0 O 1 N l Y 3 R p b 2 4 x L 3 J l c 3 V s d H N f b G V u Z 3 R o X 3 J h b m R v b V 8 z M D B f M C A y L 1 R p c G 8 g Y 2 F t Y m l h Z G 8 u e 2 k g L S B y b y w x N 3 0 m c X V v d D s s J n F 1 b 3 Q 7 U 2 V j d G l v b j E v c m V z d W x 0 c 1 9 s Z W 5 n d G h f c m F u Z G 9 t X z M w M F 8 w I D I v V G l w b y B j Y W 1 i a W F k b y 5 7 c m k g L S B z L D E 4 f S Z x d W 9 0 O y w m c X V v d D t T Z W N 0 a W 9 u M S 9 y Z X N 1 b H R z X 2 x l b m d 0 a F 9 y Y W 5 k b 2 1 f M z A w X z A g M i 9 U a X B v I G N h b W J p Y W R v L n t y a S A t I H I s M T l 9 J n F 1 b 3 Q 7 L C Z x d W 9 0 O 1 N l Y 3 R p b 2 4 x L 3 J l c 3 V s d H N f b G V u Z 3 R o X 3 J h b m R v b V 8 z M D B f M C A y L 1 R p c G 8 g Y 2 F t Y m l h Z G 8 u e 3 J p I C 0 g a S w y M H 0 m c X V v d D s s J n F 1 b 3 Q 7 U 2 V j d G l v b j E v c m V z d W x 0 c 1 9 s Z W 5 n d G h f c m F u Z G 9 t X z M w M F 8 w I D I v V G l w b y B j Y W 1 i a W F k b y 5 7 c m k g L S B y a S w y M X 0 m c X V v d D s s J n F 1 b 3 Q 7 U 2 V j d G l v b j E v c m V z d W x 0 c 1 9 s Z W 5 n d G h f c m F u Z G 9 t X z M w M F 8 w I D I v V G l w b y B j Y W 1 i a W F k b y 5 7 c m k g L S B v L D I y f S Z x d W 9 0 O y w m c X V v d D t T Z W N 0 a W 9 u M S 9 y Z X N 1 b H R z X 2 x l b m d 0 a F 9 y Y W 5 k b 2 1 f M z A w X z A g M i 9 U a X B v I G N h b W J p Y W R v L n t y a S A t I H J v L D I z f S Z x d W 9 0 O y w m c X V v d D t T Z W N 0 a W 9 u M S 9 y Z X N 1 b H R z X 2 x l b m d 0 a F 9 y Y W 5 k b 2 1 f M z A w X z A g M i 9 U a X B v I G N h b W J p Y W R v L n t v I C 0 g c y w y N H 0 m c X V v d D s s J n F 1 b 3 Q 7 U 2 V j d G l v b j E v c m V z d W x 0 c 1 9 s Z W 5 n d G h f c m F u Z G 9 t X z M w M F 8 w I D I v V G l w b y B j Y W 1 i a W F k b y 5 7 b y A t I H I s M j V 9 J n F 1 b 3 Q 7 L C Z x d W 9 0 O 1 N l Y 3 R p b 2 4 x L 3 J l c 3 V s d H N f b G V u Z 3 R o X 3 J h b m R v b V 8 z M D B f M C A y L 1 R p c G 8 g Y 2 F t Y m l h Z G 8 u e 2 8 g L S B p L D I 2 f S Z x d W 9 0 O y w m c X V v d D t T Z W N 0 a W 9 u M S 9 y Z X N 1 b H R z X 2 x l b m d 0 a F 9 y Y W 5 k b 2 1 f M z A w X z A g M i 9 U a X B v I G N h b W J p Y W R v L n t v I C 0 g c m k s M j d 9 J n F 1 b 3 Q 7 L C Z x d W 9 0 O 1 N l Y 3 R p b 2 4 x L 3 J l c 3 V s d H N f b G V u Z 3 R o X 3 J h b m R v b V 8 z M D B f M C A y L 1 R p c G 8 g Y 2 F t Y m l h Z G 8 u e 2 8 g L S B v L D I 4 f S Z x d W 9 0 O y w m c X V v d D t T Z W N 0 a W 9 u M S 9 y Z X N 1 b H R z X 2 x l b m d 0 a F 9 y Y W 5 k b 2 1 f M z A w X z A g M i 9 U a X B v I G N h b W J p Y W R v L n t v I C 0 g c m 8 s M j l 9 J n F 1 b 3 Q 7 L C Z x d W 9 0 O 1 N l Y 3 R p b 2 4 x L 3 J l c 3 V s d H N f b G V u Z 3 R o X 3 J h b m R v b V 8 z M D B f M C A y L 1 R p c G 8 g Y 2 F t Y m l h Z G 8 u e 3 J v I C 0 g c y w z M H 0 m c X V v d D s s J n F 1 b 3 Q 7 U 2 V j d G l v b j E v c m V z d W x 0 c 1 9 s Z W 5 n d G h f c m F u Z G 9 t X z M w M F 8 w I D I v V G l w b y B j Y W 1 i a W F k b y 5 7 c m 8 g L S B y L D M x f S Z x d W 9 0 O y w m c X V v d D t T Z W N 0 a W 9 u M S 9 y Z X N 1 b H R z X 2 x l b m d 0 a F 9 y Y W 5 k b 2 1 f M z A w X z A g M i 9 U a X B v I G N h b W J p Y W R v L n t y b y A t I G k s M z J 9 J n F 1 b 3 Q 7 L C Z x d W 9 0 O 1 N l Y 3 R p b 2 4 x L 3 J l c 3 V s d H N f b G V u Z 3 R o X 3 J h b m R v b V 8 z M D B f M C A y L 1 R p c G 8 g Y 2 F t Y m l h Z G 8 u e 3 J v I C 0 g c m k s M z N 9 J n F 1 b 3 Q 7 L C Z x d W 9 0 O 1 N l Y 3 R p b 2 4 x L 3 J l c 3 V s d H N f b G V u Z 3 R o X 3 J h b m R v b V 8 z M D B f M C A y L 1 R p c G 8 g Y 2 F t Y m l h Z G 8 u e 3 J v I C 0 g b y w z N H 0 m c X V v d D s s J n F 1 b 3 Q 7 U 2 V j d G l v b j E v c m V z d W x 0 c 1 9 s Z W 5 n d G h f c m F u Z G 9 t X z M w M F 8 w I D I v V G l w b y B j Y W 1 i a W F k b y 5 7 c m 8 g L S B y b y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G V u Z 3 R o X 3 J h b m R v b V 8 z M D B f M C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M w M F 8 w J T I w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z A w X z A l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z M D B f M C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x l b m d 0 a F 9 y Y W 5 k b 2 1 f M z A w X z B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x N z o z O D o w O S 4 1 N T Y 3 M z c x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z I C 0 g c y Z x d W 9 0 O y w m c X V v d D t z I C 0 g c i Z x d W 9 0 O y w m c X V v d D t z I C 0 g a S Z x d W 9 0 O y w m c X V v d D t z I C 0 g c m k m c X V v d D s s J n F 1 b 3 Q 7 c y A t I G 8 m c X V v d D s s J n F 1 b 3 Q 7 c y A t I H J v J n F 1 b 3 Q 7 L C Z x d W 9 0 O 3 I g L S B z J n F 1 b 3 Q 7 L C Z x d W 9 0 O 3 I g L S B y J n F 1 b 3 Q 7 L C Z x d W 9 0 O 3 I g L S B p J n F 1 b 3 Q 7 L C Z x d W 9 0 O 3 I g L S B y a S Z x d W 9 0 O y w m c X V v d D t y I C 0 g b y Z x d W 9 0 O y w m c X V v d D t y I C 0 g c m 8 m c X V v d D s s J n F 1 b 3 Q 7 a S A t I H M m c X V v d D s s J n F 1 b 3 Q 7 a S A t I H I m c X V v d D s s J n F 1 b 3 Q 7 a S A t I G k m c X V v d D s s J n F 1 b 3 Q 7 a S A t I H J p J n F 1 b 3 Q 7 L C Z x d W 9 0 O 2 k g L S B v J n F 1 b 3 Q 7 L C Z x d W 9 0 O 2 k g L S B y b y Z x d W 9 0 O y w m c X V v d D t y a S A t I H M m c X V v d D s s J n F 1 b 3 Q 7 c m k g L S B y J n F 1 b 3 Q 7 L C Z x d W 9 0 O 3 J p I C 0 g a S Z x d W 9 0 O y w m c X V v d D t y a S A t I H J p J n F 1 b 3 Q 7 L C Z x d W 9 0 O 3 J p I C 0 g b y Z x d W 9 0 O y w m c X V v d D t y a S A t I H J v J n F 1 b 3 Q 7 L C Z x d W 9 0 O 2 8 g L S B z J n F 1 b 3 Q 7 L C Z x d W 9 0 O 2 8 g L S B y J n F 1 b 3 Q 7 L C Z x d W 9 0 O 2 8 g L S B p J n F 1 b 3 Q 7 L C Z x d W 9 0 O 2 8 g L S B y a S Z x d W 9 0 O y w m c X V v d D t v I C 0 g b y Z x d W 9 0 O y w m c X V v d D t v I C 0 g c m 8 m c X V v d D s s J n F 1 b 3 Q 7 c m 8 g L S B z J n F 1 b 3 Q 7 L C Z x d W 9 0 O 3 J v I C 0 g c i Z x d W 9 0 O y w m c X V v d D t y b y A t I G k m c X V v d D s s J n F 1 b 3 Q 7 c m 8 g L S B y a S Z x d W 9 0 O y w m c X V v d D t y b y A t I G 8 m c X V v d D s s J n F 1 b 3 Q 7 c m 8 g L S B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x l b m d 0 a F 9 y Y W 5 k b 2 1 f M z A w X z A g N C 9 U a X B v I G N h b W J p Y W R v L n t z I C 0 g c y w w f S Z x d W 9 0 O y w m c X V v d D t T Z W N 0 a W 9 u M S 9 y Z X N 1 b H R z X 2 x l b m d 0 a F 9 y Y W 5 k b 2 1 f M z A w X z A g N C 9 U a X B v I G N h b W J p Y W R v L n t z I C 0 g c i w x f S Z x d W 9 0 O y w m c X V v d D t T Z W N 0 a W 9 u M S 9 y Z X N 1 b H R z X 2 x l b m d 0 a F 9 y Y W 5 k b 2 1 f M z A w X z A g N C 9 U a X B v I G N h b W J p Y W R v L n t z I C 0 g a S w y f S Z x d W 9 0 O y w m c X V v d D t T Z W N 0 a W 9 u M S 9 y Z X N 1 b H R z X 2 x l b m d 0 a F 9 y Y W 5 k b 2 1 f M z A w X z A g N C 9 U a X B v I G N h b W J p Y W R v L n t z I C 0 g c m k s M 3 0 m c X V v d D s s J n F 1 b 3 Q 7 U 2 V j d G l v b j E v c m V z d W x 0 c 1 9 s Z W 5 n d G h f c m F u Z G 9 t X z M w M F 8 w I D Q v V G l w b y B j Y W 1 i a W F k b y 5 7 c y A t I G 8 s N H 0 m c X V v d D s s J n F 1 b 3 Q 7 U 2 V j d G l v b j E v c m V z d W x 0 c 1 9 s Z W 5 n d G h f c m F u Z G 9 t X z M w M F 8 w I D Q v V G l w b y B j Y W 1 i a W F k b y 5 7 c y A t I H J v L D V 9 J n F 1 b 3 Q 7 L C Z x d W 9 0 O 1 N l Y 3 R p b 2 4 x L 3 J l c 3 V s d H N f b G V u Z 3 R o X 3 J h b m R v b V 8 z M D B f M C A 0 L 1 R p c G 8 g Y 2 F t Y m l h Z G 8 u e 3 I g L S B z L D Z 9 J n F 1 b 3 Q 7 L C Z x d W 9 0 O 1 N l Y 3 R p b 2 4 x L 3 J l c 3 V s d H N f b G V u Z 3 R o X 3 J h b m R v b V 8 z M D B f M C A 0 L 1 R p c G 8 g Y 2 F t Y m l h Z G 8 u e 3 I g L S B y L D d 9 J n F 1 b 3 Q 7 L C Z x d W 9 0 O 1 N l Y 3 R p b 2 4 x L 3 J l c 3 V s d H N f b G V u Z 3 R o X 3 J h b m R v b V 8 z M D B f M C A 0 L 1 R p c G 8 g Y 2 F t Y m l h Z G 8 u e 3 I g L S B p L D h 9 J n F 1 b 3 Q 7 L C Z x d W 9 0 O 1 N l Y 3 R p b 2 4 x L 3 J l c 3 V s d H N f b G V u Z 3 R o X 3 J h b m R v b V 8 z M D B f M C A 0 L 1 R p c G 8 g Y 2 F t Y m l h Z G 8 u e 3 I g L S B y a S w 5 f S Z x d W 9 0 O y w m c X V v d D t T Z W N 0 a W 9 u M S 9 y Z X N 1 b H R z X 2 x l b m d 0 a F 9 y Y W 5 k b 2 1 f M z A w X z A g N C 9 U a X B v I G N h b W J p Y W R v L n t y I C 0 g b y w x M H 0 m c X V v d D s s J n F 1 b 3 Q 7 U 2 V j d G l v b j E v c m V z d W x 0 c 1 9 s Z W 5 n d G h f c m F u Z G 9 t X z M w M F 8 w I D Q v V G l w b y B j Y W 1 i a W F k b y 5 7 c i A t I H J v L D E x f S Z x d W 9 0 O y w m c X V v d D t T Z W N 0 a W 9 u M S 9 y Z X N 1 b H R z X 2 x l b m d 0 a F 9 y Y W 5 k b 2 1 f M z A w X z A g N C 9 U a X B v I G N h b W J p Y W R v L n t p I C 0 g c y w x M n 0 m c X V v d D s s J n F 1 b 3 Q 7 U 2 V j d G l v b j E v c m V z d W x 0 c 1 9 s Z W 5 n d G h f c m F u Z G 9 t X z M w M F 8 w I D Q v V G l w b y B j Y W 1 i a W F k b y 5 7 a S A t I H I s M T N 9 J n F 1 b 3 Q 7 L C Z x d W 9 0 O 1 N l Y 3 R p b 2 4 x L 3 J l c 3 V s d H N f b G V u Z 3 R o X 3 J h b m R v b V 8 z M D B f M C A 0 L 1 R p c G 8 g Y 2 F t Y m l h Z G 8 u e 2 k g L S B p L D E 0 f S Z x d W 9 0 O y w m c X V v d D t T Z W N 0 a W 9 u M S 9 y Z X N 1 b H R z X 2 x l b m d 0 a F 9 y Y W 5 k b 2 1 f M z A w X z A g N C 9 U a X B v I G N h b W J p Y W R v L n t p I C 0 g c m k s M T V 9 J n F 1 b 3 Q 7 L C Z x d W 9 0 O 1 N l Y 3 R p b 2 4 x L 3 J l c 3 V s d H N f b G V u Z 3 R o X 3 J h b m R v b V 8 z M D B f M C A 0 L 1 R p c G 8 g Y 2 F t Y m l h Z G 8 u e 2 k g L S B v L D E 2 f S Z x d W 9 0 O y w m c X V v d D t T Z W N 0 a W 9 u M S 9 y Z X N 1 b H R z X 2 x l b m d 0 a F 9 y Y W 5 k b 2 1 f M z A w X z A g N C 9 U a X B v I G N h b W J p Y W R v L n t p I C 0 g c m 8 s M T d 9 J n F 1 b 3 Q 7 L C Z x d W 9 0 O 1 N l Y 3 R p b 2 4 x L 3 J l c 3 V s d H N f b G V u Z 3 R o X 3 J h b m R v b V 8 z M D B f M C A 0 L 1 R p c G 8 g Y 2 F t Y m l h Z G 8 u e 3 J p I C 0 g c y w x O H 0 m c X V v d D s s J n F 1 b 3 Q 7 U 2 V j d G l v b j E v c m V z d W x 0 c 1 9 s Z W 5 n d G h f c m F u Z G 9 t X z M w M F 8 w I D Q v V G l w b y B j Y W 1 i a W F k b y 5 7 c m k g L S B y L D E 5 f S Z x d W 9 0 O y w m c X V v d D t T Z W N 0 a W 9 u M S 9 y Z X N 1 b H R z X 2 x l b m d 0 a F 9 y Y W 5 k b 2 1 f M z A w X z A g N C 9 U a X B v I G N h b W J p Y W R v L n t y a S A t I G k s M j B 9 J n F 1 b 3 Q 7 L C Z x d W 9 0 O 1 N l Y 3 R p b 2 4 x L 3 J l c 3 V s d H N f b G V u Z 3 R o X 3 J h b m R v b V 8 z M D B f M C A 0 L 1 R p c G 8 g Y 2 F t Y m l h Z G 8 u e 3 J p I C 0 g c m k s M j F 9 J n F 1 b 3 Q 7 L C Z x d W 9 0 O 1 N l Y 3 R p b 2 4 x L 3 J l c 3 V s d H N f b G V u Z 3 R o X 3 J h b m R v b V 8 z M D B f M C A 0 L 1 R p c G 8 g Y 2 F t Y m l h Z G 8 u e 3 J p I C 0 g b y w y M n 0 m c X V v d D s s J n F 1 b 3 Q 7 U 2 V j d G l v b j E v c m V z d W x 0 c 1 9 s Z W 5 n d G h f c m F u Z G 9 t X z M w M F 8 w I D Q v V G l w b y B j Y W 1 i a W F k b y 5 7 c m k g L S B y b y w y M 3 0 m c X V v d D s s J n F 1 b 3 Q 7 U 2 V j d G l v b j E v c m V z d W x 0 c 1 9 s Z W 5 n d G h f c m F u Z G 9 t X z M w M F 8 w I D Q v V G l w b y B j Y W 1 i a W F k b y 5 7 b y A t I H M s M j R 9 J n F 1 b 3 Q 7 L C Z x d W 9 0 O 1 N l Y 3 R p b 2 4 x L 3 J l c 3 V s d H N f b G V u Z 3 R o X 3 J h b m R v b V 8 z M D B f M C A 0 L 1 R p c G 8 g Y 2 F t Y m l h Z G 8 u e 2 8 g L S B y L D I 1 f S Z x d W 9 0 O y w m c X V v d D t T Z W N 0 a W 9 u M S 9 y Z X N 1 b H R z X 2 x l b m d 0 a F 9 y Y W 5 k b 2 1 f M z A w X z A g N C 9 U a X B v I G N h b W J p Y W R v L n t v I C 0 g a S w y N n 0 m c X V v d D s s J n F 1 b 3 Q 7 U 2 V j d G l v b j E v c m V z d W x 0 c 1 9 s Z W 5 n d G h f c m F u Z G 9 t X z M w M F 8 w I D Q v V G l w b y B j Y W 1 i a W F k b y 5 7 b y A t I H J p L D I 3 f S Z x d W 9 0 O y w m c X V v d D t T Z W N 0 a W 9 u M S 9 y Z X N 1 b H R z X 2 x l b m d 0 a F 9 y Y W 5 k b 2 1 f M z A w X z A g N C 9 U a X B v I G N h b W J p Y W R v L n t v I C 0 g b y w y O H 0 m c X V v d D s s J n F 1 b 3 Q 7 U 2 V j d G l v b j E v c m V z d W x 0 c 1 9 s Z W 5 n d G h f c m F u Z G 9 t X z M w M F 8 w I D Q v V G l w b y B j Y W 1 i a W F k b y 5 7 b y A t I H J v L D I 5 f S Z x d W 9 0 O y w m c X V v d D t T Z W N 0 a W 9 u M S 9 y Z X N 1 b H R z X 2 x l b m d 0 a F 9 y Y W 5 k b 2 1 f M z A w X z A g N C 9 U a X B v I G N h b W J p Y W R v L n t y b y A t I H M s M z B 9 J n F 1 b 3 Q 7 L C Z x d W 9 0 O 1 N l Y 3 R p b 2 4 x L 3 J l c 3 V s d H N f b G V u Z 3 R o X 3 J h b m R v b V 8 z M D B f M C A 0 L 1 R p c G 8 g Y 2 F t Y m l h Z G 8 u e 3 J v I C 0 g c i w z M X 0 m c X V v d D s s J n F 1 b 3 Q 7 U 2 V j d G l v b j E v c m V z d W x 0 c 1 9 s Z W 5 n d G h f c m F u Z G 9 t X z M w M F 8 w I D Q v V G l w b y B j Y W 1 i a W F k b y 5 7 c m 8 g L S B p L D M y f S Z x d W 9 0 O y w m c X V v d D t T Z W N 0 a W 9 u M S 9 y Z X N 1 b H R z X 2 x l b m d 0 a F 9 y Y W 5 k b 2 1 f M z A w X z A g N C 9 U a X B v I G N h b W J p Y W R v L n t y b y A t I H J p L D M z f S Z x d W 9 0 O y w m c X V v d D t T Z W N 0 a W 9 u M S 9 y Z X N 1 b H R z X 2 x l b m d 0 a F 9 y Y W 5 k b 2 1 f M z A w X z A g N C 9 U a X B v I G N h b W J p Y W R v L n t y b y A t I G 8 s M z R 9 J n F 1 b 3 Q 7 L C Z x d W 9 0 O 1 N l Y 3 R p b 2 4 x L 3 J l c 3 V s d H N f b G V u Z 3 R o X 3 J h b m R v b V 8 z M D B f M C A 0 L 1 R p c G 8 g Y 2 F t Y m l h Z G 8 u e 3 J v I C 0 g c m 8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y Z X N 1 b H R z X 2 x l b m d 0 a F 9 y Y W 5 k b 2 1 f M z A w X z A g N C 9 U a X B v I G N h b W J p Y W R v L n t z I C 0 g c y w w f S Z x d W 9 0 O y w m c X V v d D t T Z W N 0 a W 9 u M S 9 y Z X N 1 b H R z X 2 x l b m d 0 a F 9 y Y W 5 k b 2 1 f M z A w X z A g N C 9 U a X B v I G N h b W J p Y W R v L n t z I C 0 g c i w x f S Z x d W 9 0 O y w m c X V v d D t T Z W N 0 a W 9 u M S 9 y Z X N 1 b H R z X 2 x l b m d 0 a F 9 y Y W 5 k b 2 1 f M z A w X z A g N C 9 U a X B v I G N h b W J p Y W R v L n t z I C 0 g a S w y f S Z x d W 9 0 O y w m c X V v d D t T Z W N 0 a W 9 u M S 9 y Z X N 1 b H R z X 2 x l b m d 0 a F 9 y Y W 5 k b 2 1 f M z A w X z A g N C 9 U a X B v I G N h b W J p Y W R v L n t z I C 0 g c m k s M 3 0 m c X V v d D s s J n F 1 b 3 Q 7 U 2 V j d G l v b j E v c m V z d W x 0 c 1 9 s Z W 5 n d G h f c m F u Z G 9 t X z M w M F 8 w I D Q v V G l w b y B j Y W 1 i a W F k b y 5 7 c y A t I G 8 s N H 0 m c X V v d D s s J n F 1 b 3 Q 7 U 2 V j d G l v b j E v c m V z d W x 0 c 1 9 s Z W 5 n d G h f c m F u Z G 9 t X z M w M F 8 w I D Q v V G l w b y B j Y W 1 i a W F k b y 5 7 c y A t I H J v L D V 9 J n F 1 b 3 Q 7 L C Z x d W 9 0 O 1 N l Y 3 R p b 2 4 x L 3 J l c 3 V s d H N f b G V u Z 3 R o X 3 J h b m R v b V 8 z M D B f M C A 0 L 1 R p c G 8 g Y 2 F t Y m l h Z G 8 u e 3 I g L S B z L D Z 9 J n F 1 b 3 Q 7 L C Z x d W 9 0 O 1 N l Y 3 R p b 2 4 x L 3 J l c 3 V s d H N f b G V u Z 3 R o X 3 J h b m R v b V 8 z M D B f M C A 0 L 1 R p c G 8 g Y 2 F t Y m l h Z G 8 u e 3 I g L S B y L D d 9 J n F 1 b 3 Q 7 L C Z x d W 9 0 O 1 N l Y 3 R p b 2 4 x L 3 J l c 3 V s d H N f b G V u Z 3 R o X 3 J h b m R v b V 8 z M D B f M C A 0 L 1 R p c G 8 g Y 2 F t Y m l h Z G 8 u e 3 I g L S B p L D h 9 J n F 1 b 3 Q 7 L C Z x d W 9 0 O 1 N l Y 3 R p b 2 4 x L 3 J l c 3 V s d H N f b G V u Z 3 R o X 3 J h b m R v b V 8 z M D B f M C A 0 L 1 R p c G 8 g Y 2 F t Y m l h Z G 8 u e 3 I g L S B y a S w 5 f S Z x d W 9 0 O y w m c X V v d D t T Z W N 0 a W 9 u M S 9 y Z X N 1 b H R z X 2 x l b m d 0 a F 9 y Y W 5 k b 2 1 f M z A w X z A g N C 9 U a X B v I G N h b W J p Y W R v L n t y I C 0 g b y w x M H 0 m c X V v d D s s J n F 1 b 3 Q 7 U 2 V j d G l v b j E v c m V z d W x 0 c 1 9 s Z W 5 n d G h f c m F u Z G 9 t X z M w M F 8 w I D Q v V G l w b y B j Y W 1 i a W F k b y 5 7 c i A t I H J v L D E x f S Z x d W 9 0 O y w m c X V v d D t T Z W N 0 a W 9 u M S 9 y Z X N 1 b H R z X 2 x l b m d 0 a F 9 y Y W 5 k b 2 1 f M z A w X z A g N C 9 U a X B v I G N h b W J p Y W R v L n t p I C 0 g c y w x M n 0 m c X V v d D s s J n F 1 b 3 Q 7 U 2 V j d G l v b j E v c m V z d W x 0 c 1 9 s Z W 5 n d G h f c m F u Z G 9 t X z M w M F 8 w I D Q v V G l w b y B j Y W 1 i a W F k b y 5 7 a S A t I H I s M T N 9 J n F 1 b 3 Q 7 L C Z x d W 9 0 O 1 N l Y 3 R p b 2 4 x L 3 J l c 3 V s d H N f b G V u Z 3 R o X 3 J h b m R v b V 8 z M D B f M C A 0 L 1 R p c G 8 g Y 2 F t Y m l h Z G 8 u e 2 k g L S B p L D E 0 f S Z x d W 9 0 O y w m c X V v d D t T Z W N 0 a W 9 u M S 9 y Z X N 1 b H R z X 2 x l b m d 0 a F 9 y Y W 5 k b 2 1 f M z A w X z A g N C 9 U a X B v I G N h b W J p Y W R v L n t p I C 0 g c m k s M T V 9 J n F 1 b 3 Q 7 L C Z x d W 9 0 O 1 N l Y 3 R p b 2 4 x L 3 J l c 3 V s d H N f b G V u Z 3 R o X 3 J h b m R v b V 8 z M D B f M C A 0 L 1 R p c G 8 g Y 2 F t Y m l h Z G 8 u e 2 k g L S B v L D E 2 f S Z x d W 9 0 O y w m c X V v d D t T Z W N 0 a W 9 u M S 9 y Z X N 1 b H R z X 2 x l b m d 0 a F 9 y Y W 5 k b 2 1 f M z A w X z A g N C 9 U a X B v I G N h b W J p Y W R v L n t p I C 0 g c m 8 s M T d 9 J n F 1 b 3 Q 7 L C Z x d W 9 0 O 1 N l Y 3 R p b 2 4 x L 3 J l c 3 V s d H N f b G V u Z 3 R o X 3 J h b m R v b V 8 z M D B f M C A 0 L 1 R p c G 8 g Y 2 F t Y m l h Z G 8 u e 3 J p I C 0 g c y w x O H 0 m c X V v d D s s J n F 1 b 3 Q 7 U 2 V j d G l v b j E v c m V z d W x 0 c 1 9 s Z W 5 n d G h f c m F u Z G 9 t X z M w M F 8 w I D Q v V G l w b y B j Y W 1 i a W F k b y 5 7 c m k g L S B y L D E 5 f S Z x d W 9 0 O y w m c X V v d D t T Z W N 0 a W 9 u M S 9 y Z X N 1 b H R z X 2 x l b m d 0 a F 9 y Y W 5 k b 2 1 f M z A w X z A g N C 9 U a X B v I G N h b W J p Y W R v L n t y a S A t I G k s M j B 9 J n F 1 b 3 Q 7 L C Z x d W 9 0 O 1 N l Y 3 R p b 2 4 x L 3 J l c 3 V s d H N f b G V u Z 3 R o X 3 J h b m R v b V 8 z M D B f M C A 0 L 1 R p c G 8 g Y 2 F t Y m l h Z G 8 u e 3 J p I C 0 g c m k s M j F 9 J n F 1 b 3 Q 7 L C Z x d W 9 0 O 1 N l Y 3 R p b 2 4 x L 3 J l c 3 V s d H N f b G V u Z 3 R o X 3 J h b m R v b V 8 z M D B f M C A 0 L 1 R p c G 8 g Y 2 F t Y m l h Z G 8 u e 3 J p I C 0 g b y w y M n 0 m c X V v d D s s J n F 1 b 3 Q 7 U 2 V j d G l v b j E v c m V z d W x 0 c 1 9 s Z W 5 n d G h f c m F u Z G 9 t X z M w M F 8 w I D Q v V G l w b y B j Y W 1 i a W F k b y 5 7 c m k g L S B y b y w y M 3 0 m c X V v d D s s J n F 1 b 3 Q 7 U 2 V j d G l v b j E v c m V z d W x 0 c 1 9 s Z W 5 n d G h f c m F u Z G 9 t X z M w M F 8 w I D Q v V G l w b y B j Y W 1 i a W F k b y 5 7 b y A t I H M s M j R 9 J n F 1 b 3 Q 7 L C Z x d W 9 0 O 1 N l Y 3 R p b 2 4 x L 3 J l c 3 V s d H N f b G V u Z 3 R o X 3 J h b m R v b V 8 z M D B f M C A 0 L 1 R p c G 8 g Y 2 F t Y m l h Z G 8 u e 2 8 g L S B y L D I 1 f S Z x d W 9 0 O y w m c X V v d D t T Z W N 0 a W 9 u M S 9 y Z X N 1 b H R z X 2 x l b m d 0 a F 9 y Y W 5 k b 2 1 f M z A w X z A g N C 9 U a X B v I G N h b W J p Y W R v L n t v I C 0 g a S w y N n 0 m c X V v d D s s J n F 1 b 3 Q 7 U 2 V j d G l v b j E v c m V z d W x 0 c 1 9 s Z W 5 n d G h f c m F u Z G 9 t X z M w M F 8 w I D Q v V G l w b y B j Y W 1 i a W F k b y 5 7 b y A t I H J p L D I 3 f S Z x d W 9 0 O y w m c X V v d D t T Z W N 0 a W 9 u M S 9 y Z X N 1 b H R z X 2 x l b m d 0 a F 9 y Y W 5 k b 2 1 f M z A w X z A g N C 9 U a X B v I G N h b W J p Y W R v L n t v I C 0 g b y w y O H 0 m c X V v d D s s J n F 1 b 3 Q 7 U 2 V j d G l v b j E v c m V z d W x 0 c 1 9 s Z W 5 n d G h f c m F u Z G 9 t X z M w M F 8 w I D Q v V G l w b y B j Y W 1 i a W F k b y 5 7 b y A t I H J v L D I 5 f S Z x d W 9 0 O y w m c X V v d D t T Z W N 0 a W 9 u M S 9 y Z X N 1 b H R z X 2 x l b m d 0 a F 9 y Y W 5 k b 2 1 f M z A w X z A g N C 9 U a X B v I G N h b W J p Y W R v L n t y b y A t I H M s M z B 9 J n F 1 b 3 Q 7 L C Z x d W 9 0 O 1 N l Y 3 R p b 2 4 x L 3 J l c 3 V s d H N f b G V u Z 3 R o X 3 J h b m R v b V 8 z M D B f M C A 0 L 1 R p c G 8 g Y 2 F t Y m l h Z G 8 u e 3 J v I C 0 g c i w z M X 0 m c X V v d D s s J n F 1 b 3 Q 7 U 2 V j d G l v b j E v c m V z d W x 0 c 1 9 s Z W 5 n d G h f c m F u Z G 9 t X z M w M F 8 w I D Q v V G l w b y B j Y W 1 i a W F k b y 5 7 c m 8 g L S B p L D M y f S Z x d W 9 0 O y w m c X V v d D t T Z W N 0 a W 9 u M S 9 y Z X N 1 b H R z X 2 x l b m d 0 a F 9 y Y W 5 k b 2 1 f M z A w X z A g N C 9 U a X B v I G N h b W J p Y W R v L n t y b y A t I H J p L D M z f S Z x d W 9 0 O y w m c X V v d D t T Z W N 0 a W 9 u M S 9 y Z X N 1 b H R z X 2 x l b m d 0 a F 9 y Y W 5 k b 2 1 f M z A w X z A g N C 9 U a X B v I G N h b W J p Y W R v L n t y b y A t I G 8 s M z R 9 J n F 1 b 3 Q 7 L C Z x d W 9 0 O 1 N l Y 3 R p b 2 4 x L 3 J l c 3 V s d H N f b G V u Z 3 R o X 3 J h b m R v b V 8 z M D B f M C A 0 L 1 R p c G 8 g Y 2 F t Y m l h Z G 8 u e 3 J v I C 0 g c m 8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x l b m d 0 a F 9 y Y W 5 k b 2 1 f M z A w X z A l M j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z M D B f M C U y M D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M w M F 8 w J T I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z A w X z A l M j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s Z W 5 n d G h f c m F u Z G 9 t X z M w M F 8 w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T c 6 M z k 6 M D U u N T A 3 N j c 5 N F o i I C 8 + P E V u d H J 5 I F R 5 c G U 9 I k Z p b G x D b 2 x 1 b W 5 U e X B l c y I g V m F s d W U 9 I n N B d 0 1 E Q X d N R E F 3 T U R B d 0 1 E Q X d N R E F 3 T U R B d 0 1 E Q X d N R E F 3 T U R B d 0 1 E Q X d N R E F 3 T U Q i I C 8 + P E V u d H J 5 I F R 5 c G U 9 I k Z p b G x D b 2 x 1 b W 5 O Y W 1 l c y I g V m F s d W U 9 I n N b J n F 1 b 3 Q 7 c y A t I H M m c X V v d D s s J n F 1 b 3 Q 7 c y A t I H I m c X V v d D s s J n F 1 b 3 Q 7 c y A t I G k m c X V v d D s s J n F 1 b 3 Q 7 c y A t I H J p J n F 1 b 3 Q 7 L C Z x d W 9 0 O 3 M g L S B v J n F 1 b 3 Q 7 L C Z x d W 9 0 O 3 M g L S B y b y Z x d W 9 0 O y w m c X V v d D t y I C 0 g c y Z x d W 9 0 O y w m c X V v d D t y I C 0 g c i Z x d W 9 0 O y w m c X V v d D t y I C 0 g a S Z x d W 9 0 O y w m c X V v d D t y I C 0 g c m k m c X V v d D s s J n F 1 b 3 Q 7 c i A t I G 8 m c X V v d D s s J n F 1 b 3 Q 7 c i A t I H J v J n F 1 b 3 Q 7 L C Z x d W 9 0 O 2 k g L S B z J n F 1 b 3 Q 7 L C Z x d W 9 0 O 2 k g L S B y J n F 1 b 3 Q 7 L C Z x d W 9 0 O 2 k g L S B p J n F 1 b 3 Q 7 L C Z x d W 9 0 O 2 k g L S B y a S Z x d W 9 0 O y w m c X V v d D t p I C 0 g b y Z x d W 9 0 O y w m c X V v d D t p I C 0 g c m 8 m c X V v d D s s J n F 1 b 3 Q 7 c m k g L S B z J n F 1 b 3 Q 7 L C Z x d W 9 0 O 3 J p I C 0 g c i Z x d W 9 0 O y w m c X V v d D t y a S A t I G k m c X V v d D s s J n F 1 b 3 Q 7 c m k g L S B y a S Z x d W 9 0 O y w m c X V v d D t y a S A t I G 8 m c X V v d D s s J n F 1 b 3 Q 7 c m k g L S B y b y Z x d W 9 0 O y w m c X V v d D t v I C 0 g c y Z x d W 9 0 O y w m c X V v d D t v I C 0 g c i Z x d W 9 0 O y w m c X V v d D t v I C 0 g a S Z x d W 9 0 O y w m c X V v d D t v I C 0 g c m k m c X V v d D s s J n F 1 b 3 Q 7 b y A t I G 8 m c X V v d D s s J n F 1 b 3 Q 7 b y A t I H J v J n F 1 b 3 Q 7 L C Z x d W 9 0 O 3 J v I C 0 g c y Z x d W 9 0 O y w m c X V v d D t y b y A t I H I m c X V v d D s s J n F 1 b 3 Q 7 c m 8 g L S B p J n F 1 b 3 Q 7 L C Z x d W 9 0 O 3 J v I C 0 g c m k m c X V v d D s s J n F 1 b 3 Q 7 c m 8 g L S B v J n F 1 b 3 Q 7 L C Z x d W 9 0 O 3 J v I C 0 g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Z W 5 n d G h f c m F u Z G 9 t X z M w M F 8 w I D Y v V G l w b y B j Y W 1 i a W F k b y 5 7 c y A t I H M s M H 0 m c X V v d D s s J n F 1 b 3 Q 7 U 2 V j d G l v b j E v c m V z d W x 0 c 1 9 s Z W 5 n d G h f c m F u Z G 9 t X z M w M F 8 w I D Y v V G l w b y B j Y W 1 i a W F k b y 5 7 c y A t I H I s M X 0 m c X V v d D s s J n F 1 b 3 Q 7 U 2 V j d G l v b j E v c m V z d W x 0 c 1 9 s Z W 5 n d G h f c m F u Z G 9 t X z M w M F 8 w I D Y v V G l w b y B j Y W 1 i a W F k b y 5 7 c y A t I G k s M n 0 m c X V v d D s s J n F 1 b 3 Q 7 U 2 V j d G l v b j E v c m V z d W x 0 c 1 9 s Z W 5 n d G h f c m F u Z G 9 t X z M w M F 8 w I D Y v V G l w b y B j Y W 1 i a W F k b y 5 7 c y A t I H J p L D N 9 J n F 1 b 3 Q 7 L C Z x d W 9 0 O 1 N l Y 3 R p b 2 4 x L 3 J l c 3 V s d H N f b G V u Z 3 R o X 3 J h b m R v b V 8 z M D B f M C A 2 L 1 R p c G 8 g Y 2 F t Y m l h Z G 8 u e 3 M g L S B v L D R 9 J n F 1 b 3 Q 7 L C Z x d W 9 0 O 1 N l Y 3 R p b 2 4 x L 3 J l c 3 V s d H N f b G V u Z 3 R o X 3 J h b m R v b V 8 z M D B f M C A 2 L 1 R p c G 8 g Y 2 F t Y m l h Z G 8 u e 3 M g L S B y b y w 1 f S Z x d W 9 0 O y w m c X V v d D t T Z W N 0 a W 9 u M S 9 y Z X N 1 b H R z X 2 x l b m d 0 a F 9 y Y W 5 k b 2 1 f M z A w X z A g N i 9 U a X B v I G N h b W J p Y W R v L n t y I C 0 g c y w 2 f S Z x d W 9 0 O y w m c X V v d D t T Z W N 0 a W 9 u M S 9 y Z X N 1 b H R z X 2 x l b m d 0 a F 9 y Y W 5 k b 2 1 f M z A w X z A g N i 9 U a X B v I G N h b W J p Y W R v L n t y I C 0 g c i w 3 f S Z x d W 9 0 O y w m c X V v d D t T Z W N 0 a W 9 u M S 9 y Z X N 1 b H R z X 2 x l b m d 0 a F 9 y Y W 5 k b 2 1 f M z A w X z A g N i 9 U a X B v I G N h b W J p Y W R v L n t y I C 0 g a S w 4 f S Z x d W 9 0 O y w m c X V v d D t T Z W N 0 a W 9 u M S 9 y Z X N 1 b H R z X 2 x l b m d 0 a F 9 y Y W 5 k b 2 1 f M z A w X z A g N i 9 U a X B v I G N h b W J p Y W R v L n t y I C 0 g c m k s O X 0 m c X V v d D s s J n F 1 b 3 Q 7 U 2 V j d G l v b j E v c m V z d W x 0 c 1 9 s Z W 5 n d G h f c m F u Z G 9 t X z M w M F 8 w I D Y v V G l w b y B j Y W 1 i a W F k b y 5 7 c i A t I G 8 s M T B 9 J n F 1 b 3 Q 7 L C Z x d W 9 0 O 1 N l Y 3 R p b 2 4 x L 3 J l c 3 V s d H N f b G V u Z 3 R o X 3 J h b m R v b V 8 z M D B f M C A 2 L 1 R p c G 8 g Y 2 F t Y m l h Z G 8 u e 3 I g L S B y b y w x M X 0 m c X V v d D s s J n F 1 b 3 Q 7 U 2 V j d G l v b j E v c m V z d W x 0 c 1 9 s Z W 5 n d G h f c m F u Z G 9 t X z M w M F 8 w I D Y v V G l w b y B j Y W 1 i a W F k b y 5 7 a S A t I H M s M T J 9 J n F 1 b 3 Q 7 L C Z x d W 9 0 O 1 N l Y 3 R p b 2 4 x L 3 J l c 3 V s d H N f b G V u Z 3 R o X 3 J h b m R v b V 8 z M D B f M C A 2 L 1 R p c G 8 g Y 2 F t Y m l h Z G 8 u e 2 k g L S B y L D E z f S Z x d W 9 0 O y w m c X V v d D t T Z W N 0 a W 9 u M S 9 y Z X N 1 b H R z X 2 x l b m d 0 a F 9 y Y W 5 k b 2 1 f M z A w X z A g N i 9 U a X B v I G N h b W J p Y W R v L n t p I C 0 g a S w x N H 0 m c X V v d D s s J n F 1 b 3 Q 7 U 2 V j d G l v b j E v c m V z d W x 0 c 1 9 s Z W 5 n d G h f c m F u Z G 9 t X z M w M F 8 w I D Y v V G l w b y B j Y W 1 i a W F k b y 5 7 a S A t I H J p L D E 1 f S Z x d W 9 0 O y w m c X V v d D t T Z W N 0 a W 9 u M S 9 y Z X N 1 b H R z X 2 x l b m d 0 a F 9 y Y W 5 k b 2 1 f M z A w X z A g N i 9 U a X B v I G N h b W J p Y W R v L n t p I C 0 g b y w x N n 0 m c X V v d D s s J n F 1 b 3 Q 7 U 2 V j d G l v b j E v c m V z d W x 0 c 1 9 s Z W 5 n d G h f c m F u Z G 9 t X z M w M F 8 w I D Y v V G l w b y B j Y W 1 i a W F k b y 5 7 a S A t I H J v L D E 3 f S Z x d W 9 0 O y w m c X V v d D t T Z W N 0 a W 9 u M S 9 y Z X N 1 b H R z X 2 x l b m d 0 a F 9 y Y W 5 k b 2 1 f M z A w X z A g N i 9 U a X B v I G N h b W J p Y W R v L n t y a S A t I H M s M T h 9 J n F 1 b 3 Q 7 L C Z x d W 9 0 O 1 N l Y 3 R p b 2 4 x L 3 J l c 3 V s d H N f b G V u Z 3 R o X 3 J h b m R v b V 8 z M D B f M C A 2 L 1 R p c G 8 g Y 2 F t Y m l h Z G 8 u e 3 J p I C 0 g c i w x O X 0 m c X V v d D s s J n F 1 b 3 Q 7 U 2 V j d G l v b j E v c m V z d W x 0 c 1 9 s Z W 5 n d G h f c m F u Z G 9 t X z M w M F 8 w I D Y v V G l w b y B j Y W 1 i a W F k b y 5 7 c m k g L S B p L D I w f S Z x d W 9 0 O y w m c X V v d D t T Z W N 0 a W 9 u M S 9 y Z X N 1 b H R z X 2 x l b m d 0 a F 9 y Y W 5 k b 2 1 f M z A w X z A g N i 9 U a X B v I G N h b W J p Y W R v L n t y a S A t I H J p L D I x f S Z x d W 9 0 O y w m c X V v d D t T Z W N 0 a W 9 u M S 9 y Z X N 1 b H R z X 2 x l b m d 0 a F 9 y Y W 5 k b 2 1 f M z A w X z A g N i 9 U a X B v I G N h b W J p Y W R v L n t y a S A t I G 8 s M j J 9 J n F 1 b 3 Q 7 L C Z x d W 9 0 O 1 N l Y 3 R p b 2 4 x L 3 J l c 3 V s d H N f b G V u Z 3 R o X 3 J h b m R v b V 8 z M D B f M C A 2 L 1 R p c G 8 g Y 2 F t Y m l h Z G 8 u e 3 J p I C 0 g c m 8 s M j N 9 J n F 1 b 3 Q 7 L C Z x d W 9 0 O 1 N l Y 3 R p b 2 4 x L 3 J l c 3 V s d H N f b G V u Z 3 R o X 3 J h b m R v b V 8 z M D B f M C A 2 L 1 R p c G 8 g Y 2 F t Y m l h Z G 8 u e 2 8 g L S B z L D I 0 f S Z x d W 9 0 O y w m c X V v d D t T Z W N 0 a W 9 u M S 9 y Z X N 1 b H R z X 2 x l b m d 0 a F 9 y Y W 5 k b 2 1 f M z A w X z A g N i 9 U a X B v I G N h b W J p Y W R v L n t v I C 0 g c i w y N X 0 m c X V v d D s s J n F 1 b 3 Q 7 U 2 V j d G l v b j E v c m V z d W x 0 c 1 9 s Z W 5 n d G h f c m F u Z G 9 t X z M w M F 8 w I D Y v V G l w b y B j Y W 1 i a W F k b y 5 7 b y A t I G k s M j Z 9 J n F 1 b 3 Q 7 L C Z x d W 9 0 O 1 N l Y 3 R p b 2 4 x L 3 J l c 3 V s d H N f b G V u Z 3 R o X 3 J h b m R v b V 8 z M D B f M C A 2 L 1 R p c G 8 g Y 2 F t Y m l h Z G 8 u e 2 8 g L S B y a S w y N 3 0 m c X V v d D s s J n F 1 b 3 Q 7 U 2 V j d G l v b j E v c m V z d W x 0 c 1 9 s Z W 5 n d G h f c m F u Z G 9 t X z M w M F 8 w I D Y v V G l w b y B j Y W 1 i a W F k b y 5 7 b y A t I G 8 s M j h 9 J n F 1 b 3 Q 7 L C Z x d W 9 0 O 1 N l Y 3 R p b 2 4 x L 3 J l c 3 V s d H N f b G V u Z 3 R o X 3 J h b m R v b V 8 z M D B f M C A 2 L 1 R p c G 8 g Y 2 F t Y m l h Z G 8 u e 2 8 g L S B y b y w y O X 0 m c X V v d D s s J n F 1 b 3 Q 7 U 2 V j d G l v b j E v c m V z d W x 0 c 1 9 s Z W 5 n d G h f c m F u Z G 9 t X z M w M F 8 w I D Y v V G l w b y B j Y W 1 i a W F k b y 5 7 c m 8 g L S B z L D M w f S Z x d W 9 0 O y w m c X V v d D t T Z W N 0 a W 9 u M S 9 y Z X N 1 b H R z X 2 x l b m d 0 a F 9 y Y W 5 k b 2 1 f M z A w X z A g N i 9 U a X B v I G N h b W J p Y W R v L n t y b y A t I H I s M z F 9 J n F 1 b 3 Q 7 L C Z x d W 9 0 O 1 N l Y 3 R p b 2 4 x L 3 J l c 3 V s d H N f b G V u Z 3 R o X 3 J h b m R v b V 8 z M D B f M C A 2 L 1 R p c G 8 g Y 2 F t Y m l h Z G 8 u e 3 J v I C 0 g a S w z M n 0 m c X V v d D s s J n F 1 b 3 Q 7 U 2 V j d G l v b j E v c m V z d W x 0 c 1 9 s Z W 5 n d G h f c m F u Z G 9 t X z M w M F 8 w I D Y v V G l w b y B j Y W 1 i a W F k b y 5 7 c m 8 g L S B y a S w z M 3 0 m c X V v d D s s J n F 1 b 3 Q 7 U 2 V j d G l v b j E v c m V z d W x 0 c 1 9 s Z W 5 n d G h f c m F u Z G 9 t X z M w M F 8 w I D Y v V G l w b y B j Y W 1 i a W F k b y 5 7 c m 8 g L S B v L D M 0 f S Z x d W 9 0 O y w m c X V v d D t T Z W N 0 a W 9 u M S 9 y Z X N 1 b H R z X 2 x l b m d 0 a F 9 y Y W 5 k b 2 1 f M z A w X z A g N i 9 U a X B v I G N h b W J p Y W R v L n t y b y A t I H J v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m V z d W x 0 c 1 9 s Z W 5 n d G h f c m F u Z G 9 t X z M w M F 8 w I D Y v V G l w b y B j Y W 1 i a W F k b y 5 7 c y A t I H M s M H 0 m c X V v d D s s J n F 1 b 3 Q 7 U 2 V j d G l v b j E v c m V z d W x 0 c 1 9 s Z W 5 n d G h f c m F u Z G 9 t X z M w M F 8 w I D Y v V G l w b y B j Y W 1 i a W F k b y 5 7 c y A t I H I s M X 0 m c X V v d D s s J n F 1 b 3 Q 7 U 2 V j d G l v b j E v c m V z d W x 0 c 1 9 s Z W 5 n d G h f c m F u Z G 9 t X z M w M F 8 w I D Y v V G l w b y B j Y W 1 i a W F k b y 5 7 c y A t I G k s M n 0 m c X V v d D s s J n F 1 b 3 Q 7 U 2 V j d G l v b j E v c m V z d W x 0 c 1 9 s Z W 5 n d G h f c m F u Z G 9 t X z M w M F 8 w I D Y v V G l w b y B j Y W 1 i a W F k b y 5 7 c y A t I H J p L D N 9 J n F 1 b 3 Q 7 L C Z x d W 9 0 O 1 N l Y 3 R p b 2 4 x L 3 J l c 3 V s d H N f b G V u Z 3 R o X 3 J h b m R v b V 8 z M D B f M C A 2 L 1 R p c G 8 g Y 2 F t Y m l h Z G 8 u e 3 M g L S B v L D R 9 J n F 1 b 3 Q 7 L C Z x d W 9 0 O 1 N l Y 3 R p b 2 4 x L 3 J l c 3 V s d H N f b G V u Z 3 R o X 3 J h b m R v b V 8 z M D B f M C A 2 L 1 R p c G 8 g Y 2 F t Y m l h Z G 8 u e 3 M g L S B y b y w 1 f S Z x d W 9 0 O y w m c X V v d D t T Z W N 0 a W 9 u M S 9 y Z X N 1 b H R z X 2 x l b m d 0 a F 9 y Y W 5 k b 2 1 f M z A w X z A g N i 9 U a X B v I G N h b W J p Y W R v L n t y I C 0 g c y w 2 f S Z x d W 9 0 O y w m c X V v d D t T Z W N 0 a W 9 u M S 9 y Z X N 1 b H R z X 2 x l b m d 0 a F 9 y Y W 5 k b 2 1 f M z A w X z A g N i 9 U a X B v I G N h b W J p Y W R v L n t y I C 0 g c i w 3 f S Z x d W 9 0 O y w m c X V v d D t T Z W N 0 a W 9 u M S 9 y Z X N 1 b H R z X 2 x l b m d 0 a F 9 y Y W 5 k b 2 1 f M z A w X z A g N i 9 U a X B v I G N h b W J p Y W R v L n t y I C 0 g a S w 4 f S Z x d W 9 0 O y w m c X V v d D t T Z W N 0 a W 9 u M S 9 y Z X N 1 b H R z X 2 x l b m d 0 a F 9 y Y W 5 k b 2 1 f M z A w X z A g N i 9 U a X B v I G N h b W J p Y W R v L n t y I C 0 g c m k s O X 0 m c X V v d D s s J n F 1 b 3 Q 7 U 2 V j d G l v b j E v c m V z d W x 0 c 1 9 s Z W 5 n d G h f c m F u Z G 9 t X z M w M F 8 w I D Y v V G l w b y B j Y W 1 i a W F k b y 5 7 c i A t I G 8 s M T B 9 J n F 1 b 3 Q 7 L C Z x d W 9 0 O 1 N l Y 3 R p b 2 4 x L 3 J l c 3 V s d H N f b G V u Z 3 R o X 3 J h b m R v b V 8 z M D B f M C A 2 L 1 R p c G 8 g Y 2 F t Y m l h Z G 8 u e 3 I g L S B y b y w x M X 0 m c X V v d D s s J n F 1 b 3 Q 7 U 2 V j d G l v b j E v c m V z d W x 0 c 1 9 s Z W 5 n d G h f c m F u Z G 9 t X z M w M F 8 w I D Y v V G l w b y B j Y W 1 i a W F k b y 5 7 a S A t I H M s M T J 9 J n F 1 b 3 Q 7 L C Z x d W 9 0 O 1 N l Y 3 R p b 2 4 x L 3 J l c 3 V s d H N f b G V u Z 3 R o X 3 J h b m R v b V 8 z M D B f M C A 2 L 1 R p c G 8 g Y 2 F t Y m l h Z G 8 u e 2 k g L S B y L D E z f S Z x d W 9 0 O y w m c X V v d D t T Z W N 0 a W 9 u M S 9 y Z X N 1 b H R z X 2 x l b m d 0 a F 9 y Y W 5 k b 2 1 f M z A w X z A g N i 9 U a X B v I G N h b W J p Y W R v L n t p I C 0 g a S w x N H 0 m c X V v d D s s J n F 1 b 3 Q 7 U 2 V j d G l v b j E v c m V z d W x 0 c 1 9 s Z W 5 n d G h f c m F u Z G 9 t X z M w M F 8 w I D Y v V G l w b y B j Y W 1 i a W F k b y 5 7 a S A t I H J p L D E 1 f S Z x d W 9 0 O y w m c X V v d D t T Z W N 0 a W 9 u M S 9 y Z X N 1 b H R z X 2 x l b m d 0 a F 9 y Y W 5 k b 2 1 f M z A w X z A g N i 9 U a X B v I G N h b W J p Y W R v L n t p I C 0 g b y w x N n 0 m c X V v d D s s J n F 1 b 3 Q 7 U 2 V j d G l v b j E v c m V z d W x 0 c 1 9 s Z W 5 n d G h f c m F u Z G 9 t X z M w M F 8 w I D Y v V G l w b y B j Y W 1 i a W F k b y 5 7 a S A t I H J v L D E 3 f S Z x d W 9 0 O y w m c X V v d D t T Z W N 0 a W 9 u M S 9 y Z X N 1 b H R z X 2 x l b m d 0 a F 9 y Y W 5 k b 2 1 f M z A w X z A g N i 9 U a X B v I G N h b W J p Y W R v L n t y a S A t I H M s M T h 9 J n F 1 b 3 Q 7 L C Z x d W 9 0 O 1 N l Y 3 R p b 2 4 x L 3 J l c 3 V s d H N f b G V u Z 3 R o X 3 J h b m R v b V 8 z M D B f M C A 2 L 1 R p c G 8 g Y 2 F t Y m l h Z G 8 u e 3 J p I C 0 g c i w x O X 0 m c X V v d D s s J n F 1 b 3 Q 7 U 2 V j d G l v b j E v c m V z d W x 0 c 1 9 s Z W 5 n d G h f c m F u Z G 9 t X z M w M F 8 w I D Y v V G l w b y B j Y W 1 i a W F k b y 5 7 c m k g L S B p L D I w f S Z x d W 9 0 O y w m c X V v d D t T Z W N 0 a W 9 u M S 9 y Z X N 1 b H R z X 2 x l b m d 0 a F 9 y Y W 5 k b 2 1 f M z A w X z A g N i 9 U a X B v I G N h b W J p Y W R v L n t y a S A t I H J p L D I x f S Z x d W 9 0 O y w m c X V v d D t T Z W N 0 a W 9 u M S 9 y Z X N 1 b H R z X 2 x l b m d 0 a F 9 y Y W 5 k b 2 1 f M z A w X z A g N i 9 U a X B v I G N h b W J p Y W R v L n t y a S A t I G 8 s M j J 9 J n F 1 b 3 Q 7 L C Z x d W 9 0 O 1 N l Y 3 R p b 2 4 x L 3 J l c 3 V s d H N f b G V u Z 3 R o X 3 J h b m R v b V 8 z M D B f M C A 2 L 1 R p c G 8 g Y 2 F t Y m l h Z G 8 u e 3 J p I C 0 g c m 8 s M j N 9 J n F 1 b 3 Q 7 L C Z x d W 9 0 O 1 N l Y 3 R p b 2 4 x L 3 J l c 3 V s d H N f b G V u Z 3 R o X 3 J h b m R v b V 8 z M D B f M C A 2 L 1 R p c G 8 g Y 2 F t Y m l h Z G 8 u e 2 8 g L S B z L D I 0 f S Z x d W 9 0 O y w m c X V v d D t T Z W N 0 a W 9 u M S 9 y Z X N 1 b H R z X 2 x l b m d 0 a F 9 y Y W 5 k b 2 1 f M z A w X z A g N i 9 U a X B v I G N h b W J p Y W R v L n t v I C 0 g c i w y N X 0 m c X V v d D s s J n F 1 b 3 Q 7 U 2 V j d G l v b j E v c m V z d W x 0 c 1 9 s Z W 5 n d G h f c m F u Z G 9 t X z M w M F 8 w I D Y v V G l w b y B j Y W 1 i a W F k b y 5 7 b y A t I G k s M j Z 9 J n F 1 b 3 Q 7 L C Z x d W 9 0 O 1 N l Y 3 R p b 2 4 x L 3 J l c 3 V s d H N f b G V u Z 3 R o X 3 J h b m R v b V 8 z M D B f M C A 2 L 1 R p c G 8 g Y 2 F t Y m l h Z G 8 u e 2 8 g L S B y a S w y N 3 0 m c X V v d D s s J n F 1 b 3 Q 7 U 2 V j d G l v b j E v c m V z d W x 0 c 1 9 s Z W 5 n d G h f c m F u Z G 9 t X z M w M F 8 w I D Y v V G l w b y B j Y W 1 i a W F k b y 5 7 b y A t I G 8 s M j h 9 J n F 1 b 3 Q 7 L C Z x d W 9 0 O 1 N l Y 3 R p b 2 4 x L 3 J l c 3 V s d H N f b G V u Z 3 R o X 3 J h b m R v b V 8 z M D B f M C A 2 L 1 R p c G 8 g Y 2 F t Y m l h Z G 8 u e 2 8 g L S B y b y w y O X 0 m c X V v d D s s J n F 1 b 3 Q 7 U 2 V j d G l v b j E v c m V z d W x 0 c 1 9 s Z W 5 n d G h f c m F u Z G 9 t X z M w M F 8 w I D Y v V G l w b y B j Y W 1 i a W F k b y 5 7 c m 8 g L S B z L D M w f S Z x d W 9 0 O y w m c X V v d D t T Z W N 0 a W 9 u M S 9 y Z X N 1 b H R z X 2 x l b m d 0 a F 9 y Y W 5 k b 2 1 f M z A w X z A g N i 9 U a X B v I G N h b W J p Y W R v L n t y b y A t I H I s M z F 9 J n F 1 b 3 Q 7 L C Z x d W 9 0 O 1 N l Y 3 R p b 2 4 x L 3 J l c 3 V s d H N f b G V u Z 3 R o X 3 J h b m R v b V 8 z M D B f M C A 2 L 1 R p c G 8 g Y 2 F t Y m l h Z G 8 u e 3 J v I C 0 g a S w z M n 0 m c X V v d D s s J n F 1 b 3 Q 7 U 2 V j d G l v b j E v c m V z d W x 0 c 1 9 s Z W 5 n d G h f c m F u Z G 9 t X z M w M F 8 w I D Y v V G l w b y B j Y W 1 i a W F k b y 5 7 c m 8 g L S B y a S w z M 3 0 m c X V v d D s s J n F 1 b 3 Q 7 U 2 V j d G l v b j E v c m V z d W x 0 c 1 9 s Z W 5 n d G h f c m F u Z G 9 t X z M w M F 8 w I D Y v V G l w b y B j Y W 1 i a W F k b y 5 7 c m 8 g L S B v L D M 0 f S Z x d W 9 0 O y w m c X V v d D t T Z W N 0 a W 9 u M S 9 y Z X N 1 b H R z X 2 x l b m d 0 a F 9 y Y W 5 k b 2 1 f M z A w X z A g N i 9 U a X B v I G N h b W J p Y W R v L n t y b y A t I H J v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s Z W 5 n d G h f c m F u Z G 9 t X z M w M F 8 w J T I w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z A w X z A l M j A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z M D B f M C U y M D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M w M F 8 w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b G V u Z 3 R o X 3 J h b m R v b V 8 z M D B f M F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E 3 O j Q w O j A y L j k 0 N j I x N j B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3 M g L S B z J n F 1 b 3 Q 7 L C Z x d W 9 0 O 3 M g L S B y J n F 1 b 3 Q 7 L C Z x d W 9 0 O 3 M g L S B p J n F 1 b 3 Q 7 L C Z x d W 9 0 O 3 M g L S B y a S Z x d W 9 0 O y w m c X V v d D t z I C 0 g b y Z x d W 9 0 O y w m c X V v d D t z I C 0 g c m 8 m c X V v d D s s J n F 1 b 3 Q 7 c i A t I H M m c X V v d D s s J n F 1 b 3 Q 7 c i A t I H I m c X V v d D s s J n F 1 b 3 Q 7 c i A t I G k m c X V v d D s s J n F 1 b 3 Q 7 c i A t I H J p J n F 1 b 3 Q 7 L C Z x d W 9 0 O 3 I g L S B v J n F 1 b 3 Q 7 L C Z x d W 9 0 O 3 I g L S B y b y Z x d W 9 0 O y w m c X V v d D t p I C 0 g c y Z x d W 9 0 O y w m c X V v d D t p I C 0 g c i Z x d W 9 0 O y w m c X V v d D t p I C 0 g a S Z x d W 9 0 O y w m c X V v d D t p I C 0 g c m k m c X V v d D s s J n F 1 b 3 Q 7 a S A t I G 8 m c X V v d D s s J n F 1 b 3 Q 7 a S A t I H J v J n F 1 b 3 Q 7 L C Z x d W 9 0 O 3 J p I C 0 g c y Z x d W 9 0 O y w m c X V v d D t y a S A t I H I m c X V v d D s s J n F 1 b 3 Q 7 c m k g L S B p J n F 1 b 3 Q 7 L C Z x d W 9 0 O 3 J p I C 0 g c m k m c X V v d D s s J n F 1 b 3 Q 7 c m k g L S B v J n F 1 b 3 Q 7 L C Z x d W 9 0 O 3 J p I C 0 g c m 8 m c X V v d D s s J n F 1 b 3 Q 7 b y A t I H M m c X V v d D s s J n F 1 b 3 Q 7 b y A t I H I m c X V v d D s s J n F 1 b 3 Q 7 b y A t I G k m c X V v d D s s J n F 1 b 3 Q 7 b y A t I H J p J n F 1 b 3 Q 7 L C Z x d W 9 0 O 2 8 g L S B v J n F 1 b 3 Q 7 L C Z x d W 9 0 O 2 8 g L S B y b y Z x d W 9 0 O y w m c X V v d D t y b y A t I H M m c X V v d D s s J n F 1 b 3 Q 7 c m 8 g L S B y J n F 1 b 3 Q 7 L C Z x d W 9 0 O 3 J v I C 0 g a S Z x d W 9 0 O y w m c X V v d D t y b y A t I H J p J n F 1 b 3 Q 7 L C Z x d W 9 0 O 3 J v I C 0 g b y Z x d W 9 0 O y w m c X V v d D t y b y A t I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V u Z 3 R o X 3 J h b m R v b V 8 z M D B f M C A 4 L 1 R p c G 8 g Y 2 F t Y m l h Z G 8 u e 3 M g L S B z L D B 9 J n F 1 b 3 Q 7 L C Z x d W 9 0 O 1 N l Y 3 R p b 2 4 x L 3 J l c 3 V s d H N f b G V u Z 3 R o X 3 J h b m R v b V 8 z M D B f M C A 4 L 1 R p c G 8 g Y 2 F t Y m l h Z G 8 u e 3 M g L S B y L D F 9 J n F 1 b 3 Q 7 L C Z x d W 9 0 O 1 N l Y 3 R p b 2 4 x L 3 J l c 3 V s d H N f b G V u Z 3 R o X 3 J h b m R v b V 8 z M D B f M C A 4 L 1 R p c G 8 g Y 2 F t Y m l h Z G 8 u e 3 M g L S B p L D J 9 J n F 1 b 3 Q 7 L C Z x d W 9 0 O 1 N l Y 3 R p b 2 4 x L 3 J l c 3 V s d H N f b G V u Z 3 R o X 3 J h b m R v b V 8 z M D B f M C A 4 L 1 R p c G 8 g Y 2 F t Y m l h Z G 8 u e 3 M g L S B y a S w z f S Z x d W 9 0 O y w m c X V v d D t T Z W N 0 a W 9 u M S 9 y Z X N 1 b H R z X 2 x l b m d 0 a F 9 y Y W 5 k b 2 1 f M z A w X z A g O C 9 U a X B v I G N h b W J p Y W R v L n t z I C 0 g b y w 0 f S Z x d W 9 0 O y w m c X V v d D t T Z W N 0 a W 9 u M S 9 y Z X N 1 b H R z X 2 x l b m d 0 a F 9 y Y W 5 k b 2 1 f M z A w X z A g O C 9 U a X B v I G N h b W J p Y W R v L n t z I C 0 g c m 8 s N X 0 m c X V v d D s s J n F 1 b 3 Q 7 U 2 V j d G l v b j E v c m V z d W x 0 c 1 9 s Z W 5 n d G h f c m F u Z G 9 t X z M w M F 8 w I D g v V G l w b y B j Y W 1 i a W F k b y 5 7 c i A t I H M s N n 0 m c X V v d D s s J n F 1 b 3 Q 7 U 2 V j d G l v b j E v c m V z d W x 0 c 1 9 s Z W 5 n d G h f c m F u Z G 9 t X z M w M F 8 w I D g v V G l w b y B j Y W 1 i a W F k b y 5 7 c i A t I H I s N 3 0 m c X V v d D s s J n F 1 b 3 Q 7 U 2 V j d G l v b j E v c m V z d W x 0 c 1 9 s Z W 5 n d G h f c m F u Z G 9 t X z M w M F 8 w I D g v V G l w b y B j Y W 1 i a W F k b y 5 7 c i A t I G k s O H 0 m c X V v d D s s J n F 1 b 3 Q 7 U 2 V j d G l v b j E v c m V z d W x 0 c 1 9 s Z W 5 n d G h f c m F u Z G 9 t X z M w M F 8 w I D g v V G l w b y B j Y W 1 i a W F k b y 5 7 c i A t I H J p L D l 9 J n F 1 b 3 Q 7 L C Z x d W 9 0 O 1 N l Y 3 R p b 2 4 x L 3 J l c 3 V s d H N f b G V u Z 3 R o X 3 J h b m R v b V 8 z M D B f M C A 4 L 1 R p c G 8 g Y 2 F t Y m l h Z G 8 u e 3 I g L S B v L D E w f S Z x d W 9 0 O y w m c X V v d D t T Z W N 0 a W 9 u M S 9 y Z X N 1 b H R z X 2 x l b m d 0 a F 9 y Y W 5 k b 2 1 f M z A w X z A g O C 9 U a X B v I G N h b W J p Y W R v L n t y I C 0 g c m 8 s M T F 9 J n F 1 b 3 Q 7 L C Z x d W 9 0 O 1 N l Y 3 R p b 2 4 x L 3 J l c 3 V s d H N f b G V u Z 3 R o X 3 J h b m R v b V 8 z M D B f M C A 4 L 1 R p c G 8 g Y 2 F t Y m l h Z G 8 u e 2 k g L S B z L D E y f S Z x d W 9 0 O y w m c X V v d D t T Z W N 0 a W 9 u M S 9 y Z X N 1 b H R z X 2 x l b m d 0 a F 9 y Y W 5 k b 2 1 f M z A w X z A g O C 9 U a X B v I G N h b W J p Y W R v L n t p I C 0 g c i w x M 3 0 m c X V v d D s s J n F 1 b 3 Q 7 U 2 V j d G l v b j E v c m V z d W x 0 c 1 9 s Z W 5 n d G h f c m F u Z G 9 t X z M w M F 8 w I D g v V G l w b y B j Y W 1 i a W F k b y 5 7 a S A t I G k s M T R 9 J n F 1 b 3 Q 7 L C Z x d W 9 0 O 1 N l Y 3 R p b 2 4 x L 3 J l c 3 V s d H N f b G V u Z 3 R o X 3 J h b m R v b V 8 z M D B f M C A 4 L 1 R p c G 8 g Y 2 F t Y m l h Z G 8 u e 2 k g L S B y a S w x N X 0 m c X V v d D s s J n F 1 b 3 Q 7 U 2 V j d G l v b j E v c m V z d W x 0 c 1 9 s Z W 5 n d G h f c m F u Z G 9 t X z M w M F 8 w I D g v V G l w b y B j Y W 1 i a W F k b y 5 7 a S A t I G 8 s M T Z 9 J n F 1 b 3 Q 7 L C Z x d W 9 0 O 1 N l Y 3 R p b 2 4 x L 3 J l c 3 V s d H N f b G V u Z 3 R o X 3 J h b m R v b V 8 z M D B f M C A 4 L 1 R p c G 8 g Y 2 F t Y m l h Z G 8 u e 2 k g L S B y b y w x N 3 0 m c X V v d D s s J n F 1 b 3 Q 7 U 2 V j d G l v b j E v c m V z d W x 0 c 1 9 s Z W 5 n d G h f c m F u Z G 9 t X z M w M F 8 w I D g v V G l w b y B j Y W 1 i a W F k b y 5 7 c m k g L S B z L D E 4 f S Z x d W 9 0 O y w m c X V v d D t T Z W N 0 a W 9 u M S 9 y Z X N 1 b H R z X 2 x l b m d 0 a F 9 y Y W 5 k b 2 1 f M z A w X z A g O C 9 U a X B v I G N h b W J p Y W R v L n t y a S A t I H I s M T l 9 J n F 1 b 3 Q 7 L C Z x d W 9 0 O 1 N l Y 3 R p b 2 4 x L 3 J l c 3 V s d H N f b G V u Z 3 R o X 3 J h b m R v b V 8 z M D B f M C A 4 L 1 R p c G 8 g Y 2 F t Y m l h Z G 8 u e 3 J p I C 0 g a S w y M H 0 m c X V v d D s s J n F 1 b 3 Q 7 U 2 V j d G l v b j E v c m V z d W x 0 c 1 9 s Z W 5 n d G h f c m F u Z G 9 t X z M w M F 8 w I D g v V G l w b y B j Y W 1 i a W F k b y 5 7 c m k g L S B y a S w y M X 0 m c X V v d D s s J n F 1 b 3 Q 7 U 2 V j d G l v b j E v c m V z d W x 0 c 1 9 s Z W 5 n d G h f c m F u Z G 9 t X z M w M F 8 w I D g v V G l w b y B j Y W 1 i a W F k b y 5 7 c m k g L S B v L D I y f S Z x d W 9 0 O y w m c X V v d D t T Z W N 0 a W 9 u M S 9 y Z X N 1 b H R z X 2 x l b m d 0 a F 9 y Y W 5 k b 2 1 f M z A w X z A g O C 9 U a X B v I G N h b W J p Y W R v L n t y a S A t I H J v L D I z f S Z x d W 9 0 O y w m c X V v d D t T Z W N 0 a W 9 u M S 9 y Z X N 1 b H R z X 2 x l b m d 0 a F 9 y Y W 5 k b 2 1 f M z A w X z A g O C 9 U a X B v I G N h b W J p Y W R v L n t v I C 0 g c y w y N H 0 m c X V v d D s s J n F 1 b 3 Q 7 U 2 V j d G l v b j E v c m V z d W x 0 c 1 9 s Z W 5 n d G h f c m F u Z G 9 t X z M w M F 8 w I D g v V G l w b y B j Y W 1 i a W F k b y 5 7 b y A t I H I s M j V 9 J n F 1 b 3 Q 7 L C Z x d W 9 0 O 1 N l Y 3 R p b 2 4 x L 3 J l c 3 V s d H N f b G V u Z 3 R o X 3 J h b m R v b V 8 z M D B f M C A 4 L 1 R p c G 8 g Y 2 F t Y m l h Z G 8 u e 2 8 g L S B p L D I 2 f S Z x d W 9 0 O y w m c X V v d D t T Z W N 0 a W 9 u M S 9 y Z X N 1 b H R z X 2 x l b m d 0 a F 9 y Y W 5 k b 2 1 f M z A w X z A g O C 9 U a X B v I G N h b W J p Y W R v L n t v I C 0 g c m k s M j d 9 J n F 1 b 3 Q 7 L C Z x d W 9 0 O 1 N l Y 3 R p b 2 4 x L 3 J l c 3 V s d H N f b G V u Z 3 R o X 3 J h b m R v b V 8 z M D B f M C A 4 L 1 R p c G 8 g Y 2 F t Y m l h Z G 8 u e 2 8 g L S B v L D I 4 f S Z x d W 9 0 O y w m c X V v d D t T Z W N 0 a W 9 u M S 9 y Z X N 1 b H R z X 2 x l b m d 0 a F 9 y Y W 5 k b 2 1 f M z A w X z A g O C 9 U a X B v I G N h b W J p Y W R v L n t v I C 0 g c m 8 s M j l 9 J n F 1 b 3 Q 7 L C Z x d W 9 0 O 1 N l Y 3 R p b 2 4 x L 3 J l c 3 V s d H N f b G V u Z 3 R o X 3 J h b m R v b V 8 z M D B f M C A 4 L 1 R p c G 8 g Y 2 F t Y m l h Z G 8 u e 3 J v I C 0 g c y w z M H 0 m c X V v d D s s J n F 1 b 3 Q 7 U 2 V j d G l v b j E v c m V z d W x 0 c 1 9 s Z W 5 n d G h f c m F u Z G 9 t X z M w M F 8 w I D g v V G l w b y B j Y W 1 i a W F k b y 5 7 c m 8 g L S B y L D M x f S Z x d W 9 0 O y w m c X V v d D t T Z W N 0 a W 9 u M S 9 y Z X N 1 b H R z X 2 x l b m d 0 a F 9 y Y W 5 k b 2 1 f M z A w X z A g O C 9 U a X B v I G N h b W J p Y W R v L n t y b y A t I G k s M z J 9 J n F 1 b 3 Q 7 L C Z x d W 9 0 O 1 N l Y 3 R p b 2 4 x L 3 J l c 3 V s d H N f b G V u Z 3 R o X 3 J h b m R v b V 8 z M D B f M C A 4 L 1 R p c G 8 g Y 2 F t Y m l h Z G 8 u e 3 J v I C 0 g c m k s M z N 9 J n F 1 b 3 Q 7 L C Z x d W 9 0 O 1 N l Y 3 R p b 2 4 x L 3 J l c 3 V s d H N f b G V u Z 3 R o X 3 J h b m R v b V 8 z M D B f M C A 4 L 1 R p c G 8 g Y 2 F t Y m l h Z G 8 u e 3 J v I C 0 g b y w z N H 0 m c X V v d D s s J n F 1 b 3 Q 7 U 2 V j d G l v b j E v c m V z d W x 0 c 1 9 s Z W 5 n d G h f c m F u Z G 9 t X z M w M F 8 w I D g v V G l w b y B j Y W 1 i a W F k b y 5 7 c m 8 g L S B y b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J l c 3 V s d H N f b G V u Z 3 R o X 3 J h b m R v b V 8 z M D B f M C A 4 L 1 R p c G 8 g Y 2 F t Y m l h Z G 8 u e 3 M g L S B z L D B 9 J n F 1 b 3 Q 7 L C Z x d W 9 0 O 1 N l Y 3 R p b 2 4 x L 3 J l c 3 V s d H N f b G V u Z 3 R o X 3 J h b m R v b V 8 z M D B f M C A 4 L 1 R p c G 8 g Y 2 F t Y m l h Z G 8 u e 3 M g L S B y L D F 9 J n F 1 b 3 Q 7 L C Z x d W 9 0 O 1 N l Y 3 R p b 2 4 x L 3 J l c 3 V s d H N f b G V u Z 3 R o X 3 J h b m R v b V 8 z M D B f M C A 4 L 1 R p c G 8 g Y 2 F t Y m l h Z G 8 u e 3 M g L S B p L D J 9 J n F 1 b 3 Q 7 L C Z x d W 9 0 O 1 N l Y 3 R p b 2 4 x L 3 J l c 3 V s d H N f b G V u Z 3 R o X 3 J h b m R v b V 8 z M D B f M C A 4 L 1 R p c G 8 g Y 2 F t Y m l h Z G 8 u e 3 M g L S B y a S w z f S Z x d W 9 0 O y w m c X V v d D t T Z W N 0 a W 9 u M S 9 y Z X N 1 b H R z X 2 x l b m d 0 a F 9 y Y W 5 k b 2 1 f M z A w X z A g O C 9 U a X B v I G N h b W J p Y W R v L n t z I C 0 g b y w 0 f S Z x d W 9 0 O y w m c X V v d D t T Z W N 0 a W 9 u M S 9 y Z X N 1 b H R z X 2 x l b m d 0 a F 9 y Y W 5 k b 2 1 f M z A w X z A g O C 9 U a X B v I G N h b W J p Y W R v L n t z I C 0 g c m 8 s N X 0 m c X V v d D s s J n F 1 b 3 Q 7 U 2 V j d G l v b j E v c m V z d W x 0 c 1 9 s Z W 5 n d G h f c m F u Z G 9 t X z M w M F 8 w I D g v V G l w b y B j Y W 1 i a W F k b y 5 7 c i A t I H M s N n 0 m c X V v d D s s J n F 1 b 3 Q 7 U 2 V j d G l v b j E v c m V z d W x 0 c 1 9 s Z W 5 n d G h f c m F u Z G 9 t X z M w M F 8 w I D g v V G l w b y B j Y W 1 i a W F k b y 5 7 c i A t I H I s N 3 0 m c X V v d D s s J n F 1 b 3 Q 7 U 2 V j d G l v b j E v c m V z d W x 0 c 1 9 s Z W 5 n d G h f c m F u Z G 9 t X z M w M F 8 w I D g v V G l w b y B j Y W 1 i a W F k b y 5 7 c i A t I G k s O H 0 m c X V v d D s s J n F 1 b 3 Q 7 U 2 V j d G l v b j E v c m V z d W x 0 c 1 9 s Z W 5 n d G h f c m F u Z G 9 t X z M w M F 8 w I D g v V G l w b y B j Y W 1 i a W F k b y 5 7 c i A t I H J p L D l 9 J n F 1 b 3 Q 7 L C Z x d W 9 0 O 1 N l Y 3 R p b 2 4 x L 3 J l c 3 V s d H N f b G V u Z 3 R o X 3 J h b m R v b V 8 z M D B f M C A 4 L 1 R p c G 8 g Y 2 F t Y m l h Z G 8 u e 3 I g L S B v L D E w f S Z x d W 9 0 O y w m c X V v d D t T Z W N 0 a W 9 u M S 9 y Z X N 1 b H R z X 2 x l b m d 0 a F 9 y Y W 5 k b 2 1 f M z A w X z A g O C 9 U a X B v I G N h b W J p Y W R v L n t y I C 0 g c m 8 s M T F 9 J n F 1 b 3 Q 7 L C Z x d W 9 0 O 1 N l Y 3 R p b 2 4 x L 3 J l c 3 V s d H N f b G V u Z 3 R o X 3 J h b m R v b V 8 z M D B f M C A 4 L 1 R p c G 8 g Y 2 F t Y m l h Z G 8 u e 2 k g L S B z L D E y f S Z x d W 9 0 O y w m c X V v d D t T Z W N 0 a W 9 u M S 9 y Z X N 1 b H R z X 2 x l b m d 0 a F 9 y Y W 5 k b 2 1 f M z A w X z A g O C 9 U a X B v I G N h b W J p Y W R v L n t p I C 0 g c i w x M 3 0 m c X V v d D s s J n F 1 b 3 Q 7 U 2 V j d G l v b j E v c m V z d W x 0 c 1 9 s Z W 5 n d G h f c m F u Z G 9 t X z M w M F 8 w I D g v V G l w b y B j Y W 1 i a W F k b y 5 7 a S A t I G k s M T R 9 J n F 1 b 3 Q 7 L C Z x d W 9 0 O 1 N l Y 3 R p b 2 4 x L 3 J l c 3 V s d H N f b G V u Z 3 R o X 3 J h b m R v b V 8 z M D B f M C A 4 L 1 R p c G 8 g Y 2 F t Y m l h Z G 8 u e 2 k g L S B y a S w x N X 0 m c X V v d D s s J n F 1 b 3 Q 7 U 2 V j d G l v b j E v c m V z d W x 0 c 1 9 s Z W 5 n d G h f c m F u Z G 9 t X z M w M F 8 w I D g v V G l w b y B j Y W 1 i a W F k b y 5 7 a S A t I G 8 s M T Z 9 J n F 1 b 3 Q 7 L C Z x d W 9 0 O 1 N l Y 3 R p b 2 4 x L 3 J l c 3 V s d H N f b G V u Z 3 R o X 3 J h b m R v b V 8 z M D B f M C A 4 L 1 R p c G 8 g Y 2 F t Y m l h Z G 8 u e 2 k g L S B y b y w x N 3 0 m c X V v d D s s J n F 1 b 3 Q 7 U 2 V j d G l v b j E v c m V z d W x 0 c 1 9 s Z W 5 n d G h f c m F u Z G 9 t X z M w M F 8 w I D g v V G l w b y B j Y W 1 i a W F k b y 5 7 c m k g L S B z L D E 4 f S Z x d W 9 0 O y w m c X V v d D t T Z W N 0 a W 9 u M S 9 y Z X N 1 b H R z X 2 x l b m d 0 a F 9 y Y W 5 k b 2 1 f M z A w X z A g O C 9 U a X B v I G N h b W J p Y W R v L n t y a S A t I H I s M T l 9 J n F 1 b 3 Q 7 L C Z x d W 9 0 O 1 N l Y 3 R p b 2 4 x L 3 J l c 3 V s d H N f b G V u Z 3 R o X 3 J h b m R v b V 8 z M D B f M C A 4 L 1 R p c G 8 g Y 2 F t Y m l h Z G 8 u e 3 J p I C 0 g a S w y M H 0 m c X V v d D s s J n F 1 b 3 Q 7 U 2 V j d G l v b j E v c m V z d W x 0 c 1 9 s Z W 5 n d G h f c m F u Z G 9 t X z M w M F 8 w I D g v V G l w b y B j Y W 1 i a W F k b y 5 7 c m k g L S B y a S w y M X 0 m c X V v d D s s J n F 1 b 3 Q 7 U 2 V j d G l v b j E v c m V z d W x 0 c 1 9 s Z W 5 n d G h f c m F u Z G 9 t X z M w M F 8 w I D g v V G l w b y B j Y W 1 i a W F k b y 5 7 c m k g L S B v L D I y f S Z x d W 9 0 O y w m c X V v d D t T Z W N 0 a W 9 u M S 9 y Z X N 1 b H R z X 2 x l b m d 0 a F 9 y Y W 5 k b 2 1 f M z A w X z A g O C 9 U a X B v I G N h b W J p Y W R v L n t y a S A t I H J v L D I z f S Z x d W 9 0 O y w m c X V v d D t T Z W N 0 a W 9 u M S 9 y Z X N 1 b H R z X 2 x l b m d 0 a F 9 y Y W 5 k b 2 1 f M z A w X z A g O C 9 U a X B v I G N h b W J p Y W R v L n t v I C 0 g c y w y N H 0 m c X V v d D s s J n F 1 b 3 Q 7 U 2 V j d G l v b j E v c m V z d W x 0 c 1 9 s Z W 5 n d G h f c m F u Z G 9 t X z M w M F 8 w I D g v V G l w b y B j Y W 1 i a W F k b y 5 7 b y A t I H I s M j V 9 J n F 1 b 3 Q 7 L C Z x d W 9 0 O 1 N l Y 3 R p b 2 4 x L 3 J l c 3 V s d H N f b G V u Z 3 R o X 3 J h b m R v b V 8 z M D B f M C A 4 L 1 R p c G 8 g Y 2 F t Y m l h Z G 8 u e 2 8 g L S B p L D I 2 f S Z x d W 9 0 O y w m c X V v d D t T Z W N 0 a W 9 u M S 9 y Z X N 1 b H R z X 2 x l b m d 0 a F 9 y Y W 5 k b 2 1 f M z A w X z A g O C 9 U a X B v I G N h b W J p Y W R v L n t v I C 0 g c m k s M j d 9 J n F 1 b 3 Q 7 L C Z x d W 9 0 O 1 N l Y 3 R p b 2 4 x L 3 J l c 3 V s d H N f b G V u Z 3 R o X 3 J h b m R v b V 8 z M D B f M C A 4 L 1 R p c G 8 g Y 2 F t Y m l h Z G 8 u e 2 8 g L S B v L D I 4 f S Z x d W 9 0 O y w m c X V v d D t T Z W N 0 a W 9 u M S 9 y Z X N 1 b H R z X 2 x l b m d 0 a F 9 y Y W 5 k b 2 1 f M z A w X z A g O C 9 U a X B v I G N h b W J p Y W R v L n t v I C 0 g c m 8 s M j l 9 J n F 1 b 3 Q 7 L C Z x d W 9 0 O 1 N l Y 3 R p b 2 4 x L 3 J l c 3 V s d H N f b G V u Z 3 R o X 3 J h b m R v b V 8 z M D B f M C A 4 L 1 R p c G 8 g Y 2 F t Y m l h Z G 8 u e 3 J v I C 0 g c y w z M H 0 m c X V v d D s s J n F 1 b 3 Q 7 U 2 V j d G l v b j E v c m V z d W x 0 c 1 9 s Z W 5 n d G h f c m F u Z G 9 t X z M w M F 8 w I D g v V G l w b y B j Y W 1 i a W F k b y 5 7 c m 8 g L S B y L D M x f S Z x d W 9 0 O y w m c X V v d D t T Z W N 0 a W 9 u M S 9 y Z X N 1 b H R z X 2 x l b m d 0 a F 9 y Y W 5 k b 2 1 f M z A w X z A g O C 9 U a X B v I G N h b W J p Y W R v L n t y b y A t I G k s M z J 9 J n F 1 b 3 Q 7 L C Z x d W 9 0 O 1 N l Y 3 R p b 2 4 x L 3 J l c 3 V s d H N f b G V u Z 3 R o X 3 J h b m R v b V 8 z M D B f M C A 4 L 1 R p c G 8 g Y 2 F t Y m l h Z G 8 u e 3 J v I C 0 g c m k s M z N 9 J n F 1 b 3 Q 7 L C Z x d W 9 0 O 1 N l Y 3 R p b 2 4 x L 3 J l c 3 V s d H N f b G V u Z 3 R o X 3 J h b m R v b V 8 z M D B f M C A 4 L 1 R p c G 8 g Y 2 F t Y m l h Z G 8 u e 3 J v I C 0 g b y w z N H 0 m c X V v d D s s J n F 1 b 3 Q 7 U 2 V j d G l v b j E v c m V z d W x 0 c 1 9 s Z W 5 n d G h f c m F u Z G 9 t X z M w M F 8 w I D g v V G l w b y B j Y W 1 i a W F k b y 5 7 c m 8 g L S B y b y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G V u Z 3 R o X 3 J h b m R v b V 8 z M D B f M C U y M D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M w M F 8 w J T I w O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z A w X z A l M j A 4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A d A R r n I z T 4 Q e r m B c d V w D A A A A A A I A A A A A A B B m A A A A A Q A A I A A A A A w Z h F w M I G a h K t x Y w 3 E W B 7 r J 2 c I 5 9 x 7 n E v Y f C v P T 5 c c D A A A A A A 6 A A A A A A g A A I A A A A D b U y x p y O l / 7 f / m j d g C k U W 0 3 5 E I W S e 4 i l h R o 9 w b q z f P G U A A A A C E 8 r T Z B f h 6 Y Q f Y W a j i 2 i b p 2 1 U 8 P D f N v 2 R E w B P t k 3 u 8 V t b n 5 5 C R 8 C Q k 6 o f p R N C I y Q p r h D i i v n 5 Q S y 6 A t v E C S z 6 x 7 K B j e 5 j j m b 5 k e H z A 4 M 2 u + Q A A A A L Z / o l / e J j s m o Y + q g w / N w p r L Y o 4 S 2 N J D 5 M F 8 Y o i z 0 / v J b T m S U + J 3 t 1 Y J o 5 F m M T L U N s 3 V P e O H x Z Z / 9 Z U O y B T / K g Y = < / D a t a M a s h u p > 
</file>

<file path=customXml/itemProps1.xml><?xml version="1.0" encoding="utf-8"?>
<ds:datastoreItem xmlns:ds="http://schemas.openxmlformats.org/officeDocument/2006/customXml" ds:itemID="{F513C6EC-D128-495F-88C6-3183B98D72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300_0.2</vt:lpstr>
      <vt:lpstr>300_0.4</vt:lpstr>
      <vt:lpstr>300_0.6</vt:lpstr>
      <vt:lpstr>300_0.8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Cuevas.</dc:creator>
  <cp:lastModifiedBy>Julian Cuevas.</cp:lastModifiedBy>
  <dcterms:created xsi:type="dcterms:W3CDTF">2020-11-11T17:36:03Z</dcterms:created>
  <dcterms:modified xsi:type="dcterms:W3CDTF">2020-11-12T21:00:15Z</dcterms:modified>
</cp:coreProperties>
</file>