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ro\OneDrive - Universidad de La Rioja\CARPETA DE TRABAJO\strategies_arbitrary_dvfield\results-length\results_length_random_350\"/>
    </mc:Choice>
  </mc:AlternateContent>
  <xr:revisionPtr revIDLastSave="108" documentId="8_{7CD83D13-D1B3-42A0-82A1-1727F24F8679}" xr6:coauthVersionLast="45" xr6:coauthVersionMax="45" xr10:uidLastSave="{CD801D45-EAB8-48F4-84CE-C778E2470CA8}"/>
  <bookViews>
    <workbookView xWindow="990" yWindow="-120" windowWidth="19620" windowHeight="11760" activeTab="3" xr2:uid="{7FAAAD6A-28A6-4B41-9BFF-6E46793F4F34}"/>
  </bookViews>
  <sheets>
    <sheet name="350_0.2" sheetId="2" r:id="rId1"/>
    <sheet name="350_0.4" sheetId="3" r:id="rId2"/>
    <sheet name="350_0.6" sheetId="4" r:id="rId3"/>
    <sheet name="350_0.8" sheetId="5" r:id="rId4"/>
  </sheets>
  <definedNames>
    <definedName name="DatosExternos_1" localSheetId="0" hidden="1">'350_0.2'!$A$1:$AJ$21</definedName>
    <definedName name="DatosExternos_1" localSheetId="1" hidden="1">'350_0.4'!$A$1:$AJ$21</definedName>
    <definedName name="DatosExternos_1" localSheetId="2" hidden="1">'350_0.6'!$A$1:$AJ$21</definedName>
    <definedName name="DatosExternos_1" localSheetId="3" hidden="1">'350_0.8'!$A$1:$AJ$21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3" i="5" l="1"/>
  <c r="AL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23" i="5"/>
  <c r="AM23" i="4"/>
  <c r="AL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3" i="4"/>
  <c r="AM23" i="3"/>
  <c r="AL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23" i="3"/>
  <c r="AM23" i="2"/>
  <c r="AL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23" i="2"/>
  <c r="AJ44" i="5" l="1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J25" i="5"/>
  <c r="AJ46" i="5" s="1"/>
  <c r="AI25" i="5"/>
  <c r="AI46" i="5" s="1"/>
  <c r="AH25" i="5"/>
  <c r="AH46" i="5" s="1"/>
  <c r="AG25" i="5"/>
  <c r="AG46" i="5" s="1"/>
  <c r="AF25" i="5"/>
  <c r="AF46" i="5" s="1"/>
  <c r="AE25" i="5"/>
  <c r="AE46" i="5" s="1"/>
  <c r="AD25" i="5"/>
  <c r="AD46" i="5" s="1"/>
  <c r="AC25" i="5"/>
  <c r="AC46" i="5" s="1"/>
  <c r="AB25" i="5"/>
  <c r="AB46" i="5" s="1"/>
  <c r="AA25" i="5"/>
  <c r="AA46" i="5" s="1"/>
  <c r="Z25" i="5"/>
  <c r="Z46" i="5" s="1"/>
  <c r="Y25" i="5"/>
  <c r="Y46" i="5" s="1"/>
  <c r="X25" i="5"/>
  <c r="X46" i="5" s="1"/>
  <c r="W25" i="5"/>
  <c r="W46" i="5" s="1"/>
  <c r="V25" i="5"/>
  <c r="V46" i="5" s="1"/>
  <c r="U25" i="5"/>
  <c r="U46" i="5" s="1"/>
  <c r="T25" i="5"/>
  <c r="T46" i="5" s="1"/>
  <c r="S25" i="5"/>
  <c r="S46" i="5" s="1"/>
  <c r="R25" i="5"/>
  <c r="R46" i="5" s="1"/>
  <c r="Q25" i="5"/>
  <c r="Q46" i="5" s="1"/>
  <c r="P25" i="5"/>
  <c r="P46" i="5" s="1"/>
  <c r="O25" i="5"/>
  <c r="O46" i="5" s="1"/>
  <c r="N25" i="5"/>
  <c r="N46" i="5" s="1"/>
  <c r="M25" i="5"/>
  <c r="M46" i="5" s="1"/>
  <c r="L25" i="5"/>
  <c r="L46" i="5" s="1"/>
  <c r="K25" i="5"/>
  <c r="K46" i="5" s="1"/>
  <c r="J25" i="5"/>
  <c r="J46" i="5" s="1"/>
  <c r="I25" i="5"/>
  <c r="I46" i="5" s="1"/>
  <c r="H25" i="5"/>
  <c r="H46" i="5" s="1"/>
  <c r="G25" i="5"/>
  <c r="G46" i="5" s="1"/>
  <c r="F25" i="5"/>
  <c r="F46" i="5" s="1"/>
  <c r="E25" i="5"/>
  <c r="E46" i="5" s="1"/>
  <c r="D25" i="5"/>
  <c r="D46" i="5" s="1"/>
  <c r="C25" i="5"/>
  <c r="C46" i="5" s="1"/>
  <c r="B25" i="5"/>
  <c r="B46" i="5" s="1"/>
  <c r="A25" i="5"/>
  <c r="A46" i="5" s="1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J25" i="4"/>
  <c r="AJ46" i="4" s="1"/>
  <c r="AI25" i="4"/>
  <c r="AI46" i="4" s="1"/>
  <c r="AH25" i="4"/>
  <c r="AH46" i="4" s="1"/>
  <c r="AG25" i="4"/>
  <c r="AG46" i="4" s="1"/>
  <c r="AF25" i="4"/>
  <c r="AF46" i="4" s="1"/>
  <c r="AE25" i="4"/>
  <c r="AE46" i="4" s="1"/>
  <c r="AD25" i="4"/>
  <c r="AD46" i="4" s="1"/>
  <c r="AC25" i="4"/>
  <c r="AC46" i="4" s="1"/>
  <c r="AB25" i="4"/>
  <c r="AB46" i="4" s="1"/>
  <c r="AA25" i="4"/>
  <c r="AA46" i="4" s="1"/>
  <c r="Z25" i="4"/>
  <c r="Z46" i="4" s="1"/>
  <c r="Y25" i="4"/>
  <c r="Y46" i="4" s="1"/>
  <c r="X25" i="4"/>
  <c r="X46" i="4" s="1"/>
  <c r="W25" i="4"/>
  <c r="W46" i="4" s="1"/>
  <c r="V25" i="4"/>
  <c r="V46" i="4" s="1"/>
  <c r="U25" i="4"/>
  <c r="U46" i="4" s="1"/>
  <c r="T25" i="4"/>
  <c r="T46" i="4" s="1"/>
  <c r="S25" i="4"/>
  <c r="S46" i="4" s="1"/>
  <c r="R25" i="4"/>
  <c r="R46" i="4" s="1"/>
  <c r="Q25" i="4"/>
  <c r="Q46" i="4" s="1"/>
  <c r="P25" i="4"/>
  <c r="P46" i="4" s="1"/>
  <c r="O25" i="4"/>
  <c r="O46" i="4" s="1"/>
  <c r="N25" i="4"/>
  <c r="N46" i="4" s="1"/>
  <c r="M25" i="4"/>
  <c r="M46" i="4" s="1"/>
  <c r="L25" i="4"/>
  <c r="L46" i="4" s="1"/>
  <c r="K25" i="4"/>
  <c r="K46" i="4" s="1"/>
  <c r="J25" i="4"/>
  <c r="J46" i="4" s="1"/>
  <c r="I25" i="4"/>
  <c r="I46" i="4" s="1"/>
  <c r="H25" i="4"/>
  <c r="H46" i="4" s="1"/>
  <c r="G25" i="4"/>
  <c r="G46" i="4" s="1"/>
  <c r="F25" i="4"/>
  <c r="F46" i="4" s="1"/>
  <c r="E25" i="4"/>
  <c r="E46" i="4" s="1"/>
  <c r="D25" i="4"/>
  <c r="D46" i="4" s="1"/>
  <c r="C25" i="4"/>
  <c r="C46" i="4" s="1"/>
  <c r="B25" i="4"/>
  <c r="B46" i="4" s="1"/>
  <c r="A25" i="4"/>
  <c r="A46" i="4" s="1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J25" i="3"/>
  <c r="AJ46" i="3" s="1"/>
  <c r="AI25" i="3"/>
  <c r="AI46" i="3" s="1"/>
  <c r="AH25" i="3"/>
  <c r="AH46" i="3" s="1"/>
  <c r="AG25" i="3"/>
  <c r="AG46" i="3" s="1"/>
  <c r="AF25" i="3"/>
  <c r="AF46" i="3" s="1"/>
  <c r="AE25" i="3"/>
  <c r="AE46" i="3" s="1"/>
  <c r="AD25" i="3"/>
  <c r="AD46" i="3" s="1"/>
  <c r="AC25" i="3"/>
  <c r="AC46" i="3" s="1"/>
  <c r="AB25" i="3"/>
  <c r="AB46" i="3" s="1"/>
  <c r="AA25" i="3"/>
  <c r="AA46" i="3" s="1"/>
  <c r="Z25" i="3"/>
  <c r="Z46" i="3" s="1"/>
  <c r="Y25" i="3"/>
  <c r="Y46" i="3" s="1"/>
  <c r="X25" i="3"/>
  <c r="X46" i="3" s="1"/>
  <c r="W25" i="3"/>
  <c r="W46" i="3" s="1"/>
  <c r="V25" i="3"/>
  <c r="V46" i="3" s="1"/>
  <c r="U25" i="3"/>
  <c r="U46" i="3" s="1"/>
  <c r="T25" i="3"/>
  <c r="T46" i="3" s="1"/>
  <c r="S25" i="3"/>
  <c r="S46" i="3" s="1"/>
  <c r="R25" i="3"/>
  <c r="R46" i="3" s="1"/>
  <c r="Q25" i="3"/>
  <c r="Q46" i="3" s="1"/>
  <c r="P25" i="3"/>
  <c r="P46" i="3" s="1"/>
  <c r="O25" i="3"/>
  <c r="O46" i="3" s="1"/>
  <c r="N25" i="3"/>
  <c r="N46" i="3" s="1"/>
  <c r="M25" i="3"/>
  <c r="M46" i="3" s="1"/>
  <c r="L25" i="3"/>
  <c r="L46" i="3" s="1"/>
  <c r="K25" i="3"/>
  <c r="K46" i="3" s="1"/>
  <c r="J25" i="3"/>
  <c r="J46" i="3" s="1"/>
  <c r="I25" i="3"/>
  <c r="I46" i="3" s="1"/>
  <c r="H25" i="3"/>
  <c r="H46" i="3" s="1"/>
  <c r="G25" i="3"/>
  <c r="G46" i="3" s="1"/>
  <c r="F25" i="3"/>
  <c r="F46" i="3" s="1"/>
  <c r="E25" i="3"/>
  <c r="E46" i="3" s="1"/>
  <c r="D25" i="3"/>
  <c r="D46" i="3" s="1"/>
  <c r="C25" i="3"/>
  <c r="C46" i="3" s="1"/>
  <c r="B25" i="3"/>
  <c r="B46" i="3" s="1"/>
  <c r="A25" i="3"/>
  <c r="A46" i="3" s="1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J25" i="2"/>
  <c r="AJ46" i="2" s="1"/>
  <c r="AI25" i="2"/>
  <c r="AI46" i="2" s="1"/>
  <c r="AH25" i="2"/>
  <c r="AH46" i="2" s="1"/>
  <c r="AG25" i="2"/>
  <c r="AG46" i="2" s="1"/>
  <c r="AF25" i="2"/>
  <c r="AF46" i="2" s="1"/>
  <c r="AE25" i="2"/>
  <c r="AE46" i="2" s="1"/>
  <c r="AD25" i="2"/>
  <c r="AD46" i="2" s="1"/>
  <c r="AC25" i="2"/>
  <c r="AC46" i="2" s="1"/>
  <c r="AB25" i="2"/>
  <c r="AB46" i="2" s="1"/>
  <c r="AA25" i="2"/>
  <c r="AA46" i="2" s="1"/>
  <c r="Z25" i="2"/>
  <c r="Z46" i="2" s="1"/>
  <c r="Y25" i="2"/>
  <c r="Y46" i="2" s="1"/>
  <c r="X25" i="2"/>
  <c r="X46" i="2" s="1"/>
  <c r="W25" i="2"/>
  <c r="W46" i="2" s="1"/>
  <c r="V25" i="2"/>
  <c r="V46" i="2" s="1"/>
  <c r="U25" i="2"/>
  <c r="U46" i="2" s="1"/>
  <c r="T25" i="2"/>
  <c r="T46" i="2" s="1"/>
  <c r="S25" i="2"/>
  <c r="S46" i="2" s="1"/>
  <c r="R25" i="2"/>
  <c r="R46" i="2" s="1"/>
  <c r="Q25" i="2"/>
  <c r="Q46" i="2" s="1"/>
  <c r="P25" i="2"/>
  <c r="P46" i="2" s="1"/>
  <c r="O25" i="2"/>
  <c r="O46" i="2" s="1"/>
  <c r="N25" i="2"/>
  <c r="N46" i="2" s="1"/>
  <c r="M25" i="2"/>
  <c r="M46" i="2" s="1"/>
  <c r="L25" i="2"/>
  <c r="L46" i="2" s="1"/>
  <c r="K25" i="2"/>
  <c r="K46" i="2" s="1"/>
  <c r="J25" i="2"/>
  <c r="J46" i="2" s="1"/>
  <c r="I25" i="2"/>
  <c r="I46" i="2" s="1"/>
  <c r="H25" i="2"/>
  <c r="H46" i="2" s="1"/>
  <c r="G25" i="2"/>
  <c r="G46" i="2" s="1"/>
  <c r="F25" i="2"/>
  <c r="F46" i="2" s="1"/>
  <c r="E25" i="2"/>
  <c r="E46" i="2" s="1"/>
  <c r="D25" i="2"/>
  <c r="D46" i="2" s="1"/>
  <c r="C25" i="2"/>
  <c r="C46" i="2" s="1"/>
  <c r="B25" i="2"/>
  <c r="B46" i="2" s="1"/>
  <c r="A25" i="2"/>
  <c r="A46" i="2" s="1"/>
  <c r="AL3" i="2" l="1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M2" i="2"/>
  <c r="AL2" i="2"/>
  <c r="AL21" i="3"/>
  <c r="AL3" i="3"/>
  <c r="AM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M21" i="3"/>
  <c r="AM2" i="3"/>
  <c r="AL2" i="3"/>
  <c r="AL21" i="4"/>
  <c r="AL3" i="4"/>
  <c r="AM3" i="4"/>
  <c r="AL4" i="4"/>
  <c r="AM4" i="4"/>
  <c r="AL5" i="4"/>
  <c r="AM5" i="4"/>
  <c r="AL6" i="4"/>
  <c r="AM6" i="4"/>
  <c r="AL7" i="4"/>
  <c r="AM7" i="4"/>
  <c r="AL8" i="4"/>
  <c r="AM8" i="4"/>
  <c r="AL9" i="4"/>
  <c r="AM9" i="4"/>
  <c r="AL10" i="4"/>
  <c r="AM10" i="4"/>
  <c r="AL11" i="4"/>
  <c r="AM11" i="4"/>
  <c r="AL12" i="4"/>
  <c r="AM12" i="4"/>
  <c r="AL13" i="4"/>
  <c r="AM13" i="4"/>
  <c r="AL14" i="4"/>
  <c r="AM14" i="4"/>
  <c r="AL15" i="4"/>
  <c r="AM15" i="4"/>
  <c r="AL16" i="4"/>
  <c r="AM16" i="4"/>
  <c r="AL17" i="4"/>
  <c r="AM17" i="4"/>
  <c r="AL18" i="4"/>
  <c r="AM18" i="4"/>
  <c r="AL19" i="4"/>
  <c r="AM19" i="4"/>
  <c r="AL20" i="4"/>
  <c r="AM20" i="4"/>
  <c r="AM21" i="4"/>
  <c r="AM2" i="4"/>
  <c r="AL2" i="4"/>
  <c r="AL3" i="5"/>
  <c r="AM3" i="5"/>
  <c r="AL4" i="5"/>
  <c r="AM4" i="5"/>
  <c r="AL5" i="5"/>
  <c r="AM5" i="5"/>
  <c r="AL6" i="5"/>
  <c r="AM6" i="5"/>
  <c r="AL7" i="5"/>
  <c r="AM7" i="5"/>
  <c r="AL8" i="5"/>
  <c r="AM8" i="5"/>
  <c r="AL9" i="5"/>
  <c r="AM9" i="5"/>
  <c r="AL10" i="5"/>
  <c r="AM10" i="5"/>
  <c r="AL11" i="5"/>
  <c r="AM11" i="5"/>
  <c r="AL12" i="5"/>
  <c r="AM12" i="5"/>
  <c r="AL13" i="5"/>
  <c r="AM13" i="5"/>
  <c r="AL14" i="5"/>
  <c r="AM14" i="5"/>
  <c r="AL15" i="5"/>
  <c r="AM15" i="5"/>
  <c r="AL16" i="5"/>
  <c r="AM16" i="5"/>
  <c r="AL17" i="5"/>
  <c r="AM17" i="5"/>
  <c r="AL18" i="5"/>
  <c r="AM18" i="5"/>
  <c r="AL19" i="5"/>
  <c r="AM19" i="5"/>
  <c r="AL20" i="5"/>
  <c r="AM20" i="5"/>
  <c r="AL21" i="5"/>
  <c r="AM21" i="5"/>
  <c r="AM2" i="5"/>
  <c r="AL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C929B6-6FDA-44CA-A081-86B430266A0E}" keepAlive="1" name="Consulta - results_length_random_350_0 2" description="Conexión a la consulta 'results_length_random_350_0 2' en el libro." type="5" refreshedVersion="6" background="1" saveData="1">
    <dbPr connection="Provider=Microsoft.Mashup.OleDb.1;Data Source=$Workbook$;Location=results_length_random_350_0 2;Extended Properties=&quot;&quot;" command="SELECT * FROM [results_length_random_350_0 2]"/>
  </connection>
  <connection id="2" xr16:uid="{F109C52D-AFC3-4A01-8E68-C8265CF1D735}" keepAlive="1" name="Consulta - results_length_random_350_0 4" description="Conexión a la consulta 'results_length_random_350_0 4' en el libro." type="5" refreshedVersion="6" background="1" saveData="1">
    <dbPr connection="Provider=Microsoft.Mashup.OleDb.1;Data Source=$Workbook$;Location=results_length_random_350_0 4;Extended Properties=&quot;&quot;" command="SELECT * FROM [results_length_random_350_0 4]"/>
  </connection>
  <connection id="3" xr16:uid="{A1E9C544-2DA3-44B7-921A-9DE7573FDCA5}" keepAlive="1" name="Consulta - results_length_random_350_0 6" description="Conexión a la consulta 'results_length_random_350_0 6' en el libro." type="5" refreshedVersion="6" background="1" saveData="1">
    <dbPr connection="Provider=Microsoft.Mashup.OleDb.1;Data Source=$Workbook$;Location=results_length_random_350_0 6;Extended Properties=&quot;&quot;" command="SELECT * FROM [results_length_random_350_0 6]"/>
  </connection>
  <connection id="4" xr16:uid="{A1D1C580-4076-4A3F-B749-E50A2BDC65D1}" keepAlive="1" name="Consulta - results_length_random_350_0 8" description="Conexión a la consulta 'results_length_random_350_0 8' en el libro." type="5" refreshedVersion="6" background="1" saveData="1">
    <dbPr connection="Provider=Microsoft.Mashup.OleDb.1;Data Source=$Workbook$;Location=results_length_random_350_0 8;Extended Properties=&quot;&quot;" command="SELECT * FROM [results_length_random_350_0 8]"/>
  </connection>
</connections>
</file>

<file path=xl/sharedStrings.xml><?xml version="1.0" encoding="utf-8"?>
<sst xmlns="http://schemas.openxmlformats.org/spreadsheetml/2006/main" count="156" uniqueCount="39">
  <si>
    <t>s - s</t>
  </si>
  <si>
    <t>s - r</t>
  </si>
  <si>
    <t>s - i</t>
  </si>
  <si>
    <t>s - ri</t>
  </si>
  <si>
    <t>s - o</t>
  </si>
  <si>
    <t>s - ro</t>
  </si>
  <si>
    <t>r - s</t>
  </si>
  <si>
    <t>r - r</t>
  </si>
  <si>
    <t>r - i</t>
  </si>
  <si>
    <t>r - ri</t>
  </si>
  <si>
    <t>r - o</t>
  </si>
  <si>
    <t>r - ro</t>
  </si>
  <si>
    <t>i - s</t>
  </si>
  <si>
    <t>i - r</t>
  </si>
  <si>
    <t>i - i</t>
  </si>
  <si>
    <t>i - ri</t>
  </si>
  <si>
    <t>i - o</t>
  </si>
  <si>
    <t>i - ro</t>
  </si>
  <si>
    <t>ri - s</t>
  </si>
  <si>
    <t>ri - r</t>
  </si>
  <si>
    <t>ri - i</t>
  </si>
  <si>
    <t>ri - ri</t>
  </si>
  <si>
    <t>ri - o</t>
  </si>
  <si>
    <t>ri - ro</t>
  </si>
  <si>
    <t>o - s</t>
  </si>
  <si>
    <t>o - r</t>
  </si>
  <si>
    <t>o - i</t>
  </si>
  <si>
    <t>o - ri</t>
  </si>
  <si>
    <t>o - o</t>
  </si>
  <si>
    <t>o - ro</t>
  </si>
  <si>
    <t>ro - s</t>
  </si>
  <si>
    <t>ro - r</t>
  </si>
  <si>
    <t>ro - i</t>
  </si>
  <si>
    <t>ro - ri</t>
  </si>
  <si>
    <t>ro - o</t>
  </si>
  <si>
    <t>ro - ro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</si>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</sst>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91AD6D4-C247-40F9-9DAA-8FA185CD5DD9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A21E647-5965-492D-87F8-EA0A96D00C6D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D3B755F-F478-4336-9681-D998C5D93BBC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E72DFD2-F7E9-457C-A253-945445A8B3F3}" autoFormatId="16" applyNumberFormats="0" applyBorderFormats="0" applyFontFormats="0" applyPatternFormats="0" applyAlignmentFormats="0" applyWidthHeightFormats="0">
  <queryTableRefresh nextId="37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5068A-8E8D-4879-8C8A-DA7A62E5884E}" name="results_length_random_350_0_2" displayName="results_length_random_350_0_2" ref="A1:AJ21" tableType="queryTable" totalsRowShown="0">
  <autoFilter ref="A1:AJ21" xr:uid="{068C157B-6E5C-4D15-82F4-71C29477B0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A8CB9F90-14F9-4334-B1D1-396B71BA4440}" uniqueName="1" name="s - s" queryTableFieldId="1"/>
    <tableColumn id="2" xr3:uid="{A7356E53-4DB9-45D4-B757-E808B284768F}" uniqueName="2" name="s - r" queryTableFieldId="2"/>
    <tableColumn id="3" xr3:uid="{4250EE7F-A3F1-4456-B98F-09E53C7DB7A9}" uniqueName="3" name="s - i" queryTableFieldId="3"/>
    <tableColumn id="4" xr3:uid="{43678B1F-18AC-4951-B200-459024FDD351}" uniqueName="4" name="s - ri" queryTableFieldId="4"/>
    <tableColumn id="5" xr3:uid="{416CC13C-8580-43EB-9637-689AE78BD05C}" uniqueName="5" name="s - o" queryTableFieldId="5"/>
    <tableColumn id="6" xr3:uid="{0D292889-1695-43FC-849C-976FC39BEC28}" uniqueName="6" name="s - ro" queryTableFieldId="6"/>
    <tableColumn id="7" xr3:uid="{C0A11776-D6B6-44F1-884E-77552FED43AA}" uniqueName="7" name="r - s" queryTableFieldId="7"/>
    <tableColumn id="8" xr3:uid="{8C95CEFB-23E4-4B72-8116-A75AE4F5F2BE}" uniqueName="8" name="r - r" queryTableFieldId="8"/>
    <tableColumn id="9" xr3:uid="{6FE83C23-2347-445A-81D0-979354DC2E21}" uniqueName="9" name="r - i" queryTableFieldId="9"/>
    <tableColumn id="10" xr3:uid="{9B0725C4-437B-4AEA-A72D-A455C3B80923}" uniqueName="10" name="r - ri" queryTableFieldId="10"/>
    <tableColumn id="11" xr3:uid="{0E0FC2B8-CC71-4549-BED2-922F12EA5DF0}" uniqueName="11" name="r - o" queryTableFieldId="11"/>
    <tableColumn id="12" xr3:uid="{40594A65-5A8E-4CF2-A7D2-A6CFB954D180}" uniqueName="12" name="r - ro" queryTableFieldId="12"/>
    <tableColumn id="13" xr3:uid="{9412E07F-595B-4FD7-A915-437D471E275C}" uniqueName="13" name="i - s" queryTableFieldId="13"/>
    <tableColumn id="14" xr3:uid="{D961B3BF-646B-46C5-930E-5037FC8EA098}" uniqueName="14" name="i - r" queryTableFieldId="14"/>
    <tableColumn id="15" xr3:uid="{9FA1AE35-83C8-4A0C-B842-DD4659D865D4}" uniqueName="15" name="i - i" queryTableFieldId="15"/>
    <tableColumn id="16" xr3:uid="{1D1C1814-A974-465C-B041-8A67FF8B1CFE}" uniqueName="16" name="i - ri" queryTableFieldId="16"/>
    <tableColumn id="17" xr3:uid="{40E83BB5-4A09-41BB-A4C5-057774F4C089}" uniqueName="17" name="i - o" queryTableFieldId="17"/>
    <tableColumn id="18" xr3:uid="{D437AF2A-8410-493B-A128-AA02ED8EF6B2}" uniqueName="18" name="i - ro" queryTableFieldId="18"/>
    <tableColumn id="19" xr3:uid="{12EA7F7F-F47E-454D-8679-021424E138B9}" uniqueName="19" name="ri - s" queryTableFieldId="19"/>
    <tableColumn id="20" xr3:uid="{118F2EEA-3ABD-4C84-A470-0441C9AA4E8C}" uniqueName="20" name="ri - r" queryTableFieldId="20"/>
    <tableColumn id="21" xr3:uid="{A7B5995E-845D-4886-B967-91B4DE33FA99}" uniqueName="21" name="ri - i" queryTableFieldId="21"/>
    <tableColumn id="22" xr3:uid="{08613226-A00A-4133-B8F9-5BC9B6945222}" uniqueName="22" name="ri - ri" queryTableFieldId="22"/>
    <tableColumn id="23" xr3:uid="{5176B25F-9B9D-4BA5-B15C-5A64F5C033BE}" uniqueName="23" name="ri - o" queryTableFieldId="23"/>
    <tableColumn id="24" xr3:uid="{46C890CB-DBC0-46D1-AA87-8F04B590E227}" uniqueName="24" name="ri - ro" queryTableFieldId="24"/>
    <tableColumn id="25" xr3:uid="{2F641ED3-BAA7-4BD1-B67D-A49AE2309841}" uniqueName="25" name="o - s" queryTableFieldId="25"/>
    <tableColumn id="26" xr3:uid="{4038DFAF-6E01-45E1-AFF1-C4E0767302F2}" uniqueName="26" name="o - r" queryTableFieldId="26"/>
    <tableColumn id="27" xr3:uid="{5A1B3613-5E0F-4F38-B260-911CEF6D4C77}" uniqueName="27" name="o - i" queryTableFieldId="27"/>
    <tableColumn id="28" xr3:uid="{7328B5FB-2EBD-4368-B69A-615326445326}" uniqueName="28" name="o - ri" queryTableFieldId="28"/>
    <tableColumn id="29" xr3:uid="{546C4340-02FF-4948-B1CB-62A80926F9EE}" uniqueName="29" name="o - o" queryTableFieldId="29"/>
    <tableColumn id="30" xr3:uid="{EB6C7547-4DC4-44B7-A8AE-99179970BAE1}" uniqueName="30" name="o - ro" queryTableFieldId="30"/>
    <tableColumn id="31" xr3:uid="{43A664BB-4D2E-4D33-8BC8-035BDD2C170E}" uniqueName="31" name="ro - s" queryTableFieldId="31"/>
    <tableColumn id="32" xr3:uid="{483269A6-9549-437F-890D-8E710EA3E743}" uniqueName="32" name="ro - r" queryTableFieldId="32"/>
    <tableColumn id="33" xr3:uid="{66CF6043-908F-4927-99C0-1A13AFA8511F}" uniqueName="33" name="ro - i" queryTableFieldId="33"/>
    <tableColumn id="34" xr3:uid="{2BEE5CD6-0DF2-47C4-A9CB-A1E644664CC6}" uniqueName="34" name="ro - ri" queryTableFieldId="34"/>
    <tableColumn id="35" xr3:uid="{83B2A167-F9CF-4BC4-956E-80AEBDEEBF9E}" uniqueName="35" name="ro - o" queryTableFieldId="35"/>
    <tableColumn id="36" xr3:uid="{534B1DB9-B30F-4B37-A612-5CA315903AC4}" uniqueName="36" name="ro - ro" queryTableFieldId="36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06CFF3-6C19-495A-ACD0-B675717D296D}" name="results_length_random_350_0_4" displayName="results_length_random_350_0_4" ref="A1:AJ21" tableType="queryTable" totalsRowShown="0">
  <autoFilter ref="A1:AJ21" xr:uid="{86D0D4A4-00F9-4565-81E5-B2A260686A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BC59AD99-A734-43E5-BF99-286B63101B3D}" uniqueName="1" name="s - s" queryTableFieldId="1"/>
    <tableColumn id="2" xr3:uid="{83D5BAAF-C74B-41DC-B254-66D70B8E27C6}" uniqueName="2" name="s - r" queryTableFieldId="2"/>
    <tableColumn id="3" xr3:uid="{6417800A-7F4A-44CC-916F-DAD63EE02A11}" uniqueName="3" name="s - i" queryTableFieldId="3"/>
    <tableColumn id="4" xr3:uid="{8716FFC6-BED2-4D25-8538-AB95ED54B76D}" uniqueName="4" name="s - ri" queryTableFieldId="4"/>
    <tableColumn id="5" xr3:uid="{88D97BEE-EBE1-464B-B6C8-3412F7359A70}" uniqueName="5" name="s - o" queryTableFieldId="5"/>
    <tableColumn id="6" xr3:uid="{02DDED76-A3BD-46F5-828D-15B532DC2B13}" uniqueName="6" name="s - ro" queryTableFieldId="6"/>
    <tableColumn id="7" xr3:uid="{B87258A4-3B77-4118-9E52-15A15BFCB95C}" uniqueName="7" name="r - s" queryTableFieldId="7"/>
    <tableColumn id="8" xr3:uid="{86EE1BEB-DA42-49F0-BFD8-8C8DAD5C371A}" uniqueName="8" name="r - r" queryTableFieldId="8"/>
    <tableColumn id="9" xr3:uid="{CB52A948-2E7C-499C-9910-A2ADE3D67AD5}" uniqueName="9" name="r - i" queryTableFieldId="9"/>
    <tableColumn id="10" xr3:uid="{FD74707A-B489-4E2A-8867-C7DC4CD45125}" uniqueName="10" name="r - ri" queryTableFieldId="10"/>
    <tableColumn id="11" xr3:uid="{0B49262C-D122-4EF0-B36B-922C22850ABF}" uniqueName="11" name="r - o" queryTableFieldId="11"/>
    <tableColumn id="12" xr3:uid="{3315376B-BF98-441F-A7EB-34666308E520}" uniqueName="12" name="r - ro" queryTableFieldId="12"/>
    <tableColumn id="13" xr3:uid="{D7F8BA7D-CF20-464A-B83A-785E17E1FE77}" uniqueName="13" name="i - s" queryTableFieldId="13"/>
    <tableColumn id="14" xr3:uid="{54D54838-9063-4EEC-9D56-4282587E61C3}" uniqueName="14" name="i - r" queryTableFieldId="14"/>
    <tableColumn id="15" xr3:uid="{FD857273-C8DE-42CA-A78E-0BA0DF67B11F}" uniqueName="15" name="i - i" queryTableFieldId="15"/>
    <tableColumn id="16" xr3:uid="{E862FC95-4EE9-4D41-A6F4-498A72D6F361}" uniqueName="16" name="i - ri" queryTableFieldId="16"/>
    <tableColumn id="17" xr3:uid="{6D3A9DAE-5509-4E81-B701-65BFBEC347B0}" uniqueName="17" name="i - o" queryTableFieldId="17"/>
    <tableColumn id="18" xr3:uid="{A386470F-5508-44D3-9D73-CFF52168A241}" uniqueName="18" name="i - ro" queryTableFieldId="18"/>
    <tableColumn id="19" xr3:uid="{7F96D58D-370E-4860-97F0-327551455BDA}" uniqueName="19" name="ri - s" queryTableFieldId="19"/>
    <tableColumn id="20" xr3:uid="{6965DCE0-DC5F-4A80-BC02-870A05985EB7}" uniqueName="20" name="ri - r" queryTableFieldId="20"/>
    <tableColumn id="21" xr3:uid="{07FAF9EA-7211-4C0D-83C6-4A9CED4107E6}" uniqueName="21" name="ri - i" queryTableFieldId="21"/>
    <tableColumn id="22" xr3:uid="{A28B56D2-688A-4D90-A0DF-AAA5ADF03375}" uniqueName="22" name="ri - ri" queryTableFieldId="22"/>
    <tableColumn id="23" xr3:uid="{49F268A5-D006-4E18-BA2E-ED586260C6DB}" uniqueName="23" name="ri - o" queryTableFieldId="23"/>
    <tableColumn id="24" xr3:uid="{14408FE7-7F5B-479A-8152-B8EFFD20B34C}" uniqueName="24" name="ri - ro" queryTableFieldId="24"/>
    <tableColumn id="25" xr3:uid="{CFAE5720-79E4-4518-BFF4-2CCF99F572DC}" uniqueName="25" name="o - s" queryTableFieldId="25"/>
    <tableColumn id="26" xr3:uid="{FC1283DA-0E71-4766-BE79-9EF5660ABD05}" uniqueName="26" name="o - r" queryTableFieldId="26"/>
    <tableColumn id="27" xr3:uid="{1371E950-C88E-4E02-90AF-7871EB8C3787}" uniqueName="27" name="o - i" queryTableFieldId="27"/>
    <tableColumn id="28" xr3:uid="{69BAB192-002A-42D7-A498-3EB225DC8C0A}" uniqueName="28" name="o - ri" queryTableFieldId="28"/>
    <tableColumn id="29" xr3:uid="{4552BF5E-4DD1-4135-A8C6-E8D663000965}" uniqueName="29" name="o - o" queryTableFieldId="29"/>
    <tableColumn id="30" xr3:uid="{942332AB-0572-4CCD-8467-445FB6739BB7}" uniqueName="30" name="o - ro" queryTableFieldId="30"/>
    <tableColumn id="31" xr3:uid="{B5E1A8D6-FD78-4432-B0F8-0AB96529C11F}" uniqueName="31" name="ro - s" queryTableFieldId="31"/>
    <tableColumn id="32" xr3:uid="{DDAB29D2-0E90-4C18-BD4F-82E6A24A9C37}" uniqueName="32" name="ro - r" queryTableFieldId="32"/>
    <tableColumn id="33" xr3:uid="{238E1BFD-0853-447C-ABFF-9F07C934A5BC}" uniqueName="33" name="ro - i" queryTableFieldId="33"/>
    <tableColumn id="34" xr3:uid="{3322CB8C-8A9E-47A2-9619-2A6E5F43B9B6}" uniqueName="34" name="ro - ri" queryTableFieldId="34"/>
    <tableColumn id="35" xr3:uid="{DEBAFD6D-DBBA-443A-8CCF-79760328D432}" uniqueName="35" name="ro - o" queryTableFieldId="35"/>
    <tableColumn id="36" xr3:uid="{4AE6D274-B12D-4D9F-B62A-0A1FB7E44AD8}" uniqueName="36" name="ro - ro" queryTableFieldId="36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4BECF4-C522-46C9-85B4-7307CA78297D}" name="results_length_random_350_0_6" displayName="results_length_random_350_0_6" ref="A1:AJ21" tableType="queryTable" totalsRowShown="0">
  <autoFilter ref="A1:AJ21" xr:uid="{2B28D351-5D7E-4EB8-BF61-57A34225AA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4E83B90B-C775-4C1E-AFEE-AD7896C337A9}" uniqueName="1" name="s - s" queryTableFieldId="1"/>
    <tableColumn id="2" xr3:uid="{30473563-76C5-4DB0-AB5A-7D7F5FEF778E}" uniqueName="2" name="s - r" queryTableFieldId="2"/>
    <tableColumn id="3" xr3:uid="{07454CDF-8C77-4D62-9793-99088503BC79}" uniqueName="3" name="s - i" queryTableFieldId="3"/>
    <tableColumn id="4" xr3:uid="{2758F8AC-D7F3-4D6B-A534-7E4A8487B9B7}" uniqueName="4" name="s - ri" queryTableFieldId="4"/>
    <tableColumn id="5" xr3:uid="{1C9249E8-BEA0-4213-AA3B-AD7564B64C96}" uniqueName="5" name="s - o" queryTableFieldId="5"/>
    <tableColumn id="6" xr3:uid="{A5F4A32E-EA86-49C6-A855-22B740A5013F}" uniqueName="6" name="s - ro" queryTableFieldId="6"/>
    <tableColumn id="7" xr3:uid="{0613FC15-71AC-4854-8FA3-C99917916196}" uniqueName="7" name="r - s" queryTableFieldId="7"/>
    <tableColumn id="8" xr3:uid="{AF8C1AC0-6DD6-435A-9450-9FA4FCEF45B6}" uniqueName="8" name="r - r" queryTableFieldId="8"/>
    <tableColumn id="9" xr3:uid="{4C0EEC65-C4BE-4C98-AD59-E6C69027FFA9}" uniqueName="9" name="r - i" queryTableFieldId="9"/>
    <tableColumn id="10" xr3:uid="{20AF3F96-7595-48F2-8369-A66AC21C7CC1}" uniqueName="10" name="r - ri" queryTableFieldId="10"/>
    <tableColumn id="11" xr3:uid="{6B7BD15C-93C4-468A-B580-5C8E3A9AD0C0}" uniqueName="11" name="r - o" queryTableFieldId="11"/>
    <tableColumn id="12" xr3:uid="{BFEA878F-19EC-41A2-8C69-2D89FE83AB48}" uniqueName="12" name="r - ro" queryTableFieldId="12"/>
    <tableColumn id="13" xr3:uid="{E04E8618-0F13-4D3A-8CCE-E6C9C582BD7B}" uniqueName="13" name="i - s" queryTableFieldId="13"/>
    <tableColumn id="14" xr3:uid="{84F2CD5E-40B3-4E4C-8120-4253DC878A86}" uniqueName="14" name="i - r" queryTableFieldId="14"/>
    <tableColumn id="15" xr3:uid="{330E19EC-CEEB-473A-9921-657C372BB7D3}" uniqueName="15" name="i - i" queryTableFieldId="15"/>
    <tableColumn id="16" xr3:uid="{D908493E-896B-4AC3-AD71-069A6285D81E}" uniqueName="16" name="i - ri" queryTableFieldId="16"/>
    <tableColumn id="17" xr3:uid="{ED5CAD45-456D-4F77-9B40-55F1DA138389}" uniqueName="17" name="i - o" queryTableFieldId="17"/>
    <tableColumn id="18" xr3:uid="{BC703331-A9AD-4425-85C8-36F4C8AB1BBB}" uniqueName="18" name="i - ro" queryTableFieldId="18"/>
    <tableColumn id="19" xr3:uid="{39A9360A-E39B-4AF5-B760-BEDFBAACDFD6}" uniqueName="19" name="ri - s" queryTableFieldId="19"/>
    <tableColumn id="20" xr3:uid="{E0150555-AD30-4BF1-808B-4DC902BE33FE}" uniqueName="20" name="ri - r" queryTableFieldId="20"/>
    <tableColumn id="21" xr3:uid="{B81E48CF-5303-4016-9551-A41B75AB10FF}" uniqueName="21" name="ri - i" queryTableFieldId="21"/>
    <tableColumn id="22" xr3:uid="{6CF7271B-7C26-4C3C-AB22-B48FBE78355A}" uniqueName="22" name="ri - ri" queryTableFieldId="22"/>
    <tableColumn id="23" xr3:uid="{BCBD0CB4-C86E-48E2-BA6B-E59786939748}" uniqueName="23" name="ri - o" queryTableFieldId="23"/>
    <tableColumn id="24" xr3:uid="{E6EBBEB8-D455-4EE2-A1AB-5095225994F0}" uniqueName="24" name="ri - ro" queryTableFieldId="24"/>
    <tableColumn id="25" xr3:uid="{8B283B0C-F7FA-4DF6-8EF9-F76FEF948236}" uniqueName="25" name="o - s" queryTableFieldId="25"/>
    <tableColumn id="26" xr3:uid="{9C83D592-CBE3-4CC5-BCAD-F5625B470AF7}" uniqueName="26" name="o - r" queryTableFieldId="26"/>
    <tableColumn id="27" xr3:uid="{61E116F9-4712-4A26-9FB6-A301F8958C8C}" uniqueName="27" name="o - i" queryTableFieldId="27"/>
    <tableColumn id="28" xr3:uid="{581EA7E4-F554-439A-9BA7-D1FE15BD3FA3}" uniqueName="28" name="o - ri" queryTableFieldId="28"/>
    <tableColumn id="29" xr3:uid="{E1A675D4-D03E-4EE0-A684-C8FD0D265DF2}" uniqueName="29" name="o - o" queryTableFieldId="29"/>
    <tableColumn id="30" xr3:uid="{2C313F86-654E-4CCB-A13E-C24F750A7B49}" uniqueName="30" name="o - ro" queryTableFieldId="30"/>
    <tableColumn id="31" xr3:uid="{5A229457-24CC-46DF-8060-457CA94CFF5E}" uniqueName="31" name="ro - s" queryTableFieldId="31"/>
    <tableColumn id="32" xr3:uid="{54311EBC-1438-476C-BB45-B2B31C30893F}" uniqueName="32" name="ro - r" queryTableFieldId="32"/>
    <tableColumn id="33" xr3:uid="{6D3C2168-6733-4F91-948C-3D72A9A6C7F9}" uniqueName="33" name="ro - i" queryTableFieldId="33"/>
    <tableColumn id="34" xr3:uid="{3A5C7F7D-047A-49A8-B8E2-25DB12EE3C5E}" uniqueName="34" name="ro - ri" queryTableFieldId="34"/>
    <tableColumn id="35" xr3:uid="{23609E6E-02DC-40A6-AE5E-91FDDEEC4A9E}" uniqueName="35" name="ro - o" queryTableFieldId="35"/>
    <tableColumn id="36" xr3:uid="{688651A7-668E-4F36-9CCA-5DB5BBA3FE58}" uniqueName="36" name="ro - ro" queryTableFieldId="36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A6BD1C-E136-455B-B8AC-8143E647E156}" name="results_length_random_350_0_8" displayName="results_length_random_350_0_8" ref="A1:AJ21" tableType="queryTable" totalsRowShown="0">
  <autoFilter ref="A1:AJ21" xr:uid="{D1F113E3-DED5-4F59-9BFE-3CDFB5CAC18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xr3:uid="{96AFD974-115C-444C-8752-C9520B0B0178}" uniqueName="1" name="s - s" queryTableFieldId="1"/>
    <tableColumn id="2" xr3:uid="{8F695996-7C92-4D02-AC72-D6DB74616D09}" uniqueName="2" name="s - r" queryTableFieldId="2"/>
    <tableColumn id="3" xr3:uid="{35373AC1-95AB-423E-BADC-42216AD7BCFE}" uniqueName="3" name="s - i" queryTableFieldId="3"/>
    <tableColumn id="4" xr3:uid="{11613320-6968-423D-8FE9-418374A29B63}" uniqueName="4" name="s - ri" queryTableFieldId="4"/>
    <tableColumn id="5" xr3:uid="{99256801-198B-4DC0-AF4E-E8F79ECA7E8B}" uniqueName="5" name="s - o" queryTableFieldId="5"/>
    <tableColumn id="6" xr3:uid="{6EC5D6FF-6CB6-4A2E-B2FF-FB4A846508E9}" uniqueName="6" name="s - ro" queryTableFieldId="6"/>
    <tableColumn id="7" xr3:uid="{83E64CCC-0DEC-4636-88F1-387E16CE250A}" uniqueName="7" name="r - s" queryTableFieldId="7"/>
    <tableColumn id="8" xr3:uid="{EB7947C7-DDDF-4ADF-944E-34E929AF1F7E}" uniqueName="8" name="r - r" queryTableFieldId="8"/>
    <tableColumn id="9" xr3:uid="{0D135490-A4A3-42C6-BAA2-F5FC99F1F780}" uniqueName="9" name="r - i" queryTableFieldId="9"/>
    <tableColumn id="10" xr3:uid="{276ECDC3-0A7C-4439-B575-6EC57A9583D5}" uniqueName="10" name="r - ri" queryTableFieldId="10"/>
    <tableColumn id="11" xr3:uid="{513D051D-6F8F-492C-A1A2-F664605210A6}" uniqueName="11" name="r - o" queryTableFieldId="11"/>
    <tableColumn id="12" xr3:uid="{5EF4F54B-BD70-48AF-A29C-EE2FBE49501B}" uniqueName="12" name="r - ro" queryTableFieldId="12"/>
    <tableColumn id="13" xr3:uid="{BD91D08E-E610-4743-B9BA-D7F04C823EED}" uniqueName="13" name="i - s" queryTableFieldId="13"/>
    <tableColumn id="14" xr3:uid="{D0EDC2D5-F6FA-4E4F-AFA2-95D600D72D36}" uniqueName="14" name="i - r" queryTableFieldId="14"/>
    <tableColumn id="15" xr3:uid="{7FA309CE-BFC6-401A-83DB-F290242069B1}" uniqueName="15" name="i - i" queryTableFieldId="15"/>
    <tableColumn id="16" xr3:uid="{591AEC0C-598E-4329-AB25-A42F1A106C9F}" uniqueName="16" name="i - ri" queryTableFieldId="16"/>
    <tableColumn id="17" xr3:uid="{3B5CAB36-6004-4BEE-92E0-088632CF1741}" uniqueName="17" name="i - o" queryTableFieldId="17"/>
    <tableColumn id="18" xr3:uid="{75472E8E-F65A-47AF-AFA1-47D5DA62B88B}" uniqueName="18" name="i - ro" queryTableFieldId="18"/>
    <tableColumn id="19" xr3:uid="{DB732AD7-5191-4DCD-87DE-C342CBB04717}" uniqueName="19" name="ri - s" queryTableFieldId="19"/>
    <tableColumn id="20" xr3:uid="{A187C80A-C672-43CA-AF0D-20332DBBEFA1}" uniqueName="20" name="ri - r" queryTableFieldId="20"/>
    <tableColumn id="21" xr3:uid="{D36E9DDD-606C-44EB-99B3-F18EE3E38627}" uniqueName="21" name="ri - i" queryTableFieldId="21"/>
    <tableColumn id="22" xr3:uid="{BE4E4BCD-35F8-429A-8668-77E4A973D0AB}" uniqueName="22" name="ri - ri" queryTableFieldId="22"/>
    <tableColumn id="23" xr3:uid="{CEA3D34C-888D-46D1-ABC2-D098D17FF4D0}" uniqueName="23" name="ri - o" queryTableFieldId="23"/>
    <tableColumn id="24" xr3:uid="{B5411C8E-0D61-4D24-8425-BCCE282ADC55}" uniqueName="24" name="ri - ro" queryTableFieldId="24"/>
    <tableColumn id="25" xr3:uid="{EFFAAFF6-4E64-46CC-85BB-8262313873EF}" uniqueName="25" name="o - s" queryTableFieldId="25"/>
    <tableColumn id="26" xr3:uid="{178C7FB8-044A-445D-8DCF-730F47E92FFE}" uniqueName="26" name="o - r" queryTableFieldId="26"/>
    <tableColumn id="27" xr3:uid="{272F9D2D-24E6-4045-8E28-31712A1B6052}" uniqueName="27" name="o - i" queryTableFieldId="27"/>
    <tableColumn id="28" xr3:uid="{02CA98EF-6D15-4C87-93FE-6E37BE2AD2BA}" uniqueName="28" name="o - ri" queryTableFieldId="28"/>
    <tableColumn id="29" xr3:uid="{D93736F3-08F1-46EE-9DEB-202FC4DB9BEE}" uniqueName="29" name="o - o" queryTableFieldId="29"/>
    <tableColumn id="30" xr3:uid="{915FE9C8-10A0-4D36-B62B-09A15A805AFA}" uniqueName="30" name="o - ro" queryTableFieldId="30"/>
    <tableColumn id="31" xr3:uid="{27DC1F7D-D7F2-483C-B93D-D7B4AA063584}" uniqueName="31" name="ro - s" queryTableFieldId="31"/>
    <tableColumn id="32" xr3:uid="{155A88A5-BEF9-4850-8FB5-487DD4C0716D}" uniqueName="32" name="ro - r" queryTableFieldId="32"/>
    <tableColumn id="33" xr3:uid="{7B08F0A0-2779-4F28-B3BD-8F3D18EB99EF}" uniqueName="33" name="ro - i" queryTableFieldId="33"/>
    <tableColumn id="34" xr3:uid="{52923A8C-C296-4596-BE4F-F74BD10A3C33}" uniqueName="34" name="ro - ri" queryTableFieldId="34"/>
    <tableColumn id="35" xr3:uid="{A00B80E6-643C-4BA4-A7F5-13805702572E}" uniqueName="35" name="ro - o" queryTableFieldId="35"/>
    <tableColumn id="36" xr3:uid="{22A1807A-5783-4B6A-966C-324158B99ABD}" uniqueName="36" name="ro - ro" queryTableFieldId="36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1570-092C-4FD4-9AA4-5D8FBD7FCA56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8" width="8.85546875" style="1" bestFit="1" customWidth="1"/>
    <col min="39" max="39" width="8.570312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4" t="s">
        <v>36</v>
      </c>
      <c r="AM1" s="4" t="s">
        <v>37</v>
      </c>
    </row>
    <row r="2" spans="1:39" x14ac:dyDescent="0.25">
      <c r="A2">
        <v>139</v>
      </c>
      <c r="B2">
        <v>137</v>
      </c>
      <c r="C2">
        <v>139</v>
      </c>
      <c r="D2">
        <v>139</v>
      </c>
      <c r="E2">
        <v>142</v>
      </c>
      <c r="F2">
        <v>137</v>
      </c>
      <c r="G2">
        <v>139</v>
      </c>
      <c r="H2">
        <v>137</v>
      </c>
      <c r="I2">
        <v>137</v>
      </c>
      <c r="J2">
        <v>132</v>
      </c>
      <c r="K2">
        <v>143</v>
      </c>
      <c r="L2">
        <v>137</v>
      </c>
      <c r="M2">
        <v>140</v>
      </c>
      <c r="N2">
        <v>141</v>
      </c>
      <c r="O2">
        <v>140</v>
      </c>
      <c r="P2">
        <v>139</v>
      </c>
      <c r="Q2">
        <v>141</v>
      </c>
      <c r="R2">
        <v>140</v>
      </c>
      <c r="S2">
        <v>129</v>
      </c>
      <c r="T2">
        <v>128</v>
      </c>
      <c r="U2">
        <v>130</v>
      </c>
      <c r="V2">
        <v>131</v>
      </c>
      <c r="W2">
        <v>135</v>
      </c>
      <c r="X2">
        <v>123</v>
      </c>
      <c r="Y2">
        <v>144</v>
      </c>
      <c r="Z2">
        <v>146</v>
      </c>
      <c r="AA2">
        <v>149</v>
      </c>
      <c r="AB2">
        <v>142</v>
      </c>
      <c r="AC2">
        <v>151</v>
      </c>
      <c r="AD2">
        <v>144</v>
      </c>
      <c r="AE2">
        <v>133</v>
      </c>
      <c r="AF2">
        <v>134</v>
      </c>
      <c r="AG2">
        <v>135</v>
      </c>
      <c r="AH2">
        <v>130</v>
      </c>
      <c r="AI2">
        <v>132</v>
      </c>
      <c r="AJ2">
        <v>131</v>
      </c>
      <c r="AL2" s="1">
        <f>MIN(results_length_random_350_0_2[#This Row])</f>
        <v>123</v>
      </c>
      <c r="AM2" s="1">
        <f>MAX(results_length_random_350_0_2[#This Row])</f>
        <v>151</v>
      </c>
    </row>
    <row r="3" spans="1:39" x14ac:dyDescent="0.25">
      <c r="A3">
        <v>100</v>
      </c>
      <c r="B3">
        <v>101</v>
      </c>
      <c r="C3">
        <v>102</v>
      </c>
      <c r="D3">
        <v>100</v>
      </c>
      <c r="E3">
        <v>99</v>
      </c>
      <c r="F3">
        <v>99</v>
      </c>
      <c r="G3">
        <v>101</v>
      </c>
      <c r="H3">
        <v>98</v>
      </c>
      <c r="I3">
        <v>101</v>
      </c>
      <c r="J3">
        <v>97</v>
      </c>
      <c r="K3">
        <v>101</v>
      </c>
      <c r="L3">
        <v>97</v>
      </c>
      <c r="M3">
        <v>103</v>
      </c>
      <c r="N3">
        <v>102</v>
      </c>
      <c r="O3">
        <v>102</v>
      </c>
      <c r="P3">
        <v>103</v>
      </c>
      <c r="Q3">
        <v>102</v>
      </c>
      <c r="R3">
        <v>102</v>
      </c>
      <c r="S3">
        <v>97</v>
      </c>
      <c r="T3">
        <v>96</v>
      </c>
      <c r="U3">
        <v>99</v>
      </c>
      <c r="V3">
        <v>97</v>
      </c>
      <c r="W3">
        <v>98</v>
      </c>
      <c r="X3">
        <v>92</v>
      </c>
      <c r="Y3">
        <v>109</v>
      </c>
      <c r="Z3">
        <v>108</v>
      </c>
      <c r="AA3">
        <v>107</v>
      </c>
      <c r="AB3">
        <v>106</v>
      </c>
      <c r="AC3">
        <v>109</v>
      </c>
      <c r="AD3">
        <v>106</v>
      </c>
      <c r="AE3">
        <v>97</v>
      </c>
      <c r="AF3">
        <v>100</v>
      </c>
      <c r="AG3">
        <v>99</v>
      </c>
      <c r="AH3">
        <v>95</v>
      </c>
      <c r="AI3">
        <v>97</v>
      </c>
      <c r="AJ3">
        <v>96</v>
      </c>
      <c r="AL3" s="1">
        <f>MIN(results_length_random_350_0_2[#This Row])</f>
        <v>92</v>
      </c>
      <c r="AM3" s="1">
        <f>MAX(results_length_random_350_0_2[#This Row])</f>
        <v>109</v>
      </c>
    </row>
    <row r="4" spans="1:39" x14ac:dyDescent="0.25">
      <c r="A4">
        <v>134</v>
      </c>
      <c r="B4">
        <v>134</v>
      </c>
      <c r="C4">
        <v>133</v>
      </c>
      <c r="D4">
        <v>134</v>
      </c>
      <c r="E4">
        <v>136</v>
      </c>
      <c r="F4">
        <v>132</v>
      </c>
      <c r="G4">
        <v>131</v>
      </c>
      <c r="H4">
        <v>131</v>
      </c>
      <c r="I4">
        <v>137</v>
      </c>
      <c r="J4">
        <v>130</v>
      </c>
      <c r="K4">
        <v>139</v>
      </c>
      <c r="L4">
        <v>130</v>
      </c>
      <c r="M4">
        <v>137</v>
      </c>
      <c r="N4">
        <v>136</v>
      </c>
      <c r="O4">
        <v>138</v>
      </c>
      <c r="P4">
        <v>135</v>
      </c>
      <c r="Q4">
        <v>136</v>
      </c>
      <c r="R4">
        <v>137</v>
      </c>
      <c r="S4">
        <v>130</v>
      </c>
      <c r="T4">
        <v>138</v>
      </c>
      <c r="U4">
        <v>129</v>
      </c>
      <c r="V4">
        <v>131</v>
      </c>
      <c r="W4">
        <v>138</v>
      </c>
      <c r="X4">
        <v>129</v>
      </c>
      <c r="Y4">
        <v>142</v>
      </c>
      <c r="Z4">
        <v>147</v>
      </c>
      <c r="AA4">
        <v>145</v>
      </c>
      <c r="AB4">
        <v>142</v>
      </c>
      <c r="AC4">
        <v>148</v>
      </c>
      <c r="AD4">
        <v>141</v>
      </c>
      <c r="AE4">
        <v>125</v>
      </c>
      <c r="AF4">
        <v>124</v>
      </c>
      <c r="AG4">
        <v>127</v>
      </c>
      <c r="AH4">
        <v>128</v>
      </c>
      <c r="AI4">
        <v>128</v>
      </c>
      <c r="AJ4">
        <v>127</v>
      </c>
      <c r="AL4" s="1">
        <f>MIN(results_length_random_350_0_2[#This Row])</f>
        <v>124</v>
      </c>
      <c r="AM4" s="1">
        <f>MAX(results_length_random_350_0_2[#This Row])</f>
        <v>148</v>
      </c>
    </row>
    <row r="5" spans="1:39" x14ac:dyDescent="0.25">
      <c r="A5">
        <v>124</v>
      </c>
      <c r="B5">
        <v>128</v>
      </c>
      <c r="C5">
        <v>125</v>
      </c>
      <c r="D5">
        <v>125</v>
      </c>
      <c r="E5">
        <v>126</v>
      </c>
      <c r="F5">
        <v>123</v>
      </c>
      <c r="G5">
        <v>121</v>
      </c>
      <c r="H5">
        <v>126</v>
      </c>
      <c r="I5">
        <v>129</v>
      </c>
      <c r="J5">
        <v>132</v>
      </c>
      <c r="K5">
        <v>133</v>
      </c>
      <c r="L5">
        <v>123</v>
      </c>
      <c r="M5">
        <v>125</v>
      </c>
      <c r="N5">
        <v>127</v>
      </c>
      <c r="O5">
        <v>127</v>
      </c>
      <c r="P5">
        <v>125</v>
      </c>
      <c r="Q5">
        <v>128</v>
      </c>
      <c r="R5">
        <v>124</v>
      </c>
      <c r="S5">
        <v>122</v>
      </c>
      <c r="T5">
        <v>123</v>
      </c>
      <c r="U5">
        <v>121</v>
      </c>
      <c r="V5">
        <v>124</v>
      </c>
      <c r="W5">
        <v>127</v>
      </c>
      <c r="X5">
        <v>121</v>
      </c>
      <c r="Y5">
        <v>133</v>
      </c>
      <c r="Z5">
        <v>135</v>
      </c>
      <c r="AA5">
        <v>136</v>
      </c>
      <c r="AB5">
        <v>136</v>
      </c>
      <c r="AC5">
        <v>140</v>
      </c>
      <c r="AD5">
        <v>131</v>
      </c>
      <c r="AE5">
        <v>122</v>
      </c>
      <c r="AF5">
        <v>120</v>
      </c>
      <c r="AG5">
        <v>123</v>
      </c>
      <c r="AH5">
        <v>123</v>
      </c>
      <c r="AI5">
        <v>125</v>
      </c>
      <c r="AJ5">
        <v>120</v>
      </c>
      <c r="AL5" s="1">
        <f>MIN(results_length_random_350_0_2[#This Row])</f>
        <v>120</v>
      </c>
      <c r="AM5" s="1">
        <f>MAX(results_length_random_350_0_2[#This Row])</f>
        <v>140</v>
      </c>
    </row>
    <row r="6" spans="1:39" x14ac:dyDescent="0.25">
      <c r="A6">
        <v>93</v>
      </c>
      <c r="B6">
        <v>94</v>
      </c>
      <c r="C6">
        <v>94</v>
      </c>
      <c r="D6">
        <v>94</v>
      </c>
      <c r="E6">
        <v>96</v>
      </c>
      <c r="F6">
        <v>92</v>
      </c>
      <c r="G6">
        <v>94</v>
      </c>
      <c r="H6">
        <v>96</v>
      </c>
      <c r="I6">
        <v>91</v>
      </c>
      <c r="J6">
        <v>91</v>
      </c>
      <c r="K6">
        <v>95</v>
      </c>
      <c r="L6">
        <v>93</v>
      </c>
      <c r="M6">
        <v>91</v>
      </c>
      <c r="N6">
        <v>92</v>
      </c>
      <c r="O6">
        <v>91</v>
      </c>
      <c r="P6">
        <v>92</v>
      </c>
      <c r="Q6">
        <v>92</v>
      </c>
      <c r="R6">
        <v>91</v>
      </c>
      <c r="S6">
        <v>93</v>
      </c>
      <c r="T6">
        <v>91</v>
      </c>
      <c r="U6">
        <v>92</v>
      </c>
      <c r="V6">
        <v>93</v>
      </c>
      <c r="W6">
        <v>98</v>
      </c>
      <c r="X6">
        <v>88</v>
      </c>
      <c r="Y6">
        <v>100</v>
      </c>
      <c r="Z6">
        <v>101</v>
      </c>
      <c r="AA6">
        <v>102</v>
      </c>
      <c r="AB6">
        <v>98</v>
      </c>
      <c r="AC6">
        <v>103</v>
      </c>
      <c r="AD6">
        <v>98</v>
      </c>
      <c r="AE6">
        <v>91</v>
      </c>
      <c r="AF6">
        <v>91</v>
      </c>
      <c r="AG6">
        <v>92</v>
      </c>
      <c r="AH6">
        <v>91</v>
      </c>
      <c r="AI6">
        <v>93</v>
      </c>
      <c r="AJ6">
        <v>91</v>
      </c>
      <c r="AL6" s="1">
        <f>MIN(results_length_random_350_0_2[#This Row])</f>
        <v>88</v>
      </c>
      <c r="AM6" s="1">
        <f>MAX(results_length_random_350_0_2[#This Row])</f>
        <v>103</v>
      </c>
    </row>
    <row r="7" spans="1:39" x14ac:dyDescent="0.25">
      <c r="A7">
        <v>75</v>
      </c>
      <c r="B7">
        <v>74</v>
      </c>
      <c r="C7">
        <v>75</v>
      </c>
      <c r="D7">
        <v>74</v>
      </c>
      <c r="E7">
        <v>75</v>
      </c>
      <c r="F7">
        <v>75</v>
      </c>
      <c r="G7">
        <v>73</v>
      </c>
      <c r="H7">
        <v>70</v>
      </c>
      <c r="I7">
        <v>72</v>
      </c>
      <c r="J7">
        <v>70</v>
      </c>
      <c r="K7">
        <v>74</v>
      </c>
      <c r="L7">
        <v>72</v>
      </c>
      <c r="M7">
        <v>71</v>
      </c>
      <c r="N7">
        <v>72</v>
      </c>
      <c r="O7">
        <v>71</v>
      </c>
      <c r="P7">
        <v>72</v>
      </c>
      <c r="Q7">
        <v>72</v>
      </c>
      <c r="R7">
        <v>71</v>
      </c>
      <c r="S7">
        <v>74</v>
      </c>
      <c r="T7">
        <v>73</v>
      </c>
      <c r="U7">
        <v>74</v>
      </c>
      <c r="V7">
        <v>74</v>
      </c>
      <c r="W7">
        <v>74</v>
      </c>
      <c r="X7">
        <v>75</v>
      </c>
      <c r="Y7">
        <v>75</v>
      </c>
      <c r="Z7">
        <v>75</v>
      </c>
      <c r="AA7">
        <v>76</v>
      </c>
      <c r="AB7">
        <v>72</v>
      </c>
      <c r="AC7">
        <v>76</v>
      </c>
      <c r="AD7">
        <v>73</v>
      </c>
      <c r="AE7">
        <v>71</v>
      </c>
      <c r="AF7">
        <v>71</v>
      </c>
      <c r="AG7">
        <v>71</v>
      </c>
      <c r="AH7">
        <v>71</v>
      </c>
      <c r="AI7">
        <v>71</v>
      </c>
      <c r="AJ7">
        <v>70</v>
      </c>
      <c r="AL7" s="1">
        <f>MIN(results_length_random_350_0_2[#This Row])</f>
        <v>70</v>
      </c>
      <c r="AM7" s="1">
        <f>MAX(results_length_random_350_0_2[#This Row])</f>
        <v>76</v>
      </c>
    </row>
    <row r="8" spans="1:39" x14ac:dyDescent="0.25">
      <c r="A8">
        <v>137</v>
      </c>
      <c r="B8">
        <v>141</v>
      </c>
      <c r="C8">
        <v>138</v>
      </c>
      <c r="D8">
        <v>138</v>
      </c>
      <c r="E8">
        <v>140</v>
      </c>
      <c r="F8">
        <v>138</v>
      </c>
      <c r="G8">
        <v>133</v>
      </c>
      <c r="H8">
        <v>146</v>
      </c>
      <c r="I8">
        <v>137</v>
      </c>
      <c r="J8">
        <v>139</v>
      </c>
      <c r="K8">
        <v>139</v>
      </c>
      <c r="L8">
        <v>138</v>
      </c>
      <c r="M8">
        <v>141</v>
      </c>
      <c r="N8">
        <v>141</v>
      </c>
      <c r="O8">
        <v>140</v>
      </c>
      <c r="P8">
        <v>142</v>
      </c>
      <c r="Q8">
        <v>141</v>
      </c>
      <c r="R8">
        <v>140</v>
      </c>
      <c r="S8">
        <v>129</v>
      </c>
      <c r="T8">
        <v>131</v>
      </c>
      <c r="U8">
        <v>133</v>
      </c>
      <c r="V8">
        <v>130</v>
      </c>
      <c r="W8">
        <v>138</v>
      </c>
      <c r="X8">
        <v>126</v>
      </c>
      <c r="Y8">
        <v>143</v>
      </c>
      <c r="Z8">
        <v>145</v>
      </c>
      <c r="AA8">
        <v>146</v>
      </c>
      <c r="AB8">
        <v>142</v>
      </c>
      <c r="AC8">
        <v>151</v>
      </c>
      <c r="AD8">
        <v>141</v>
      </c>
      <c r="AE8">
        <v>130</v>
      </c>
      <c r="AF8">
        <v>134</v>
      </c>
      <c r="AG8">
        <v>131</v>
      </c>
      <c r="AH8">
        <v>133</v>
      </c>
      <c r="AI8">
        <v>136</v>
      </c>
      <c r="AJ8">
        <v>127</v>
      </c>
      <c r="AL8" s="1">
        <f>MIN(results_length_random_350_0_2[#This Row])</f>
        <v>126</v>
      </c>
      <c r="AM8" s="1">
        <f>MAX(results_length_random_350_0_2[#This Row])</f>
        <v>151</v>
      </c>
    </row>
    <row r="9" spans="1:39" x14ac:dyDescent="0.25">
      <c r="A9">
        <v>113</v>
      </c>
      <c r="B9">
        <v>113</v>
      </c>
      <c r="C9">
        <v>112</v>
      </c>
      <c r="D9">
        <v>111</v>
      </c>
      <c r="E9">
        <v>112</v>
      </c>
      <c r="F9">
        <v>112</v>
      </c>
      <c r="G9">
        <v>111</v>
      </c>
      <c r="H9">
        <v>114</v>
      </c>
      <c r="I9">
        <v>110</v>
      </c>
      <c r="J9">
        <v>110</v>
      </c>
      <c r="K9">
        <v>116</v>
      </c>
      <c r="L9">
        <v>110</v>
      </c>
      <c r="M9">
        <v>111</v>
      </c>
      <c r="N9">
        <v>111</v>
      </c>
      <c r="O9">
        <v>111</v>
      </c>
      <c r="P9">
        <v>111</v>
      </c>
      <c r="Q9">
        <v>112</v>
      </c>
      <c r="R9">
        <v>109</v>
      </c>
      <c r="S9">
        <v>106</v>
      </c>
      <c r="T9">
        <v>113</v>
      </c>
      <c r="U9">
        <v>113</v>
      </c>
      <c r="V9">
        <v>106</v>
      </c>
      <c r="W9">
        <v>115</v>
      </c>
      <c r="X9">
        <v>105</v>
      </c>
      <c r="Y9">
        <v>117</v>
      </c>
      <c r="Z9">
        <v>121</v>
      </c>
      <c r="AA9">
        <v>120</v>
      </c>
      <c r="AB9">
        <v>117</v>
      </c>
      <c r="AC9">
        <v>123</v>
      </c>
      <c r="AD9">
        <v>114</v>
      </c>
      <c r="AE9">
        <v>108</v>
      </c>
      <c r="AF9">
        <v>112</v>
      </c>
      <c r="AG9">
        <v>110</v>
      </c>
      <c r="AH9">
        <v>110</v>
      </c>
      <c r="AI9">
        <v>111</v>
      </c>
      <c r="AJ9">
        <v>108</v>
      </c>
      <c r="AL9" s="1">
        <f>MIN(results_length_random_350_0_2[#This Row])</f>
        <v>105</v>
      </c>
      <c r="AM9" s="1">
        <f>MAX(results_length_random_350_0_2[#This Row])</f>
        <v>123</v>
      </c>
    </row>
    <row r="10" spans="1:39" x14ac:dyDescent="0.25">
      <c r="A10">
        <v>152</v>
      </c>
      <c r="B10">
        <v>151</v>
      </c>
      <c r="C10">
        <v>152</v>
      </c>
      <c r="D10">
        <v>149</v>
      </c>
      <c r="E10">
        <v>150</v>
      </c>
      <c r="F10">
        <v>149</v>
      </c>
      <c r="G10">
        <v>146</v>
      </c>
      <c r="H10">
        <v>147</v>
      </c>
      <c r="I10">
        <v>147</v>
      </c>
      <c r="J10">
        <v>148</v>
      </c>
      <c r="K10">
        <v>148</v>
      </c>
      <c r="L10">
        <v>143</v>
      </c>
      <c r="M10">
        <v>149</v>
      </c>
      <c r="N10">
        <v>147</v>
      </c>
      <c r="O10">
        <v>149</v>
      </c>
      <c r="P10">
        <v>147</v>
      </c>
      <c r="Q10">
        <v>150</v>
      </c>
      <c r="R10">
        <v>146</v>
      </c>
      <c r="S10">
        <v>140</v>
      </c>
      <c r="T10">
        <v>143</v>
      </c>
      <c r="U10">
        <v>143</v>
      </c>
      <c r="V10">
        <v>141</v>
      </c>
      <c r="W10">
        <v>144</v>
      </c>
      <c r="X10">
        <v>141</v>
      </c>
      <c r="Y10">
        <v>155</v>
      </c>
      <c r="Z10">
        <v>155</v>
      </c>
      <c r="AA10">
        <v>158</v>
      </c>
      <c r="AB10">
        <v>151</v>
      </c>
      <c r="AC10">
        <v>160</v>
      </c>
      <c r="AD10">
        <v>153</v>
      </c>
      <c r="AE10">
        <v>145</v>
      </c>
      <c r="AF10">
        <v>145</v>
      </c>
      <c r="AG10">
        <v>145</v>
      </c>
      <c r="AH10">
        <v>144</v>
      </c>
      <c r="AI10">
        <v>146</v>
      </c>
      <c r="AJ10">
        <v>142</v>
      </c>
      <c r="AL10" s="1">
        <f>MIN(results_length_random_350_0_2[#This Row])</f>
        <v>140</v>
      </c>
      <c r="AM10" s="1">
        <f>MAX(results_length_random_350_0_2[#This Row])</f>
        <v>160</v>
      </c>
    </row>
    <row r="11" spans="1:39" x14ac:dyDescent="0.25">
      <c r="A11">
        <v>92</v>
      </c>
      <c r="B11">
        <v>91</v>
      </c>
      <c r="C11">
        <v>94</v>
      </c>
      <c r="D11">
        <v>92</v>
      </c>
      <c r="E11">
        <v>93</v>
      </c>
      <c r="F11">
        <v>92</v>
      </c>
      <c r="G11">
        <v>96</v>
      </c>
      <c r="H11">
        <v>94</v>
      </c>
      <c r="I11">
        <v>96</v>
      </c>
      <c r="J11">
        <v>92</v>
      </c>
      <c r="K11">
        <v>94</v>
      </c>
      <c r="L11">
        <v>90</v>
      </c>
      <c r="M11">
        <v>95</v>
      </c>
      <c r="N11">
        <v>94</v>
      </c>
      <c r="O11">
        <v>95</v>
      </c>
      <c r="P11">
        <v>94</v>
      </c>
      <c r="Q11">
        <v>96</v>
      </c>
      <c r="R11">
        <v>95</v>
      </c>
      <c r="S11">
        <v>92</v>
      </c>
      <c r="T11">
        <v>91</v>
      </c>
      <c r="U11">
        <v>93</v>
      </c>
      <c r="V11">
        <v>90</v>
      </c>
      <c r="W11">
        <v>94</v>
      </c>
      <c r="X11">
        <v>90</v>
      </c>
      <c r="Y11">
        <v>99</v>
      </c>
      <c r="Z11">
        <v>101</v>
      </c>
      <c r="AA11">
        <v>102</v>
      </c>
      <c r="AB11">
        <v>102</v>
      </c>
      <c r="AC11">
        <v>103</v>
      </c>
      <c r="AD11">
        <v>97</v>
      </c>
      <c r="AE11">
        <v>90</v>
      </c>
      <c r="AF11">
        <v>91</v>
      </c>
      <c r="AG11">
        <v>91</v>
      </c>
      <c r="AH11">
        <v>91</v>
      </c>
      <c r="AI11">
        <v>91</v>
      </c>
      <c r="AJ11">
        <v>91</v>
      </c>
      <c r="AL11" s="1">
        <f>MIN(results_length_random_350_0_2[#This Row])</f>
        <v>90</v>
      </c>
      <c r="AM11" s="1">
        <f>MAX(results_length_random_350_0_2[#This Row])</f>
        <v>103</v>
      </c>
    </row>
    <row r="12" spans="1:39" x14ac:dyDescent="0.25">
      <c r="A12">
        <v>113</v>
      </c>
      <c r="B12">
        <v>114</v>
      </c>
      <c r="C12">
        <v>114</v>
      </c>
      <c r="D12">
        <v>115</v>
      </c>
      <c r="E12">
        <v>118</v>
      </c>
      <c r="F12">
        <v>112</v>
      </c>
      <c r="G12">
        <v>107</v>
      </c>
      <c r="H12">
        <v>111</v>
      </c>
      <c r="I12">
        <v>107</v>
      </c>
      <c r="J12">
        <v>108</v>
      </c>
      <c r="K12">
        <v>112</v>
      </c>
      <c r="L12">
        <v>113</v>
      </c>
      <c r="M12">
        <v>113</v>
      </c>
      <c r="N12">
        <v>113</v>
      </c>
      <c r="O12">
        <v>113</v>
      </c>
      <c r="P12">
        <v>113</v>
      </c>
      <c r="Q12">
        <v>113</v>
      </c>
      <c r="R12">
        <v>113</v>
      </c>
      <c r="S12">
        <v>109</v>
      </c>
      <c r="T12">
        <v>110</v>
      </c>
      <c r="U12">
        <v>111</v>
      </c>
      <c r="V12">
        <v>108</v>
      </c>
      <c r="W12">
        <v>112</v>
      </c>
      <c r="X12">
        <v>111</v>
      </c>
      <c r="Y12">
        <v>118</v>
      </c>
      <c r="Z12">
        <v>121</v>
      </c>
      <c r="AA12">
        <v>120</v>
      </c>
      <c r="AB12">
        <v>121</v>
      </c>
      <c r="AC12">
        <v>124</v>
      </c>
      <c r="AD12">
        <v>116</v>
      </c>
      <c r="AE12">
        <v>107</v>
      </c>
      <c r="AF12">
        <v>104</v>
      </c>
      <c r="AG12">
        <v>107</v>
      </c>
      <c r="AH12">
        <v>104</v>
      </c>
      <c r="AI12">
        <v>108</v>
      </c>
      <c r="AJ12">
        <v>106</v>
      </c>
      <c r="AL12" s="1">
        <f>MIN(results_length_random_350_0_2[#This Row])</f>
        <v>104</v>
      </c>
      <c r="AM12" s="1">
        <f>MAX(results_length_random_350_0_2[#This Row])</f>
        <v>124</v>
      </c>
    </row>
    <row r="13" spans="1:39" x14ac:dyDescent="0.25">
      <c r="A13">
        <v>135</v>
      </c>
      <c r="B13">
        <v>133</v>
      </c>
      <c r="C13">
        <v>134</v>
      </c>
      <c r="D13">
        <v>136</v>
      </c>
      <c r="E13">
        <v>137</v>
      </c>
      <c r="F13">
        <v>132</v>
      </c>
      <c r="G13">
        <v>131</v>
      </c>
      <c r="H13">
        <v>127</v>
      </c>
      <c r="I13">
        <v>133</v>
      </c>
      <c r="J13">
        <v>126</v>
      </c>
      <c r="K13">
        <v>138</v>
      </c>
      <c r="L13">
        <v>134</v>
      </c>
      <c r="M13">
        <v>137</v>
      </c>
      <c r="N13">
        <v>137</v>
      </c>
      <c r="O13">
        <v>138</v>
      </c>
      <c r="P13">
        <v>137</v>
      </c>
      <c r="Q13">
        <v>138</v>
      </c>
      <c r="R13">
        <v>137</v>
      </c>
      <c r="S13">
        <v>124</v>
      </c>
      <c r="T13">
        <v>126</v>
      </c>
      <c r="U13">
        <v>127</v>
      </c>
      <c r="V13">
        <v>128</v>
      </c>
      <c r="W13">
        <v>131</v>
      </c>
      <c r="X13">
        <v>123</v>
      </c>
      <c r="Y13">
        <v>139</v>
      </c>
      <c r="Z13">
        <v>135</v>
      </c>
      <c r="AA13">
        <v>142</v>
      </c>
      <c r="AB13">
        <v>133</v>
      </c>
      <c r="AC13">
        <v>142</v>
      </c>
      <c r="AD13">
        <v>136</v>
      </c>
      <c r="AE13">
        <v>127</v>
      </c>
      <c r="AF13">
        <v>127</v>
      </c>
      <c r="AG13">
        <v>129</v>
      </c>
      <c r="AH13">
        <v>130</v>
      </c>
      <c r="AI13">
        <v>133</v>
      </c>
      <c r="AJ13">
        <v>127</v>
      </c>
      <c r="AL13" s="1">
        <f>MIN(results_length_random_350_0_2[#This Row])</f>
        <v>123</v>
      </c>
      <c r="AM13" s="1">
        <f>MAX(results_length_random_350_0_2[#This Row])</f>
        <v>142</v>
      </c>
    </row>
    <row r="14" spans="1:39" x14ac:dyDescent="0.25">
      <c r="A14">
        <v>71</v>
      </c>
      <c r="B14">
        <v>70</v>
      </c>
      <c r="C14">
        <v>69</v>
      </c>
      <c r="D14">
        <v>70</v>
      </c>
      <c r="E14">
        <v>70</v>
      </c>
      <c r="F14">
        <v>70</v>
      </c>
      <c r="G14">
        <v>72</v>
      </c>
      <c r="H14">
        <v>70</v>
      </c>
      <c r="I14">
        <v>69</v>
      </c>
      <c r="J14">
        <v>72</v>
      </c>
      <c r="K14">
        <v>69</v>
      </c>
      <c r="L14">
        <v>72</v>
      </c>
      <c r="M14">
        <v>67</v>
      </c>
      <c r="N14">
        <v>69</v>
      </c>
      <c r="O14">
        <v>68</v>
      </c>
      <c r="P14">
        <v>69</v>
      </c>
      <c r="Q14">
        <v>67</v>
      </c>
      <c r="R14">
        <v>68</v>
      </c>
      <c r="S14">
        <v>70</v>
      </c>
      <c r="T14">
        <v>71</v>
      </c>
      <c r="U14">
        <v>69</v>
      </c>
      <c r="V14">
        <v>69</v>
      </c>
      <c r="W14">
        <v>71</v>
      </c>
      <c r="X14">
        <v>70</v>
      </c>
      <c r="Y14">
        <v>73</v>
      </c>
      <c r="Z14">
        <v>73</v>
      </c>
      <c r="AA14">
        <v>72</v>
      </c>
      <c r="AB14">
        <v>72</v>
      </c>
      <c r="AC14">
        <v>75</v>
      </c>
      <c r="AD14">
        <v>72</v>
      </c>
      <c r="AE14">
        <v>68</v>
      </c>
      <c r="AF14">
        <v>68</v>
      </c>
      <c r="AG14">
        <v>67</v>
      </c>
      <c r="AH14">
        <v>69</v>
      </c>
      <c r="AI14">
        <v>68</v>
      </c>
      <c r="AJ14">
        <v>67</v>
      </c>
      <c r="AL14" s="1">
        <f>MIN(results_length_random_350_0_2[#This Row])</f>
        <v>67</v>
      </c>
      <c r="AM14" s="1">
        <f>MAX(results_length_random_350_0_2[#This Row])</f>
        <v>75</v>
      </c>
    </row>
    <row r="15" spans="1:39" x14ac:dyDescent="0.25">
      <c r="A15">
        <v>137</v>
      </c>
      <c r="B15">
        <v>136</v>
      </c>
      <c r="C15">
        <v>132</v>
      </c>
      <c r="D15">
        <v>136</v>
      </c>
      <c r="E15">
        <v>139</v>
      </c>
      <c r="F15">
        <v>130</v>
      </c>
      <c r="G15">
        <v>137</v>
      </c>
      <c r="H15">
        <v>134</v>
      </c>
      <c r="I15">
        <v>142</v>
      </c>
      <c r="J15">
        <v>140</v>
      </c>
      <c r="K15">
        <v>140</v>
      </c>
      <c r="L15">
        <v>127</v>
      </c>
      <c r="M15">
        <v>135</v>
      </c>
      <c r="N15">
        <v>136</v>
      </c>
      <c r="O15">
        <v>137</v>
      </c>
      <c r="P15">
        <v>134</v>
      </c>
      <c r="Q15">
        <v>137</v>
      </c>
      <c r="R15">
        <v>134</v>
      </c>
      <c r="S15">
        <v>131</v>
      </c>
      <c r="T15">
        <v>127</v>
      </c>
      <c r="U15">
        <v>132</v>
      </c>
      <c r="V15">
        <v>127</v>
      </c>
      <c r="W15">
        <v>135</v>
      </c>
      <c r="X15">
        <v>125</v>
      </c>
      <c r="Y15">
        <v>143</v>
      </c>
      <c r="Z15">
        <v>145</v>
      </c>
      <c r="AA15">
        <v>149</v>
      </c>
      <c r="AB15">
        <v>144</v>
      </c>
      <c r="AC15">
        <v>152</v>
      </c>
      <c r="AD15">
        <v>141</v>
      </c>
      <c r="AE15">
        <v>130</v>
      </c>
      <c r="AF15">
        <v>128</v>
      </c>
      <c r="AG15">
        <v>127</v>
      </c>
      <c r="AH15">
        <v>131</v>
      </c>
      <c r="AI15">
        <v>133</v>
      </c>
      <c r="AJ15">
        <v>127</v>
      </c>
      <c r="AL15" s="1">
        <f>MIN(results_length_random_350_0_2[#This Row])</f>
        <v>125</v>
      </c>
      <c r="AM15" s="1">
        <f>MAX(results_length_random_350_0_2[#This Row])</f>
        <v>152</v>
      </c>
    </row>
    <row r="16" spans="1:39" x14ac:dyDescent="0.25">
      <c r="A16">
        <v>72</v>
      </c>
      <c r="B16">
        <v>72</v>
      </c>
      <c r="C16">
        <v>71</v>
      </c>
      <c r="D16">
        <v>72</v>
      </c>
      <c r="E16">
        <v>73</v>
      </c>
      <c r="F16">
        <v>71</v>
      </c>
      <c r="G16">
        <v>75</v>
      </c>
      <c r="H16">
        <v>74</v>
      </c>
      <c r="I16">
        <v>75</v>
      </c>
      <c r="J16">
        <v>77</v>
      </c>
      <c r="K16">
        <v>75</v>
      </c>
      <c r="L16">
        <v>78</v>
      </c>
      <c r="M16">
        <v>73</v>
      </c>
      <c r="N16">
        <v>73</v>
      </c>
      <c r="O16">
        <v>73</v>
      </c>
      <c r="P16">
        <v>73</v>
      </c>
      <c r="Q16">
        <v>73</v>
      </c>
      <c r="R16">
        <v>73</v>
      </c>
      <c r="S16">
        <v>73</v>
      </c>
      <c r="T16">
        <v>71</v>
      </c>
      <c r="U16">
        <v>72</v>
      </c>
      <c r="V16">
        <v>73</v>
      </c>
      <c r="W16">
        <v>74</v>
      </c>
      <c r="X16">
        <v>74</v>
      </c>
      <c r="Y16">
        <v>81</v>
      </c>
      <c r="Z16">
        <v>80</v>
      </c>
      <c r="AA16">
        <v>80</v>
      </c>
      <c r="AB16">
        <v>81</v>
      </c>
      <c r="AC16">
        <v>80</v>
      </c>
      <c r="AD16">
        <v>80</v>
      </c>
      <c r="AE16">
        <v>71</v>
      </c>
      <c r="AF16">
        <v>73</v>
      </c>
      <c r="AG16">
        <v>71</v>
      </c>
      <c r="AH16">
        <v>71</v>
      </c>
      <c r="AI16">
        <v>73</v>
      </c>
      <c r="AJ16">
        <v>70</v>
      </c>
      <c r="AL16" s="1">
        <f>MIN(results_length_random_350_0_2[#This Row])</f>
        <v>70</v>
      </c>
      <c r="AM16" s="1">
        <f>MAX(results_length_random_350_0_2[#This Row])</f>
        <v>81</v>
      </c>
    </row>
    <row r="17" spans="1:39" x14ac:dyDescent="0.25">
      <c r="A17">
        <v>107</v>
      </c>
      <c r="B17">
        <v>107</v>
      </c>
      <c r="C17">
        <v>107</v>
      </c>
      <c r="D17">
        <v>108</v>
      </c>
      <c r="E17">
        <v>108</v>
      </c>
      <c r="F17">
        <v>108</v>
      </c>
      <c r="G17">
        <v>106</v>
      </c>
      <c r="H17">
        <v>108</v>
      </c>
      <c r="I17">
        <v>109</v>
      </c>
      <c r="J17">
        <v>109</v>
      </c>
      <c r="K17">
        <v>110</v>
      </c>
      <c r="L17">
        <v>105</v>
      </c>
      <c r="M17">
        <v>110</v>
      </c>
      <c r="N17">
        <v>112</v>
      </c>
      <c r="O17">
        <v>111</v>
      </c>
      <c r="P17">
        <v>111</v>
      </c>
      <c r="Q17">
        <v>111</v>
      </c>
      <c r="R17">
        <v>111</v>
      </c>
      <c r="S17">
        <v>104</v>
      </c>
      <c r="T17">
        <v>101</v>
      </c>
      <c r="U17">
        <v>103</v>
      </c>
      <c r="V17">
        <v>103</v>
      </c>
      <c r="W17">
        <v>107</v>
      </c>
      <c r="X17">
        <v>102</v>
      </c>
      <c r="Y17">
        <v>115</v>
      </c>
      <c r="Z17">
        <v>115</v>
      </c>
      <c r="AA17">
        <v>115</v>
      </c>
      <c r="AB17">
        <v>119</v>
      </c>
      <c r="AC17">
        <v>118</v>
      </c>
      <c r="AD17">
        <v>111</v>
      </c>
      <c r="AE17">
        <v>100</v>
      </c>
      <c r="AF17">
        <v>102</v>
      </c>
      <c r="AG17">
        <v>103</v>
      </c>
      <c r="AH17">
        <v>98</v>
      </c>
      <c r="AI17">
        <v>103</v>
      </c>
      <c r="AJ17">
        <v>101</v>
      </c>
      <c r="AL17" s="1">
        <f>MIN(results_length_random_350_0_2[#This Row])</f>
        <v>98</v>
      </c>
      <c r="AM17" s="1">
        <f>MAX(results_length_random_350_0_2[#This Row])</f>
        <v>119</v>
      </c>
    </row>
    <row r="18" spans="1:39" x14ac:dyDescent="0.25">
      <c r="A18">
        <v>111</v>
      </c>
      <c r="B18">
        <v>110</v>
      </c>
      <c r="C18">
        <v>113</v>
      </c>
      <c r="D18">
        <v>111</v>
      </c>
      <c r="E18">
        <v>114</v>
      </c>
      <c r="F18">
        <v>111</v>
      </c>
      <c r="G18">
        <v>109</v>
      </c>
      <c r="H18">
        <v>113</v>
      </c>
      <c r="I18">
        <v>110</v>
      </c>
      <c r="J18">
        <v>111</v>
      </c>
      <c r="K18">
        <v>112</v>
      </c>
      <c r="L18">
        <v>108</v>
      </c>
      <c r="M18">
        <v>113</v>
      </c>
      <c r="N18">
        <v>115</v>
      </c>
      <c r="O18">
        <v>115</v>
      </c>
      <c r="P18">
        <v>113</v>
      </c>
      <c r="Q18">
        <v>115</v>
      </c>
      <c r="R18">
        <v>113</v>
      </c>
      <c r="S18">
        <v>105</v>
      </c>
      <c r="T18">
        <v>109</v>
      </c>
      <c r="U18">
        <v>105</v>
      </c>
      <c r="V18">
        <v>106</v>
      </c>
      <c r="W18">
        <v>109</v>
      </c>
      <c r="X18">
        <v>101</v>
      </c>
      <c r="Y18">
        <v>116</v>
      </c>
      <c r="Z18">
        <v>122</v>
      </c>
      <c r="AA18">
        <v>119</v>
      </c>
      <c r="AB18">
        <v>117</v>
      </c>
      <c r="AC18">
        <v>122</v>
      </c>
      <c r="AD18">
        <v>116</v>
      </c>
      <c r="AE18">
        <v>104</v>
      </c>
      <c r="AF18">
        <v>106</v>
      </c>
      <c r="AG18">
        <v>105</v>
      </c>
      <c r="AH18">
        <v>106</v>
      </c>
      <c r="AI18">
        <v>106</v>
      </c>
      <c r="AJ18">
        <v>106</v>
      </c>
      <c r="AL18" s="1">
        <f>MIN(results_length_random_350_0_2[#This Row])</f>
        <v>101</v>
      </c>
      <c r="AM18" s="1">
        <f>MAX(results_length_random_350_0_2[#This Row])</f>
        <v>122</v>
      </c>
    </row>
    <row r="19" spans="1:39" x14ac:dyDescent="0.25">
      <c r="A19">
        <v>130</v>
      </c>
      <c r="B19">
        <v>128</v>
      </c>
      <c r="C19">
        <v>131</v>
      </c>
      <c r="D19">
        <v>130</v>
      </c>
      <c r="E19">
        <v>129</v>
      </c>
      <c r="F19">
        <v>129</v>
      </c>
      <c r="G19">
        <v>132</v>
      </c>
      <c r="H19">
        <v>127</v>
      </c>
      <c r="I19">
        <v>133</v>
      </c>
      <c r="J19">
        <v>131</v>
      </c>
      <c r="K19">
        <v>136</v>
      </c>
      <c r="L19">
        <v>124</v>
      </c>
      <c r="M19">
        <v>131</v>
      </c>
      <c r="N19">
        <v>130</v>
      </c>
      <c r="O19">
        <v>134</v>
      </c>
      <c r="P19">
        <v>131</v>
      </c>
      <c r="Q19">
        <v>132</v>
      </c>
      <c r="R19">
        <v>131</v>
      </c>
      <c r="S19">
        <v>124</v>
      </c>
      <c r="T19">
        <v>123</v>
      </c>
      <c r="U19">
        <v>124</v>
      </c>
      <c r="V19">
        <v>123</v>
      </c>
      <c r="W19">
        <v>129</v>
      </c>
      <c r="X19">
        <v>119</v>
      </c>
      <c r="Y19">
        <v>134</v>
      </c>
      <c r="Z19">
        <v>139</v>
      </c>
      <c r="AA19">
        <v>140</v>
      </c>
      <c r="AB19">
        <v>138</v>
      </c>
      <c r="AC19">
        <v>142</v>
      </c>
      <c r="AD19">
        <v>134</v>
      </c>
      <c r="AE19">
        <v>125</v>
      </c>
      <c r="AF19">
        <v>128</v>
      </c>
      <c r="AG19">
        <v>128</v>
      </c>
      <c r="AH19">
        <v>127</v>
      </c>
      <c r="AI19">
        <v>129</v>
      </c>
      <c r="AJ19">
        <v>125</v>
      </c>
      <c r="AL19" s="1">
        <f>MIN(results_length_random_350_0_2[#This Row])</f>
        <v>119</v>
      </c>
      <c r="AM19" s="1">
        <f>MAX(results_length_random_350_0_2[#This Row])</f>
        <v>142</v>
      </c>
    </row>
    <row r="20" spans="1:39" x14ac:dyDescent="0.25">
      <c r="A20">
        <v>100</v>
      </c>
      <c r="B20">
        <v>99</v>
      </c>
      <c r="C20">
        <v>100</v>
      </c>
      <c r="D20">
        <v>101</v>
      </c>
      <c r="E20">
        <v>100</v>
      </c>
      <c r="F20">
        <v>99</v>
      </c>
      <c r="G20">
        <v>101</v>
      </c>
      <c r="H20">
        <v>99</v>
      </c>
      <c r="I20">
        <v>104</v>
      </c>
      <c r="J20">
        <v>98</v>
      </c>
      <c r="K20">
        <v>101</v>
      </c>
      <c r="L20">
        <v>101</v>
      </c>
      <c r="M20">
        <v>101</v>
      </c>
      <c r="N20">
        <v>101</v>
      </c>
      <c r="O20">
        <v>100</v>
      </c>
      <c r="P20">
        <v>101</v>
      </c>
      <c r="Q20">
        <v>100</v>
      </c>
      <c r="R20">
        <v>101</v>
      </c>
      <c r="S20">
        <v>95</v>
      </c>
      <c r="T20">
        <v>97</v>
      </c>
      <c r="U20">
        <v>99</v>
      </c>
      <c r="V20">
        <v>94</v>
      </c>
      <c r="W20">
        <v>100</v>
      </c>
      <c r="X20">
        <v>94</v>
      </c>
      <c r="Y20">
        <v>105</v>
      </c>
      <c r="Z20">
        <v>108</v>
      </c>
      <c r="AA20">
        <v>112</v>
      </c>
      <c r="AB20">
        <v>107</v>
      </c>
      <c r="AC20">
        <v>110</v>
      </c>
      <c r="AD20">
        <v>107</v>
      </c>
      <c r="AE20">
        <v>95</v>
      </c>
      <c r="AF20">
        <v>95</v>
      </c>
      <c r="AG20">
        <v>96</v>
      </c>
      <c r="AH20">
        <v>94</v>
      </c>
      <c r="AI20">
        <v>96</v>
      </c>
      <c r="AJ20">
        <v>96</v>
      </c>
      <c r="AL20" s="1">
        <f>MIN(results_length_random_350_0_2[#This Row])</f>
        <v>94</v>
      </c>
      <c r="AM20" s="1">
        <f>MAX(results_length_random_350_0_2[#This Row])</f>
        <v>112</v>
      </c>
    </row>
    <row r="21" spans="1:39" x14ac:dyDescent="0.25">
      <c r="A21">
        <v>92</v>
      </c>
      <c r="B21">
        <v>94</v>
      </c>
      <c r="C21">
        <v>92</v>
      </c>
      <c r="D21">
        <v>93</v>
      </c>
      <c r="E21">
        <v>94</v>
      </c>
      <c r="F21">
        <v>91</v>
      </c>
      <c r="G21">
        <v>89</v>
      </c>
      <c r="H21">
        <v>90</v>
      </c>
      <c r="I21">
        <v>88</v>
      </c>
      <c r="J21">
        <v>90</v>
      </c>
      <c r="K21">
        <v>93</v>
      </c>
      <c r="L21">
        <v>90</v>
      </c>
      <c r="M21">
        <v>94</v>
      </c>
      <c r="N21">
        <v>95</v>
      </c>
      <c r="O21">
        <v>94</v>
      </c>
      <c r="P21">
        <v>95</v>
      </c>
      <c r="Q21">
        <v>95</v>
      </c>
      <c r="R21">
        <v>93</v>
      </c>
      <c r="S21">
        <v>88</v>
      </c>
      <c r="T21">
        <v>86</v>
      </c>
      <c r="U21">
        <v>86</v>
      </c>
      <c r="V21">
        <v>87</v>
      </c>
      <c r="W21">
        <v>88</v>
      </c>
      <c r="X21">
        <v>88</v>
      </c>
      <c r="Y21">
        <v>94</v>
      </c>
      <c r="Z21">
        <v>96</v>
      </c>
      <c r="AA21">
        <v>97</v>
      </c>
      <c r="AB21">
        <v>96</v>
      </c>
      <c r="AC21">
        <v>98</v>
      </c>
      <c r="AD21">
        <v>96</v>
      </c>
      <c r="AE21">
        <v>87</v>
      </c>
      <c r="AF21">
        <v>88</v>
      </c>
      <c r="AG21">
        <v>87</v>
      </c>
      <c r="AH21">
        <v>87</v>
      </c>
      <c r="AI21">
        <v>87</v>
      </c>
      <c r="AJ21">
        <v>87</v>
      </c>
      <c r="AL21" s="1">
        <f>MIN(results_length_random_350_0_2[#This Row])</f>
        <v>86</v>
      </c>
      <c r="AM21" s="1">
        <f>MAX(results_length_random_350_0_2[#This Row])</f>
        <v>98</v>
      </c>
    </row>
    <row r="23" spans="1:39" x14ac:dyDescent="0.25">
      <c r="A23">
        <f>AVERAGE(results_length_random_350_0_2[s - s])</f>
        <v>111.35</v>
      </c>
      <c r="B23">
        <f>AVERAGE(results_length_random_350_0_2[s - r])</f>
        <v>111.35</v>
      </c>
      <c r="C23">
        <f>AVERAGE(results_length_random_350_0_2[s - i])</f>
        <v>111.35</v>
      </c>
      <c r="D23">
        <f>AVERAGE(results_length_random_350_0_2[s - ri])</f>
        <v>111.4</v>
      </c>
      <c r="E23">
        <f>AVERAGE(results_length_random_350_0_2[s - o])</f>
        <v>112.55</v>
      </c>
      <c r="F23">
        <f>AVERAGE(results_length_random_350_0_2[s - ro])</f>
        <v>110.1</v>
      </c>
      <c r="G23">
        <f>AVERAGE(results_length_random_350_0_2[r - s])</f>
        <v>110.2</v>
      </c>
      <c r="H23">
        <f>AVERAGE(results_length_random_350_0_2[r - r])</f>
        <v>110.6</v>
      </c>
      <c r="I23">
        <f>AVERAGE(results_length_random_350_0_2[r - i])</f>
        <v>111.35</v>
      </c>
      <c r="J23">
        <f>AVERAGE(results_length_random_350_0_2[r - ri])</f>
        <v>110.15</v>
      </c>
      <c r="K23">
        <f>AVERAGE(results_length_random_350_0_2[r - o])</f>
        <v>113.4</v>
      </c>
      <c r="L23">
        <f>AVERAGE(results_length_random_350_0_2[r - ro])</f>
        <v>109.25</v>
      </c>
      <c r="M23">
        <f>AVERAGE(results_length_random_350_0_2[i - s])</f>
        <v>111.85</v>
      </c>
      <c r="N23">
        <f>AVERAGE(results_length_random_350_0_2[i - r])</f>
        <v>112.2</v>
      </c>
      <c r="O23">
        <f>AVERAGE(results_length_random_350_0_2[i - i])</f>
        <v>112.35</v>
      </c>
      <c r="P23">
        <f>AVERAGE(results_length_random_350_0_2[i - ri])</f>
        <v>111.85</v>
      </c>
      <c r="Q23">
        <f>AVERAGE(results_length_random_350_0_2[i - o])</f>
        <v>112.55</v>
      </c>
      <c r="R23">
        <f>AVERAGE(results_length_random_350_0_2[i - ro])</f>
        <v>111.45</v>
      </c>
      <c r="S23">
        <f>AVERAGE(results_length_random_350_0_2[ri - s])</f>
        <v>106.75</v>
      </c>
      <c r="T23">
        <f>AVERAGE(results_length_random_350_0_2[ri - r])</f>
        <v>107.4</v>
      </c>
      <c r="U23">
        <f>AVERAGE(results_length_random_350_0_2[ri - i])</f>
        <v>107.75</v>
      </c>
      <c r="V23">
        <f>AVERAGE(results_length_random_350_0_2[ri - ri])</f>
        <v>106.75</v>
      </c>
      <c r="W23">
        <f>AVERAGE(results_length_random_350_0_2[ri - o])</f>
        <v>110.85</v>
      </c>
      <c r="X23">
        <f>AVERAGE(results_length_random_350_0_2[ri - ro])</f>
        <v>104.85</v>
      </c>
      <c r="Y23">
        <f>AVERAGE(results_length_random_350_0_2[o - s])</f>
        <v>116.75</v>
      </c>
      <c r="Z23">
        <f>AVERAGE(results_length_random_350_0_2[o - r])</f>
        <v>118.4</v>
      </c>
      <c r="AA23">
        <f>AVERAGE(results_length_random_350_0_2[o - i])</f>
        <v>119.35</v>
      </c>
      <c r="AB23">
        <f>AVERAGE(results_length_random_350_0_2[o - ri])</f>
        <v>116.8</v>
      </c>
      <c r="AC23">
        <f>AVERAGE(results_length_random_350_0_2[o - o])</f>
        <v>121.35</v>
      </c>
      <c r="AD23">
        <f>AVERAGE(results_length_random_350_0_2[o - ro])</f>
        <v>115.35</v>
      </c>
      <c r="AE23">
        <f>AVERAGE(results_length_random_350_0_2[ro - s])</f>
        <v>106.3</v>
      </c>
      <c r="AF23">
        <f>AVERAGE(results_length_random_350_0_2[ro - r])</f>
        <v>107.05</v>
      </c>
      <c r="AG23">
        <f>AVERAGE(results_length_random_350_0_2[ro - i])</f>
        <v>107.2</v>
      </c>
      <c r="AH23">
        <f>AVERAGE(results_length_random_350_0_2[ro - ri])</f>
        <v>106.65</v>
      </c>
      <c r="AI23">
        <f>AVERAGE(results_length_random_350_0_2[ro - o])</f>
        <v>108.3</v>
      </c>
      <c r="AJ23">
        <f>AVERAGE(results_length_random_350_0_2[ro - ro])</f>
        <v>105.75</v>
      </c>
      <c r="AK23" s="3" t="s">
        <v>38</v>
      </c>
      <c r="AL23" s="5">
        <f>MIN(A23:AJ23)</f>
        <v>104.85</v>
      </c>
      <c r="AM23" s="5">
        <f>MAX(A23:AJ23)</f>
        <v>121.35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1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1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1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1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1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1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1</v>
      </c>
      <c r="AB36">
        <f t="shared" si="11"/>
        <v>0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0</v>
      </c>
      <c r="AB37">
        <f t="shared" si="12"/>
        <v>0</v>
      </c>
      <c r="AC37">
        <f t="shared" si="12"/>
        <v>1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1</v>
      </c>
      <c r="Z39">
        <f t="shared" si="14"/>
        <v>0</v>
      </c>
      <c r="AA39">
        <f t="shared" si="14"/>
        <v>0</v>
      </c>
      <c r="AB39">
        <f t="shared" si="14"/>
        <v>1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1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1</v>
      </c>
      <c r="AA41">
        <f t="shared" si="16"/>
        <v>0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1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1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0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0</v>
      </c>
      <c r="O46" s="2">
        <f t="shared" si="20"/>
        <v>0</v>
      </c>
      <c r="P46" s="2">
        <f t="shared" si="20"/>
        <v>0</v>
      </c>
      <c r="Q46" s="2">
        <f t="shared" si="20"/>
        <v>0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2</v>
      </c>
      <c r="Z46" s="2">
        <f t="shared" si="20"/>
        <v>1</v>
      </c>
      <c r="AA46" s="2">
        <f t="shared" si="20"/>
        <v>3</v>
      </c>
      <c r="AB46" s="2">
        <f t="shared" si="20"/>
        <v>2</v>
      </c>
      <c r="AC46" s="2">
        <f t="shared" si="20"/>
        <v>17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0F79-26B6-45D5-9583-9BDF1A4B6B3B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7.71093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4" t="s">
        <v>36</v>
      </c>
      <c r="AM1" s="4" t="s">
        <v>37</v>
      </c>
    </row>
    <row r="2" spans="1:39" x14ac:dyDescent="0.25">
      <c r="A2">
        <v>126</v>
      </c>
      <c r="B2">
        <v>125</v>
      </c>
      <c r="C2">
        <v>126</v>
      </c>
      <c r="D2">
        <v>125</v>
      </c>
      <c r="E2">
        <v>129</v>
      </c>
      <c r="F2">
        <v>124</v>
      </c>
      <c r="G2">
        <v>125</v>
      </c>
      <c r="H2">
        <v>122</v>
      </c>
      <c r="I2">
        <v>127</v>
      </c>
      <c r="J2">
        <v>125</v>
      </c>
      <c r="K2">
        <v>125</v>
      </c>
      <c r="L2">
        <v>121</v>
      </c>
      <c r="M2">
        <v>130</v>
      </c>
      <c r="N2">
        <v>129</v>
      </c>
      <c r="O2">
        <v>129</v>
      </c>
      <c r="P2">
        <v>128</v>
      </c>
      <c r="Q2">
        <v>129</v>
      </c>
      <c r="R2">
        <v>130</v>
      </c>
      <c r="S2">
        <v>123</v>
      </c>
      <c r="T2">
        <v>126</v>
      </c>
      <c r="U2">
        <v>120</v>
      </c>
      <c r="V2">
        <v>119</v>
      </c>
      <c r="W2">
        <v>125</v>
      </c>
      <c r="X2">
        <v>118</v>
      </c>
      <c r="Y2">
        <v>133</v>
      </c>
      <c r="Z2">
        <v>131</v>
      </c>
      <c r="AA2">
        <v>136</v>
      </c>
      <c r="AB2">
        <v>129</v>
      </c>
      <c r="AC2">
        <v>135</v>
      </c>
      <c r="AD2">
        <v>132</v>
      </c>
      <c r="AE2">
        <v>121</v>
      </c>
      <c r="AF2">
        <v>121</v>
      </c>
      <c r="AG2">
        <v>124</v>
      </c>
      <c r="AH2">
        <v>122</v>
      </c>
      <c r="AI2">
        <v>124</v>
      </c>
      <c r="AJ2">
        <v>122</v>
      </c>
      <c r="AL2" s="1">
        <f>MIN(results_length_random_350_0_4[#This Row])</f>
        <v>118</v>
      </c>
      <c r="AM2" s="1">
        <f>MAX(results_length_random_350_0_4[#This Row])</f>
        <v>136</v>
      </c>
    </row>
    <row r="3" spans="1:39" x14ac:dyDescent="0.25">
      <c r="A3">
        <v>92</v>
      </c>
      <c r="B3">
        <v>91</v>
      </c>
      <c r="C3">
        <v>92</v>
      </c>
      <c r="D3">
        <v>93</v>
      </c>
      <c r="E3">
        <v>93</v>
      </c>
      <c r="F3">
        <v>92</v>
      </c>
      <c r="G3">
        <v>92</v>
      </c>
      <c r="H3">
        <v>88</v>
      </c>
      <c r="I3">
        <v>94</v>
      </c>
      <c r="J3">
        <v>89</v>
      </c>
      <c r="K3">
        <v>88</v>
      </c>
      <c r="L3">
        <v>90</v>
      </c>
      <c r="M3">
        <v>90</v>
      </c>
      <c r="N3">
        <v>90</v>
      </c>
      <c r="O3">
        <v>90</v>
      </c>
      <c r="P3">
        <v>91</v>
      </c>
      <c r="Q3">
        <v>91</v>
      </c>
      <c r="R3">
        <v>89</v>
      </c>
      <c r="S3">
        <v>86</v>
      </c>
      <c r="T3">
        <v>90</v>
      </c>
      <c r="U3">
        <v>85</v>
      </c>
      <c r="V3">
        <v>87</v>
      </c>
      <c r="W3">
        <v>86</v>
      </c>
      <c r="X3">
        <v>83</v>
      </c>
      <c r="Y3">
        <v>94</v>
      </c>
      <c r="Z3">
        <v>95</v>
      </c>
      <c r="AA3">
        <v>96</v>
      </c>
      <c r="AB3">
        <v>94</v>
      </c>
      <c r="AC3">
        <v>94</v>
      </c>
      <c r="AD3">
        <v>93</v>
      </c>
      <c r="AE3">
        <v>90</v>
      </c>
      <c r="AF3">
        <v>89</v>
      </c>
      <c r="AG3">
        <v>89</v>
      </c>
      <c r="AH3">
        <v>90</v>
      </c>
      <c r="AI3">
        <v>89</v>
      </c>
      <c r="AJ3">
        <v>90</v>
      </c>
      <c r="AL3" s="1">
        <f>MIN(results_length_random_350_0_4[#This Row])</f>
        <v>83</v>
      </c>
      <c r="AM3" s="1">
        <f>MAX(results_length_random_350_0_4[#This Row])</f>
        <v>96</v>
      </c>
    </row>
    <row r="4" spans="1:39" x14ac:dyDescent="0.25">
      <c r="A4">
        <v>149</v>
      </c>
      <c r="B4">
        <v>150</v>
      </c>
      <c r="C4">
        <v>150</v>
      </c>
      <c r="D4">
        <v>153</v>
      </c>
      <c r="E4">
        <v>152</v>
      </c>
      <c r="F4">
        <v>150</v>
      </c>
      <c r="G4">
        <v>147</v>
      </c>
      <c r="H4">
        <v>146</v>
      </c>
      <c r="I4">
        <v>152</v>
      </c>
      <c r="J4">
        <v>146</v>
      </c>
      <c r="K4">
        <v>151</v>
      </c>
      <c r="L4">
        <v>147</v>
      </c>
      <c r="M4">
        <v>149</v>
      </c>
      <c r="N4">
        <v>151</v>
      </c>
      <c r="O4">
        <v>148</v>
      </c>
      <c r="P4">
        <v>145</v>
      </c>
      <c r="Q4">
        <v>149</v>
      </c>
      <c r="R4">
        <v>150</v>
      </c>
      <c r="S4">
        <v>144</v>
      </c>
      <c r="T4">
        <v>145</v>
      </c>
      <c r="U4">
        <v>145</v>
      </c>
      <c r="V4">
        <v>139</v>
      </c>
      <c r="W4">
        <v>148</v>
      </c>
      <c r="X4">
        <v>137</v>
      </c>
      <c r="Y4">
        <v>159</v>
      </c>
      <c r="Z4">
        <v>157</v>
      </c>
      <c r="AA4">
        <v>164</v>
      </c>
      <c r="AB4">
        <v>154</v>
      </c>
      <c r="AC4">
        <v>161</v>
      </c>
      <c r="AD4">
        <v>154</v>
      </c>
      <c r="AE4">
        <v>147</v>
      </c>
      <c r="AF4">
        <v>148</v>
      </c>
      <c r="AG4">
        <v>149</v>
      </c>
      <c r="AH4">
        <v>147</v>
      </c>
      <c r="AI4">
        <v>147</v>
      </c>
      <c r="AJ4">
        <v>149</v>
      </c>
      <c r="AL4" s="1">
        <f>MIN(results_length_random_350_0_4[#This Row])</f>
        <v>137</v>
      </c>
      <c r="AM4" s="1">
        <f>MAX(results_length_random_350_0_4[#This Row])</f>
        <v>164</v>
      </c>
    </row>
    <row r="5" spans="1:39" x14ac:dyDescent="0.25">
      <c r="A5">
        <v>145</v>
      </c>
      <c r="B5">
        <v>147</v>
      </c>
      <c r="C5">
        <v>148</v>
      </c>
      <c r="D5">
        <v>142</v>
      </c>
      <c r="E5">
        <v>148</v>
      </c>
      <c r="F5">
        <v>143</v>
      </c>
      <c r="G5">
        <v>147</v>
      </c>
      <c r="H5">
        <v>144</v>
      </c>
      <c r="I5">
        <v>146</v>
      </c>
      <c r="J5">
        <v>146</v>
      </c>
      <c r="K5">
        <v>148</v>
      </c>
      <c r="L5">
        <v>138</v>
      </c>
      <c r="M5">
        <v>144</v>
      </c>
      <c r="N5">
        <v>144</v>
      </c>
      <c r="O5">
        <v>148</v>
      </c>
      <c r="P5">
        <v>146</v>
      </c>
      <c r="Q5">
        <v>149</v>
      </c>
      <c r="R5">
        <v>144</v>
      </c>
      <c r="S5">
        <v>140</v>
      </c>
      <c r="T5">
        <v>142</v>
      </c>
      <c r="U5">
        <v>138</v>
      </c>
      <c r="V5">
        <v>135</v>
      </c>
      <c r="W5">
        <v>146</v>
      </c>
      <c r="X5">
        <v>135</v>
      </c>
      <c r="Y5">
        <v>154</v>
      </c>
      <c r="Z5">
        <v>153</v>
      </c>
      <c r="AA5">
        <v>155</v>
      </c>
      <c r="AB5">
        <v>151</v>
      </c>
      <c r="AC5">
        <v>159</v>
      </c>
      <c r="AD5">
        <v>152</v>
      </c>
      <c r="AE5">
        <v>139</v>
      </c>
      <c r="AF5">
        <v>140</v>
      </c>
      <c r="AG5">
        <v>145</v>
      </c>
      <c r="AH5">
        <v>138</v>
      </c>
      <c r="AI5">
        <v>141</v>
      </c>
      <c r="AJ5">
        <v>140</v>
      </c>
      <c r="AL5" s="1">
        <f>MIN(results_length_random_350_0_4[#This Row])</f>
        <v>135</v>
      </c>
      <c r="AM5" s="1">
        <f>MAX(results_length_random_350_0_4[#This Row])</f>
        <v>159</v>
      </c>
    </row>
    <row r="6" spans="1:39" x14ac:dyDescent="0.25">
      <c r="A6">
        <v>152</v>
      </c>
      <c r="B6">
        <v>152</v>
      </c>
      <c r="C6">
        <v>151</v>
      </c>
      <c r="D6">
        <v>151</v>
      </c>
      <c r="E6">
        <v>154</v>
      </c>
      <c r="F6">
        <v>150</v>
      </c>
      <c r="G6">
        <v>144</v>
      </c>
      <c r="H6">
        <v>143</v>
      </c>
      <c r="I6">
        <v>144</v>
      </c>
      <c r="J6">
        <v>144</v>
      </c>
      <c r="K6">
        <v>150</v>
      </c>
      <c r="L6">
        <v>143</v>
      </c>
      <c r="M6">
        <v>147</v>
      </c>
      <c r="N6">
        <v>147</v>
      </c>
      <c r="O6">
        <v>147</v>
      </c>
      <c r="P6">
        <v>148</v>
      </c>
      <c r="Q6">
        <v>148</v>
      </c>
      <c r="R6">
        <v>147</v>
      </c>
      <c r="S6">
        <v>138</v>
      </c>
      <c r="T6">
        <v>139</v>
      </c>
      <c r="U6">
        <v>137</v>
      </c>
      <c r="V6">
        <v>139</v>
      </c>
      <c r="W6">
        <v>143</v>
      </c>
      <c r="X6">
        <v>134</v>
      </c>
      <c r="Y6">
        <v>149</v>
      </c>
      <c r="Z6">
        <v>151</v>
      </c>
      <c r="AA6">
        <v>149</v>
      </c>
      <c r="AB6">
        <v>150</v>
      </c>
      <c r="AC6">
        <v>154</v>
      </c>
      <c r="AD6">
        <v>147</v>
      </c>
      <c r="AE6">
        <v>141</v>
      </c>
      <c r="AF6">
        <v>141</v>
      </c>
      <c r="AG6">
        <v>141</v>
      </c>
      <c r="AH6">
        <v>139</v>
      </c>
      <c r="AI6">
        <v>140</v>
      </c>
      <c r="AJ6">
        <v>139</v>
      </c>
      <c r="AL6" s="1">
        <f>MIN(results_length_random_350_0_4[#This Row])</f>
        <v>134</v>
      </c>
      <c r="AM6" s="1">
        <f>MAX(results_length_random_350_0_4[#This Row])</f>
        <v>154</v>
      </c>
    </row>
    <row r="7" spans="1:39" x14ac:dyDescent="0.25">
      <c r="A7">
        <v>127</v>
      </c>
      <c r="B7">
        <v>127</v>
      </c>
      <c r="C7">
        <v>127</v>
      </c>
      <c r="D7">
        <v>128</v>
      </c>
      <c r="E7">
        <v>131</v>
      </c>
      <c r="F7">
        <v>127</v>
      </c>
      <c r="G7">
        <v>127</v>
      </c>
      <c r="H7">
        <v>132</v>
      </c>
      <c r="I7">
        <v>127</v>
      </c>
      <c r="J7">
        <v>126</v>
      </c>
      <c r="K7">
        <v>134</v>
      </c>
      <c r="L7">
        <v>127</v>
      </c>
      <c r="M7">
        <v>129</v>
      </c>
      <c r="N7">
        <v>131</v>
      </c>
      <c r="O7">
        <v>130</v>
      </c>
      <c r="P7">
        <v>130</v>
      </c>
      <c r="Q7">
        <v>134</v>
      </c>
      <c r="R7">
        <v>128</v>
      </c>
      <c r="S7">
        <v>124</v>
      </c>
      <c r="T7">
        <v>127</v>
      </c>
      <c r="U7">
        <v>123</v>
      </c>
      <c r="V7">
        <v>125</v>
      </c>
      <c r="W7">
        <v>129</v>
      </c>
      <c r="X7">
        <v>123</v>
      </c>
      <c r="Y7">
        <v>137</v>
      </c>
      <c r="Z7">
        <v>136</v>
      </c>
      <c r="AA7">
        <v>137</v>
      </c>
      <c r="AB7">
        <v>132</v>
      </c>
      <c r="AC7">
        <v>141</v>
      </c>
      <c r="AD7">
        <v>135</v>
      </c>
      <c r="AE7">
        <v>123</v>
      </c>
      <c r="AF7">
        <v>121</v>
      </c>
      <c r="AG7">
        <v>124</v>
      </c>
      <c r="AH7">
        <v>121</v>
      </c>
      <c r="AI7">
        <v>123</v>
      </c>
      <c r="AJ7">
        <v>122</v>
      </c>
      <c r="AL7" s="1">
        <f>MIN(results_length_random_350_0_4[#This Row])</f>
        <v>121</v>
      </c>
      <c r="AM7" s="1">
        <f>MAX(results_length_random_350_0_4[#This Row])</f>
        <v>141</v>
      </c>
    </row>
    <row r="8" spans="1:39" x14ac:dyDescent="0.25">
      <c r="A8">
        <v>151</v>
      </c>
      <c r="B8">
        <v>150</v>
      </c>
      <c r="C8">
        <v>151</v>
      </c>
      <c r="D8">
        <v>149</v>
      </c>
      <c r="E8">
        <v>155</v>
      </c>
      <c r="F8">
        <v>147</v>
      </c>
      <c r="G8">
        <v>142</v>
      </c>
      <c r="H8">
        <v>143</v>
      </c>
      <c r="I8">
        <v>146</v>
      </c>
      <c r="J8">
        <v>140</v>
      </c>
      <c r="K8">
        <v>152</v>
      </c>
      <c r="L8">
        <v>139</v>
      </c>
      <c r="M8">
        <v>147</v>
      </c>
      <c r="N8">
        <v>147</v>
      </c>
      <c r="O8">
        <v>148</v>
      </c>
      <c r="P8">
        <v>143</v>
      </c>
      <c r="Q8">
        <v>147</v>
      </c>
      <c r="R8">
        <v>142</v>
      </c>
      <c r="S8">
        <v>140</v>
      </c>
      <c r="T8">
        <v>145</v>
      </c>
      <c r="U8">
        <v>141</v>
      </c>
      <c r="V8">
        <v>138</v>
      </c>
      <c r="W8">
        <v>145</v>
      </c>
      <c r="X8">
        <v>137</v>
      </c>
      <c r="Y8">
        <v>155</v>
      </c>
      <c r="Z8">
        <v>155</v>
      </c>
      <c r="AA8">
        <v>160</v>
      </c>
      <c r="AB8">
        <v>150</v>
      </c>
      <c r="AC8">
        <v>160</v>
      </c>
      <c r="AD8">
        <v>152</v>
      </c>
      <c r="AE8">
        <v>143</v>
      </c>
      <c r="AF8">
        <v>143</v>
      </c>
      <c r="AG8">
        <v>145</v>
      </c>
      <c r="AH8">
        <v>143</v>
      </c>
      <c r="AI8">
        <v>146</v>
      </c>
      <c r="AJ8">
        <v>142</v>
      </c>
      <c r="AL8" s="1">
        <f>MIN(results_length_random_350_0_4[#This Row])</f>
        <v>137</v>
      </c>
      <c r="AM8" s="1">
        <f>MAX(results_length_random_350_0_4[#This Row])</f>
        <v>160</v>
      </c>
    </row>
    <row r="9" spans="1:39" x14ac:dyDescent="0.25">
      <c r="A9">
        <v>143</v>
      </c>
      <c r="B9">
        <v>147</v>
      </c>
      <c r="C9">
        <v>145</v>
      </c>
      <c r="D9">
        <v>143</v>
      </c>
      <c r="E9">
        <v>146</v>
      </c>
      <c r="F9">
        <v>142</v>
      </c>
      <c r="G9">
        <v>142</v>
      </c>
      <c r="H9">
        <v>142</v>
      </c>
      <c r="I9">
        <v>146</v>
      </c>
      <c r="J9">
        <v>141</v>
      </c>
      <c r="K9">
        <v>146</v>
      </c>
      <c r="L9">
        <v>135</v>
      </c>
      <c r="M9">
        <v>146</v>
      </c>
      <c r="N9">
        <v>144</v>
      </c>
      <c r="O9">
        <v>145</v>
      </c>
      <c r="P9">
        <v>144</v>
      </c>
      <c r="Q9">
        <v>145</v>
      </c>
      <c r="R9">
        <v>144</v>
      </c>
      <c r="S9">
        <v>136</v>
      </c>
      <c r="T9">
        <v>135</v>
      </c>
      <c r="U9">
        <v>138</v>
      </c>
      <c r="V9">
        <v>134</v>
      </c>
      <c r="W9">
        <v>146</v>
      </c>
      <c r="X9">
        <v>134</v>
      </c>
      <c r="Y9">
        <v>150</v>
      </c>
      <c r="Z9">
        <v>148</v>
      </c>
      <c r="AA9">
        <v>151</v>
      </c>
      <c r="AB9">
        <v>147</v>
      </c>
      <c r="AC9">
        <v>153</v>
      </c>
      <c r="AD9">
        <v>149</v>
      </c>
      <c r="AE9">
        <v>137</v>
      </c>
      <c r="AF9">
        <v>135</v>
      </c>
      <c r="AG9">
        <v>138</v>
      </c>
      <c r="AH9">
        <v>139</v>
      </c>
      <c r="AI9">
        <v>140</v>
      </c>
      <c r="AJ9">
        <v>139</v>
      </c>
      <c r="AL9" s="1">
        <f>MIN(results_length_random_350_0_4[#This Row])</f>
        <v>134</v>
      </c>
      <c r="AM9" s="1">
        <f>MAX(results_length_random_350_0_4[#This Row])</f>
        <v>153</v>
      </c>
    </row>
    <row r="10" spans="1:39" x14ac:dyDescent="0.25">
      <c r="A10">
        <v>153</v>
      </c>
      <c r="B10">
        <v>153</v>
      </c>
      <c r="C10">
        <v>153</v>
      </c>
      <c r="D10">
        <v>155</v>
      </c>
      <c r="E10">
        <v>156</v>
      </c>
      <c r="F10">
        <v>152</v>
      </c>
      <c r="G10">
        <v>149</v>
      </c>
      <c r="H10">
        <v>149</v>
      </c>
      <c r="I10">
        <v>153</v>
      </c>
      <c r="J10">
        <v>145</v>
      </c>
      <c r="K10">
        <v>154</v>
      </c>
      <c r="L10">
        <v>148</v>
      </c>
      <c r="M10">
        <v>151</v>
      </c>
      <c r="N10">
        <v>153</v>
      </c>
      <c r="O10">
        <v>151</v>
      </c>
      <c r="P10">
        <v>151</v>
      </c>
      <c r="Q10">
        <v>155</v>
      </c>
      <c r="R10">
        <v>149</v>
      </c>
      <c r="S10">
        <v>142</v>
      </c>
      <c r="T10">
        <v>138</v>
      </c>
      <c r="U10">
        <v>146</v>
      </c>
      <c r="V10">
        <v>142</v>
      </c>
      <c r="W10">
        <v>149</v>
      </c>
      <c r="X10">
        <v>140</v>
      </c>
      <c r="Y10">
        <v>158</v>
      </c>
      <c r="Z10">
        <v>155</v>
      </c>
      <c r="AA10">
        <v>160</v>
      </c>
      <c r="AB10">
        <v>152</v>
      </c>
      <c r="AC10">
        <v>162</v>
      </c>
      <c r="AD10">
        <v>153</v>
      </c>
      <c r="AE10">
        <v>147</v>
      </c>
      <c r="AF10">
        <v>147</v>
      </c>
      <c r="AG10">
        <v>144</v>
      </c>
      <c r="AH10">
        <v>145</v>
      </c>
      <c r="AI10">
        <v>144</v>
      </c>
      <c r="AJ10">
        <v>146</v>
      </c>
      <c r="AL10" s="1">
        <f>MIN(results_length_random_350_0_4[#This Row])</f>
        <v>138</v>
      </c>
      <c r="AM10" s="1">
        <f>MAX(results_length_random_350_0_4[#This Row])</f>
        <v>162</v>
      </c>
    </row>
    <row r="11" spans="1:39" x14ac:dyDescent="0.25">
      <c r="A11">
        <v>136</v>
      </c>
      <c r="B11">
        <v>138</v>
      </c>
      <c r="C11">
        <v>137</v>
      </c>
      <c r="D11">
        <v>136</v>
      </c>
      <c r="E11">
        <v>138</v>
      </c>
      <c r="F11">
        <v>137</v>
      </c>
      <c r="G11">
        <v>134</v>
      </c>
      <c r="H11">
        <v>135</v>
      </c>
      <c r="I11">
        <v>134</v>
      </c>
      <c r="J11">
        <v>136</v>
      </c>
      <c r="K11">
        <v>133</v>
      </c>
      <c r="L11">
        <v>133</v>
      </c>
      <c r="M11">
        <v>140</v>
      </c>
      <c r="N11">
        <v>142</v>
      </c>
      <c r="O11">
        <v>141</v>
      </c>
      <c r="P11">
        <v>143</v>
      </c>
      <c r="Q11">
        <v>142</v>
      </c>
      <c r="R11">
        <v>139</v>
      </c>
      <c r="S11">
        <v>131</v>
      </c>
      <c r="T11">
        <v>131</v>
      </c>
      <c r="U11">
        <v>130</v>
      </c>
      <c r="V11">
        <v>126</v>
      </c>
      <c r="W11">
        <v>133</v>
      </c>
      <c r="X11">
        <v>124</v>
      </c>
      <c r="Y11">
        <v>140</v>
      </c>
      <c r="Z11">
        <v>142</v>
      </c>
      <c r="AA11">
        <v>143</v>
      </c>
      <c r="AB11">
        <v>136</v>
      </c>
      <c r="AC11">
        <v>143</v>
      </c>
      <c r="AD11">
        <v>138</v>
      </c>
      <c r="AE11">
        <v>127</v>
      </c>
      <c r="AF11">
        <v>126</v>
      </c>
      <c r="AG11">
        <v>129</v>
      </c>
      <c r="AH11">
        <v>129</v>
      </c>
      <c r="AI11">
        <v>132</v>
      </c>
      <c r="AJ11">
        <v>126</v>
      </c>
      <c r="AL11" s="1">
        <f>MIN(results_length_random_350_0_4[#This Row])</f>
        <v>124</v>
      </c>
      <c r="AM11" s="1">
        <f>MAX(results_length_random_350_0_4[#This Row])</f>
        <v>143</v>
      </c>
    </row>
    <row r="12" spans="1:39" x14ac:dyDescent="0.25">
      <c r="A12">
        <v>154</v>
      </c>
      <c r="B12">
        <v>154</v>
      </c>
      <c r="C12">
        <v>150</v>
      </c>
      <c r="D12">
        <v>156</v>
      </c>
      <c r="E12">
        <v>155</v>
      </c>
      <c r="F12">
        <v>152</v>
      </c>
      <c r="G12">
        <v>150</v>
      </c>
      <c r="H12">
        <v>154</v>
      </c>
      <c r="I12">
        <v>147</v>
      </c>
      <c r="J12">
        <v>148</v>
      </c>
      <c r="K12">
        <v>156</v>
      </c>
      <c r="L12">
        <v>147</v>
      </c>
      <c r="M12">
        <v>148</v>
      </c>
      <c r="N12">
        <v>150</v>
      </c>
      <c r="O12">
        <v>149</v>
      </c>
      <c r="P12">
        <v>150</v>
      </c>
      <c r="Q12">
        <v>152</v>
      </c>
      <c r="R12">
        <v>148</v>
      </c>
      <c r="S12">
        <v>144</v>
      </c>
      <c r="T12">
        <v>146</v>
      </c>
      <c r="U12">
        <v>145</v>
      </c>
      <c r="V12">
        <v>145</v>
      </c>
      <c r="W12">
        <v>156</v>
      </c>
      <c r="X12">
        <v>139</v>
      </c>
      <c r="Y12">
        <v>153</v>
      </c>
      <c r="Z12">
        <v>159</v>
      </c>
      <c r="AA12">
        <v>158</v>
      </c>
      <c r="AB12">
        <v>154</v>
      </c>
      <c r="AC12">
        <v>162</v>
      </c>
      <c r="AD12">
        <v>154</v>
      </c>
      <c r="AE12">
        <v>146</v>
      </c>
      <c r="AF12">
        <v>147</v>
      </c>
      <c r="AG12">
        <v>142</v>
      </c>
      <c r="AH12">
        <v>147</v>
      </c>
      <c r="AI12">
        <v>149</v>
      </c>
      <c r="AJ12">
        <v>143</v>
      </c>
      <c r="AL12" s="1">
        <f>MIN(results_length_random_350_0_4[#This Row])</f>
        <v>139</v>
      </c>
      <c r="AM12" s="1">
        <f>MAX(results_length_random_350_0_4[#This Row])</f>
        <v>162</v>
      </c>
    </row>
    <row r="13" spans="1:39" x14ac:dyDescent="0.25">
      <c r="A13">
        <v>145</v>
      </c>
      <c r="B13">
        <v>143</v>
      </c>
      <c r="C13">
        <v>143</v>
      </c>
      <c r="D13">
        <v>145</v>
      </c>
      <c r="E13">
        <v>150</v>
      </c>
      <c r="F13">
        <v>144</v>
      </c>
      <c r="G13">
        <v>146</v>
      </c>
      <c r="H13">
        <v>146</v>
      </c>
      <c r="I13">
        <v>144</v>
      </c>
      <c r="J13">
        <v>146</v>
      </c>
      <c r="K13">
        <v>153</v>
      </c>
      <c r="L13">
        <v>146</v>
      </c>
      <c r="M13">
        <v>151</v>
      </c>
      <c r="N13">
        <v>152</v>
      </c>
      <c r="O13">
        <v>150</v>
      </c>
      <c r="P13">
        <v>152</v>
      </c>
      <c r="Q13">
        <v>151</v>
      </c>
      <c r="R13">
        <v>150</v>
      </c>
      <c r="S13">
        <v>143</v>
      </c>
      <c r="T13">
        <v>141</v>
      </c>
      <c r="U13">
        <v>140</v>
      </c>
      <c r="V13">
        <v>139</v>
      </c>
      <c r="W13">
        <v>143</v>
      </c>
      <c r="X13">
        <v>137</v>
      </c>
      <c r="Y13">
        <v>157</v>
      </c>
      <c r="Z13">
        <v>158</v>
      </c>
      <c r="AA13">
        <v>158</v>
      </c>
      <c r="AB13">
        <v>159</v>
      </c>
      <c r="AC13">
        <v>162</v>
      </c>
      <c r="AD13">
        <v>153</v>
      </c>
      <c r="AE13">
        <v>138</v>
      </c>
      <c r="AF13">
        <v>144</v>
      </c>
      <c r="AG13">
        <v>141</v>
      </c>
      <c r="AH13">
        <v>137</v>
      </c>
      <c r="AI13">
        <v>141</v>
      </c>
      <c r="AJ13">
        <v>137</v>
      </c>
      <c r="AL13" s="1">
        <f>MIN(results_length_random_350_0_4[#This Row])</f>
        <v>137</v>
      </c>
      <c r="AM13" s="1">
        <f>MAX(results_length_random_350_0_4[#This Row])</f>
        <v>162</v>
      </c>
    </row>
    <row r="14" spans="1:39" x14ac:dyDescent="0.25">
      <c r="A14">
        <v>150</v>
      </c>
      <c r="B14">
        <v>148</v>
      </c>
      <c r="C14">
        <v>152</v>
      </c>
      <c r="D14">
        <v>155</v>
      </c>
      <c r="E14">
        <v>152</v>
      </c>
      <c r="F14">
        <v>149</v>
      </c>
      <c r="G14">
        <v>148</v>
      </c>
      <c r="H14">
        <v>144</v>
      </c>
      <c r="I14">
        <v>152</v>
      </c>
      <c r="J14">
        <v>144</v>
      </c>
      <c r="K14">
        <v>147</v>
      </c>
      <c r="L14">
        <v>144</v>
      </c>
      <c r="M14">
        <v>147</v>
      </c>
      <c r="N14">
        <v>149</v>
      </c>
      <c r="O14">
        <v>150</v>
      </c>
      <c r="P14">
        <v>148</v>
      </c>
      <c r="Q14">
        <v>149</v>
      </c>
      <c r="R14">
        <v>146</v>
      </c>
      <c r="S14">
        <v>143</v>
      </c>
      <c r="T14">
        <v>142</v>
      </c>
      <c r="U14">
        <v>149</v>
      </c>
      <c r="V14">
        <v>138</v>
      </c>
      <c r="W14">
        <v>146</v>
      </c>
      <c r="X14">
        <v>140</v>
      </c>
      <c r="Y14">
        <v>153</v>
      </c>
      <c r="Z14">
        <v>157</v>
      </c>
      <c r="AA14">
        <v>156</v>
      </c>
      <c r="AB14">
        <v>149</v>
      </c>
      <c r="AC14">
        <v>154</v>
      </c>
      <c r="AD14">
        <v>152</v>
      </c>
      <c r="AE14">
        <v>144</v>
      </c>
      <c r="AF14">
        <v>140</v>
      </c>
      <c r="AG14">
        <v>147</v>
      </c>
      <c r="AH14">
        <v>141</v>
      </c>
      <c r="AI14">
        <v>144</v>
      </c>
      <c r="AJ14">
        <v>142</v>
      </c>
      <c r="AL14" s="1">
        <f>MIN(results_length_random_350_0_4[#This Row])</f>
        <v>138</v>
      </c>
      <c r="AM14" s="1">
        <f>MAX(results_length_random_350_0_4[#This Row])</f>
        <v>157</v>
      </c>
    </row>
    <row r="15" spans="1:39" x14ac:dyDescent="0.25">
      <c r="A15">
        <v>122</v>
      </c>
      <c r="B15">
        <v>119</v>
      </c>
      <c r="C15">
        <v>118</v>
      </c>
      <c r="D15">
        <v>119</v>
      </c>
      <c r="E15">
        <v>123</v>
      </c>
      <c r="F15">
        <v>118</v>
      </c>
      <c r="G15">
        <v>120</v>
      </c>
      <c r="H15">
        <v>118</v>
      </c>
      <c r="I15">
        <v>115</v>
      </c>
      <c r="J15">
        <v>112</v>
      </c>
      <c r="K15">
        <v>123</v>
      </c>
      <c r="L15">
        <v>111</v>
      </c>
      <c r="M15">
        <v>116</v>
      </c>
      <c r="N15">
        <v>117</v>
      </c>
      <c r="O15">
        <v>119</v>
      </c>
      <c r="P15">
        <v>116</v>
      </c>
      <c r="Q15">
        <v>117</v>
      </c>
      <c r="R15">
        <v>117</v>
      </c>
      <c r="S15">
        <v>116</v>
      </c>
      <c r="T15">
        <v>113</v>
      </c>
      <c r="U15">
        <v>114</v>
      </c>
      <c r="V15">
        <v>116</v>
      </c>
      <c r="W15">
        <v>117</v>
      </c>
      <c r="X15">
        <v>114</v>
      </c>
      <c r="Y15">
        <v>127</v>
      </c>
      <c r="Z15">
        <v>127</v>
      </c>
      <c r="AA15">
        <v>129</v>
      </c>
      <c r="AB15">
        <v>121</v>
      </c>
      <c r="AC15">
        <v>130</v>
      </c>
      <c r="AD15">
        <v>124</v>
      </c>
      <c r="AE15">
        <v>112</v>
      </c>
      <c r="AF15">
        <v>110</v>
      </c>
      <c r="AG15">
        <v>113</v>
      </c>
      <c r="AH15">
        <v>111</v>
      </c>
      <c r="AI15">
        <v>114</v>
      </c>
      <c r="AJ15">
        <v>108</v>
      </c>
      <c r="AL15" s="1">
        <f>MIN(results_length_random_350_0_4[#This Row])</f>
        <v>108</v>
      </c>
      <c r="AM15" s="1">
        <f>MAX(results_length_random_350_0_4[#This Row])</f>
        <v>130</v>
      </c>
    </row>
    <row r="16" spans="1:39" x14ac:dyDescent="0.25">
      <c r="A16">
        <v>138</v>
      </c>
      <c r="B16">
        <v>140</v>
      </c>
      <c r="C16">
        <v>139</v>
      </c>
      <c r="D16">
        <v>137</v>
      </c>
      <c r="E16">
        <v>140</v>
      </c>
      <c r="F16">
        <v>136</v>
      </c>
      <c r="G16">
        <v>136</v>
      </c>
      <c r="H16">
        <v>130</v>
      </c>
      <c r="I16">
        <v>134</v>
      </c>
      <c r="J16">
        <v>134</v>
      </c>
      <c r="K16">
        <v>139</v>
      </c>
      <c r="L16">
        <v>132</v>
      </c>
      <c r="M16">
        <v>136</v>
      </c>
      <c r="N16">
        <v>136</v>
      </c>
      <c r="O16">
        <v>139</v>
      </c>
      <c r="P16">
        <v>134</v>
      </c>
      <c r="Q16">
        <v>137</v>
      </c>
      <c r="R16">
        <v>137</v>
      </c>
      <c r="S16">
        <v>134</v>
      </c>
      <c r="T16">
        <v>131</v>
      </c>
      <c r="U16">
        <v>133</v>
      </c>
      <c r="V16">
        <v>133</v>
      </c>
      <c r="W16">
        <v>139</v>
      </c>
      <c r="X16">
        <v>130</v>
      </c>
      <c r="Y16">
        <v>142</v>
      </c>
      <c r="Z16">
        <v>144</v>
      </c>
      <c r="AA16">
        <v>150</v>
      </c>
      <c r="AB16">
        <v>140</v>
      </c>
      <c r="AC16">
        <v>150</v>
      </c>
      <c r="AD16">
        <v>139</v>
      </c>
      <c r="AE16">
        <v>130</v>
      </c>
      <c r="AF16">
        <v>131</v>
      </c>
      <c r="AG16">
        <v>128</v>
      </c>
      <c r="AH16">
        <v>130</v>
      </c>
      <c r="AI16">
        <v>137</v>
      </c>
      <c r="AJ16">
        <v>129</v>
      </c>
      <c r="AL16" s="1">
        <f>MIN(results_length_random_350_0_4[#This Row])</f>
        <v>128</v>
      </c>
      <c r="AM16" s="1">
        <f>MAX(results_length_random_350_0_4[#This Row])</f>
        <v>150</v>
      </c>
    </row>
    <row r="17" spans="1:39" x14ac:dyDescent="0.25">
      <c r="A17">
        <v>149</v>
      </c>
      <c r="B17">
        <v>150</v>
      </c>
      <c r="C17">
        <v>149</v>
      </c>
      <c r="D17">
        <v>150</v>
      </c>
      <c r="E17">
        <v>148</v>
      </c>
      <c r="F17">
        <v>149</v>
      </c>
      <c r="G17">
        <v>146</v>
      </c>
      <c r="H17">
        <v>144</v>
      </c>
      <c r="I17">
        <v>145</v>
      </c>
      <c r="J17">
        <v>145</v>
      </c>
      <c r="K17">
        <v>149</v>
      </c>
      <c r="L17">
        <v>145</v>
      </c>
      <c r="M17">
        <v>153</v>
      </c>
      <c r="N17">
        <v>152</v>
      </c>
      <c r="O17">
        <v>151</v>
      </c>
      <c r="P17">
        <v>152</v>
      </c>
      <c r="Q17">
        <v>154</v>
      </c>
      <c r="R17">
        <v>152</v>
      </c>
      <c r="S17">
        <v>138</v>
      </c>
      <c r="T17">
        <v>138</v>
      </c>
      <c r="U17">
        <v>133</v>
      </c>
      <c r="V17">
        <v>138</v>
      </c>
      <c r="W17">
        <v>143</v>
      </c>
      <c r="X17">
        <v>133</v>
      </c>
      <c r="Y17">
        <v>157</v>
      </c>
      <c r="Z17">
        <v>155</v>
      </c>
      <c r="AA17">
        <v>157</v>
      </c>
      <c r="AB17">
        <v>149</v>
      </c>
      <c r="AC17">
        <v>160</v>
      </c>
      <c r="AD17">
        <v>149</v>
      </c>
      <c r="AE17">
        <v>137</v>
      </c>
      <c r="AF17">
        <v>142</v>
      </c>
      <c r="AG17">
        <v>141</v>
      </c>
      <c r="AH17">
        <v>139</v>
      </c>
      <c r="AI17">
        <v>143</v>
      </c>
      <c r="AJ17">
        <v>138</v>
      </c>
      <c r="AL17" s="1">
        <f>MIN(results_length_random_350_0_4[#This Row])</f>
        <v>133</v>
      </c>
      <c r="AM17" s="1">
        <f>MAX(results_length_random_350_0_4[#This Row])</f>
        <v>160</v>
      </c>
    </row>
    <row r="18" spans="1:39" x14ac:dyDescent="0.25">
      <c r="A18">
        <v>151</v>
      </c>
      <c r="B18">
        <v>148</v>
      </c>
      <c r="C18">
        <v>149</v>
      </c>
      <c r="D18">
        <v>149</v>
      </c>
      <c r="E18">
        <v>152</v>
      </c>
      <c r="F18">
        <v>148</v>
      </c>
      <c r="G18">
        <v>144</v>
      </c>
      <c r="H18">
        <v>143</v>
      </c>
      <c r="I18">
        <v>148</v>
      </c>
      <c r="J18">
        <v>149</v>
      </c>
      <c r="K18">
        <v>151</v>
      </c>
      <c r="L18">
        <v>142</v>
      </c>
      <c r="M18">
        <v>150</v>
      </c>
      <c r="N18">
        <v>155</v>
      </c>
      <c r="O18">
        <v>154</v>
      </c>
      <c r="P18">
        <v>149</v>
      </c>
      <c r="Q18">
        <v>154</v>
      </c>
      <c r="R18">
        <v>151</v>
      </c>
      <c r="S18">
        <v>138</v>
      </c>
      <c r="T18">
        <v>139</v>
      </c>
      <c r="U18">
        <v>146</v>
      </c>
      <c r="V18">
        <v>140</v>
      </c>
      <c r="W18">
        <v>148</v>
      </c>
      <c r="X18">
        <v>138</v>
      </c>
      <c r="Y18">
        <v>155</v>
      </c>
      <c r="Z18">
        <v>158</v>
      </c>
      <c r="AA18">
        <v>158</v>
      </c>
      <c r="AB18">
        <v>154</v>
      </c>
      <c r="AC18">
        <v>160</v>
      </c>
      <c r="AD18">
        <v>152</v>
      </c>
      <c r="AE18">
        <v>145</v>
      </c>
      <c r="AF18">
        <v>146</v>
      </c>
      <c r="AG18">
        <v>146</v>
      </c>
      <c r="AH18">
        <v>142</v>
      </c>
      <c r="AI18">
        <v>148</v>
      </c>
      <c r="AJ18">
        <v>140</v>
      </c>
      <c r="AL18" s="1">
        <f>MIN(results_length_random_350_0_4[#This Row])</f>
        <v>138</v>
      </c>
      <c r="AM18" s="1">
        <f>MAX(results_length_random_350_0_4[#This Row])</f>
        <v>160</v>
      </c>
    </row>
    <row r="19" spans="1:39" x14ac:dyDescent="0.25">
      <c r="A19">
        <v>141</v>
      </c>
      <c r="B19">
        <v>148</v>
      </c>
      <c r="C19">
        <v>144</v>
      </c>
      <c r="D19">
        <v>145</v>
      </c>
      <c r="E19">
        <v>149</v>
      </c>
      <c r="F19">
        <v>143</v>
      </c>
      <c r="G19">
        <v>144</v>
      </c>
      <c r="H19">
        <v>149</v>
      </c>
      <c r="I19">
        <v>141</v>
      </c>
      <c r="J19">
        <v>144</v>
      </c>
      <c r="K19">
        <v>147</v>
      </c>
      <c r="L19">
        <v>138</v>
      </c>
      <c r="M19">
        <v>153</v>
      </c>
      <c r="N19">
        <v>154</v>
      </c>
      <c r="O19">
        <v>153</v>
      </c>
      <c r="P19">
        <v>152</v>
      </c>
      <c r="Q19">
        <v>153</v>
      </c>
      <c r="R19">
        <v>153</v>
      </c>
      <c r="S19">
        <v>138</v>
      </c>
      <c r="T19">
        <v>142</v>
      </c>
      <c r="U19">
        <v>136</v>
      </c>
      <c r="V19">
        <v>134</v>
      </c>
      <c r="W19">
        <v>144</v>
      </c>
      <c r="X19">
        <v>138</v>
      </c>
      <c r="Y19">
        <v>157</v>
      </c>
      <c r="Z19">
        <v>158</v>
      </c>
      <c r="AA19">
        <v>160</v>
      </c>
      <c r="AB19">
        <v>152</v>
      </c>
      <c r="AC19">
        <v>165</v>
      </c>
      <c r="AD19">
        <v>155</v>
      </c>
      <c r="AE19">
        <v>137</v>
      </c>
      <c r="AF19">
        <v>137</v>
      </c>
      <c r="AG19">
        <v>137</v>
      </c>
      <c r="AH19">
        <v>140</v>
      </c>
      <c r="AI19">
        <v>143</v>
      </c>
      <c r="AJ19">
        <v>134</v>
      </c>
      <c r="AL19" s="1">
        <f>MIN(results_length_random_350_0_4[#This Row])</f>
        <v>134</v>
      </c>
      <c r="AM19" s="1">
        <f>MAX(results_length_random_350_0_4[#This Row])</f>
        <v>165</v>
      </c>
    </row>
    <row r="20" spans="1:39" x14ac:dyDescent="0.25">
      <c r="A20">
        <v>86</v>
      </c>
      <c r="B20">
        <v>86</v>
      </c>
      <c r="C20">
        <v>85</v>
      </c>
      <c r="D20">
        <v>87</v>
      </c>
      <c r="E20">
        <v>87</v>
      </c>
      <c r="F20">
        <v>84</v>
      </c>
      <c r="G20">
        <v>81</v>
      </c>
      <c r="H20">
        <v>83</v>
      </c>
      <c r="I20">
        <v>84</v>
      </c>
      <c r="J20">
        <v>81</v>
      </c>
      <c r="K20">
        <v>82</v>
      </c>
      <c r="L20">
        <v>82</v>
      </c>
      <c r="M20">
        <v>85</v>
      </c>
      <c r="N20">
        <v>86</v>
      </c>
      <c r="O20">
        <v>86</v>
      </c>
      <c r="P20">
        <v>86</v>
      </c>
      <c r="Q20">
        <v>87</v>
      </c>
      <c r="R20">
        <v>85</v>
      </c>
      <c r="S20">
        <v>84</v>
      </c>
      <c r="T20">
        <v>83</v>
      </c>
      <c r="U20">
        <v>86</v>
      </c>
      <c r="V20">
        <v>85</v>
      </c>
      <c r="W20">
        <v>87</v>
      </c>
      <c r="X20">
        <v>81</v>
      </c>
      <c r="Y20">
        <v>86</v>
      </c>
      <c r="Z20">
        <v>87</v>
      </c>
      <c r="AA20">
        <v>88</v>
      </c>
      <c r="AB20">
        <v>86</v>
      </c>
      <c r="AC20">
        <v>89</v>
      </c>
      <c r="AD20">
        <v>88</v>
      </c>
      <c r="AE20">
        <v>81</v>
      </c>
      <c r="AF20">
        <v>76</v>
      </c>
      <c r="AG20">
        <v>79</v>
      </c>
      <c r="AH20">
        <v>81</v>
      </c>
      <c r="AI20">
        <v>80</v>
      </c>
      <c r="AJ20">
        <v>77</v>
      </c>
      <c r="AL20" s="1">
        <f>MIN(results_length_random_350_0_4[#This Row])</f>
        <v>76</v>
      </c>
      <c r="AM20" s="1">
        <f>MAX(results_length_random_350_0_4[#This Row])</f>
        <v>89</v>
      </c>
    </row>
    <row r="21" spans="1:39" x14ac:dyDescent="0.25">
      <c r="A21">
        <v>156</v>
      </c>
      <c r="B21">
        <v>153</v>
      </c>
      <c r="C21">
        <v>154</v>
      </c>
      <c r="D21">
        <v>154</v>
      </c>
      <c r="E21">
        <v>156</v>
      </c>
      <c r="F21">
        <v>154</v>
      </c>
      <c r="G21">
        <v>151</v>
      </c>
      <c r="H21">
        <v>150</v>
      </c>
      <c r="I21">
        <v>151</v>
      </c>
      <c r="J21">
        <v>146</v>
      </c>
      <c r="K21">
        <v>150</v>
      </c>
      <c r="L21">
        <v>145</v>
      </c>
      <c r="M21">
        <v>159</v>
      </c>
      <c r="N21">
        <v>156</v>
      </c>
      <c r="O21">
        <v>157</v>
      </c>
      <c r="P21">
        <v>160</v>
      </c>
      <c r="Q21">
        <v>157</v>
      </c>
      <c r="R21">
        <v>155</v>
      </c>
      <c r="S21">
        <v>145</v>
      </c>
      <c r="T21">
        <v>143</v>
      </c>
      <c r="U21">
        <v>139</v>
      </c>
      <c r="V21">
        <v>144</v>
      </c>
      <c r="W21">
        <v>148</v>
      </c>
      <c r="X21">
        <v>136</v>
      </c>
      <c r="Y21">
        <v>156</v>
      </c>
      <c r="Z21">
        <v>158</v>
      </c>
      <c r="AA21">
        <v>160</v>
      </c>
      <c r="AB21">
        <v>157</v>
      </c>
      <c r="AC21">
        <v>164</v>
      </c>
      <c r="AD21">
        <v>154</v>
      </c>
      <c r="AE21">
        <v>150</v>
      </c>
      <c r="AF21">
        <v>149</v>
      </c>
      <c r="AG21">
        <v>149</v>
      </c>
      <c r="AH21">
        <v>150</v>
      </c>
      <c r="AI21">
        <v>151</v>
      </c>
      <c r="AJ21">
        <v>151</v>
      </c>
      <c r="AL21" s="1">
        <f>MIN(results_length_random_350_0_4[#This Row])</f>
        <v>136</v>
      </c>
      <c r="AM21" s="1">
        <f>MAX(results_length_random_350_0_4[#This Row])</f>
        <v>164</v>
      </c>
    </row>
    <row r="23" spans="1:39" x14ac:dyDescent="0.25">
      <c r="A23">
        <f>AVERAGE(results_length_random_350_0_4[s - s])</f>
        <v>138.30000000000001</v>
      </c>
      <c r="B23">
        <f>AVERAGE(results_length_random_350_0_4[s - r])</f>
        <v>138.44999999999999</v>
      </c>
      <c r="C23">
        <f>AVERAGE(results_length_random_350_0_4[s - i])</f>
        <v>138.15</v>
      </c>
      <c r="D23">
        <f>AVERAGE(results_length_random_350_0_4[s - ri])</f>
        <v>138.6</v>
      </c>
      <c r="E23">
        <f>AVERAGE(results_length_random_350_0_4[s - o])</f>
        <v>140.69999999999999</v>
      </c>
      <c r="F23">
        <f>AVERAGE(results_length_random_350_0_4[s - ro])</f>
        <v>137.05000000000001</v>
      </c>
      <c r="G23">
        <f>AVERAGE(results_length_random_350_0_4[r - s])</f>
        <v>135.75</v>
      </c>
      <c r="H23">
        <f>AVERAGE(results_length_random_350_0_4[r - r])</f>
        <v>135.25</v>
      </c>
      <c r="I23">
        <f>AVERAGE(results_length_random_350_0_4[r - i])</f>
        <v>136.5</v>
      </c>
      <c r="J23">
        <f>AVERAGE(results_length_random_350_0_4[r - ri])</f>
        <v>134.35</v>
      </c>
      <c r="K23">
        <f>AVERAGE(results_length_random_350_0_4[r - o])</f>
        <v>138.9</v>
      </c>
      <c r="L23">
        <f>AVERAGE(results_length_random_350_0_4[r - ro])</f>
        <v>132.65</v>
      </c>
      <c r="M23">
        <f>AVERAGE(results_length_random_350_0_4[i - s])</f>
        <v>138.55000000000001</v>
      </c>
      <c r="N23">
        <f>AVERAGE(results_length_random_350_0_4[i - r])</f>
        <v>139.25</v>
      </c>
      <c r="O23">
        <f>AVERAGE(results_length_random_350_0_4[i - i])</f>
        <v>139.25</v>
      </c>
      <c r="P23">
        <f>AVERAGE(results_length_random_350_0_4[i - ri])</f>
        <v>138.4</v>
      </c>
      <c r="Q23">
        <f>AVERAGE(results_length_random_350_0_4[i - o])</f>
        <v>140</v>
      </c>
      <c r="R23">
        <f>AVERAGE(results_length_random_350_0_4[i - ro])</f>
        <v>137.80000000000001</v>
      </c>
      <c r="S23">
        <f>AVERAGE(results_length_random_350_0_4[ri - s])</f>
        <v>131.35</v>
      </c>
      <c r="T23">
        <f>AVERAGE(results_length_random_350_0_4[ri - r])</f>
        <v>131.80000000000001</v>
      </c>
      <c r="U23">
        <f>AVERAGE(results_length_random_350_0_4[ri - i])</f>
        <v>131.19999999999999</v>
      </c>
      <c r="V23">
        <f>AVERAGE(results_length_random_350_0_4[ri - ri])</f>
        <v>129.80000000000001</v>
      </c>
      <c r="W23">
        <f>AVERAGE(results_length_random_350_0_4[ri - o])</f>
        <v>136.05000000000001</v>
      </c>
      <c r="X23">
        <f>AVERAGE(results_length_random_350_0_4[ri - ro])</f>
        <v>127.55</v>
      </c>
      <c r="Y23">
        <f>AVERAGE(results_length_random_350_0_4[o - s])</f>
        <v>143.6</v>
      </c>
      <c r="Z23">
        <f>AVERAGE(results_length_random_350_0_4[o - r])</f>
        <v>144.19999999999999</v>
      </c>
      <c r="AA23">
        <f>AVERAGE(results_length_random_350_0_4[o - i])</f>
        <v>146.25</v>
      </c>
      <c r="AB23">
        <f>AVERAGE(results_length_random_350_0_4[o - ri])</f>
        <v>140.80000000000001</v>
      </c>
      <c r="AC23">
        <f>AVERAGE(results_length_random_350_0_4[o - o])</f>
        <v>147.9</v>
      </c>
      <c r="AD23">
        <f>AVERAGE(results_length_random_350_0_4[o - ro])</f>
        <v>141.25</v>
      </c>
      <c r="AE23">
        <f>AVERAGE(results_length_random_350_0_4[ro - s])</f>
        <v>131.75</v>
      </c>
      <c r="AF23">
        <f>AVERAGE(results_length_random_350_0_4[ro - r])</f>
        <v>131.65</v>
      </c>
      <c r="AG23">
        <f>AVERAGE(results_length_random_350_0_4[ro - i])</f>
        <v>132.55000000000001</v>
      </c>
      <c r="AH23">
        <f>AVERAGE(results_length_random_350_0_4[ro - ri])</f>
        <v>131.55000000000001</v>
      </c>
      <c r="AI23">
        <f>AVERAGE(results_length_random_350_0_4[ro - o])</f>
        <v>133.80000000000001</v>
      </c>
      <c r="AJ23">
        <f>AVERAGE(results_length_random_350_0_4[ro - ro])</f>
        <v>130.69999999999999</v>
      </c>
      <c r="AK23" s="3" t="s">
        <v>38</v>
      </c>
      <c r="AL23" s="5">
        <f>MIN(A23:AJ23)</f>
        <v>127.55</v>
      </c>
      <c r="AM23" s="5">
        <f>MAX(A23:AJ23)</f>
        <v>147.9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1</v>
      </c>
      <c r="AB25">
        <f t="shared" si="0"/>
        <v>0</v>
      </c>
      <c r="AC25">
        <f t="shared" si="0"/>
        <v>0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1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1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1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1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1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1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1</v>
      </c>
      <c r="AB34">
        <f t="shared" si="9"/>
        <v>0</v>
      </c>
      <c r="AC34">
        <f t="shared" si="9"/>
        <v>1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1</v>
      </c>
      <c r="AA37">
        <f t="shared" si="12"/>
        <v>0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1</v>
      </c>
      <c r="AB39">
        <f t="shared" si="14"/>
        <v>0</v>
      </c>
      <c r="AC39">
        <f t="shared" si="14"/>
        <v>1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1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0</v>
      </c>
      <c r="AB43">
        <f t="shared" si="18"/>
        <v>0</v>
      </c>
      <c r="AC43">
        <f t="shared" si="18"/>
        <v>1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1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0</v>
      </c>
      <c r="E46" s="2">
        <f t="shared" si="20"/>
        <v>1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0</v>
      </c>
      <c r="N46" s="2">
        <f t="shared" si="20"/>
        <v>0</v>
      </c>
      <c r="O46" s="2">
        <f t="shared" si="20"/>
        <v>0</v>
      </c>
      <c r="P46" s="2">
        <f t="shared" si="20"/>
        <v>1</v>
      </c>
      <c r="Q46" s="2">
        <f t="shared" si="20"/>
        <v>0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0</v>
      </c>
      <c r="Z46" s="2">
        <f t="shared" si="20"/>
        <v>1</v>
      </c>
      <c r="AA46" s="2">
        <f t="shared" si="20"/>
        <v>6</v>
      </c>
      <c r="AB46" s="2">
        <f t="shared" si="20"/>
        <v>0</v>
      </c>
      <c r="AC46" s="2">
        <f t="shared" si="20"/>
        <v>16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364B-5E64-424E-960A-65FA1AC3FA01}">
  <dimension ref="A1:AM46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7.71093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4" t="s">
        <v>36</v>
      </c>
      <c r="AM1" s="4" t="s">
        <v>37</v>
      </c>
    </row>
    <row r="2" spans="1:39" x14ac:dyDescent="0.25">
      <c r="A2">
        <v>149</v>
      </c>
      <c r="B2">
        <v>151</v>
      </c>
      <c r="C2">
        <v>149</v>
      </c>
      <c r="D2">
        <v>150</v>
      </c>
      <c r="E2">
        <v>153</v>
      </c>
      <c r="F2">
        <v>149</v>
      </c>
      <c r="G2">
        <v>142</v>
      </c>
      <c r="H2">
        <v>142</v>
      </c>
      <c r="I2">
        <v>148</v>
      </c>
      <c r="J2">
        <v>144</v>
      </c>
      <c r="K2">
        <v>150</v>
      </c>
      <c r="L2">
        <v>139</v>
      </c>
      <c r="M2">
        <v>145</v>
      </c>
      <c r="N2">
        <v>145</v>
      </c>
      <c r="O2">
        <v>146</v>
      </c>
      <c r="P2">
        <v>143</v>
      </c>
      <c r="Q2">
        <v>149</v>
      </c>
      <c r="R2">
        <v>145</v>
      </c>
      <c r="S2">
        <v>136</v>
      </c>
      <c r="T2">
        <v>137</v>
      </c>
      <c r="U2">
        <v>142</v>
      </c>
      <c r="V2">
        <v>140</v>
      </c>
      <c r="W2">
        <v>145</v>
      </c>
      <c r="X2">
        <v>137</v>
      </c>
      <c r="Y2">
        <v>152</v>
      </c>
      <c r="Z2">
        <v>155</v>
      </c>
      <c r="AA2">
        <v>154</v>
      </c>
      <c r="AB2">
        <v>150</v>
      </c>
      <c r="AC2">
        <v>156</v>
      </c>
      <c r="AD2">
        <v>150</v>
      </c>
      <c r="AE2">
        <v>142</v>
      </c>
      <c r="AF2">
        <v>143</v>
      </c>
      <c r="AG2">
        <v>144</v>
      </c>
      <c r="AH2">
        <v>141</v>
      </c>
      <c r="AI2">
        <v>144</v>
      </c>
      <c r="AJ2">
        <v>141</v>
      </c>
      <c r="AL2" s="1">
        <f>MIN(results_length_random_350_0_6[#This Row])</f>
        <v>136</v>
      </c>
      <c r="AM2" s="1">
        <f>MAX(results_length_random_350_0_6[#This Row])</f>
        <v>156</v>
      </c>
    </row>
    <row r="3" spans="1:39" x14ac:dyDescent="0.25">
      <c r="A3">
        <v>157</v>
      </c>
      <c r="B3">
        <v>159</v>
      </c>
      <c r="C3">
        <v>158</v>
      </c>
      <c r="D3">
        <v>159</v>
      </c>
      <c r="E3">
        <v>160</v>
      </c>
      <c r="F3">
        <v>156</v>
      </c>
      <c r="G3">
        <v>150</v>
      </c>
      <c r="H3">
        <v>150</v>
      </c>
      <c r="I3">
        <v>154</v>
      </c>
      <c r="J3">
        <v>150</v>
      </c>
      <c r="K3">
        <v>157</v>
      </c>
      <c r="L3">
        <v>148</v>
      </c>
      <c r="M3">
        <v>150</v>
      </c>
      <c r="N3">
        <v>152</v>
      </c>
      <c r="O3">
        <v>153</v>
      </c>
      <c r="P3">
        <v>151</v>
      </c>
      <c r="Q3">
        <v>153</v>
      </c>
      <c r="R3">
        <v>149</v>
      </c>
      <c r="S3">
        <v>151</v>
      </c>
      <c r="T3">
        <v>148</v>
      </c>
      <c r="U3">
        <v>152</v>
      </c>
      <c r="V3">
        <v>144</v>
      </c>
      <c r="W3">
        <v>156</v>
      </c>
      <c r="X3">
        <v>144</v>
      </c>
      <c r="Y3">
        <v>162</v>
      </c>
      <c r="Z3">
        <v>160</v>
      </c>
      <c r="AA3">
        <v>161</v>
      </c>
      <c r="AB3">
        <v>157</v>
      </c>
      <c r="AC3">
        <v>160</v>
      </c>
      <c r="AD3">
        <v>157</v>
      </c>
      <c r="AE3">
        <v>148</v>
      </c>
      <c r="AF3">
        <v>152</v>
      </c>
      <c r="AG3">
        <v>153</v>
      </c>
      <c r="AH3">
        <v>149</v>
      </c>
      <c r="AI3">
        <v>153</v>
      </c>
      <c r="AJ3">
        <v>147</v>
      </c>
      <c r="AL3" s="1">
        <f>MIN(results_length_random_350_0_6[#This Row])</f>
        <v>144</v>
      </c>
      <c r="AM3" s="1">
        <f>MAX(results_length_random_350_0_6[#This Row])</f>
        <v>162</v>
      </c>
    </row>
    <row r="4" spans="1:39" x14ac:dyDescent="0.25">
      <c r="A4">
        <v>155</v>
      </c>
      <c r="B4">
        <v>154</v>
      </c>
      <c r="C4">
        <v>155</v>
      </c>
      <c r="D4">
        <v>157</v>
      </c>
      <c r="E4">
        <v>159</v>
      </c>
      <c r="F4">
        <v>152</v>
      </c>
      <c r="G4">
        <v>151</v>
      </c>
      <c r="H4">
        <v>148</v>
      </c>
      <c r="I4">
        <v>152</v>
      </c>
      <c r="J4">
        <v>150</v>
      </c>
      <c r="K4">
        <v>156</v>
      </c>
      <c r="L4">
        <v>141</v>
      </c>
      <c r="M4">
        <v>149</v>
      </c>
      <c r="N4">
        <v>151</v>
      </c>
      <c r="O4">
        <v>150</v>
      </c>
      <c r="P4">
        <v>151</v>
      </c>
      <c r="Q4">
        <v>153</v>
      </c>
      <c r="R4">
        <v>148</v>
      </c>
      <c r="S4">
        <v>149</v>
      </c>
      <c r="T4">
        <v>144</v>
      </c>
      <c r="U4">
        <v>148</v>
      </c>
      <c r="V4">
        <v>139</v>
      </c>
      <c r="W4">
        <v>146</v>
      </c>
      <c r="X4">
        <v>143</v>
      </c>
      <c r="Y4">
        <v>156</v>
      </c>
      <c r="Z4">
        <v>156</v>
      </c>
      <c r="AA4">
        <v>162</v>
      </c>
      <c r="AB4">
        <v>154</v>
      </c>
      <c r="AC4">
        <v>160</v>
      </c>
      <c r="AD4">
        <v>153</v>
      </c>
      <c r="AE4">
        <v>144</v>
      </c>
      <c r="AF4">
        <v>143</v>
      </c>
      <c r="AG4">
        <v>147</v>
      </c>
      <c r="AH4">
        <v>146</v>
      </c>
      <c r="AI4">
        <v>152</v>
      </c>
      <c r="AJ4">
        <v>139</v>
      </c>
      <c r="AL4" s="1">
        <f>MIN(results_length_random_350_0_6[#This Row])</f>
        <v>139</v>
      </c>
      <c r="AM4" s="1">
        <f>MAX(results_length_random_350_0_6[#This Row])</f>
        <v>162</v>
      </c>
    </row>
    <row r="5" spans="1:39" x14ac:dyDescent="0.25">
      <c r="A5">
        <v>152</v>
      </c>
      <c r="B5">
        <v>153</v>
      </c>
      <c r="C5">
        <v>153</v>
      </c>
      <c r="D5">
        <v>152</v>
      </c>
      <c r="E5">
        <v>156</v>
      </c>
      <c r="F5">
        <v>150</v>
      </c>
      <c r="G5">
        <v>149</v>
      </c>
      <c r="H5">
        <v>154</v>
      </c>
      <c r="I5">
        <v>148</v>
      </c>
      <c r="J5">
        <v>147</v>
      </c>
      <c r="K5">
        <v>154</v>
      </c>
      <c r="L5">
        <v>140</v>
      </c>
      <c r="M5">
        <v>153</v>
      </c>
      <c r="N5">
        <v>154</v>
      </c>
      <c r="O5">
        <v>153</v>
      </c>
      <c r="P5">
        <v>155</v>
      </c>
      <c r="Q5">
        <v>155</v>
      </c>
      <c r="R5">
        <v>151</v>
      </c>
      <c r="S5">
        <v>145</v>
      </c>
      <c r="T5">
        <v>143</v>
      </c>
      <c r="U5">
        <v>145</v>
      </c>
      <c r="V5">
        <v>140</v>
      </c>
      <c r="W5">
        <v>144</v>
      </c>
      <c r="X5">
        <v>140</v>
      </c>
      <c r="Y5">
        <v>159</v>
      </c>
      <c r="Z5">
        <v>158</v>
      </c>
      <c r="AA5">
        <v>161</v>
      </c>
      <c r="AB5">
        <v>152</v>
      </c>
      <c r="AC5">
        <v>163</v>
      </c>
      <c r="AD5">
        <v>155</v>
      </c>
      <c r="AE5">
        <v>140</v>
      </c>
      <c r="AF5">
        <v>142</v>
      </c>
      <c r="AG5">
        <v>139</v>
      </c>
      <c r="AH5">
        <v>139</v>
      </c>
      <c r="AI5">
        <v>147</v>
      </c>
      <c r="AJ5">
        <v>138</v>
      </c>
      <c r="AL5" s="1">
        <f>MIN(results_length_random_350_0_6[#This Row])</f>
        <v>138</v>
      </c>
      <c r="AM5" s="1">
        <f>MAX(results_length_random_350_0_6[#This Row])</f>
        <v>163</v>
      </c>
    </row>
    <row r="6" spans="1:39" x14ac:dyDescent="0.25">
      <c r="A6">
        <v>152</v>
      </c>
      <c r="B6">
        <v>150</v>
      </c>
      <c r="C6">
        <v>148</v>
      </c>
      <c r="D6">
        <v>150</v>
      </c>
      <c r="E6">
        <v>155</v>
      </c>
      <c r="F6">
        <v>146</v>
      </c>
      <c r="G6">
        <v>147</v>
      </c>
      <c r="H6">
        <v>149</v>
      </c>
      <c r="I6">
        <v>151</v>
      </c>
      <c r="J6">
        <v>147</v>
      </c>
      <c r="K6">
        <v>158</v>
      </c>
      <c r="L6">
        <v>148</v>
      </c>
      <c r="M6">
        <v>154</v>
      </c>
      <c r="N6">
        <v>151</v>
      </c>
      <c r="O6">
        <v>152</v>
      </c>
      <c r="P6">
        <v>152</v>
      </c>
      <c r="Q6">
        <v>154</v>
      </c>
      <c r="R6">
        <v>152</v>
      </c>
      <c r="S6">
        <v>148</v>
      </c>
      <c r="T6">
        <v>142</v>
      </c>
      <c r="U6">
        <v>145</v>
      </c>
      <c r="V6">
        <v>143</v>
      </c>
      <c r="W6">
        <v>145</v>
      </c>
      <c r="X6">
        <v>139</v>
      </c>
      <c r="Y6">
        <v>156</v>
      </c>
      <c r="Z6">
        <v>156</v>
      </c>
      <c r="AA6">
        <v>161</v>
      </c>
      <c r="AB6">
        <v>153</v>
      </c>
      <c r="AC6">
        <v>160</v>
      </c>
      <c r="AD6">
        <v>156</v>
      </c>
      <c r="AE6">
        <v>146</v>
      </c>
      <c r="AF6">
        <v>144</v>
      </c>
      <c r="AG6">
        <v>144</v>
      </c>
      <c r="AH6">
        <v>142</v>
      </c>
      <c r="AI6">
        <v>148</v>
      </c>
      <c r="AJ6">
        <v>142</v>
      </c>
      <c r="AL6" s="1">
        <f>MIN(results_length_random_350_0_6[#This Row])</f>
        <v>139</v>
      </c>
      <c r="AM6" s="1">
        <f>MAX(results_length_random_350_0_6[#This Row])</f>
        <v>161</v>
      </c>
    </row>
    <row r="7" spans="1:39" x14ac:dyDescent="0.25">
      <c r="A7">
        <v>154</v>
      </c>
      <c r="B7">
        <v>154</v>
      </c>
      <c r="C7">
        <v>156</v>
      </c>
      <c r="D7">
        <v>151</v>
      </c>
      <c r="E7">
        <v>157</v>
      </c>
      <c r="F7">
        <v>154</v>
      </c>
      <c r="G7">
        <v>149</v>
      </c>
      <c r="H7">
        <v>151</v>
      </c>
      <c r="I7">
        <v>152</v>
      </c>
      <c r="J7">
        <v>150</v>
      </c>
      <c r="K7">
        <v>154</v>
      </c>
      <c r="L7">
        <v>149</v>
      </c>
      <c r="M7">
        <v>155</v>
      </c>
      <c r="N7">
        <v>159</v>
      </c>
      <c r="O7">
        <v>154</v>
      </c>
      <c r="P7">
        <v>157</v>
      </c>
      <c r="Q7">
        <v>159</v>
      </c>
      <c r="R7">
        <v>158</v>
      </c>
      <c r="S7">
        <v>148</v>
      </c>
      <c r="T7">
        <v>145</v>
      </c>
      <c r="U7">
        <v>145</v>
      </c>
      <c r="V7">
        <v>143</v>
      </c>
      <c r="W7">
        <v>151</v>
      </c>
      <c r="X7">
        <v>141</v>
      </c>
      <c r="Y7">
        <v>157</v>
      </c>
      <c r="Z7">
        <v>159</v>
      </c>
      <c r="AA7">
        <v>163</v>
      </c>
      <c r="AB7">
        <v>157</v>
      </c>
      <c r="AC7">
        <v>161</v>
      </c>
      <c r="AD7">
        <v>158</v>
      </c>
      <c r="AE7">
        <v>146</v>
      </c>
      <c r="AF7">
        <v>149</v>
      </c>
      <c r="AG7">
        <v>145</v>
      </c>
      <c r="AH7">
        <v>146</v>
      </c>
      <c r="AI7">
        <v>154</v>
      </c>
      <c r="AJ7">
        <v>146</v>
      </c>
      <c r="AL7" s="1">
        <f>MIN(results_length_random_350_0_6[#This Row])</f>
        <v>141</v>
      </c>
      <c r="AM7" s="1">
        <f>MAX(results_length_random_350_0_6[#This Row])</f>
        <v>163</v>
      </c>
    </row>
    <row r="8" spans="1:39" x14ac:dyDescent="0.25">
      <c r="A8">
        <v>157</v>
      </c>
      <c r="B8">
        <v>156</v>
      </c>
      <c r="C8">
        <v>156</v>
      </c>
      <c r="D8">
        <v>157</v>
      </c>
      <c r="E8">
        <v>160</v>
      </c>
      <c r="F8">
        <v>153</v>
      </c>
      <c r="G8">
        <v>154</v>
      </c>
      <c r="H8">
        <v>149</v>
      </c>
      <c r="I8">
        <v>157</v>
      </c>
      <c r="J8">
        <v>150</v>
      </c>
      <c r="K8">
        <v>159</v>
      </c>
      <c r="L8">
        <v>148</v>
      </c>
      <c r="M8">
        <v>154</v>
      </c>
      <c r="N8">
        <v>152</v>
      </c>
      <c r="O8">
        <v>154</v>
      </c>
      <c r="P8">
        <v>153</v>
      </c>
      <c r="Q8">
        <v>153</v>
      </c>
      <c r="R8">
        <v>153</v>
      </c>
      <c r="S8">
        <v>146</v>
      </c>
      <c r="T8">
        <v>146</v>
      </c>
      <c r="U8">
        <v>145</v>
      </c>
      <c r="V8">
        <v>146</v>
      </c>
      <c r="W8">
        <v>150</v>
      </c>
      <c r="X8">
        <v>147</v>
      </c>
      <c r="Y8">
        <v>161</v>
      </c>
      <c r="Z8">
        <v>158</v>
      </c>
      <c r="AA8">
        <v>159</v>
      </c>
      <c r="AB8">
        <v>156</v>
      </c>
      <c r="AC8">
        <v>162</v>
      </c>
      <c r="AD8">
        <v>152</v>
      </c>
      <c r="AE8">
        <v>150</v>
      </c>
      <c r="AF8">
        <v>144</v>
      </c>
      <c r="AG8">
        <v>145</v>
      </c>
      <c r="AH8">
        <v>147</v>
      </c>
      <c r="AI8">
        <v>152</v>
      </c>
      <c r="AJ8">
        <v>142</v>
      </c>
      <c r="AL8" s="1">
        <f>MIN(results_length_random_350_0_6[#This Row])</f>
        <v>142</v>
      </c>
      <c r="AM8" s="1">
        <f>MAX(results_length_random_350_0_6[#This Row])</f>
        <v>162</v>
      </c>
    </row>
    <row r="9" spans="1:39" x14ac:dyDescent="0.25">
      <c r="A9">
        <v>155</v>
      </c>
      <c r="B9">
        <v>156</v>
      </c>
      <c r="C9">
        <v>155</v>
      </c>
      <c r="D9">
        <v>155</v>
      </c>
      <c r="E9">
        <v>156</v>
      </c>
      <c r="F9">
        <v>155</v>
      </c>
      <c r="G9">
        <v>146</v>
      </c>
      <c r="H9">
        <v>148</v>
      </c>
      <c r="I9">
        <v>150</v>
      </c>
      <c r="J9">
        <v>145</v>
      </c>
      <c r="K9">
        <v>154</v>
      </c>
      <c r="L9">
        <v>146</v>
      </c>
      <c r="M9">
        <v>154</v>
      </c>
      <c r="N9">
        <v>154</v>
      </c>
      <c r="O9">
        <v>155</v>
      </c>
      <c r="P9">
        <v>153</v>
      </c>
      <c r="Q9">
        <v>157</v>
      </c>
      <c r="R9">
        <v>151</v>
      </c>
      <c r="S9">
        <v>146</v>
      </c>
      <c r="T9">
        <v>146</v>
      </c>
      <c r="U9">
        <v>148</v>
      </c>
      <c r="V9">
        <v>141</v>
      </c>
      <c r="W9">
        <v>146</v>
      </c>
      <c r="X9">
        <v>133</v>
      </c>
      <c r="Y9">
        <v>152</v>
      </c>
      <c r="Z9">
        <v>153</v>
      </c>
      <c r="AA9">
        <v>155</v>
      </c>
      <c r="AB9">
        <v>150</v>
      </c>
      <c r="AC9">
        <v>159</v>
      </c>
      <c r="AD9">
        <v>150</v>
      </c>
      <c r="AE9">
        <v>147</v>
      </c>
      <c r="AF9">
        <v>149</v>
      </c>
      <c r="AG9">
        <v>148</v>
      </c>
      <c r="AH9">
        <v>147</v>
      </c>
      <c r="AI9">
        <v>148</v>
      </c>
      <c r="AJ9">
        <v>144</v>
      </c>
      <c r="AL9" s="1">
        <f>MIN(results_length_random_350_0_6[#This Row])</f>
        <v>133</v>
      </c>
      <c r="AM9" s="1">
        <f>MAX(results_length_random_350_0_6[#This Row])</f>
        <v>159</v>
      </c>
    </row>
    <row r="10" spans="1:39" x14ac:dyDescent="0.25">
      <c r="A10">
        <v>153</v>
      </c>
      <c r="B10">
        <v>154</v>
      </c>
      <c r="C10">
        <v>154</v>
      </c>
      <c r="D10">
        <v>151</v>
      </c>
      <c r="E10">
        <v>156</v>
      </c>
      <c r="F10">
        <v>149</v>
      </c>
      <c r="G10">
        <v>143</v>
      </c>
      <c r="H10">
        <v>148</v>
      </c>
      <c r="I10">
        <v>153</v>
      </c>
      <c r="J10">
        <v>147</v>
      </c>
      <c r="K10">
        <v>153</v>
      </c>
      <c r="L10">
        <v>146</v>
      </c>
      <c r="M10">
        <v>156</v>
      </c>
      <c r="N10">
        <v>158</v>
      </c>
      <c r="O10">
        <v>157</v>
      </c>
      <c r="P10">
        <v>155</v>
      </c>
      <c r="Q10">
        <v>156</v>
      </c>
      <c r="R10">
        <v>156</v>
      </c>
      <c r="S10">
        <v>145</v>
      </c>
      <c r="T10">
        <v>148</v>
      </c>
      <c r="U10">
        <v>148</v>
      </c>
      <c r="V10">
        <v>143</v>
      </c>
      <c r="W10">
        <v>153</v>
      </c>
      <c r="X10">
        <v>139</v>
      </c>
      <c r="Y10">
        <v>154</v>
      </c>
      <c r="Z10">
        <v>157</v>
      </c>
      <c r="AA10">
        <v>161</v>
      </c>
      <c r="AB10">
        <v>155</v>
      </c>
      <c r="AC10">
        <v>163</v>
      </c>
      <c r="AD10">
        <v>154</v>
      </c>
      <c r="AE10">
        <v>142</v>
      </c>
      <c r="AF10">
        <v>146</v>
      </c>
      <c r="AG10">
        <v>148</v>
      </c>
      <c r="AH10">
        <v>144</v>
      </c>
      <c r="AI10">
        <v>147</v>
      </c>
      <c r="AJ10">
        <v>146</v>
      </c>
      <c r="AL10" s="1">
        <f>MIN(results_length_random_350_0_6[#This Row])</f>
        <v>139</v>
      </c>
      <c r="AM10" s="1">
        <f>MAX(results_length_random_350_0_6[#This Row])</f>
        <v>163</v>
      </c>
    </row>
    <row r="11" spans="1:39" x14ac:dyDescent="0.25">
      <c r="A11">
        <v>153</v>
      </c>
      <c r="B11">
        <v>157</v>
      </c>
      <c r="C11">
        <v>152</v>
      </c>
      <c r="D11">
        <v>154</v>
      </c>
      <c r="E11">
        <v>157</v>
      </c>
      <c r="F11">
        <v>150</v>
      </c>
      <c r="G11">
        <v>154</v>
      </c>
      <c r="H11">
        <v>151</v>
      </c>
      <c r="I11">
        <v>153</v>
      </c>
      <c r="J11">
        <v>147</v>
      </c>
      <c r="K11">
        <v>154</v>
      </c>
      <c r="L11">
        <v>149</v>
      </c>
      <c r="M11">
        <v>156</v>
      </c>
      <c r="N11">
        <v>155</v>
      </c>
      <c r="O11">
        <v>153</v>
      </c>
      <c r="P11">
        <v>154</v>
      </c>
      <c r="Q11">
        <v>158</v>
      </c>
      <c r="R11">
        <v>155</v>
      </c>
      <c r="S11">
        <v>148</v>
      </c>
      <c r="T11">
        <v>146</v>
      </c>
      <c r="U11">
        <v>148</v>
      </c>
      <c r="V11">
        <v>147</v>
      </c>
      <c r="W11">
        <v>150</v>
      </c>
      <c r="X11">
        <v>141</v>
      </c>
      <c r="Y11">
        <v>156</v>
      </c>
      <c r="Z11">
        <v>158</v>
      </c>
      <c r="AA11">
        <v>158</v>
      </c>
      <c r="AB11">
        <v>156</v>
      </c>
      <c r="AC11">
        <v>162</v>
      </c>
      <c r="AD11">
        <v>153</v>
      </c>
      <c r="AE11">
        <v>147</v>
      </c>
      <c r="AF11">
        <v>148</v>
      </c>
      <c r="AG11">
        <v>146</v>
      </c>
      <c r="AH11">
        <v>148</v>
      </c>
      <c r="AI11">
        <v>149</v>
      </c>
      <c r="AJ11">
        <v>144</v>
      </c>
      <c r="AL11" s="1">
        <f>MIN(results_length_random_350_0_6[#This Row])</f>
        <v>141</v>
      </c>
      <c r="AM11" s="1">
        <f>MAX(results_length_random_350_0_6[#This Row])</f>
        <v>162</v>
      </c>
    </row>
    <row r="12" spans="1:39" x14ac:dyDescent="0.25">
      <c r="A12">
        <v>154</v>
      </c>
      <c r="B12">
        <v>148</v>
      </c>
      <c r="C12">
        <v>149</v>
      </c>
      <c r="D12">
        <v>153</v>
      </c>
      <c r="E12">
        <v>154</v>
      </c>
      <c r="F12">
        <v>149</v>
      </c>
      <c r="G12">
        <v>151</v>
      </c>
      <c r="H12">
        <v>144</v>
      </c>
      <c r="I12">
        <v>149</v>
      </c>
      <c r="J12">
        <v>154</v>
      </c>
      <c r="K12">
        <v>151</v>
      </c>
      <c r="L12">
        <v>141</v>
      </c>
      <c r="M12">
        <v>155</v>
      </c>
      <c r="N12">
        <v>156</v>
      </c>
      <c r="O12">
        <v>156</v>
      </c>
      <c r="P12">
        <v>153</v>
      </c>
      <c r="Q12">
        <v>158</v>
      </c>
      <c r="R12">
        <v>153</v>
      </c>
      <c r="S12">
        <v>142</v>
      </c>
      <c r="T12">
        <v>144</v>
      </c>
      <c r="U12">
        <v>146</v>
      </c>
      <c r="V12">
        <v>142</v>
      </c>
      <c r="W12">
        <v>153</v>
      </c>
      <c r="X12">
        <v>139</v>
      </c>
      <c r="Y12">
        <v>161</v>
      </c>
      <c r="Z12">
        <v>158</v>
      </c>
      <c r="AA12">
        <v>161</v>
      </c>
      <c r="AB12">
        <v>157</v>
      </c>
      <c r="AC12">
        <v>162</v>
      </c>
      <c r="AD12">
        <v>157</v>
      </c>
      <c r="AE12">
        <v>146</v>
      </c>
      <c r="AF12">
        <v>148</v>
      </c>
      <c r="AG12">
        <v>143</v>
      </c>
      <c r="AH12">
        <v>148</v>
      </c>
      <c r="AI12">
        <v>149</v>
      </c>
      <c r="AJ12">
        <v>142</v>
      </c>
      <c r="AL12" s="1">
        <f>MIN(results_length_random_350_0_6[#This Row])</f>
        <v>139</v>
      </c>
      <c r="AM12" s="1">
        <f>MAX(results_length_random_350_0_6[#This Row])</f>
        <v>162</v>
      </c>
    </row>
    <row r="13" spans="1:39" x14ac:dyDescent="0.25">
      <c r="A13">
        <v>97</v>
      </c>
      <c r="B13">
        <v>97</v>
      </c>
      <c r="C13">
        <v>96</v>
      </c>
      <c r="D13">
        <v>98</v>
      </c>
      <c r="E13">
        <v>98</v>
      </c>
      <c r="F13">
        <v>95</v>
      </c>
      <c r="G13">
        <v>93</v>
      </c>
      <c r="H13">
        <v>89</v>
      </c>
      <c r="I13">
        <v>95</v>
      </c>
      <c r="J13">
        <v>91</v>
      </c>
      <c r="K13">
        <v>88</v>
      </c>
      <c r="L13">
        <v>94</v>
      </c>
      <c r="M13">
        <v>95</v>
      </c>
      <c r="N13">
        <v>95</v>
      </c>
      <c r="O13">
        <v>96</v>
      </c>
      <c r="P13">
        <v>95</v>
      </c>
      <c r="Q13">
        <v>96</v>
      </c>
      <c r="R13">
        <v>95</v>
      </c>
      <c r="S13">
        <v>93</v>
      </c>
      <c r="T13">
        <v>92</v>
      </c>
      <c r="U13">
        <v>93</v>
      </c>
      <c r="V13">
        <v>90</v>
      </c>
      <c r="W13">
        <v>92</v>
      </c>
      <c r="X13">
        <v>90</v>
      </c>
      <c r="Y13">
        <v>95</v>
      </c>
      <c r="Z13">
        <v>93</v>
      </c>
      <c r="AA13">
        <v>96</v>
      </c>
      <c r="AB13">
        <v>97</v>
      </c>
      <c r="AC13">
        <v>98</v>
      </c>
      <c r="AD13">
        <v>94</v>
      </c>
      <c r="AE13">
        <v>89</v>
      </c>
      <c r="AF13">
        <v>87</v>
      </c>
      <c r="AG13">
        <v>88</v>
      </c>
      <c r="AH13">
        <v>90</v>
      </c>
      <c r="AI13">
        <v>90</v>
      </c>
      <c r="AJ13">
        <v>89</v>
      </c>
      <c r="AL13" s="1">
        <f>MIN(results_length_random_350_0_6[#This Row])</f>
        <v>87</v>
      </c>
      <c r="AM13" s="1">
        <f>MAX(results_length_random_350_0_6[#This Row])</f>
        <v>98</v>
      </c>
    </row>
    <row r="14" spans="1:39" x14ac:dyDescent="0.25">
      <c r="A14">
        <v>158</v>
      </c>
      <c r="B14">
        <v>157</v>
      </c>
      <c r="C14">
        <v>158</v>
      </c>
      <c r="D14">
        <v>156</v>
      </c>
      <c r="E14">
        <v>157</v>
      </c>
      <c r="F14">
        <v>157</v>
      </c>
      <c r="G14">
        <v>152</v>
      </c>
      <c r="H14">
        <v>150</v>
      </c>
      <c r="I14">
        <v>152</v>
      </c>
      <c r="J14">
        <v>150</v>
      </c>
      <c r="K14">
        <v>155</v>
      </c>
      <c r="L14">
        <v>139</v>
      </c>
      <c r="M14">
        <v>152</v>
      </c>
      <c r="N14">
        <v>151</v>
      </c>
      <c r="O14">
        <v>153</v>
      </c>
      <c r="P14">
        <v>149</v>
      </c>
      <c r="Q14">
        <v>155</v>
      </c>
      <c r="R14">
        <v>152</v>
      </c>
      <c r="S14">
        <v>150</v>
      </c>
      <c r="T14">
        <v>145</v>
      </c>
      <c r="U14">
        <v>146</v>
      </c>
      <c r="V14">
        <v>141</v>
      </c>
      <c r="W14">
        <v>153</v>
      </c>
      <c r="X14">
        <v>138</v>
      </c>
      <c r="Y14">
        <v>159</v>
      </c>
      <c r="Z14">
        <v>158</v>
      </c>
      <c r="AA14">
        <v>162</v>
      </c>
      <c r="AB14">
        <v>155</v>
      </c>
      <c r="AC14">
        <v>163</v>
      </c>
      <c r="AD14">
        <v>154</v>
      </c>
      <c r="AE14">
        <v>147</v>
      </c>
      <c r="AF14">
        <v>146</v>
      </c>
      <c r="AG14">
        <v>146</v>
      </c>
      <c r="AH14">
        <v>145</v>
      </c>
      <c r="AI14">
        <v>149</v>
      </c>
      <c r="AJ14">
        <v>143</v>
      </c>
      <c r="AL14" s="1">
        <f>MIN(results_length_random_350_0_6[#This Row])</f>
        <v>138</v>
      </c>
      <c r="AM14" s="1">
        <f>MAX(results_length_random_350_0_6[#This Row])</f>
        <v>163</v>
      </c>
    </row>
    <row r="15" spans="1:39" x14ac:dyDescent="0.25">
      <c r="A15">
        <v>140</v>
      </c>
      <c r="B15">
        <v>141</v>
      </c>
      <c r="C15">
        <v>140</v>
      </c>
      <c r="D15">
        <v>140</v>
      </c>
      <c r="E15">
        <v>142</v>
      </c>
      <c r="F15">
        <v>136</v>
      </c>
      <c r="G15">
        <v>139</v>
      </c>
      <c r="H15">
        <v>135</v>
      </c>
      <c r="I15">
        <v>136</v>
      </c>
      <c r="J15">
        <v>137</v>
      </c>
      <c r="K15">
        <v>146</v>
      </c>
      <c r="L15">
        <v>133</v>
      </c>
      <c r="M15">
        <v>137</v>
      </c>
      <c r="N15">
        <v>137</v>
      </c>
      <c r="O15">
        <v>139</v>
      </c>
      <c r="P15">
        <v>137</v>
      </c>
      <c r="Q15">
        <v>138</v>
      </c>
      <c r="R15">
        <v>136</v>
      </c>
      <c r="S15">
        <v>131</v>
      </c>
      <c r="T15">
        <v>136</v>
      </c>
      <c r="U15">
        <v>131</v>
      </c>
      <c r="V15">
        <v>131</v>
      </c>
      <c r="W15">
        <v>140</v>
      </c>
      <c r="X15">
        <v>127</v>
      </c>
      <c r="Y15">
        <v>149</v>
      </c>
      <c r="Z15">
        <v>143</v>
      </c>
      <c r="AA15">
        <v>149</v>
      </c>
      <c r="AB15">
        <v>143</v>
      </c>
      <c r="AC15">
        <v>149</v>
      </c>
      <c r="AD15">
        <v>145</v>
      </c>
      <c r="AE15">
        <v>132</v>
      </c>
      <c r="AF15">
        <v>134</v>
      </c>
      <c r="AG15">
        <v>133</v>
      </c>
      <c r="AH15">
        <v>136</v>
      </c>
      <c r="AI15">
        <v>136</v>
      </c>
      <c r="AJ15">
        <v>133</v>
      </c>
      <c r="AL15" s="1">
        <f>MIN(results_length_random_350_0_6[#This Row])</f>
        <v>127</v>
      </c>
      <c r="AM15" s="1">
        <f>MAX(results_length_random_350_0_6[#This Row])</f>
        <v>149</v>
      </c>
    </row>
    <row r="16" spans="1:39" x14ac:dyDescent="0.25">
      <c r="A16">
        <v>150</v>
      </c>
      <c r="B16">
        <v>149</v>
      </c>
      <c r="C16">
        <v>146</v>
      </c>
      <c r="D16">
        <v>149</v>
      </c>
      <c r="E16">
        <v>152</v>
      </c>
      <c r="F16">
        <v>144</v>
      </c>
      <c r="G16">
        <v>148</v>
      </c>
      <c r="H16">
        <v>149</v>
      </c>
      <c r="I16">
        <v>149</v>
      </c>
      <c r="J16">
        <v>145</v>
      </c>
      <c r="K16">
        <v>149</v>
      </c>
      <c r="L16">
        <v>145</v>
      </c>
      <c r="M16">
        <v>152</v>
      </c>
      <c r="N16">
        <v>149</v>
      </c>
      <c r="O16">
        <v>150</v>
      </c>
      <c r="P16">
        <v>152</v>
      </c>
      <c r="Q16">
        <v>153</v>
      </c>
      <c r="R16">
        <v>151</v>
      </c>
      <c r="S16">
        <v>139</v>
      </c>
      <c r="T16">
        <v>141</v>
      </c>
      <c r="U16">
        <v>143</v>
      </c>
      <c r="V16">
        <v>141</v>
      </c>
      <c r="W16">
        <v>150</v>
      </c>
      <c r="X16">
        <v>135</v>
      </c>
      <c r="Y16">
        <v>153</v>
      </c>
      <c r="Z16">
        <v>153</v>
      </c>
      <c r="AA16">
        <v>160</v>
      </c>
      <c r="AB16">
        <v>152</v>
      </c>
      <c r="AC16">
        <v>159</v>
      </c>
      <c r="AD16">
        <v>153</v>
      </c>
      <c r="AE16">
        <v>142</v>
      </c>
      <c r="AF16">
        <v>143</v>
      </c>
      <c r="AG16">
        <v>144</v>
      </c>
      <c r="AH16">
        <v>145</v>
      </c>
      <c r="AI16">
        <v>145</v>
      </c>
      <c r="AJ16">
        <v>139</v>
      </c>
      <c r="AL16" s="1">
        <f>MIN(results_length_random_350_0_6[#This Row])</f>
        <v>135</v>
      </c>
      <c r="AM16" s="1">
        <f>MAX(results_length_random_350_0_6[#This Row])</f>
        <v>160</v>
      </c>
    </row>
    <row r="17" spans="1:39" x14ac:dyDescent="0.25">
      <c r="A17">
        <v>158</v>
      </c>
      <c r="B17">
        <v>156</v>
      </c>
      <c r="C17">
        <v>156</v>
      </c>
      <c r="D17">
        <v>154</v>
      </c>
      <c r="E17">
        <v>160</v>
      </c>
      <c r="F17">
        <v>154</v>
      </c>
      <c r="G17">
        <v>153</v>
      </c>
      <c r="H17">
        <v>155</v>
      </c>
      <c r="I17">
        <v>157</v>
      </c>
      <c r="J17">
        <v>150</v>
      </c>
      <c r="K17">
        <v>159</v>
      </c>
      <c r="L17">
        <v>146</v>
      </c>
      <c r="M17">
        <v>155</v>
      </c>
      <c r="N17">
        <v>155</v>
      </c>
      <c r="O17">
        <v>154</v>
      </c>
      <c r="P17">
        <v>152</v>
      </c>
      <c r="Q17">
        <v>154</v>
      </c>
      <c r="R17">
        <v>153</v>
      </c>
      <c r="S17">
        <v>145</v>
      </c>
      <c r="T17">
        <v>145</v>
      </c>
      <c r="U17">
        <v>148</v>
      </c>
      <c r="V17">
        <v>144</v>
      </c>
      <c r="W17">
        <v>157</v>
      </c>
      <c r="X17">
        <v>140</v>
      </c>
      <c r="Y17">
        <v>153</v>
      </c>
      <c r="Z17">
        <v>158</v>
      </c>
      <c r="AA17">
        <v>161</v>
      </c>
      <c r="AB17">
        <v>155</v>
      </c>
      <c r="AC17">
        <v>159</v>
      </c>
      <c r="AD17">
        <v>149</v>
      </c>
      <c r="AE17">
        <v>149</v>
      </c>
      <c r="AF17">
        <v>148</v>
      </c>
      <c r="AG17">
        <v>151</v>
      </c>
      <c r="AH17">
        <v>149</v>
      </c>
      <c r="AI17">
        <v>154</v>
      </c>
      <c r="AJ17">
        <v>144</v>
      </c>
      <c r="AL17" s="1">
        <f>MIN(results_length_random_350_0_6[#This Row])</f>
        <v>140</v>
      </c>
      <c r="AM17" s="1">
        <f>MAX(results_length_random_350_0_6[#This Row])</f>
        <v>161</v>
      </c>
    </row>
    <row r="18" spans="1:39" x14ac:dyDescent="0.25">
      <c r="A18">
        <v>160</v>
      </c>
      <c r="B18">
        <v>160</v>
      </c>
      <c r="C18">
        <v>158</v>
      </c>
      <c r="D18">
        <v>159</v>
      </c>
      <c r="E18">
        <v>159</v>
      </c>
      <c r="F18">
        <v>159</v>
      </c>
      <c r="G18">
        <v>152</v>
      </c>
      <c r="H18">
        <v>149</v>
      </c>
      <c r="I18">
        <v>157</v>
      </c>
      <c r="J18">
        <v>148</v>
      </c>
      <c r="K18">
        <v>153</v>
      </c>
      <c r="L18">
        <v>148</v>
      </c>
      <c r="M18">
        <v>158</v>
      </c>
      <c r="N18">
        <v>156</v>
      </c>
      <c r="O18">
        <v>159</v>
      </c>
      <c r="P18">
        <v>158</v>
      </c>
      <c r="Q18">
        <v>162</v>
      </c>
      <c r="R18">
        <v>156</v>
      </c>
      <c r="S18">
        <v>143</v>
      </c>
      <c r="T18">
        <v>144</v>
      </c>
      <c r="U18">
        <v>144</v>
      </c>
      <c r="V18">
        <v>141</v>
      </c>
      <c r="W18">
        <v>150</v>
      </c>
      <c r="X18">
        <v>144</v>
      </c>
      <c r="Y18">
        <v>158</v>
      </c>
      <c r="Z18">
        <v>157</v>
      </c>
      <c r="AA18">
        <v>161</v>
      </c>
      <c r="AB18">
        <v>154</v>
      </c>
      <c r="AC18">
        <v>161</v>
      </c>
      <c r="AD18">
        <v>150</v>
      </c>
      <c r="AE18">
        <v>149</v>
      </c>
      <c r="AF18">
        <v>151</v>
      </c>
      <c r="AG18">
        <v>153</v>
      </c>
      <c r="AH18">
        <v>150</v>
      </c>
      <c r="AI18">
        <v>153</v>
      </c>
      <c r="AJ18">
        <v>150</v>
      </c>
      <c r="AL18" s="1">
        <f>MIN(results_length_random_350_0_6[#This Row])</f>
        <v>141</v>
      </c>
      <c r="AM18" s="1">
        <f>MAX(results_length_random_350_0_6[#This Row])</f>
        <v>162</v>
      </c>
    </row>
    <row r="19" spans="1:39" x14ac:dyDescent="0.25">
      <c r="A19">
        <v>157</v>
      </c>
      <c r="B19">
        <v>157</v>
      </c>
      <c r="C19">
        <v>159</v>
      </c>
      <c r="D19">
        <v>155</v>
      </c>
      <c r="E19">
        <v>159</v>
      </c>
      <c r="F19">
        <v>153</v>
      </c>
      <c r="G19">
        <v>145</v>
      </c>
      <c r="H19">
        <v>152</v>
      </c>
      <c r="I19">
        <v>151</v>
      </c>
      <c r="J19">
        <v>147</v>
      </c>
      <c r="K19">
        <v>156</v>
      </c>
      <c r="L19">
        <v>148</v>
      </c>
      <c r="M19">
        <v>161</v>
      </c>
      <c r="N19">
        <v>157</v>
      </c>
      <c r="O19">
        <v>160</v>
      </c>
      <c r="P19">
        <v>158</v>
      </c>
      <c r="Q19">
        <v>159</v>
      </c>
      <c r="R19">
        <v>157</v>
      </c>
      <c r="S19">
        <v>148</v>
      </c>
      <c r="T19">
        <v>148</v>
      </c>
      <c r="U19">
        <v>147</v>
      </c>
      <c r="V19">
        <v>145</v>
      </c>
      <c r="W19">
        <v>150</v>
      </c>
      <c r="X19">
        <v>137</v>
      </c>
      <c r="Y19">
        <v>157</v>
      </c>
      <c r="Z19">
        <v>161</v>
      </c>
      <c r="AA19">
        <v>161</v>
      </c>
      <c r="AB19">
        <v>160</v>
      </c>
      <c r="AC19">
        <v>161</v>
      </c>
      <c r="AD19">
        <v>156</v>
      </c>
      <c r="AE19">
        <v>151</v>
      </c>
      <c r="AF19">
        <v>149</v>
      </c>
      <c r="AG19">
        <v>149</v>
      </c>
      <c r="AH19">
        <v>152</v>
      </c>
      <c r="AI19">
        <v>150</v>
      </c>
      <c r="AJ19">
        <v>145</v>
      </c>
      <c r="AL19" s="1">
        <f>MIN(results_length_random_350_0_6[#This Row])</f>
        <v>137</v>
      </c>
      <c r="AM19" s="1">
        <f>MAX(results_length_random_350_0_6[#This Row])</f>
        <v>161</v>
      </c>
    </row>
    <row r="20" spans="1:39" x14ac:dyDescent="0.25">
      <c r="A20">
        <v>153</v>
      </c>
      <c r="B20">
        <v>153</v>
      </c>
      <c r="C20">
        <v>153</v>
      </c>
      <c r="D20">
        <v>155</v>
      </c>
      <c r="E20">
        <v>155</v>
      </c>
      <c r="F20">
        <v>151</v>
      </c>
      <c r="G20">
        <v>155</v>
      </c>
      <c r="H20">
        <v>146</v>
      </c>
      <c r="I20">
        <v>151</v>
      </c>
      <c r="J20">
        <v>153</v>
      </c>
      <c r="K20">
        <v>155</v>
      </c>
      <c r="L20">
        <v>148</v>
      </c>
      <c r="M20">
        <v>151</v>
      </c>
      <c r="N20">
        <v>152</v>
      </c>
      <c r="O20">
        <v>152</v>
      </c>
      <c r="P20">
        <v>148</v>
      </c>
      <c r="Q20">
        <v>153</v>
      </c>
      <c r="R20">
        <v>150</v>
      </c>
      <c r="S20">
        <v>141</v>
      </c>
      <c r="T20">
        <v>144</v>
      </c>
      <c r="U20">
        <v>149</v>
      </c>
      <c r="V20">
        <v>142</v>
      </c>
      <c r="W20">
        <v>151</v>
      </c>
      <c r="X20">
        <v>139</v>
      </c>
      <c r="Y20">
        <v>158</v>
      </c>
      <c r="Z20">
        <v>159</v>
      </c>
      <c r="AA20">
        <v>159</v>
      </c>
      <c r="AB20">
        <v>151</v>
      </c>
      <c r="AC20">
        <v>156</v>
      </c>
      <c r="AD20">
        <v>158</v>
      </c>
      <c r="AE20">
        <v>144</v>
      </c>
      <c r="AF20">
        <v>145</v>
      </c>
      <c r="AG20">
        <v>143</v>
      </c>
      <c r="AH20">
        <v>143</v>
      </c>
      <c r="AI20">
        <v>147</v>
      </c>
      <c r="AJ20">
        <v>142</v>
      </c>
      <c r="AL20" s="1">
        <f>MIN(results_length_random_350_0_6[#This Row])</f>
        <v>139</v>
      </c>
      <c r="AM20" s="1">
        <f>MAX(results_length_random_350_0_6[#This Row])</f>
        <v>159</v>
      </c>
    </row>
    <row r="21" spans="1:39" x14ac:dyDescent="0.25">
      <c r="A21">
        <v>147</v>
      </c>
      <c r="B21">
        <v>149</v>
      </c>
      <c r="C21">
        <v>148</v>
      </c>
      <c r="D21">
        <v>151</v>
      </c>
      <c r="E21">
        <v>150</v>
      </c>
      <c r="F21">
        <v>147</v>
      </c>
      <c r="G21">
        <v>149</v>
      </c>
      <c r="H21">
        <v>146</v>
      </c>
      <c r="I21">
        <v>147</v>
      </c>
      <c r="J21">
        <v>139</v>
      </c>
      <c r="K21">
        <v>150</v>
      </c>
      <c r="L21">
        <v>143</v>
      </c>
      <c r="M21">
        <v>151</v>
      </c>
      <c r="N21">
        <v>151</v>
      </c>
      <c r="O21">
        <v>152</v>
      </c>
      <c r="P21">
        <v>150</v>
      </c>
      <c r="Q21">
        <v>153</v>
      </c>
      <c r="R21">
        <v>149</v>
      </c>
      <c r="S21">
        <v>135</v>
      </c>
      <c r="T21">
        <v>142</v>
      </c>
      <c r="U21">
        <v>139</v>
      </c>
      <c r="V21">
        <v>138</v>
      </c>
      <c r="W21">
        <v>144</v>
      </c>
      <c r="X21">
        <v>133</v>
      </c>
      <c r="Y21">
        <v>156</v>
      </c>
      <c r="Z21">
        <v>154</v>
      </c>
      <c r="AA21">
        <v>154</v>
      </c>
      <c r="AB21">
        <v>151</v>
      </c>
      <c r="AC21">
        <v>156</v>
      </c>
      <c r="AD21">
        <v>154</v>
      </c>
      <c r="AE21">
        <v>141</v>
      </c>
      <c r="AF21">
        <v>143</v>
      </c>
      <c r="AG21">
        <v>142</v>
      </c>
      <c r="AH21">
        <v>145</v>
      </c>
      <c r="AI21">
        <v>143</v>
      </c>
      <c r="AJ21">
        <v>138</v>
      </c>
      <c r="AL21" s="1">
        <f>MIN(results_length_random_350_0_6[#This Row])</f>
        <v>133</v>
      </c>
      <c r="AM21" s="1">
        <f>MAX(results_length_random_350_0_6[#This Row])</f>
        <v>156</v>
      </c>
    </row>
    <row r="23" spans="1:39" x14ac:dyDescent="0.25">
      <c r="A23">
        <f>AVERAGE(results_length_random_350_0_6[s - s])</f>
        <v>150.55000000000001</v>
      </c>
      <c r="B23">
        <f>AVERAGE(results_length_random_350_0_6[s - r])</f>
        <v>150.55000000000001</v>
      </c>
      <c r="C23">
        <f>AVERAGE(results_length_random_350_0_6[s - i])</f>
        <v>149.94999999999999</v>
      </c>
      <c r="D23">
        <f>AVERAGE(results_length_random_350_0_6[s - ri])</f>
        <v>150.30000000000001</v>
      </c>
      <c r="E23">
        <f>AVERAGE(results_length_random_350_0_6[s - o])</f>
        <v>152.75</v>
      </c>
      <c r="F23">
        <f>AVERAGE(results_length_random_350_0_6[s - ro])</f>
        <v>147.94999999999999</v>
      </c>
      <c r="G23">
        <f>AVERAGE(results_length_random_350_0_6[r - s])</f>
        <v>146.1</v>
      </c>
      <c r="H23">
        <f>AVERAGE(results_length_random_350_0_6[r - r])</f>
        <v>145.25</v>
      </c>
      <c r="I23">
        <f>AVERAGE(results_length_random_350_0_6[r - i])</f>
        <v>148.1</v>
      </c>
      <c r="J23">
        <f>AVERAGE(results_length_random_350_0_6[r - ri])</f>
        <v>144.55000000000001</v>
      </c>
      <c r="K23">
        <f>AVERAGE(results_length_random_350_0_6[r - o])</f>
        <v>150.55000000000001</v>
      </c>
      <c r="L23">
        <f>AVERAGE(results_length_random_350_0_6[r - ro])</f>
        <v>141.94999999999999</v>
      </c>
      <c r="M23">
        <f>AVERAGE(results_length_random_350_0_6[i - s])</f>
        <v>149.65</v>
      </c>
      <c r="N23">
        <f>AVERAGE(results_length_random_350_0_6[i - r])</f>
        <v>149.5</v>
      </c>
      <c r="O23">
        <f>AVERAGE(results_length_random_350_0_6[i - i])</f>
        <v>149.9</v>
      </c>
      <c r="P23">
        <f>AVERAGE(results_length_random_350_0_6[i - ri])</f>
        <v>148.80000000000001</v>
      </c>
      <c r="Q23">
        <f>AVERAGE(results_length_random_350_0_6[i - o])</f>
        <v>151.4</v>
      </c>
      <c r="R23">
        <f>AVERAGE(results_length_random_350_0_6[i - ro])</f>
        <v>148.5</v>
      </c>
      <c r="S23">
        <f>AVERAGE(results_length_random_350_0_6[ri - s])</f>
        <v>141.44999999999999</v>
      </c>
      <c r="T23">
        <f>AVERAGE(results_length_random_350_0_6[ri - r])</f>
        <v>141.30000000000001</v>
      </c>
      <c r="U23">
        <f>AVERAGE(results_length_random_350_0_6[ri - i])</f>
        <v>142.6</v>
      </c>
      <c r="V23">
        <f>AVERAGE(results_length_random_350_0_6[ri - ri])</f>
        <v>139.05000000000001</v>
      </c>
      <c r="W23">
        <f>AVERAGE(results_length_random_350_0_6[ri - o])</f>
        <v>146.30000000000001</v>
      </c>
      <c r="X23">
        <f>AVERAGE(results_length_random_350_0_6[ri - ro])</f>
        <v>136.30000000000001</v>
      </c>
      <c r="Y23">
        <f>AVERAGE(results_length_random_350_0_6[o - s])</f>
        <v>153.19999999999999</v>
      </c>
      <c r="Z23">
        <f>AVERAGE(results_length_random_350_0_6[o - r])</f>
        <v>153.19999999999999</v>
      </c>
      <c r="AA23">
        <f>AVERAGE(results_length_random_350_0_6[o - i])</f>
        <v>155.94999999999999</v>
      </c>
      <c r="AB23">
        <f>AVERAGE(results_length_random_350_0_6[o - ri])</f>
        <v>150.75</v>
      </c>
      <c r="AC23">
        <f>AVERAGE(results_length_random_350_0_6[o - o])</f>
        <v>156.5</v>
      </c>
      <c r="AD23">
        <f>AVERAGE(results_length_random_350_0_6[o - ro])</f>
        <v>150.4</v>
      </c>
      <c r="AE23">
        <f>AVERAGE(results_length_random_350_0_6[ro - s])</f>
        <v>142.1</v>
      </c>
      <c r="AF23">
        <f>AVERAGE(results_length_random_350_0_6[ro - r])</f>
        <v>142.69999999999999</v>
      </c>
      <c r="AG23">
        <f>AVERAGE(results_length_random_350_0_6[ro - i])</f>
        <v>142.55000000000001</v>
      </c>
      <c r="AH23">
        <f>AVERAGE(results_length_random_350_0_6[ro - ri])</f>
        <v>142.6</v>
      </c>
      <c r="AI23">
        <f>AVERAGE(results_length_random_350_0_6[ro - o])</f>
        <v>145.5</v>
      </c>
      <c r="AJ23">
        <f>AVERAGE(results_length_random_350_0_6[ro - ro])</f>
        <v>139.69999999999999</v>
      </c>
      <c r="AK23" s="3" t="s">
        <v>38</v>
      </c>
      <c r="AL23" s="5">
        <f>MIN(A23:AJ23)</f>
        <v>136.30000000000001</v>
      </c>
      <c r="AM23" s="5">
        <f>MAX(A23:AJ23)</f>
        <v>156.5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1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1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1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1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1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0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1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1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1</v>
      </c>
      <c r="E36">
        <f t="shared" si="11"/>
        <v>1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1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0</v>
      </c>
      <c r="AB37">
        <f t="shared" si="12"/>
        <v>0</v>
      </c>
      <c r="AC37">
        <f t="shared" si="12"/>
        <v>1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1</v>
      </c>
      <c r="Z38">
        <f t="shared" si="13"/>
        <v>0</v>
      </c>
      <c r="AA38">
        <f t="shared" si="13"/>
        <v>1</v>
      </c>
      <c r="AB38">
        <f t="shared" si="13"/>
        <v>0</v>
      </c>
      <c r="AC38">
        <f t="shared" si="13"/>
        <v>1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1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0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1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1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1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1</v>
      </c>
      <c r="AA42">
        <f t="shared" si="17"/>
        <v>1</v>
      </c>
      <c r="AB42">
        <f t="shared" si="17"/>
        <v>0</v>
      </c>
      <c r="AC42">
        <f t="shared" si="17"/>
        <v>1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1</v>
      </c>
      <c r="AA43">
        <f t="shared" si="18"/>
        <v>1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0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1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1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0</v>
      </c>
      <c r="C46" s="2">
        <f t="shared" si="20"/>
        <v>0</v>
      </c>
      <c r="D46" s="2">
        <f t="shared" si="20"/>
        <v>1</v>
      </c>
      <c r="E46" s="2">
        <f t="shared" si="20"/>
        <v>1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1</v>
      </c>
      <c r="N46" s="2">
        <f t="shared" si="20"/>
        <v>0</v>
      </c>
      <c r="O46" s="2">
        <f t="shared" si="20"/>
        <v>0</v>
      </c>
      <c r="P46" s="2">
        <f t="shared" si="20"/>
        <v>0</v>
      </c>
      <c r="Q46" s="2">
        <f t="shared" si="20"/>
        <v>1</v>
      </c>
      <c r="R46" s="2">
        <f t="shared" si="20"/>
        <v>0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3</v>
      </c>
      <c r="Z46" s="2">
        <f t="shared" si="20"/>
        <v>2</v>
      </c>
      <c r="AA46" s="2">
        <f t="shared" si="20"/>
        <v>8</v>
      </c>
      <c r="AB46" s="2">
        <f t="shared" si="20"/>
        <v>0</v>
      </c>
      <c r="AC46" s="2">
        <f t="shared" si="20"/>
        <v>12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7C87-A76B-4DA1-8956-FBAD2BDB61E7}">
  <dimension ref="A1:AM46"/>
  <sheetViews>
    <sheetView tabSelected="1" topLeftCell="E1" zoomScale="70" zoomScaleNormal="70" workbookViewId="0">
      <selection activeCell="AC23" sqref="AC23"/>
    </sheetView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  <col min="37" max="37" width="13" bestFit="1" customWidth="1"/>
    <col min="38" max="39" width="7.7109375" style="1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s="4" t="s">
        <v>36</v>
      </c>
      <c r="AM1" s="4" t="s">
        <v>37</v>
      </c>
    </row>
    <row r="2" spans="1:39" x14ac:dyDescent="0.25">
      <c r="A2">
        <v>157</v>
      </c>
      <c r="B2">
        <v>156</v>
      </c>
      <c r="C2">
        <v>154</v>
      </c>
      <c r="D2">
        <v>157</v>
      </c>
      <c r="E2">
        <v>159</v>
      </c>
      <c r="F2">
        <v>153</v>
      </c>
      <c r="G2">
        <v>148</v>
      </c>
      <c r="H2">
        <v>151</v>
      </c>
      <c r="I2">
        <v>152</v>
      </c>
      <c r="J2">
        <v>149</v>
      </c>
      <c r="K2">
        <v>152</v>
      </c>
      <c r="L2">
        <v>147</v>
      </c>
      <c r="M2">
        <v>154</v>
      </c>
      <c r="N2">
        <v>154</v>
      </c>
      <c r="O2">
        <v>157</v>
      </c>
      <c r="P2">
        <v>154</v>
      </c>
      <c r="Q2">
        <v>155</v>
      </c>
      <c r="R2">
        <v>154</v>
      </c>
      <c r="S2">
        <v>143</v>
      </c>
      <c r="T2">
        <v>144</v>
      </c>
      <c r="U2">
        <v>146</v>
      </c>
      <c r="V2">
        <v>143</v>
      </c>
      <c r="W2">
        <v>158</v>
      </c>
      <c r="X2">
        <v>140</v>
      </c>
      <c r="Y2">
        <v>159</v>
      </c>
      <c r="Z2">
        <v>161</v>
      </c>
      <c r="AA2">
        <v>160</v>
      </c>
      <c r="AB2">
        <v>157</v>
      </c>
      <c r="AC2">
        <v>163</v>
      </c>
      <c r="AD2">
        <v>158</v>
      </c>
      <c r="AE2">
        <v>149</v>
      </c>
      <c r="AF2">
        <v>147</v>
      </c>
      <c r="AG2">
        <v>148</v>
      </c>
      <c r="AH2">
        <v>149</v>
      </c>
      <c r="AI2">
        <v>151</v>
      </c>
      <c r="AJ2">
        <v>147</v>
      </c>
      <c r="AL2" s="1">
        <f>MIN(results_length_random_350_0_8[#This Row])</f>
        <v>140</v>
      </c>
      <c r="AM2" s="1">
        <f>MAX(results_length_random_350_0_8[#This Row])</f>
        <v>163</v>
      </c>
    </row>
    <row r="3" spans="1:39" x14ac:dyDescent="0.25">
      <c r="A3">
        <v>157</v>
      </c>
      <c r="B3">
        <v>158</v>
      </c>
      <c r="C3">
        <v>160</v>
      </c>
      <c r="D3">
        <v>160</v>
      </c>
      <c r="E3">
        <v>162</v>
      </c>
      <c r="F3">
        <v>158</v>
      </c>
      <c r="G3">
        <v>149</v>
      </c>
      <c r="H3">
        <v>149</v>
      </c>
      <c r="I3">
        <v>153</v>
      </c>
      <c r="J3">
        <v>145</v>
      </c>
      <c r="K3">
        <v>154</v>
      </c>
      <c r="L3">
        <v>150</v>
      </c>
      <c r="M3">
        <v>155</v>
      </c>
      <c r="N3">
        <v>157</v>
      </c>
      <c r="O3">
        <v>156</v>
      </c>
      <c r="P3">
        <v>155</v>
      </c>
      <c r="Q3">
        <v>157</v>
      </c>
      <c r="R3">
        <v>153</v>
      </c>
      <c r="S3">
        <v>145</v>
      </c>
      <c r="T3">
        <v>144</v>
      </c>
      <c r="U3">
        <v>148</v>
      </c>
      <c r="V3">
        <v>142</v>
      </c>
      <c r="W3">
        <v>156</v>
      </c>
      <c r="X3">
        <v>142</v>
      </c>
      <c r="Y3">
        <v>152</v>
      </c>
      <c r="Z3">
        <v>158</v>
      </c>
      <c r="AA3">
        <v>162</v>
      </c>
      <c r="AB3">
        <v>154</v>
      </c>
      <c r="AC3">
        <v>161</v>
      </c>
      <c r="AD3">
        <v>154</v>
      </c>
      <c r="AE3">
        <v>148</v>
      </c>
      <c r="AF3">
        <v>152</v>
      </c>
      <c r="AG3">
        <v>152</v>
      </c>
      <c r="AH3">
        <v>145</v>
      </c>
      <c r="AI3">
        <v>152</v>
      </c>
      <c r="AJ3">
        <v>146</v>
      </c>
      <c r="AL3" s="1">
        <f>MIN(results_length_random_350_0_8[#This Row])</f>
        <v>142</v>
      </c>
      <c r="AM3" s="1">
        <f>MAX(results_length_random_350_0_8[#This Row])</f>
        <v>162</v>
      </c>
    </row>
    <row r="4" spans="1:39" x14ac:dyDescent="0.25">
      <c r="A4">
        <v>160</v>
      </c>
      <c r="B4">
        <v>160</v>
      </c>
      <c r="C4">
        <v>157</v>
      </c>
      <c r="D4">
        <v>156</v>
      </c>
      <c r="E4">
        <v>159</v>
      </c>
      <c r="F4">
        <v>157</v>
      </c>
      <c r="G4">
        <v>151</v>
      </c>
      <c r="H4">
        <v>152</v>
      </c>
      <c r="I4">
        <v>158</v>
      </c>
      <c r="J4">
        <v>146</v>
      </c>
      <c r="K4">
        <v>155</v>
      </c>
      <c r="L4">
        <v>145</v>
      </c>
      <c r="M4">
        <v>154</v>
      </c>
      <c r="N4">
        <v>156</v>
      </c>
      <c r="O4">
        <v>154</v>
      </c>
      <c r="P4">
        <v>153</v>
      </c>
      <c r="Q4">
        <v>154</v>
      </c>
      <c r="R4">
        <v>151</v>
      </c>
      <c r="S4">
        <v>149</v>
      </c>
      <c r="T4">
        <v>145</v>
      </c>
      <c r="U4">
        <v>146</v>
      </c>
      <c r="V4">
        <v>148</v>
      </c>
      <c r="W4">
        <v>154</v>
      </c>
      <c r="X4">
        <v>138</v>
      </c>
      <c r="Y4">
        <v>161</v>
      </c>
      <c r="Z4">
        <v>158</v>
      </c>
      <c r="AA4">
        <v>162</v>
      </c>
      <c r="AB4">
        <v>160</v>
      </c>
      <c r="AC4">
        <v>164</v>
      </c>
      <c r="AD4">
        <v>157</v>
      </c>
      <c r="AE4">
        <v>146</v>
      </c>
      <c r="AF4">
        <v>150</v>
      </c>
      <c r="AG4">
        <v>148</v>
      </c>
      <c r="AH4">
        <v>145</v>
      </c>
      <c r="AI4">
        <v>150</v>
      </c>
      <c r="AJ4">
        <v>146</v>
      </c>
      <c r="AL4" s="1">
        <f>MIN(results_length_random_350_0_8[#This Row])</f>
        <v>138</v>
      </c>
      <c r="AM4" s="1">
        <f>MAX(results_length_random_350_0_8[#This Row])</f>
        <v>164</v>
      </c>
    </row>
    <row r="5" spans="1:39" x14ac:dyDescent="0.25">
      <c r="A5">
        <v>68</v>
      </c>
      <c r="B5">
        <v>69</v>
      </c>
      <c r="C5">
        <v>67</v>
      </c>
      <c r="D5">
        <v>69</v>
      </c>
      <c r="E5">
        <v>69</v>
      </c>
      <c r="F5">
        <v>67</v>
      </c>
      <c r="G5">
        <v>67</v>
      </c>
      <c r="H5">
        <v>65</v>
      </c>
      <c r="I5">
        <v>67</v>
      </c>
      <c r="J5">
        <v>64</v>
      </c>
      <c r="K5">
        <v>66</v>
      </c>
      <c r="L5">
        <v>67</v>
      </c>
      <c r="M5">
        <v>69</v>
      </c>
      <c r="N5">
        <v>69</v>
      </c>
      <c r="O5">
        <v>69</v>
      </c>
      <c r="P5">
        <v>68</v>
      </c>
      <c r="Q5">
        <v>68</v>
      </c>
      <c r="R5">
        <v>69</v>
      </c>
      <c r="S5">
        <v>62</v>
      </c>
      <c r="T5">
        <v>63</v>
      </c>
      <c r="U5">
        <v>62</v>
      </c>
      <c r="V5">
        <v>61</v>
      </c>
      <c r="W5">
        <v>64</v>
      </c>
      <c r="X5">
        <v>61</v>
      </c>
      <c r="Y5">
        <v>66</v>
      </c>
      <c r="Z5">
        <v>68</v>
      </c>
      <c r="AA5">
        <v>69</v>
      </c>
      <c r="AB5">
        <v>65</v>
      </c>
      <c r="AC5">
        <v>69</v>
      </c>
      <c r="AD5">
        <v>65</v>
      </c>
      <c r="AE5">
        <v>62</v>
      </c>
      <c r="AF5">
        <v>61</v>
      </c>
      <c r="AG5">
        <v>62</v>
      </c>
      <c r="AH5">
        <v>61</v>
      </c>
      <c r="AI5">
        <v>61</v>
      </c>
      <c r="AJ5">
        <v>61</v>
      </c>
      <c r="AL5" s="1">
        <f>MIN(results_length_random_350_0_8[#This Row])</f>
        <v>61</v>
      </c>
      <c r="AM5" s="1">
        <f>MAX(results_length_random_350_0_8[#This Row])</f>
        <v>69</v>
      </c>
    </row>
    <row r="6" spans="1:39" x14ac:dyDescent="0.25">
      <c r="A6">
        <v>156</v>
      </c>
      <c r="B6">
        <v>156</v>
      </c>
      <c r="C6">
        <v>159</v>
      </c>
      <c r="D6">
        <v>157</v>
      </c>
      <c r="E6">
        <v>162</v>
      </c>
      <c r="F6">
        <v>151</v>
      </c>
      <c r="G6">
        <v>154</v>
      </c>
      <c r="H6">
        <v>146</v>
      </c>
      <c r="I6">
        <v>155</v>
      </c>
      <c r="J6">
        <v>150</v>
      </c>
      <c r="K6">
        <v>151</v>
      </c>
      <c r="L6">
        <v>144</v>
      </c>
      <c r="M6">
        <v>154</v>
      </c>
      <c r="N6">
        <v>156</v>
      </c>
      <c r="O6">
        <v>155</v>
      </c>
      <c r="P6">
        <v>152</v>
      </c>
      <c r="Q6">
        <v>153</v>
      </c>
      <c r="R6">
        <v>152</v>
      </c>
      <c r="S6">
        <v>144</v>
      </c>
      <c r="T6">
        <v>144</v>
      </c>
      <c r="U6">
        <v>146</v>
      </c>
      <c r="V6">
        <v>145</v>
      </c>
      <c r="W6">
        <v>152</v>
      </c>
      <c r="X6">
        <v>139</v>
      </c>
      <c r="Y6">
        <v>157</v>
      </c>
      <c r="Z6">
        <v>163</v>
      </c>
      <c r="AA6">
        <v>159</v>
      </c>
      <c r="AB6">
        <v>160</v>
      </c>
      <c r="AC6">
        <v>162</v>
      </c>
      <c r="AD6">
        <v>155</v>
      </c>
      <c r="AE6">
        <v>146</v>
      </c>
      <c r="AF6">
        <v>147</v>
      </c>
      <c r="AG6">
        <v>147</v>
      </c>
      <c r="AH6">
        <v>144</v>
      </c>
      <c r="AI6">
        <v>151</v>
      </c>
      <c r="AJ6">
        <v>145</v>
      </c>
      <c r="AL6" s="1">
        <f>MIN(results_length_random_350_0_8[#This Row])</f>
        <v>139</v>
      </c>
      <c r="AM6" s="1">
        <f>MAX(results_length_random_350_0_8[#This Row])</f>
        <v>163</v>
      </c>
    </row>
    <row r="7" spans="1:39" x14ac:dyDescent="0.25">
      <c r="A7">
        <v>156</v>
      </c>
      <c r="B7">
        <v>161</v>
      </c>
      <c r="C7">
        <v>160</v>
      </c>
      <c r="D7">
        <v>159</v>
      </c>
      <c r="E7">
        <v>162</v>
      </c>
      <c r="F7">
        <v>159</v>
      </c>
      <c r="G7">
        <v>147</v>
      </c>
      <c r="H7">
        <v>153</v>
      </c>
      <c r="I7">
        <v>159</v>
      </c>
      <c r="J7">
        <v>144</v>
      </c>
      <c r="K7">
        <v>156</v>
      </c>
      <c r="L7">
        <v>151</v>
      </c>
      <c r="M7">
        <v>154</v>
      </c>
      <c r="N7">
        <v>159</v>
      </c>
      <c r="O7">
        <v>160</v>
      </c>
      <c r="P7">
        <v>155</v>
      </c>
      <c r="Q7">
        <v>161</v>
      </c>
      <c r="R7">
        <v>156</v>
      </c>
      <c r="S7">
        <v>151</v>
      </c>
      <c r="T7">
        <v>150</v>
      </c>
      <c r="U7">
        <v>148</v>
      </c>
      <c r="V7">
        <v>144</v>
      </c>
      <c r="W7">
        <v>156</v>
      </c>
      <c r="X7">
        <v>144</v>
      </c>
      <c r="Y7">
        <v>157</v>
      </c>
      <c r="Z7">
        <v>161</v>
      </c>
      <c r="AA7">
        <v>162</v>
      </c>
      <c r="AB7">
        <v>157</v>
      </c>
      <c r="AC7">
        <v>159</v>
      </c>
      <c r="AD7">
        <v>152</v>
      </c>
      <c r="AE7">
        <v>150</v>
      </c>
      <c r="AF7">
        <v>150</v>
      </c>
      <c r="AG7">
        <v>152</v>
      </c>
      <c r="AH7">
        <v>148</v>
      </c>
      <c r="AI7">
        <v>155</v>
      </c>
      <c r="AJ7">
        <v>153</v>
      </c>
      <c r="AL7" s="1">
        <f>MIN(results_length_random_350_0_8[#This Row])</f>
        <v>144</v>
      </c>
      <c r="AM7" s="1">
        <f>MAX(results_length_random_350_0_8[#This Row])</f>
        <v>162</v>
      </c>
    </row>
    <row r="8" spans="1:39" x14ac:dyDescent="0.25">
      <c r="A8">
        <v>154</v>
      </c>
      <c r="B8">
        <v>154</v>
      </c>
      <c r="C8">
        <v>156</v>
      </c>
      <c r="D8">
        <v>157</v>
      </c>
      <c r="E8">
        <v>157</v>
      </c>
      <c r="F8">
        <v>151</v>
      </c>
      <c r="G8">
        <v>152</v>
      </c>
      <c r="H8">
        <v>148</v>
      </c>
      <c r="I8">
        <v>157</v>
      </c>
      <c r="J8">
        <v>150</v>
      </c>
      <c r="K8">
        <v>154</v>
      </c>
      <c r="L8">
        <v>145</v>
      </c>
      <c r="M8">
        <v>159</v>
      </c>
      <c r="N8">
        <v>159</v>
      </c>
      <c r="O8">
        <v>158</v>
      </c>
      <c r="P8">
        <v>158</v>
      </c>
      <c r="Q8">
        <v>160</v>
      </c>
      <c r="R8">
        <v>158</v>
      </c>
      <c r="S8">
        <v>142</v>
      </c>
      <c r="T8">
        <v>142</v>
      </c>
      <c r="U8">
        <v>147</v>
      </c>
      <c r="V8">
        <v>142</v>
      </c>
      <c r="W8">
        <v>146</v>
      </c>
      <c r="X8">
        <v>136</v>
      </c>
      <c r="Y8">
        <v>158</v>
      </c>
      <c r="Z8">
        <v>154</v>
      </c>
      <c r="AA8">
        <v>165</v>
      </c>
      <c r="AB8">
        <v>150</v>
      </c>
      <c r="AC8">
        <v>161</v>
      </c>
      <c r="AD8">
        <v>154</v>
      </c>
      <c r="AE8">
        <v>146</v>
      </c>
      <c r="AF8">
        <v>148</v>
      </c>
      <c r="AG8">
        <v>147</v>
      </c>
      <c r="AH8">
        <v>144</v>
      </c>
      <c r="AI8">
        <v>151</v>
      </c>
      <c r="AJ8">
        <v>145</v>
      </c>
      <c r="AL8" s="1">
        <f>MIN(results_length_random_350_0_8[#This Row])</f>
        <v>136</v>
      </c>
      <c r="AM8" s="1">
        <f>MAX(results_length_random_350_0_8[#This Row])</f>
        <v>165</v>
      </c>
    </row>
    <row r="9" spans="1:39" x14ac:dyDescent="0.25">
      <c r="A9">
        <v>152</v>
      </c>
      <c r="B9">
        <v>157</v>
      </c>
      <c r="C9">
        <v>152</v>
      </c>
      <c r="D9">
        <v>156</v>
      </c>
      <c r="E9">
        <v>159</v>
      </c>
      <c r="F9">
        <v>149</v>
      </c>
      <c r="G9">
        <v>154</v>
      </c>
      <c r="H9">
        <v>154</v>
      </c>
      <c r="I9">
        <v>156</v>
      </c>
      <c r="J9">
        <v>152</v>
      </c>
      <c r="K9">
        <v>157</v>
      </c>
      <c r="L9">
        <v>147</v>
      </c>
      <c r="M9">
        <v>161</v>
      </c>
      <c r="N9">
        <v>156</v>
      </c>
      <c r="O9">
        <v>157</v>
      </c>
      <c r="P9">
        <v>156</v>
      </c>
      <c r="Q9">
        <v>159</v>
      </c>
      <c r="R9">
        <v>156</v>
      </c>
      <c r="S9">
        <v>144</v>
      </c>
      <c r="T9">
        <v>146</v>
      </c>
      <c r="U9">
        <v>143</v>
      </c>
      <c r="V9">
        <v>146</v>
      </c>
      <c r="W9">
        <v>151</v>
      </c>
      <c r="X9">
        <v>143</v>
      </c>
      <c r="Y9">
        <v>161</v>
      </c>
      <c r="Z9">
        <v>160</v>
      </c>
      <c r="AA9">
        <v>157</v>
      </c>
      <c r="AB9">
        <v>157</v>
      </c>
      <c r="AC9">
        <v>163</v>
      </c>
      <c r="AD9">
        <v>158</v>
      </c>
      <c r="AE9">
        <v>149</v>
      </c>
      <c r="AF9">
        <v>153</v>
      </c>
      <c r="AG9">
        <v>149</v>
      </c>
      <c r="AH9">
        <v>147</v>
      </c>
      <c r="AI9">
        <v>151</v>
      </c>
      <c r="AJ9">
        <v>143</v>
      </c>
      <c r="AL9" s="1">
        <f>MIN(results_length_random_350_0_8[#This Row])</f>
        <v>143</v>
      </c>
      <c r="AM9" s="1">
        <f>MAX(results_length_random_350_0_8[#This Row])</f>
        <v>163</v>
      </c>
    </row>
    <row r="10" spans="1:39" x14ac:dyDescent="0.25">
      <c r="A10">
        <v>160</v>
      </c>
      <c r="B10">
        <v>162</v>
      </c>
      <c r="C10">
        <v>158</v>
      </c>
      <c r="D10">
        <v>161</v>
      </c>
      <c r="E10">
        <v>163</v>
      </c>
      <c r="F10">
        <v>157</v>
      </c>
      <c r="G10">
        <v>149</v>
      </c>
      <c r="H10">
        <v>153</v>
      </c>
      <c r="I10">
        <v>153</v>
      </c>
      <c r="J10">
        <v>147</v>
      </c>
      <c r="K10">
        <v>158</v>
      </c>
      <c r="L10">
        <v>145</v>
      </c>
      <c r="M10">
        <v>160</v>
      </c>
      <c r="N10">
        <v>158</v>
      </c>
      <c r="O10">
        <v>158</v>
      </c>
      <c r="P10">
        <v>158</v>
      </c>
      <c r="Q10">
        <v>158</v>
      </c>
      <c r="R10">
        <v>157</v>
      </c>
      <c r="S10">
        <v>144</v>
      </c>
      <c r="T10">
        <v>146</v>
      </c>
      <c r="U10">
        <v>147</v>
      </c>
      <c r="V10">
        <v>150</v>
      </c>
      <c r="W10">
        <v>151</v>
      </c>
      <c r="X10">
        <v>142</v>
      </c>
      <c r="Y10">
        <v>153</v>
      </c>
      <c r="Z10">
        <v>160</v>
      </c>
      <c r="AA10">
        <v>160</v>
      </c>
      <c r="AB10">
        <v>159</v>
      </c>
      <c r="AC10">
        <v>162</v>
      </c>
      <c r="AD10">
        <v>155</v>
      </c>
      <c r="AE10">
        <v>151</v>
      </c>
      <c r="AF10">
        <v>149</v>
      </c>
      <c r="AG10">
        <v>149</v>
      </c>
      <c r="AH10">
        <v>151</v>
      </c>
      <c r="AI10">
        <v>152</v>
      </c>
      <c r="AJ10">
        <v>151</v>
      </c>
      <c r="AL10" s="1">
        <f>MIN(results_length_random_350_0_8[#This Row])</f>
        <v>142</v>
      </c>
      <c r="AM10" s="1">
        <f>MAX(results_length_random_350_0_8[#This Row])</f>
        <v>163</v>
      </c>
    </row>
    <row r="11" spans="1:39" x14ac:dyDescent="0.25">
      <c r="A11">
        <v>154</v>
      </c>
      <c r="B11">
        <v>157</v>
      </c>
      <c r="C11">
        <v>157</v>
      </c>
      <c r="D11">
        <v>157</v>
      </c>
      <c r="E11">
        <v>160</v>
      </c>
      <c r="F11">
        <v>153</v>
      </c>
      <c r="G11">
        <v>148</v>
      </c>
      <c r="H11">
        <v>151</v>
      </c>
      <c r="I11">
        <v>153</v>
      </c>
      <c r="J11">
        <v>147</v>
      </c>
      <c r="K11">
        <v>147</v>
      </c>
      <c r="L11">
        <v>145</v>
      </c>
      <c r="M11">
        <v>157</v>
      </c>
      <c r="N11">
        <v>158</v>
      </c>
      <c r="O11">
        <v>158</v>
      </c>
      <c r="P11">
        <v>156</v>
      </c>
      <c r="Q11">
        <v>156</v>
      </c>
      <c r="R11">
        <v>156</v>
      </c>
      <c r="S11">
        <v>141</v>
      </c>
      <c r="T11">
        <v>143</v>
      </c>
      <c r="U11">
        <v>145</v>
      </c>
      <c r="V11">
        <v>141</v>
      </c>
      <c r="W11">
        <v>151</v>
      </c>
      <c r="X11">
        <v>136</v>
      </c>
      <c r="Y11">
        <v>157</v>
      </c>
      <c r="Z11">
        <v>156</v>
      </c>
      <c r="AA11">
        <v>159</v>
      </c>
      <c r="AB11">
        <v>153</v>
      </c>
      <c r="AC11">
        <v>161</v>
      </c>
      <c r="AD11">
        <v>152</v>
      </c>
      <c r="AE11">
        <v>148</v>
      </c>
      <c r="AF11">
        <v>146</v>
      </c>
      <c r="AG11">
        <v>150</v>
      </c>
      <c r="AH11">
        <v>146</v>
      </c>
      <c r="AI11">
        <v>150</v>
      </c>
      <c r="AJ11">
        <v>145</v>
      </c>
      <c r="AL11" s="1">
        <f>MIN(results_length_random_350_0_8[#This Row])</f>
        <v>136</v>
      </c>
      <c r="AM11" s="1">
        <f>MAX(results_length_random_350_0_8[#This Row])</f>
        <v>161</v>
      </c>
    </row>
    <row r="12" spans="1:39" x14ac:dyDescent="0.25">
      <c r="A12">
        <v>156</v>
      </c>
      <c r="B12">
        <v>160</v>
      </c>
      <c r="C12">
        <v>159</v>
      </c>
      <c r="D12">
        <v>160</v>
      </c>
      <c r="E12">
        <v>162</v>
      </c>
      <c r="F12">
        <v>155</v>
      </c>
      <c r="G12">
        <v>154</v>
      </c>
      <c r="H12">
        <v>155</v>
      </c>
      <c r="I12">
        <v>146</v>
      </c>
      <c r="J12">
        <v>147</v>
      </c>
      <c r="K12">
        <v>154</v>
      </c>
      <c r="L12">
        <v>150</v>
      </c>
      <c r="M12">
        <v>155</v>
      </c>
      <c r="N12">
        <v>152</v>
      </c>
      <c r="O12">
        <v>157</v>
      </c>
      <c r="P12">
        <v>152</v>
      </c>
      <c r="Q12">
        <v>154</v>
      </c>
      <c r="R12">
        <v>151</v>
      </c>
      <c r="S12">
        <v>145</v>
      </c>
      <c r="T12">
        <v>150</v>
      </c>
      <c r="U12">
        <v>144</v>
      </c>
      <c r="V12">
        <v>147</v>
      </c>
      <c r="W12">
        <v>155</v>
      </c>
      <c r="X12">
        <v>142</v>
      </c>
      <c r="Y12">
        <v>156</v>
      </c>
      <c r="Z12">
        <v>159</v>
      </c>
      <c r="AA12">
        <v>162</v>
      </c>
      <c r="AB12">
        <v>155</v>
      </c>
      <c r="AC12">
        <v>162</v>
      </c>
      <c r="AD12">
        <v>157</v>
      </c>
      <c r="AE12">
        <v>149</v>
      </c>
      <c r="AF12">
        <v>148</v>
      </c>
      <c r="AG12">
        <v>148</v>
      </c>
      <c r="AH12">
        <v>146</v>
      </c>
      <c r="AI12">
        <v>154</v>
      </c>
      <c r="AJ12">
        <v>145</v>
      </c>
      <c r="AL12" s="1">
        <f>MIN(results_length_random_350_0_8[#This Row])</f>
        <v>142</v>
      </c>
      <c r="AM12" s="1">
        <f>MAX(results_length_random_350_0_8[#This Row])</f>
        <v>162</v>
      </c>
    </row>
    <row r="13" spans="1:39" x14ac:dyDescent="0.25">
      <c r="A13">
        <v>156</v>
      </c>
      <c r="B13">
        <v>155</v>
      </c>
      <c r="C13">
        <v>155</v>
      </c>
      <c r="D13">
        <v>156</v>
      </c>
      <c r="E13">
        <v>158</v>
      </c>
      <c r="F13">
        <v>152</v>
      </c>
      <c r="G13">
        <v>150</v>
      </c>
      <c r="H13">
        <v>152</v>
      </c>
      <c r="I13">
        <v>156</v>
      </c>
      <c r="J13">
        <v>145</v>
      </c>
      <c r="K13">
        <v>155</v>
      </c>
      <c r="L13">
        <v>144</v>
      </c>
      <c r="M13">
        <v>152</v>
      </c>
      <c r="N13">
        <v>150</v>
      </c>
      <c r="O13">
        <v>152</v>
      </c>
      <c r="P13">
        <v>147</v>
      </c>
      <c r="Q13">
        <v>152</v>
      </c>
      <c r="R13">
        <v>146</v>
      </c>
      <c r="S13">
        <v>141</v>
      </c>
      <c r="T13">
        <v>141</v>
      </c>
      <c r="U13">
        <v>141</v>
      </c>
      <c r="V13">
        <v>141</v>
      </c>
      <c r="W13">
        <v>150</v>
      </c>
      <c r="X13">
        <v>136</v>
      </c>
      <c r="Y13">
        <v>158</v>
      </c>
      <c r="Z13">
        <v>158</v>
      </c>
      <c r="AA13">
        <v>163</v>
      </c>
      <c r="AB13">
        <v>155</v>
      </c>
      <c r="AC13">
        <v>159</v>
      </c>
      <c r="AD13">
        <v>153</v>
      </c>
      <c r="AE13">
        <v>146</v>
      </c>
      <c r="AF13">
        <v>147</v>
      </c>
      <c r="AG13">
        <v>146</v>
      </c>
      <c r="AH13">
        <v>145</v>
      </c>
      <c r="AI13">
        <v>149</v>
      </c>
      <c r="AJ13">
        <v>144</v>
      </c>
      <c r="AL13" s="1">
        <f>MIN(results_length_random_350_0_8[#This Row])</f>
        <v>136</v>
      </c>
      <c r="AM13" s="1">
        <f>MAX(results_length_random_350_0_8[#This Row])</f>
        <v>163</v>
      </c>
    </row>
    <row r="14" spans="1:39" x14ac:dyDescent="0.25">
      <c r="A14">
        <v>112</v>
      </c>
      <c r="B14">
        <v>116</v>
      </c>
      <c r="C14">
        <v>112</v>
      </c>
      <c r="D14">
        <v>113</v>
      </c>
      <c r="E14">
        <v>115</v>
      </c>
      <c r="F14">
        <v>113</v>
      </c>
      <c r="G14">
        <v>108</v>
      </c>
      <c r="H14">
        <v>110</v>
      </c>
      <c r="I14">
        <v>111</v>
      </c>
      <c r="J14">
        <v>111</v>
      </c>
      <c r="K14">
        <v>109</v>
      </c>
      <c r="L14">
        <v>112</v>
      </c>
      <c r="M14">
        <v>111</v>
      </c>
      <c r="N14">
        <v>111</v>
      </c>
      <c r="O14">
        <v>110</v>
      </c>
      <c r="P14">
        <v>111</v>
      </c>
      <c r="Q14">
        <v>110</v>
      </c>
      <c r="R14">
        <v>111</v>
      </c>
      <c r="S14">
        <v>106</v>
      </c>
      <c r="T14">
        <v>105</v>
      </c>
      <c r="U14">
        <v>110</v>
      </c>
      <c r="V14">
        <v>103</v>
      </c>
      <c r="W14">
        <v>110</v>
      </c>
      <c r="X14">
        <v>105</v>
      </c>
      <c r="Y14">
        <v>111</v>
      </c>
      <c r="Z14">
        <v>115</v>
      </c>
      <c r="AA14">
        <v>116</v>
      </c>
      <c r="AB14">
        <v>110</v>
      </c>
      <c r="AC14">
        <v>117</v>
      </c>
      <c r="AD14">
        <v>112</v>
      </c>
      <c r="AE14">
        <v>106</v>
      </c>
      <c r="AF14">
        <v>108</v>
      </c>
      <c r="AG14">
        <v>108</v>
      </c>
      <c r="AH14">
        <v>107</v>
      </c>
      <c r="AI14">
        <v>109</v>
      </c>
      <c r="AJ14">
        <v>109</v>
      </c>
      <c r="AL14" s="1">
        <f>MIN(results_length_random_350_0_8[#This Row])</f>
        <v>103</v>
      </c>
      <c r="AM14" s="1">
        <f>MAX(results_length_random_350_0_8[#This Row])</f>
        <v>117</v>
      </c>
    </row>
    <row r="15" spans="1:39" x14ac:dyDescent="0.25">
      <c r="A15">
        <v>144</v>
      </c>
      <c r="B15">
        <v>145</v>
      </c>
      <c r="C15">
        <v>145</v>
      </c>
      <c r="D15">
        <v>142</v>
      </c>
      <c r="E15">
        <v>147</v>
      </c>
      <c r="F15">
        <v>143</v>
      </c>
      <c r="G15">
        <v>138</v>
      </c>
      <c r="H15">
        <v>136</v>
      </c>
      <c r="I15">
        <v>137</v>
      </c>
      <c r="J15">
        <v>134</v>
      </c>
      <c r="K15">
        <v>140</v>
      </c>
      <c r="L15">
        <v>137</v>
      </c>
      <c r="M15">
        <v>137</v>
      </c>
      <c r="N15">
        <v>137</v>
      </c>
      <c r="O15">
        <v>138</v>
      </c>
      <c r="P15">
        <v>137</v>
      </c>
      <c r="Q15">
        <v>141</v>
      </c>
      <c r="R15">
        <v>137</v>
      </c>
      <c r="S15">
        <v>135</v>
      </c>
      <c r="T15">
        <v>132</v>
      </c>
      <c r="U15">
        <v>136</v>
      </c>
      <c r="V15">
        <v>135</v>
      </c>
      <c r="W15">
        <v>135</v>
      </c>
      <c r="X15">
        <v>131</v>
      </c>
      <c r="Y15">
        <v>141</v>
      </c>
      <c r="Z15">
        <v>148</v>
      </c>
      <c r="AA15">
        <v>146</v>
      </c>
      <c r="AB15">
        <v>138</v>
      </c>
      <c r="AC15">
        <v>146</v>
      </c>
      <c r="AD15">
        <v>140</v>
      </c>
      <c r="AE15">
        <v>133</v>
      </c>
      <c r="AF15">
        <v>132</v>
      </c>
      <c r="AG15">
        <v>135</v>
      </c>
      <c r="AH15">
        <v>135</v>
      </c>
      <c r="AI15">
        <v>136</v>
      </c>
      <c r="AJ15">
        <v>132</v>
      </c>
      <c r="AL15" s="1">
        <f>MIN(results_length_random_350_0_8[#This Row])</f>
        <v>131</v>
      </c>
      <c r="AM15" s="1">
        <f>MAX(results_length_random_350_0_8[#This Row])</f>
        <v>148</v>
      </c>
    </row>
    <row r="16" spans="1:39" x14ac:dyDescent="0.25">
      <c r="A16">
        <v>157</v>
      </c>
      <c r="B16">
        <v>159</v>
      </c>
      <c r="C16">
        <v>158</v>
      </c>
      <c r="D16">
        <v>156</v>
      </c>
      <c r="E16">
        <v>162</v>
      </c>
      <c r="F16">
        <v>156</v>
      </c>
      <c r="G16">
        <v>153</v>
      </c>
      <c r="H16">
        <v>153</v>
      </c>
      <c r="I16">
        <v>154</v>
      </c>
      <c r="J16">
        <v>151</v>
      </c>
      <c r="K16">
        <v>154</v>
      </c>
      <c r="L16">
        <v>149</v>
      </c>
      <c r="M16">
        <v>159</v>
      </c>
      <c r="N16">
        <v>159</v>
      </c>
      <c r="O16">
        <v>160</v>
      </c>
      <c r="P16">
        <v>161</v>
      </c>
      <c r="Q16">
        <v>161</v>
      </c>
      <c r="R16">
        <v>158</v>
      </c>
      <c r="S16">
        <v>146</v>
      </c>
      <c r="T16">
        <v>145</v>
      </c>
      <c r="U16">
        <v>145</v>
      </c>
      <c r="V16">
        <v>146</v>
      </c>
      <c r="W16">
        <v>155</v>
      </c>
      <c r="X16">
        <v>142</v>
      </c>
      <c r="Y16">
        <v>157</v>
      </c>
      <c r="Z16">
        <v>159</v>
      </c>
      <c r="AA16">
        <v>164</v>
      </c>
      <c r="AB16">
        <v>154</v>
      </c>
      <c r="AC16">
        <v>165</v>
      </c>
      <c r="AD16">
        <v>153</v>
      </c>
      <c r="AE16">
        <v>153</v>
      </c>
      <c r="AF16">
        <v>156</v>
      </c>
      <c r="AG16">
        <v>151</v>
      </c>
      <c r="AH16">
        <v>150</v>
      </c>
      <c r="AI16">
        <v>152</v>
      </c>
      <c r="AJ16">
        <v>149</v>
      </c>
      <c r="AL16" s="1">
        <f>MIN(results_length_random_350_0_8[#This Row])</f>
        <v>142</v>
      </c>
      <c r="AM16" s="1">
        <f>MAX(results_length_random_350_0_8[#This Row])</f>
        <v>165</v>
      </c>
    </row>
    <row r="17" spans="1:39" x14ac:dyDescent="0.25">
      <c r="A17">
        <v>157</v>
      </c>
      <c r="B17">
        <v>156</v>
      </c>
      <c r="C17">
        <v>156</v>
      </c>
      <c r="D17">
        <v>155</v>
      </c>
      <c r="E17">
        <v>161</v>
      </c>
      <c r="F17">
        <v>152</v>
      </c>
      <c r="G17">
        <v>150</v>
      </c>
      <c r="H17">
        <v>155</v>
      </c>
      <c r="I17">
        <v>152</v>
      </c>
      <c r="J17">
        <v>146</v>
      </c>
      <c r="K17">
        <v>152</v>
      </c>
      <c r="L17">
        <v>146</v>
      </c>
      <c r="M17">
        <v>152</v>
      </c>
      <c r="N17">
        <v>153</v>
      </c>
      <c r="O17">
        <v>154</v>
      </c>
      <c r="P17">
        <v>149</v>
      </c>
      <c r="Q17">
        <v>153</v>
      </c>
      <c r="R17">
        <v>150</v>
      </c>
      <c r="S17">
        <v>143</v>
      </c>
      <c r="T17">
        <v>144</v>
      </c>
      <c r="U17">
        <v>148</v>
      </c>
      <c r="V17">
        <v>144</v>
      </c>
      <c r="W17">
        <v>148</v>
      </c>
      <c r="X17">
        <v>140</v>
      </c>
      <c r="Y17">
        <v>160</v>
      </c>
      <c r="Z17">
        <v>159</v>
      </c>
      <c r="AA17">
        <v>160</v>
      </c>
      <c r="AB17">
        <v>156</v>
      </c>
      <c r="AC17">
        <v>160</v>
      </c>
      <c r="AD17">
        <v>153</v>
      </c>
      <c r="AE17">
        <v>146</v>
      </c>
      <c r="AF17">
        <v>150</v>
      </c>
      <c r="AG17">
        <v>148</v>
      </c>
      <c r="AH17">
        <v>147</v>
      </c>
      <c r="AI17">
        <v>147</v>
      </c>
      <c r="AJ17">
        <v>145</v>
      </c>
      <c r="AL17" s="1">
        <f>MIN(results_length_random_350_0_8[#This Row])</f>
        <v>140</v>
      </c>
      <c r="AM17" s="1">
        <f>MAX(results_length_random_350_0_8[#This Row])</f>
        <v>161</v>
      </c>
    </row>
    <row r="18" spans="1:39" x14ac:dyDescent="0.25">
      <c r="A18">
        <v>158</v>
      </c>
      <c r="B18">
        <v>159</v>
      </c>
      <c r="C18">
        <v>154</v>
      </c>
      <c r="D18">
        <v>161</v>
      </c>
      <c r="E18">
        <v>163</v>
      </c>
      <c r="F18">
        <v>155</v>
      </c>
      <c r="G18">
        <v>149</v>
      </c>
      <c r="H18">
        <v>152</v>
      </c>
      <c r="I18">
        <v>153</v>
      </c>
      <c r="J18">
        <v>152</v>
      </c>
      <c r="K18">
        <v>155</v>
      </c>
      <c r="L18">
        <v>146</v>
      </c>
      <c r="M18">
        <v>153</v>
      </c>
      <c r="N18">
        <v>151</v>
      </c>
      <c r="O18">
        <v>152</v>
      </c>
      <c r="P18">
        <v>149</v>
      </c>
      <c r="Q18">
        <v>152</v>
      </c>
      <c r="R18">
        <v>152</v>
      </c>
      <c r="S18">
        <v>148</v>
      </c>
      <c r="T18">
        <v>145</v>
      </c>
      <c r="U18">
        <v>145</v>
      </c>
      <c r="V18">
        <v>142</v>
      </c>
      <c r="W18">
        <v>152</v>
      </c>
      <c r="X18">
        <v>139</v>
      </c>
      <c r="Y18">
        <v>155</v>
      </c>
      <c r="Z18">
        <v>154</v>
      </c>
      <c r="AA18">
        <v>159</v>
      </c>
      <c r="AB18">
        <v>151</v>
      </c>
      <c r="AC18">
        <v>164</v>
      </c>
      <c r="AD18">
        <v>154</v>
      </c>
      <c r="AE18">
        <v>153</v>
      </c>
      <c r="AF18">
        <v>151</v>
      </c>
      <c r="AG18">
        <v>151</v>
      </c>
      <c r="AH18">
        <v>152</v>
      </c>
      <c r="AI18">
        <v>155</v>
      </c>
      <c r="AJ18">
        <v>146</v>
      </c>
      <c r="AL18" s="1">
        <f>MIN(results_length_random_350_0_8[#This Row])</f>
        <v>139</v>
      </c>
      <c r="AM18" s="1">
        <f>MAX(results_length_random_350_0_8[#This Row])</f>
        <v>164</v>
      </c>
    </row>
    <row r="19" spans="1:39" x14ac:dyDescent="0.25">
      <c r="A19">
        <v>146</v>
      </c>
      <c r="B19">
        <v>145</v>
      </c>
      <c r="C19">
        <v>147</v>
      </c>
      <c r="D19">
        <v>145</v>
      </c>
      <c r="E19">
        <v>147</v>
      </c>
      <c r="F19">
        <v>142</v>
      </c>
      <c r="G19">
        <v>140</v>
      </c>
      <c r="H19">
        <v>140</v>
      </c>
      <c r="I19">
        <v>144</v>
      </c>
      <c r="J19">
        <v>138</v>
      </c>
      <c r="K19">
        <v>145</v>
      </c>
      <c r="L19">
        <v>140</v>
      </c>
      <c r="M19">
        <v>146</v>
      </c>
      <c r="N19">
        <v>145</v>
      </c>
      <c r="O19">
        <v>147</v>
      </c>
      <c r="P19">
        <v>144</v>
      </c>
      <c r="Q19">
        <v>145</v>
      </c>
      <c r="R19">
        <v>144</v>
      </c>
      <c r="S19">
        <v>136</v>
      </c>
      <c r="T19">
        <v>134</v>
      </c>
      <c r="U19">
        <v>134</v>
      </c>
      <c r="V19">
        <v>136</v>
      </c>
      <c r="W19">
        <v>137</v>
      </c>
      <c r="X19">
        <v>134</v>
      </c>
      <c r="Y19">
        <v>146</v>
      </c>
      <c r="Z19">
        <v>144</v>
      </c>
      <c r="AA19">
        <v>149</v>
      </c>
      <c r="AB19">
        <v>145</v>
      </c>
      <c r="AC19">
        <v>148</v>
      </c>
      <c r="AD19">
        <v>143</v>
      </c>
      <c r="AE19">
        <v>138</v>
      </c>
      <c r="AF19">
        <v>139</v>
      </c>
      <c r="AG19">
        <v>140</v>
      </c>
      <c r="AH19">
        <v>142</v>
      </c>
      <c r="AI19">
        <v>141</v>
      </c>
      <c r="AJ19">
        <v>138</v>
      </c>
      <c r="AL19" s="1">
        <f>MIN(results_length_random_350_0_8[#This Row])</f>
        <v>134</v>
      </c>
      <c r="AM19" s="1">
        <f>MAX(results_length_random_350_0_8[#This Row])</f>
        <v>149</v>
      </c>
    </row>
    <row r="20" spans="1:39" x14ac:dyDescent="0.25">
      <c r="A20">
        <v>157</v>
      </c>
      <c r="B20">
        <v>159</v>
      </c>
      <c r="C20">
        <v>159</v>
      </c>
      <c r="D20">
        <v>157</v>
      </c>
      <c r="E20">
        <v>160</v>
      </c>
      <c r="F20">
        <v>155</v>
      </c>
      <c r="G20">
        <v>153</v>
      </c>
      <c r="H20">
        <v>153</v>
      </c>
      <c r="I20">
        <v>150</v>
      </c>
      <c r="J20">
        <v>150</v>
      </c>
      <c r="K20">
        <v>151</v>
      </c>
      <c r="L20">
        <v>147</v>
      </c>
      <c r="M20">
        <v>159</v>
      </c>
      <c r="N20">
        <v>160</v>
      </c>
      <c r="O20">
        <v>158</v>
      </c>
      <c r="P20">
        <v>156</v>
      </c>
      <c r="Q20">
        <v>158</v>
      </c>
      <c r="R20">
        <v>157</v>
      </c>
      <c r="S20">
        <v>146</v>
      </c>
      <c r="T20">
        <v>154</v>
      </c>
      <c r="U20">
        <v>149</v>
      </c>
      <c r="V20">
        <v>146</v>
      </c>
      <c r="W20">
        <v>153</v>
      </c>
      <c r="X20">
        <v>141</v>
      </c>
      <c r="Y20">
        <v>157</v>
      </c>
      <c r="Z20">
        <v>160</v>
      </c>
      <c r="AA20">
        <v>162</v>
      </c>
      <c r="AB20">
        <v>157</v>
      </c>
      <c r="AC20">
        <v>161</v>
      </c>
      <c r="AD20">
        <v>151</v>
      </c>
      <c r="AE20">
        <v>151</v>
      </c>
      <c r="AF20">
        <v>149</v>
      </c>
      <c r="AG20">
        <v>151</v>
      </c>
      <c r="AH20">
        <v>148</v>
      </c>
      <c r="AI20">
        <v>152</v>
      </c>
      <c r="AJ20">
        <v>149</v>
      </c>
      <c r="AL20" s="1">
        <f>MIN(results_length_random_350_0_8[#This Row])</f>
        <v>141</v>
      </c>
      <c r="AM20" s="1">
        <f>MAX(results_length_random_350_0_8[#This Row])</f>
        <v>162</v>
      </c>
    </row>
    <row r="21" spans="1:39" x14ac:dyDescent="0.25">
      <c r="A21">
        <v>158</v>
      </c>
      <c r="B21">
        <v>159</v>
      </c>
      <c r="C21">
        <v>161</v>
      </c>
      <c r="D21">
        <v>159</v>
      </c>
      <c r="E21">
        <v>163</v>
      </c>
      <c r="F21">
        <v>156</v>
      </c>
      <c r="G21">
        <v>154</v>
      </c>
      <c r="H21">
        <v>152</v>
      </c>
      <c r="I21">
        <v>154</v>
      </c>
      <c r="J21">
        <v>148</v>
      </c>
      <c r="K21">
        <v>153</v>
      </c>
      <c r="L21">
        <v>146</v>
      </c>
      <c r="M21">
        <v>153</v>
      </c>
      <c r="N21">
        <v>152</v>
      </c>
      <c r="O21">
        <v>153</v>
      </c>
      <c r="P21">
        <v>148</v>
      </c>
      <c r="Q21">
        <v>153</v>
      </c>
      <c r="R21">
        <v>152</v>
      </c>
      <c r="S21">
        <v>142</v>
      </c>
      <c r="T21">
        <v>147</v>
      </c>
      <c r="U21">
        <v>142</v>
      </c>
      <c r="V21">
        <v>143</v>
      </c>
      <c r="W21">
        <v>152</v>
      </c>
      <c r="X21">
        <v>138</v>
      </c>
      <c r="Y21">
        <v>160</v>
      </c>
      <c r="Z21">
        <v>157</v>
      </c>
      <c r="AA21">
        <v>160</v>
      </c>
      <c r="AB21">
        <v>154</v>
      </c>
      <c r="AC21">
        <v>158</v>
      </c>
      <c r="AD21">
        <v>154</v>
      </c>
      <c r="AE21">
        <v>149</v>
      </c>
      <c r="AF21">
        <v>148</v>
      </c>
      <c r="AG21">
        <v>149</v>
      </c>
      <c r="AH21">
        <v>147</v>
      </c>
      <c r="AI21">
        <v>152</v>
      </c>
      <c r="AJ21">
        <v>143</v>
      </c>
      <c r="AL21" s="1">
        <f>MIN(results_length_random_350_0_8[#This Row])</f>
        <v>138</v>
      </c>
      <c r="AM21" s="1">
        <f>MAX(results_length_random_350_0_8[#This Row])</f>
        <v>163</v>
      </c>
    </row>
    <row r="23" spans="1:39" x14ac:dyDescent="0.25">
      <c r="A23">
        <f>AVERAGE(results_length_random_350_0_8[s - s])</f>
        <v>148.75</v>
      </c>
      <c r="B23">
        <f>AVERAGE(results_length_random_350_0_8[s - r])</f>
        <v>150.15</v>
      </c>
      <c r="C23">
        <f>AVERAGE(results_length_random_350_0_8[s - i])</f>
        <v>149.30000000000001</v>
      </c>
      <c r="D23">
        <f>AVERAGE(results_length_random_350_0_8[s - ri])</f>
        <v>149.65</v>
      </c>
      <c r="E23">
        <f>AVERAGE(results_length_random_350_0_8[s - o])</f>
        <v>152.5</v>
      </c>
      <c r="F23">
        <f>AVERAGE(results_length_random_350_0_8[s - ro])</f>
        <v>146.69999999999999</v>
      </c>
      <c r="G23">
        <f>AVERAGE(results_length_random_350_0_8[r - s])</f>
        <v>143.4</v>
      </c>
      <c r="H23">
        <f>AVERAGE(results_length_random_350_0_8[r - r])</f>
        <v>144</v>
      </c>
      <c r="I23">
        <f>AVERAGE(results_length_random_350_0_8[r - i])</f>
        <v>146</v>
      </c>
      <c r="J23">
        <f>AVERAGE(results_length_random_350_0_8[r - ri])</f>
        <v>140.80000000000001</v>
      </c>
      <c r="K23">
        <f>AVERAGE(results_length_random_350_0_8[r - o])</f>
        <v>145.9</v>
      </c>
      <c r="L23">
        <f>AVERAGE(results_length_random_350_0_8[r - ro])</f>
        <v>140.15</v>
      </c>
      <c r="M23">
        <f>AVERAGE(results_length_random_350_0_8[i - s])</f>
        <v>147.69999999999999</v>
      </c>
      <c r="N23">
        <f>AVERAGE(results_length_random_350_0_8[i - r])</f>
        <v>147.6</v>
      </c>
      <c r="O23">
        <f>AVERAGE(results_length_random_350_0_8[i - i])</f>
        <v>148.15</v>
      </c>
      <c r="P23">
        <f>AVERAGE(results_length_random_350_0_8[i - ri])</f>
        <v>145.94999999999999</v>
      </c>
      <c r="Q23">
        <f>AVERAGE(results_length_random_350_0_8[i - o])</f>
        <v>148</v>
      </c>
      <c r="R23">
        <f>AVERAGE(results_length_random_350_0_8[i - ro])</f>
        <v>146</v>
      </c>
      <c r="S23">
        <f>AVERAGE(results_length_random_350_0_8[ri - s])</f>
        <v>137.65</v>
      </c>
      <c r="T23">
        <f>AVERAGE(results_length_random_350_0_8[ri - r])</f>
        <v>138.19999999999999</v>
      </c>
      <c r="U23">
        <f>AVERAGE(results_length_random_350_0_8[ri - i])</f>
        <v>138.6</v>
      </c>
      <c r="V23">
        <f>AVERAGE(results_length_random_350_0_8[ri - ri])</f>
        <v>137.25</v>
      </c>
      <c r="W23">
        <f>AVERAGE(results_length_random_350_0_8[ri - o])</f>
        <v>144.30000000000001</v>
      </c>
      <c r="X23">
        <f>AVERAGE(results_length_random_350_0_8[ri - ro])</f>
        <v>133.44999999999999</v>
      </c>
      <c r="Y23">
        <f>AVERAGE(results_length_random_350_0_8[o - s])</f>
        <v>149.1</v>
      </c>
      <c r="Z23">
        <f>AVERAGE(results_length_random_350_0_8[o - r])</f>
        <v>150.6</v>
      </c>
      <c r="AA23">
        <f>AVERAGE(results_length_random_350_0_8[o - i])</f>
        <v>152.80000000000001</v>
      </c>
      <c r="AB23">
        <f>AVERAGE(results_length_random_350_0_8[o - ri])</f>
        <v>147.35</v>
      </c>
      <c r="AC23">
        <f>AVERAGE(results_length_random_350_0_8[o - o])</f>
        <v>153.25</v>
      </c>
      <c r="AD23">
        <f>AVERAGE(results_length_random_350_0_8[o - ro])</f>
        <v>146.5</v>
      </c>
      <c r="AE23">
        <f>AVERAGE(results_length_random_350_0_8[ro - s])</f>
        <v>140.94999999999999</v>
      </c>
      <c r="AF23">
        <f>AVERAGE(results_length_random_350_0_8[ro - r])</f>
        <v>141.55000000000001</v>
      </c>
      <c r="AG23">
        <f>AVERAGE(results_length_random_350_0_8[ro - i])</f>
        <v>141.55000000000001</v>
      </c>
      <c r="AH23">
        <f>AVERAGE(results_length_random_350_0_8[ro - ri])</f>
        <v>139.94999999999999</v>
      </c>
      <c r="AI23">
        <f>AVERAGE(results_length_random_350_0_8[ro - o])</f>
        <v>143.55000000000001</v>
      </c>
      <c r="AJ23">
        <f>AVERAGE(results_length_random_350_0_8[ro - ro])</f>
        <v>139.1</v>
      </c>
      <c r="AK23" s="3" t="s">
        <v>38</v>
      </c>
      <c r="AL23" s="5">
        <f>MIN(A23:AJ23)</f>
        <v>133.44999999999999</v>
      </c>
      <c r="AM23" s="5">
        <f>MAX(A23:AJ23)</f>
        <v>153.25</v>
      </c>
    </row>
    <row r="25" spans="1:39" x14ac:dyDescent="0.25">
      <c r="A25">
        <f>IF(A2=MAX($A$2:$AJ$2),1,0)</f>
        <v>0</v>
      </c>
      <c r="B25">
        <f t="shared" ref="B25:AJ25" si="0">IF(B2=MAX($A$2:$AJ$2),1,0)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 t="shared" si="0"/>
        <v>1</v>
      </c>
      <c r="AD25">
        <f t="shared" si="0"/>
        <v>0</v>
      </c>
      <c r="AE25">
        <f t="shared" si="0"/>
        <v>0</v>
      </c>
      <c r="AF25">
        <f t="shared" si="0"/>
        <v>0</v>
      </c>
      <c r="AG25">
        <f t="shared" si="0"/>
        <v>0</v>
      </c>
      <c r="AH25">
        <f t="shared" si="0"/>
        <v>0</v>
      </c>
      <c r="AI25">
        <f t="shared" si="0"/>
        <v>0</v>
      </c>
      <c r="AJ25">
        <f t="shared" si="0"/>
        <v>0</v>
      </c>
    </row>
    <row r="26" spans="1:39" x14ac:dyDescent="0.25">
      <c r="A26">
        <f>IF(A3=MAX($A$3:$AJ$3),1,0)</f>
        <v>0</v>
      </c>
      <c r="B26">
        <f t="shared" ref="B26:AJ26" si="1">IF(B3=MAX($A$3:$AJ$3),1,0)</f>
        <v>0</v>
      </c>
      <c r="C26">
        <f t="shared" si="1"/>
        <v>0</v>
      </c>
      <c r="D26">
        <f t="shared" si="1"/>
        <v>0</v>
      </c>
      <c r="E26">
        <f t="shared" si="1"/>
        <v>1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1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  <c r="AJ26">
        <f t="shared" si="1"/>
        <v>0</v>
      </c>
    </row>
    <row r="27" spans="1:39" x14ac:dyDescent="0.25">
      <c r="A27">
        <f>IF(A4=MAX($A$4:$AJ$4),1,0)</f>
        <v>0</v>
      </c>
      <c r="B27">
        <f t="shared" ref="B27:AJ27" si="2">IF(B4=MAX($A$4:$AJ$4),1,0)</f>
        <v>0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>IF(L4=MAX($A$4:$AJ$4),1,0)</f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0</v>
      </c>
      <c r="AA27">
        <f t="shared" si="2"/>
        <v>0</v>
      </c>
      <c r="AB27">
        <f t="shared" si="2"/>
        <v>0</v>
      </c>
      <c r="AC27">
        <f t="shared" si="2"/>
        <v>1</v>
      </c>
      <c r="AD27">
        <f t="shared" si="2"/>
        <v>0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si="2"/>
        <v>0</v>
      </c>
    </row>
    <row r="28" spans="1:39" x14ac:dyDescent="0.25">
      <c r="A28">
        <f>IF(A5=MAX($A$5:$AJ$5),1,0)</f>
        <v>0</v>
      </c>
      <c r="B28">
        <f t="shared" ref="B28:AJ28" si="3">IF(B5=MAX($A$5:$AJ$5),1,0)</f>
        <v>1</v>
      </c>
      <c r="C28">
        <f t="shared" si="3"/>
        <v>0</v>
      </c>
      <c r="D28">
        <f t="shared" si="3"/>
        <v>1</v>
      </c>
      <c r="E28">
        <f t="shared" si="3"/>
        <v>1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1</v>
      </c>
      <c r="N28">
        <f t="shared" si="3"/>
        <v>1</v>
      </c>
      <c r="O28">
        <f t="shared" si="3"/>
        <v>1</v>
      </c>
      <c r="P28">
        <f t="shared" si="3"/>
        <v>0</v>
      </c>
      <c r="Q28">
        <f t="shared" si="3"/>
        <v>0</v>
      </c>
      <c r="R28">
        <f t="shared" si="3"/>
        <v>1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1</v>
      </c>
      <c r="AB28">
        <f t="shared" si="3"/>
        <v>0</v>
      </c>
      <c r="AC28">
        <f t="shared" si="3"/>
        <v>1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0</v>
      </c>
      <c r="AI28">
        <f t="shared" si="3"/>
        <v>0</v>
      </c>
      <c r="AJ28">
        <f t="shared" si="3"/>
        <v>0</v>
      </c>
    </row>
    <row r="29" spans="1:39" x14ac:dyDescent="0.25">
      <c r="A29">
        <f>IF(A6=MAX($A$6:$AJ$6),1,0)</f>
        <v>0</v>
      </c>
      <c r="B29">
        <f t="shared" ref="B29:AJ29" si="4">IF(B6=MAX($A$6:$AJ$6),1,0)</f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1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4"/>
        <v>0</v>
      </c>
      <c r="AE29">
        <f t="shared" si="4"/>
        <v>0</v>
      </c>
      <c r="AF29">
        <f t="shared" si="4"/>
        <v>0</v>
      </c>
      <c r="AG29">
        <f t="shared" si="4"/>
        <v>0</v>
      </c>
      <c r="AH29">
        <f t="shared" si="4"/>
        <v>0</v>
      </c>
      <c r="AI29">
        <f t="shared" si="4"/>
        <v>0</v>
      </c>
      <c r="AJ29">
        <f t="shared" si="4"/>
        <v>0</v>
      </c>
    </row>
    <row r="30" spans="1:39" x14ac:dyDescent="0.25">
      <c r="A30">
        <f>IF(A7=MAX($A$7:$AJ$7),1,0)</f>
        <v>0</v>
      </c>
      <c r="B30">
        <f t="shared" ref="B30:AJ30" si="5">IF(B7=MAX($A$7:$AJ$7),1,0)</f>
        <v>0</v>
      </c>
      <c r="C30">
        <f t="shared" si="5"/>
        <v>0</v>
      </c>
      <c r="D30">
        <f t="shared" si="5"/>
        <v>0</v>
      </c>
      <c r="E30">
        <f t="shared" si="5"/>
        <v>1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1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</row>
    <row r="31" spans="1:39" x14ac:dyDescent="0.25">
      <c r="A31">
        <f>IF(A8=MAX($A$8:$AJ$8),1,0)</f>
        <v>0</v>
      </c>
      <c r="B31">
        <f t="shared" ref="B31:AJ31" si="6">IF(B8=MAX($A$8:$AJ$8),1,0)</f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1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</row>
    <row r="32" spans="1:39" x14ac:dyDescent="0.25">
      <c r="A32">
        <f>IF(A9=MAX($A$9:$AJ$9),1,0)</f>
        <v>0</v>
      </c>
      <c r="B32">
        <f t="shared" ref="B32:AJ32" si="7">IF(B9=MAX($A$9:$AJ$9),1,0)</f>
        <v>0</v>
      </c>
      <c r="C32">
        <f t="shared" si="7"/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1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</row>
    <row r="33" spans="1:36" x14ac:dyDescent="0.25">
      <c r="A33">
        <f>IF(A10=MAX($A$10:$AJ$10),1,0)</f>
        <v>0</v>
      </c>
      <c r="B33">
        <f t="shared" ref="B33:AJ33" si="8">IF(B10=MAX($A$10:$AJ$10),1,0)</f>
        <v>0</v>
      </c>
      <c r="C33">
        <f t="shared" si="8"/>
        <v>0</v>
      </c>
      <c r="D33">
        <f t="shared" si="8"/>
        <v>0</v>
      </c>
      <c r="E33">
        <f t="shared" si="8"/>
        <v>1</v>
      </c>
      <c r="F33">
        <f t="shared" si="8"/>
        <v>0</v>
      </c>
      <c r="G33">
        <f t="shared" si="8"/>
        <v>0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0</v>
      </c>
      <c r="AH33">
        <f t="shared" si="8"/>
        <v>0</v>
      </c>
      <c r="AI33">
        <f t="shared" si="8"/>
        <v>0</v>
      </c>
      <c r="AJ33">
        <f t="shared" si="8"/>
        <v>0</v>
      </c>
    </row>
    <row r="34" spans="1:36" x14ac:dyDescent="0.25">
      <c r="A34">
        <f>IF(A11=MAX($A$11:$AJ$11),1,0)</f>
        <v>0</v>
      </c>
      <c r="B34">
        <f t="shared" ref="B34:AJ34" si="9">IF(B11=MAX($A$11:$AJ$11),1,0)</f>
        <v>0</v>
      </c>
      <c r="C34">
        <f t="shared" si="9"/>
        <v>0</v>
      </c>
      <c r="D34">
        <f t="shared" si="9"/>
        <v>0</v>
      </c>
      <c r="E34">
        <f t="shared" si="9"/>
        <v>0</v>
      </c>
      <c r="F34">
        <f t="shared" si="9"/>
        <v>0</v>
      </c>
      <c r="G34">
        <f t="shared" si="9"/>
        <v>0</v>
      </c>
      <c r="H34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9"/>
        <v>0</v>
      </c>
      <c r="T34">
        <f t="shared" si="9"/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1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</row>
    <row r="35" spans="1:36" x14ac:dyDescent="0.25">
      <c r="A35">
        <f>IF(A12=MAX($A$12:$AJ$12),1,0)</f>
        <v>0</v>
      </c>
      <c r="B35">
        <f t="shared" ref="B35:AJ35" si="10">IF(B12=MAX($A$12:$AJ$12),1,0)</f>
        <v>0</v>
      </c>
      <c r="C35">
        <f t="shared" si="10"/>
        <v>0</v>
      </c>
      <c r="D35">
        <f t="shared" si="10"/>
        <v>0</v>
      </c>
      <c r="E35">
        <f t="shared" si="10"/>
        <v>1</v>
      </c>
      <c r="F35">
        <f t="shared" si="10"/>
        <v>0</v>
      </c>
      <c r="G35">
        <f t="shared" si="10"/>
        <v>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0"/>
        <v>0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1</v>
      </c>
      <c r="AB35">
        <f t="shared" si="10"/>
        <v>0</v>
      </c>
      <c r="AC35">
        <f t="shared" si="10"/>
        <v>1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</row>
    <row r="36" spans="1:36" x14ac:dyDescent="0.25">
      <c r="A36">
        <f>IF(A13=MAX($A$13:$AJ$13),1,0)</f>
        <v>0</v>
      </c>
      <c r="B36">
        <f t="shared" ref="B36:AJ36" si="11">IF(B13=MAX($A$13:$AJ$13),1,0)</f>
        <v>0</v>
      </c>
      <c r="C36">
        <f t="shared" si="11"/>
        <v>0</v>
      </c>
      <c r="D36">
        <f t="shared" si="11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1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>
        <f t="shared" si="11"/>
        <v>0</v>
      </c>
    </row>
    <row r="37" spans="1:36" x14ac:dyDescent="0.25">
      <c r="A37">
        <f>IF(A14=MAX($A$14:$AJ$14),1,0)</f>
        <v>0</v>
      </c>
      <c r="B37">
        <f t="shared" ref="B37:AJ37" si="12">IF(B14=MAX($A$14:$AJ$14),1,0)</f>
        <v>0</v>
      </c>
      <c r="C37">
        <f t="shared" si="12"/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0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0</v>
      </c>
      <c r="T37">
        <f t="shared" si="12"/>
        <v>0</v>
      </c>
      <c r="U37">
        <f t="shared" si="12"/>
        <v>0</v>
      </c>
      <c r="V37">
        <f t="shared" si="12"/>
        <v>0</v>
      </c>
      <c r="W37">
        <f t="shared" si="12"/>
        <v>0</v>
      </c>
      <c r="X37">
        <f t="shared" si="12"/>
        <v>0</v>
      </c>
      <c r="Y37">
        <f t="shared" si="12"/>
        <v>0</v>
      </c>
      <c r="Z37">
        <f t="shared" si="12"/>
        <v>0</v>
      </c>
      <c r="AA37">
        <f t="shared" si="12"/>
        <v>0</v>
      </c>
      <c r="AB37">
        <f t="shared" si="12"/>
        <v>0</v>
      </c>
      <c r="AC37">
        <f t="shared" si="12"/>
        <v>1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</row>
    <row r="38" spans="1:36" x14ac:dyDescent="0.25">
      <c r="A38">
        <f>IF(A15=MAX($A$15:$AJ$15),1,0)</f>
        <v>0</v>
      </c>
      <c r="B38">
        <f t="shared" ref="B38:AJ38" si="13">IF(B15=MAX($A$15:$AJ$15),1,0)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  <c r="H38">
        <f t="shared" si="13"/>
        <v>0</v>
      </c>
      <c r="I38">
        <f t="shared" si="13"/>
        <v>0</v>
      </c>
      <c r="J38">
        <f t="shared" si="13"/>
        <v>0</v>
      </c>
      <c r="K38">
        <f t="shared" si="13"/>
        <v>0</v>
      </c>
      <c r="L38">
        <f t="shared" si="13"/>
        <v>0</v>
      </c>
      <c r="M38">
        <f t="shared" si="13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1</v>
      </c>
      <c r="AA38">
        <f t="shared" si="13"/>
        <v>0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</row>
    <row r="39" spans="1:36" x14ac:dyDescent="0.25">
      <c r="A39">
        <f>IF(A16=MAX($A$16:$AJ$16),1,0)</f>
        <v>0</v>
      </c>
      <c r="B39">
        <f t="shared" ref="B39:AJ39" si="14">IF(B16=MAX($A$16:$AJ$16),1,0)</f>
        <v>0</v>
      </c>
      <c r="C39">
        <f t="shared" si="14"/>
        <v>0</v>
      </c>
      <c r="D39">
        <f t="shared" si="14"/>
        <v>0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1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</row>
    <row r="40" spans="1:36" x14ac:dyDescent="0.25">
      <c r="A40">
        <f>IF(A17=MAX($A$17:$AJ$17),1,0)</f>
        <v>0</v>
      </c>
      <c r="B40">
        <f t="shared" ref="B40:AJ40" si="15">IF(B17=MAX($A$17:$AJ$17),1,0)</f>
        <v>0</v>
      </c>
      <c r="C40">
        <f t="shared" si="15"/>
        <v>0</v>
      </c>
      <c r="D40">
        <f t="shared" si="15"/>
        <v>0</v>
      </c>
      <c r="E40">
        <f t="shared" si="15"/>
        <v>1</v>
      </c>
      <c r="F40">
        <f t="shared" si="15"/>
        <v>0</v>
      </c>
      <c r="G40">
        <f t="shared" si="15"/>
        <v>0</v>
      </c>
      <c r="H40">
        <f t="shared" si="15"/>
        <v>0</v>
      </c>
      <c r="I40">
        <f t="shared" si="15"/>
        <v>0</v>
      </c>
      <c r="J40">
        <f t="shared" si="15"/>
        <v>0</v>
      </c>
      <c r="K40">
        <f t="shared" si="15"/>
        <v>0</v>
      </c>
      <c r="L40">
        <f t="shared" si="15"/>
        <v>0</v>
      </c>
      <c r="M40">
        <f t="shared" si="15"/>
        <v>0</v>
      </c>
      <c r="N40">
        <f t="shared" si="15"/>
        <v>0</v>
      </c>
      <c r="O40">
        <f t="shared" si="15"/>
        <v>0</v>
      </c>
      <c r="P40">
        <f t="shared" si="15"/>
        <v>0</v>
      </c>
      <c r="Q40">
        <f t="shared" si="15"/>
        <v>0</v>
      </c>
      <c r="R40">
        <f t="shared" si="15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</row>
    <row r="41" spans="1:36" x14ac:dyDescent="0.25">
      <c r="A41">
        <f>IF(A18=MAX($A$18:$AJ$18),1,0)</f>
        <v>0</v>
      </c>
      <c r="B41">
        <f t="shared" ref="B41:AJ41" si="16">IF(B18=MAX($A$18:$AJ$18),1,0)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1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</row>
    <row r="42" spans="1:36" x14ac:dyDescent="0.25">
      <c r="A42">
        <f>IF(A19=MAX($A$19:$AJ$19),1,0)</f>
        <v>0</v>
      </c>
      <c r="B42">
        <f t="shared" ref="B42:AJ42" si="17">IF(B19=MAX($A$19:$AJ$19),1,0)</f>
        <v>0</v>
      </c>
      <c r="C42">
        <f t="shared" si="17"/>
        <v>0</v>
      </c>
      <c r="D42">
        <f t="shared" si="17"/>
        <v>0</v>
      </c>
      <c r="E42">
        <f t="shared" si="17"/>
        <v>0</v>
      </c>
      <c r="F42">
        <f t="shared" si="17"/>
        <v>0</v>
      </c>
      <c r="G42">
        <f t="shared" si="17"/>
        <v>0</v>
      </c>
      <c r="H42">
        <f t="shared" si="17"/>
        <v>0</v>
      </c>
      <c r="I42">
        <f t="shared" si="17"/>
        <v>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N42">
        <f t="shared" si="17"/>
        <v>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0</v>
      </c>
      <c r="T42">
        <f t="shared" si="17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1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1:36" x14ac:dyDescent="0.25">
      <c r="A43">
        <f>IF(A20=MAX($A$20:$AJ$20),1,0)</f>
        <v>0</v>
      </c>
      <c r="B43">
        <f t="shared" ref="B43:AJ43" si="18">IF(B20=MAX($A$20:$AJ$20),1,0)</f>
        <v>0</v>
      </c>
      <c r="C43">
        <f t="shared" si="18"/>
        <v>0</v>
      </c>
      <c r="D43">
        <f t="shared" si="18"/>
        <v>0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8"/>
        <v>0</v>
      </c>
      <c r="V43">
        <f t="shared" si="18"/>
        <v>0</v>
      </c>
      <c r="W43">
        <f t="shared" si="18"/>
        <v>0</v>
      </c>
      <c r="X43">
        <f t="shared" si="18"/>
        <v>0</v>
      </c>
      <c r="Y43">
        <f t="shared" si="18"/>
        <v>0</v>
      </c>
      <c r="Z43">
        <f t="shared" si="18"/>
        <v>0</v>
      </c>
      <c r="AA43">
        <f t="shared" si="18"/>
        <v>1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0</v>
      </c>
      <c r="AF43">
        <f t="shared" si="18"/>
        <v>0</v>
      </c>
      <c r="AG43">
        <f t="shared" si="18"/>
        <v>0</v>
      </c>
      <c r="AH43">
        <f t="shared" si="18"/>
        <v>0</v>
      </c>
      <c r="AI43">
        <f t="shared" si="18"/>
        <v>0</v>
      </c>
      <c r="AJ43">
        <f t="shared" si="18"/>
        <v>0</v>
      </c>
    </row>
    <row r="44" spans="1:36" x14ac:dyDescent="0.25">
      <c r="A44">
        <f>IF(A21=MAX($A$21:$AJ$21),1,0)</f>
        <v>0</v>
      </c>
      <c r="B44">
        <f t="shared" ref="B44:AJ44" si="19">IF(B21=MAX($A$21:$AJ$21),1,0)</f>
        <v>0</v>
      </c>
      <c r="C44">
        <f t="shared" si="19"/>
        <v>0</v>
      </c>
      <c r="D44">
        <f t="shared" si="19"/>
        <v>0</v>
      </c>
      <c r="E44">
        <f t="shared" si="19"/>
        <v>1</v>
      </c>
      <c r="F44">
        <f t="shared" si="19"/>
        <v>0</v>
      </c>
      <c r="G44">
        <f t="shared" si="19"/>
        <v>0</v>
      </c>
      <c r="H44">
        <f t="shared" si="19"/>
        <v>0</v>
      </c>
      <c r="I44">
        <f t="shared" si="19"/>
        <v>0</v>
      </c>
      <c r="J44">
        <f t="shared" si="19"/>
        <v>0</v>
      </c>
      <c r="K44">
        <f t="shared" si="19"/>
        <v>0</v>
      </c>
      <c r="L44">
        <f t="shared" si="19"/>
        <v>0</v>
      </c>
      <c r="M44">
        <f t="shared" si="19"/>
        <v>0</v>
      </c>
      <c r="N44">
        <f t="shared" si="19"/>
        <v>0</v>
      </c>
      <c r="O44">
        <f t="shared" si="19"/>
        <v>0</v>
      </c>
      <c r="P44">
        <f t="shared" si="19"/>
        <v>0</v>
      </c>
      <c r="Q44">
        <f t="shared" si="19"/>
        <v>0</v>
      </c>
      <c r="R44">
        <f t="shared" si="19"/>
        <v>0</v>
      </c>
      <c r="S44">
        <f t="shared" si="19"/>
        <v>0</v>
      </c>
      <c r="T44">
        <f t="shared" si="19"/>
        <v>0</v>
      </c>
      <c r="U44">
        <f t="shared" si="19"/>
        <v>0</v>
      </c>
      <c r="V44">
        <f t="shared" si="19"/>
        <v>0</v>
      </c>
      <c r="W44">
        <f t="shared" si="19"/>
        <v>0</v>
      </c>
      <c r="X44">
        <f t="shared" si="19"/>
        <v>0</v>
      </c>
      <c r="Y44">
        <f t="shared" si="19"/>
        <v>0</v>
      </c>
      <c r="Z44">
        <f t="shared" si="19"/>
        <v>0</v>
      </c>
      <c r="AA44">
        <f t="shared" si="19"/>
        <v>0</v>
      </c>
      <c r="AB44">
        <f t="shared" si="19"/>
        <v>0</v>
      </c>
      <c r="AC44">
        <f t="shared" si="19"/>
        <v>0</v>
      </c>
      <c r="AD44">
        <f t="shared" si="19"/>
        <v>0</v>
      </c>
      <c r="AE44">
        <f t="shared" si="19"/>
        <v>0</v>
      </c>
      <c r="AF44">
        <f t="shared" si="19"/>
        <v>0</v>
      </c>
      <c r="AG44">
        <f t="shared" si="19"/>
        <v>0</v>
      </c>
      <c r="AH44">
        <f t="shared" si="19"/>
        <v>0</v>
      </c>
      <c r="AI44">
        <f t="shared" si="19"/>
        <v>0</v>
      </c>
      <c r="AJ44">
        <f t="shared" si="19"/>
        <v>0</v>
      </c>
    </row>
    <row r="46" spans="1:36" x14ac:dyDescent="0.25">
      <c r="A46" s="2">
        <f>SUM(A25:A44)</f>
        <v>0</v>
      </c>
      <c r="B46" s="2">
        <f t="shared" ref="B46:AJ46" si="20">SUM(B25:B44)</f>
        <v>1</v>
      </c>
      <c r="C46" s="2">
        <f t="shared" si="20"/>
        <v>0</v>
      </c>
      <c r="D46" s="2">
        <f t="shared" si="20"/>
        <v>1</v>
      </c>
      <c r="E46" s="2">
        <f t="shared" si="20"/>
        <v>7</v>
      </c>
      <c r="F46" s="2">
        <f t="shared" si="20"/>
        <v>0</v>
      </c>
      <c r="G46" s="2">
        <f t="shared" si="20"/>
        <v>0</v>
      </c>
      <c r="H46" s="2">
        <f t="shared" si="20"/>
        <v>0</v>
      </c>
      <c r="I46" s="2">
        <f t="shared" si="20"/>
        <v>0</v>
      </c>
      <c r="J46" s="2">
        <f t="shared" si="20"/>
        <v>0</v>
      </c>
      <c r="K46" s="2">
        <f t="shared" si="20"/>
        <v>0</v>
      </c>
      <c r="L46" s="2">
        <f t="shared" si="20"/>
        <v>0</v>
      </c>
      <c r="M46" s="2">
        <f t="shared" si="20"/>
        <v>1</v>
      </c>
      <c r="N46" s="2">
        <f t="shared" si="20"/>
        <v>1</v>
      </c>
      <c r="O46" s="2">
        <f t="shared" si="20"/>
        <v>1</v>
      </c>
      <c r="P46" s="2">
        <f t="shared" si="20"/>
        <v>0</v>
      </c>
      <c r="Q46" s="2">
        <f t="shared" si="20"/>
        <v>0</v>
      </c>
      <c r="R46" s="2">
        <f t="shared" si="20"/>
        <v>1</v>
      </c>
      <c r="S46" s="2">
        <f t="shared" si="20"/>
        <v>0</v>
      </c>
      <c r="T46" s="2">
        <f t="shared" si="20"/>
        <v>0</v>
      </c>
      <c r="U46" s="2">
        <f t="shared" si="20"/>
        <v>0</v>
      </c>
      <c r="V46" s="2">
        <f t="shared" si="20"/>
        <v>0</v>
      </c>
      <c r="W46" s="2">
        <f t="shared" si="20"/>
        <v>0</v>
      </c>
      <c r="X46" s="2">
        <f t="shared" si="20"/>
        <v>0</v>
      </c>
      <c r="Y46" s="2">
        <f t="shared" si="20"/>
        <v>0</v>
      </c>
      <c r="Z46" s="2">
        <f t="shared" si="20"/>
        <v>2</v>
      </c>
      <c r="AA46" s="2">
        <f t="shared" si="20"/>
        <v>8</v>
      </c>
      <c r="AB46" s="2">
        <f t="shared" si="20"/>
        <v>0</v>
      </c>
      <c r="AC46" s="2">
        <f t="shared" si="20"/>
        <v>9</v>
      </c>
      <c r="AD46" s="2">
        <f t="shared" si="20"/>
        <v>0</v>
      </c>
      <c r="AE46" s="2">
        <f t="shared" si="20"/>
        <v>0</v>
      </c>
      <c r="AF46" s="2">
        <f t="shared" si="20"/>
        <v>0</v>
      </c>
      <c r="AG46" s="2">
        <f t="shared" si="20"/>
        <v>0</v>
      </c>
      <c r="AH46" s="2">
        <f t="shared" si="20"/>
        <v>0</v>
      </c>
      <c r="AI46" s="2">
        <f t="shared" si="20"/>
        <v>0</v>
      </c>
      <c r="AJ46" s="2">
        <f t="shared" si="20"/>
        <v>0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J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J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J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AJ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J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J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AJ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AJ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AJ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A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J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J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A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m W V r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C Z Z W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V r U Z g W e y 7 9 A Q A A u R U A A B M A H A B G b 3 J t d W x h c y 9 T Z W N 0 a W 9 u M S 5 t I K I Y A C i g F A A A A A A A A A A A A A A A A A A A A A A A A A A A A O 3 U Q W v b M B Q H 8 H s g 3 0 G 4 l w R c k 6 Z p K C s + Z E n G N s b S J e 6 p H k a x X 9 N X Z C k 8 K Y G 0 9 L t P w Y X u o A e 7 D E q w L 5 a e J f H z M / 5 b K B 0 a L V b N / e K m 2 + l 2 7 K M k q M R Z R G B 3 y t l C g d 6 4 x 4 K k r k x d X F 4 N i o E Y R i I V C l y 3 I / y 1 I N y A 9 p W p 3 S c z U + 5 q 0 K 7 3 B R U k U 6 O d n 9 h e N P 2 U 3 1 k g m z + p k k y + 0 D A j 3 I M 4 F 3 f a 3 8 l i J S t R g f g h x R L N k 8 y n k + X t P J u I 2 V x k y 8 n n y f d F b h 1 J B x s E W 0 h a o 5 / R o a j 2 D w i q y t / A 5 w 0 4 Z / 3 8 k 2 K Q D J P S 7 q N + f D 8 D h T U 6 o D S 6 i W I x N W p X a 5 t e j m M x 1 6 W p U G / S i + H V M B a / d s b B y h 0 U p O / D 5 K f R 8 L s f N x 0 6 i / w e u Y Z n W R k r t m R q s 0 c / P L Y x k 2 u / / P Z Y c / A V Z O V 7 0 W t a G o v 7 t / p E q V U p l S S b O t r 9 f X C G W y N K W a / R n / 1 + X u b f y j 4 Y q h t 4 d t i C 7 b G M + O U l s v 5 T + J H 4 p t 1 4 l B w 3 v M a i K V O 4 j M x q p m 6 Y 5 Y E 6 h S 0 U t l D Y Q o y F w h Z i L B i 2 Y N i C Y Q s y F g x b k O s L g y F G Q w y H O A 8 x I O J E J g w y Y Y 8 J c w y j M W G M 4 b r D Y I j R E M M h z k M M i E K i 1 3 6 3 g z r 8 m / 5 7 0 o 5 O N m l H b d K 2 S d s m b Z u 0 H y R p x y e b t O M 2 a d u k b Z O 2 T d o P k r T X J 5 u 0 1 2 3 S t k n b J m 2 b t P 8 3 a f 8 A U E s B A i 0 A F A A C A A g A m W V r U f J L 9 s i m A A A A + A A A A B I A A A A A A A A A A A A A A A A A A A A A A E N v b m Z p Z y 9 Q Y W N r Y W d l L n h t b F B L A Q I t A B Q A A g A I A J l l a 1 E P y u m r p A A A A O k A A A A T A A A A A A A A A A A A A A A A A P I A A A B b Q 2 9 u d G V u d F 9 U e X B l c 1 0 u e G 1 s U E s B A i 0 A F A A C A A g A m W V r U Z g W e y 7 9 A Q A A u R U A A B M A A A A A A A A A A A A A A A A A 4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3 4 A A A A A A A A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1 9 s Z W 5 n d G h f c m F u Z G 9 t X z M 1 M F 8 w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b G V u Z 3 R o X 3 J h b m R v b V 8 z N T B f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3 O j Q y O j I w L j Y 4 O T Y 0 O D B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V u Z 3 R o X 3 J h b m R v b V 8 z N T B f M C A y L 1 R p c G 8 g Y 2 F t Y m l h Z G 8 u e 3 M g L S B z L D B 9 J n F 1 b 3 Q 7 L C Z x d W 9 0 O 1 N l Y 3 R p b 2 4 x L 3 J l c 3 V s d H N f b G V u Z 3 R o X 3 J h b m R v b V 8 z N T B f M C A y L 1 R p c G 8 g Y 2 F t Y m l h Z G 8 u e 3 M g L S B y L D F 9 J n F 1 b 3 Q 7 L C Z x d W 9 0 O 1 N l Y 3 R p b 2 4 x L 3 J l c 3 V s d H N f b G V u Z 3 R o X 3 J h b m R v b V 8 z N T B f M C A y L 1 R p c G 8 g Y 2 F t Y m l h Z G 8 u e 3 M g L S B p L D J 9 J n F 1 b 3 Q 7 L C Z x d W 9 0 O 1 N l Y 3 R p b 2 4 x L 3 J l c 3 V s d H N f b G V u Z 3 R o X 3 J h b m R v b V 8 z N T B f M C A y L 1 R p c G 8 g Y 2 F t Y m l h Z G 8 u e 3 M g L S B y a S w z f S Z x d W 9 0 O y w m c X V v d D t T Z W N 0 a W 9 u M S 9 y Z X N 1 b H R z X 2 x l b m d 0 a F 9 y Y W 5 k b 2 1 f M z U w X z A g M i 9 U a X B v I G N h b W J p Y W R v L n t z I C 0 g b y w 0 f S Z x d W 9 0 O y w m c X V v d D t T Z W N 0 a W 9 u M S 9 y Z X N 1 b H R z X 2 x l b m d 0 a F 9 y Y W 5 k b 2 1 f M z U w X z A g M i 9 U a X B v I G N h b W J p Y W R v L n t z I C 0 g c m 8 s N X 0 m c X V v d D s s J n F 1 b 3 Q 7 U 2 V j d G l v b j E v c m V z d W x 0 c 1 9 s Z W 5 n d G h f c m F u Z G 9 t X z M 1 M F 8 w I D I v V G l w b y B j Y W 1 i a W F k b y 5 7 c i A t I H M s N n 0 m c X V v d D s s J n F 1 b 3 Q 7 U 2 V j d G l v b j E v c m V z d W x 0 c 1 9 s Z W 5 n d G h f c m F u Z G 9 t X z M 1 M F 8 w I D I v V G l w b y B j Y W 1 i a W F k b y 5 7 c i A t I H I s N 3 0 m c X V v d D s s J n F 1 b 3 Q 7 U 2 V j d G l v b j E v c m V z d W x 0 c 1 9 s Z W 5 n d G h f c m F u Z G 9 t X z M 1 M F 8 w I D I v V G l w b y B j Y W 1 i a W F k b y 5 7 c i A t I G k s O H 0 m c X V v d D s s J n F 1 b 3 Q 7 U 2 V j d G l v b j E v c m V z d W x 0 c 1 9 s Z W 5 n d G h f c m F u Z G 9 t X z M 1 M F 8 w I D I v V G l w b y B j Y W 1 i a W F k b y 5 7 c i A t I H J p L D l 9 J n F 1 b 3 Q 7 L C Z x d W 9 0 O 1 N l Y 3 R p b 2 4 x L 3 J l c 3 V s d H N f b G V u Z 3 R o X 3 J h b m R v b V 8 z N T B f M C A y L 1 R p c G 8 g Y 2 F t Y m l h Z G 8 u e 3 I g L S B v L D E w f S Z x d W 9 0 O y w m c X V v d D t T Z W N 0 a W 9 u M S 9 y Z X N 1 b H R z X 2 x l b m d 0 a F 9 y Y W 5 k b 2 1 f M z U w X z A g M i 9 U a X B v I G N h b W J p Y W R v L n t y I C 0 g c m 8 s M T F 9 J n F 1 b 3 Q 7 L C Z x d W 9 0 O 1 N l Y 3 R p b 2 4 x L 3 J l c 3 V s d H N f b G V u Z 3 R o X 3 J h b m R v b V 8 z N T B f M C A y L 1 R p c G 8 g Y 2 F t Y m l h Z G 8 u e 2 k g L S B z L D E y f S Z x d W 9 0 O y w m c X V v d D t T Z W N 0 a W 9 u M S 9 y Z X N 1 b H R z X 2 x l b m d 0 a F 9 y Y W 5 k b 2 1 f M z U w X z A g M i 9 U a X B v I G N h b W J p Y W R v L n t p I C 0 g c i w x M 3 0 m c X V v d D s s J n F 1 b 3 Q 7 U 2 V j d G l v b j E v c m V z d W x 0 c 1 9 s Z W 5 n d G h f c m F u Z G 9 t X z M 1 M F 8 w I D I v V G l w b y B j Y W 1 i a W F k b y 5 7 a S A t I G k s M T R 9 J n F 1 b 3 Q 7 L C Z x d W 9 0 O 1 N l Y 3 R p b 2 4 x L 3 J l c 3 V s d H N f b G V u Z 3 R o X 3 J h b m R v b V 8 z N T B f M C A y L 1 R p c G 8 g Y 2 F t Y m l h Z G 8 u e 2 k g L S B y a S w x N X 0 m c X V v d D s s J n F 1 b 3 Q 7 U 2 V j d G l v b j E v c m V z d W x 0 c 1 9 s Z W 5 n d G h f c m F u Z G 9 t X z M 1 M F 8 w I D I v V G l w b y B j Y W 1 i a W F k b y 5 7 a S A t I G 8 s M T Z 9 J n F 1 b 3 Q 7 L C Z x d W 9 0 O 1 N l Y 3 R p b 2 4 x L 3 J l c 3 V s d H N f b G V u Z 3 R o X 3 J h b m R v b V 8 z N T B f M C A y L 1 R p c G 8 g Y 2 F t Y m l h Z G 8 u e 2 k g L S B y b y w x N 3 0 m c X V v d D s s J n F 1 b 3 Q 7 U 2 V j d G l v b j E v c m V z d W x 0 c 1 9 s Z W 5 n d G h f c m F u Z G 9 t X z M 1 M F 8 w I D I v V G l w b y B j Y W 1 i a W F k b y 5 7 c m k g L S B z L D E 4 f S Z x d W 9 0 O y w m c X V v d D t T Z W N 0 a W 9 u M S 9 y Z X N 1 b H R z X 2 x l b m d 0 a F 9 y Y W 5 k b 2 1 f M z U w X z A g M i 9 U a X B v I G N h b W J p Y W R v L n t y a S A t I H I s M T l 9 J n F 1 b 3 Q 7 L C Z x d W 9 0 O 1 N l Y 3 R p b 2 4 x L 3 J l c 3 V s d H N f b G V u Z 3 R o X 3 J h b m R v b V 8 z N T B f M C A y L 1 R p c G 8 g Y 2 F t Y m l h Z G 8 u e 3 J p I C 0 g a S w y M H 0 m c X V v d D s s J n F 1 b 3 Q 7 U 2 V j d G l v b j E v c m V z d W x 0 c 1 9 s Z W 5 n d G h f c m F u Z G 9 t X z M 1 M F 8 w I D I v V G l w b y B j Y W 1 i a W F k b y 5 7 c m k g L S B y a S w y M X 0 m c X V v d D s s J n F 1 b 3 Q 7 U 2 V j d G l v b j E v c m V z d W x 0 c 1 9 s Z W 5 n d G h f c m F u Z G 9 t X z M 1 M F 8 w I D I v V G l w b y B j Y W 1 i a W F k b y 5 7 c m k g L S B v L D I y f S Z x d W 9 0 O y w m c X V v d D t T Z W N 0 a W 9 u M S 9 y Z X N 1 b H R z X 2 x l b m d 0 a F 9 y Y W 5 k b 2 1 f M z U w X z A g M i 9 U a X B v I G N h b W J p Y W R v L n t y a S A t I H J v L D I z f S Z x d W 9 0 O y w m c X V v d D t T Z W N 0 a W 9 u M S 9 y Z X N 1 b H R z X 2 x l b m d 0 a F 9 y Y W 5 k b 2 1 f M z U w X z A g M i 9 U a X B v I G N h b W J p Y W R v L n t v I C 0 g c y w y N H 0 m c X V v d D s s J n F 1 b 3 Q 7 U 2 V j d G l v b j E v c m V z d W x 0 c 1 9 s Z W 5 n d G h f c m F u Z G 9 t X z M 1 M F 8 w I D I v V G l w b y B j Y W 1 i a W F k b y 5 7 b y A t I H I s M j V 9 J n F 1 b 3 Q 7 L C Z x d W 9 0 O 1 N l Y 3 R p b 2 4 x L 3 J l c 3 V s d H N f b G V u Z 3 R o X 3 J h b m R v b V 8 z N T B f M C A y L 1 R p c G 8 g Y 2 F t Y m l h Z G 8 u e 2 8 g L S B p L D I 2 f S Z x d W 9 0 O y w m c X V v d D t T Z W N 0 a W 9 u M S 9 y Z X N 1 b H R z X 2 x l b m d 0 a F 9 y Y W 5 k b 2 1 f M z U w X z A g M i 9 U a X B v I G N h b W J p Y W R v L n t v I C 0 g c m k s M j d 9 J n F 1 b 3 Q 7 L C Z x d W 9 0 O 1 N l Y 3 R p b 2 4 x L 3 J l c 3 V s d H N f b G V u Z 3 R o X 3 J h b m R v b V 8 z N T B f M C A y L 1 R p c G 8 g Y 2 F t Y m l h Z G 8 u e 2 8 g L S B v L D I 4 f S Z x d W 9 0 O y w m c X V v d D t T Z W N 0 a W 9 u M S 9 y Z X N 1 b H R z X 2 x l b m d 0 a F 9 y Y W 5 k b 2 1 f M z U w X z A g M i 9 U a X B v I G N h b W J p Y W R v L n t v I C 0 g c m 8 s M j l 9 J n F 1 b 3 Q 7 L C Z x d W 9 0 O 1 N l Y 3 R p b 2 4 x L 3 J l c 3 V s d H N f b G V u Z 3 R o X 3 J h b m R v b V 8 z N T B f M C A y L 1 R p c G 8 g Y 2 F t Y m l h Z G 8 u e 3 J v I C 0 g c y w z M H 0 m c X V v d D s s J n F 1 b 3 Q 7 U 2 V j d G l v b j E v c m V z d W x 0 c 1 9 s Z W 5 n d G h f c m F u Z G 9 t X z M 1 M F 8 w I D I v V G l w b y B j Y W 1 i a W F k b y 5 7 c m 8 g L S B y L D M x f S Z x d W 9 0 O y w m c X V v d D t T Z W N 0 a W 9 u M S 9 y Z X N 1 b H R z X 2 x l b m d 0 a F 9 y Y W 5 k b 2 1 f M z U w X z A g M i 9 U a X B v I G N h b W J p Y W R v L n t y b y A t I G k s M z J 9 J n F 1 b 3 Q 7 L C Z x d W 9 0 O 1 N l Y 3 R p b 2 4 x L 3 J l c 3 V s d H N f b G V u Z 3 R o X 3 J h b m R v b V 8 z N T B f M C A y L 1 R p c G 8 g Y 2 F t Y m l h Z G 8 u e 3 J v I C 0 g c m k s M z N 9 J n F 1 b 3 Q 7 L C Z x d W 9 0 O 1 N l Y 3 R p b 2 4 x L 3 J l c 3 V s d H N f b G V u Z 3 R o X 3 J h b m R v b V 8 z N T B f M C A y L 1 R p c G 8 g Y 2 F t Y m l h Z G 8 u e 3 J v I C 0 g b y w z N H 0 m c X V v d D s s J n F 1 b 3 Q 7 U 2 V j d G l v b j E v c m V z d W x 0 c 1 9 s Z W 5 n d G h f c m F u Z G 9 t X z M 1 M F 8 w I D I v V G l w b y B j Y W 1 i a W F k b y 5 7 c m 8 g L S B y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J l c 3 V s d H N f b G V u Z 3 R o X 3 J h b m R v b V 8 z N T B f M C A y L 1 R p c G 8 g Y 2 F t Y m l h Z G 8 u e 3 M g L S B z L D B 9 J n F 1 b 3 Q 7 L C Z x d W 9 0 O 1 N l Y 3 R p b 2 4 x L 3 J l c 3 V s d H N f b G V u Z 3 R o X 3 J h b m R v b V 8 z N T B f M C A y L 1 R p c G 8 g Y 2 F t Y m l h Z G 8 u e 3 M g L S B y L D F 9 J n F 1 b 3 Q 7 L C Z x d W 9 0 O 1 N l Y 3 R p b 2 4 x L 3 J l c 3 V s d H N f b G V u Z 3 R o X 3 J h b m R v b V 8 z N T B f M C A y L 1 R p c G 8 g Y 2 F t Y m l h Z G 8 u e 3 M g L S B p L D J 9 J n F 1 b 3 Q 7 L C Z x d W 9 0 O 1 N l Y 3 R p b 2 4 x L 3 J l c 3 V s d H N f b G V u Z 3 R o X 3 J h b m R v b V 8 z N T B f M C A y L 1 R p c G 8 g Y 2 F t Y m l h Z G 8 u e 3 M g L S B y a S w z f S Z x d W 9 0 O y w m c X V v d D t T Z W N 0 a W 9 u M S 9 y Z X N 1 b H R z X 2 x l b m d 0 a F 9 y Y W 5 k b 2 1 f M z U w X z A g M i 9 U a X B v I G N h b W J p Y W R v L n t z I C 0 g b y w 0 f S Z x d W 9 0 O y w m c X V v d D t T Z W N 0 a W 9 u M S 9 y Z X N 1 b H R z X 2 x l b m d 0 a F 9 y Y W 5 k b 2 1 f M z U w X z A g M i 9 U a X B v I G N h b W J p Y W R v L n t z I C 0 g c m 8 s N X 0 m c X V v d D s s J n F 1 b 3 Q 7 U 2 V j d G l v b j E v c m V z d W x 0 c 1 9 s Z W 5 n d G h f c m F u Z G 9 t X z M 1 M F 8 w I D I v V G l w b y B j Y W 1 i a W F k b y 5 7 c i A t I H M s N n 0 m c X V v d D s s J n F 1 b 3 Q 7 U 2 V j d G l v b j E v c m V z d W x 0 c 1 9 s Z W 5 n d G h f c m F u Z G 9 t X z M 1 M F 8 w I D I v V G l w b y B j Y W 1 i a W F k b y 5 7 c i A t I H I s N 3 0 m c X V v d D s s J n F 1 b 3 Q 7 U 2 V j d G l v b j E v c m V z d W x 0 c 1 9 s Z W 5 n d G h f c m F u Z G 9 t X z M 1 M F 8 w I D I v V G l w b y B j Y W 1 i a W F k b y 5 7 c i A t I G k s O H 0 m c X V v d D s s J n F 1 b 3 Q 7 U 2 V j d G l v b j E v c m V z d W x 0 c 1 9 s Z W 5 n d G h f c m F u Z G 9 t X z M 1 M F 8 w I D I v V G l w b y B j Y W 1 i a W F k b y 5 7 c i A t I H J p L D l 9 J n F 1 b 3 Q 7 L C Z x d W 9 0 O 1 N l Y 3 R p b 2 4 x L 3 J l c 3 V s d H N f b G V u Z 3 R o X 3 J h b m R v b V 8 z N T B f M C A y L 1 R p c G 8 g Y 2 F t Y m l h Z G 8 u e 3 I g L S B v L D E w f S Z x d W 9 0 O y w m c X V v d D t T Z W N 0 a W 9 u M S 9 y Z X N 1 b H R z X 2 x l b m d 0 a F 9 y Y W 5 k b 2 1 f M z U w X z A g M i 9 U a X B v I G N h b W J p Y W R v L n t y I C 0 g c m 8 s M T F 9 J n F 1 b 3 Q 7 L C Z x d W 9 0 O 1 N l Y 3 R p b 2 4 x L 3 J l c 3 V s d H N f b G V u Z 3 R o X 3 J h b m R v b V 8 z N T B f M C A y L 1 R p c G 8 g Y 2 F t Y m l h Z G 8 u e 2 k g L S B z L D E y f S Z x d W 9 0 O y w m c X V v d D t T Z W N 0 a W 9 u M S 9 y Z X N 1 b H R z X 2 x l b m d 0 a F 9 y Y W 5 k b 2 1 f M z U w X z A g M i 9 U a X B v I G N h b W J p Y W R v L n t p I C 0 g c i w x M 3 0 m c X V v d D s s J n F 1 b 3 Q 7 U 2 V j d G l v b j E v c m V z d W x 0 c 1 9 s Z W 5 n d G h f c m F u Z G 9 t X z M 1 M F 8 w I D I v V G l w b y B j Y W 1 i a W F k b y 5 7 a S A t I G k s M T R 9 J n F 1 b 3 Q 7 L C Z x d W 9 0 O 1 N l Y 3 R p b 2 4 x L 3 J l c 3 V s d H N f b G V u Z 3 R o X 3 J h b m R v b V 8 z N T B f M C A y L 1 R p c G 8 g Y 2 F t Y m l h Z G 8 u e 2 k g L S B y a S w x N X 0 m c X V v d D s s J n F 1 b 3 Q 7 U 2 V j d G l v b j E v c m V z d W x 0 c 1 9 s Z W 5 n d G h f c m F u Z G 9 t X z M 1 M F 8 w I D I v V G l w b y B j Y W 1 i a W F k b y 5 7 a S A t I G 8 s M T Z 9 J n F 1 b 3 Q 7 L C Z x d W 9 0 O 1 N l Y 3 R p b 2 4 x L 3 J l c 3 V s d H N f b G V u Z 3 R o X 3 J h b m R v b V 8 z N T B f M C A y L 1 R p c G 8 g Y 2 F t Y m l h Z G 8 u e 2 k g L S B y b y w x N 3 0 m c X V v d D s s J n F 1 b 3 Q 7 U 2 V j d G l v b j E v c m V z d W x 0 c 1 9 s Z W 5 n d G h f c m F u Z G 9 t X z M 1 M F 8 w I D I v V G l w b y B j Y W 1 i a W F k b y 5 7 c m k g L S B z L D E 4 f S Z x d W 9 0 O y w m c X V v d D t T Z W N 0 a W 9 u M S 9 y Z X N 1 b H R z X 2 x l b m d 0 a F 9 y Y W 5 k b 2 1 f M z U w X z A g M i 9 U a X B v I G N h b W J p Y W R v L n t y a S A t I H I s M T l 9 J n F 1 b 3 Q 7 L C Z x d W 9 0 O 1 N l Y 3 R p b 2 4 x L 3 J l c 3 V s d H N f b G V u Z 3 R o X 3 J h b m R v b V 8 z N T B f M C A y L 1 R p c G 8 g Y 2 F t Y m l h Z G 8 u e 3 J p I C 0 g a S w y M H 0 m c X V v d D s s J n F 1 b 3 Q 7 U 2 V j d G l v b j E v c m V z d W x 0 c 1 9 s Z W 5 n d G h f c m F u Z G 9 t X z M 1 M F 8 w I D I v V G l w b y B j Y W 1 i a W F k b y 5 7 c m k g L S B y a S w y M X 0 m c X V v d D s s J n F 1 b 3 Q 7 U 2 V j d G l v b j E v c m V z d W x 0 c 1 9 s Z W 5 n d G h f c m F u Z G 9 t X z M 1 M F 8 w I D I v V G l w b y B j Y W 1 i a W F k b y 5 7 c m k g L S B v L D I y f S Z x d W 9 0 O y w m c X V v d D t T Z W N 0 a W 9 u M S 9 y Z X N 1 b H R z X 2 x l b m d 0 a F 9 y Y W 5 k b 2 1 f M z U w X z A g M i 9 U a X B v I G N h b W J p Y W R v L n t y a S A t I H J v L D I z f S Z x d W 9 0 O y w m c X V v d D t T Z W N 0 a W 9 u M S 9 y Z X N 1 b H R z X 2 x l b m d 0 a F 9 y Y W 5 k b 2 1 f M z U w X z A g M i 9 U a X B v I G N h b W J p Y W R v L n t v I C 0 g c y w y N H 0 m c X V v d D s s J n F 1 b 3 Q 7 U 2 V j d G l v b j E v c m V z d W x 0 c 1 9 s Z W 5 n d G h f c m F u Z G 9 t X z M 1 M F 8 w I D I v V G l w b y B j Y W 1 i a W F k b y 5 7 b y A t I H I s M j V 9 J n F 1 b 3 Q 7 L C Z x d W 9 0 O 1 N l Y 3 R p b 2 4 x L 3 J l c 3 V s d H N f b G V u Z 3 R o X 3 J h b m R v b V 8 z N T B f M C A y L 1 R p c G 8 g Y 2 F t Y m l h Z G 8 u e 2 8 g L S B p L D I 2 f S Z x d W 9 0 O y w m c X V v d D t T Z W N 0 a W 9 u M S 9 y Z X N 1 b H R z X 2 x l b m d 0 a F 9 y Y W 5 k b 2 1 f M z U w X z A g M i 9 U a X B v I G N h b W J p Y W R v L n t v I C 0 g c m k s M j d 9 J n F 1 b 3 Q 7 L C Z x d W 9 0 O 1 N l Y 3 R p b 2 4 x L 3 J l c 3 V s d H N f b G V u Z 3 R o X 3 J h b m R v b V 8 z N T B f M C A y L 1 R p c G 8 g Y 2 F t Y m l h Z G 8 u e 2 8 g L S B v L D I 4 f S Z x d W 9 0 O y w m c X V v d D t T Z W N 0 a W 9 u M S 9 y Z X N 1 b H R z X 2 x l b m d 0 a F 9 y Y W 5 k b 2 1 f M z U w X z A g M i 9 U a X B v I G N h b W J p Y W R v L n t v I C 0 g c m 8 s M j l 9 J n F 1 b 3 Q 7 L C Z x d W 9 0 O 1 N l Y 3 R p b 2 4 x L 3 J l c 3 V s d H N f b G V u Z 3 R o X 3 J h b m R v b V 8 z N T B f M C A y L 1 R p c G 8 g Y 2 F t Y m l h Z G 8 u e 3 J v I C 0 g c y w z M H 0 m c X V v d D s s J n F 1 b 3 Q 7 U 2 V j d G l v b j E v c m V z d W x 0 c 1 9 s Z W 5 n d G h f c m F u Z G 9 t X z M 1 M F 8 w I D I v V G l w b y B j Y W 1 i a W F k b y 5 7 c m 8 g L S B y L D M x f S Z x d W 9 0 O y w m c X V v d D t T Z W N 0 a W 9 u M S 9 y Z X N 1 b H R z X 2 x l b m d 0 a F 9 y Y W 5 k b 2 1 f M z U w X z A g M i 9 U a X B v I G N h b W J p Y W R v L n t y b y A t I G k s M z J 9 J n F 1 b 3 Q 7 L C Z x d W 9 0 O 1 N l Y 3 R p b 2 4 x L 3 J l c 3 V s d H N f b G V u Z 3 R o X 3 J h b m R v b V 8 z N T B f M C A y L 1 R p c G 8 g Y 2 F t Y m l h Z G 8 u e 3 J v I C 0 g c m k s M z N 9 J n F 1 b 3 Q 7 L C Z x d W 9 0 O 1 N l Y 3 R p b 2 4 x L 3 J l c 3 V s d H N f b G V u Z 3 R o X 3 J h b m R v b V 8 z N T B f M C A y L 1 R p c G 8 g Y 2 F t Y m l h Z G 8 u e 3 J v I C 0 g b y w z N H 0 m c X V v d D s s J n F 1 b 3 Q 7 U 2 V j d G l v b j E v c m V z d W x 0 c 1 9 s Z W 5 n d G h f c m F u Z G 9 t X z M 1 M F 8 w I D I v V G l w b y B j Y W 1 i a W F k b y 5 7 c m 8 g L S B y b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V u Z 3 R o X 3 J h b m R v b V 8 z N T B f M C U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M 1 M F 8 w J T I w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z U w X z A l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z N T B f M C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x l b m d 0 a F 9 y Y W 5 k b 2 1 f M z U w X z B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V Q x N z o 0 M j o 1 M C 4 0 M z A 1 O D g w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z I C 0 g c y Z x d W 9 0 O y w m c X V v d D t z I C 0 g c i Z x d W 9 0 O y w m c X V v d D t z I C 0 g a S Z x d W 9 0 O y w m c X V v d D t z I C 0 g c m k m c X V v d D s s J n F 1 b 3 Q 7 c y A t I G 8 m c X V v d D s s J n F 1 b 3 Q 7 c y A t I H J v J n F 1 b 3 Q 7 L C Z x d W 9 0 O 3 I g L S B z J n F 1 b 3 Q 7 L C Z x d W 9 0 O 3 I g L S B y J n F 1 b 3 Q 7 L C Z x d W 9 0 O 3 I g L S B p J n F 1 b 3 Q 7 L C Z x d W 9 0 O 3 I g L S B y a S Z x d W 9 0 O y w m c X V v d D t y I C 0 g b y Z x d W 9 0 O y w m c X V v d D t y I C 0 g c m 8 m c X V v d D s s J n F 1 b 3 Q 7 a S A t I H M m c X V v d D s s J n F 1 b 3 Q 7 a S A t I H I m c X V v d D s s J n F 1 b 3 Q 7 a S A t I G k m c X V v d D s s J n F 1 b 3 Q 7 a S A t I H J p J n F 1 b 3 Q 7 L C Z x d W 9 0 O 2 k g L S B v J n F 1 b 3 Q 7 L C Z x d W 9 0 O 2 k g L S B y b y Z x d W 9 0 O y w m c X V v d D t y a S A t I H M m c X V v d D s s J n F 1 b 3 Q 7 c m k g L S B y J n F 1 b 3 Q 7 L C Z x d W 9 0 O 3 J p I C 0 g a S Z x d W 9 0 O y w m c X V v d D t y a S A t I H J p J n F 1 b 3 Q 7 L C Z x d W 9 0 O 3 J p I C 0 g b y Z x d W 9 0 O y w m c X V v d D t y a S A t I H J v J n F 1 b 3 Q 7 L C Z x d W 9 0 O 2 8 g L S B z J n F 1 b 3 Q 7 L C Z x d W 9 0 O 2 8 g L S B y J n F 1 b 3 Q 7 L C Z x d W 9 0 O 2 8 g L S B p J n F 1 b 3 Q 7 L C Z x d W 9 0 O 2 8 g L S B y a S Z x d W 9 0 O y w m c X V v d D t v I C 0 g b y Z x d W 9 0 O y w m c X V v d D t v I C 0 g c m 8 m c X V v d D s s J n F 1 b 3 Q 7 c m 8 g L S B z J n F 1 b 3 Q 7 L C Z x d W 9 0 O 3 J v I C 0 g c i Z x d W 9 0 O y w m c X V v d D t y b y A t I G k m c X V v d D s s J n F 1 b 3 Q 7 c m 8 g L S B y a S Z x d W 9 0 O y w m c X V v d D t y b y A t I G 8 m c X V v d D s s J n F 1 b 3 Q 7 c m 8 g L S B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x l b m d 0 a F 9 y Y W 5 k b 2 1 f M z U w X z A g N C 9 U a X B v I G N h b W J p Y W R v L n t z I C 0 g c y w w f S Z x d W 9 0 O y w m c X V v d D t T Z W N 0 a W 9 u M S 9 y Z X N 1 b H R z X 2 x l b m d 0 a F 9 y Y W 5 k b 2 1 f M z U w X z A g N C 9 U a X B v I G N h b W J p Y W R v L n t z I C 0 g c i w x f S Z x d W 9 0 O y w m c X V v d D t T Z W N 0 a W 9 u M S 9 y Z X N 1 b H R z X 2 x l b m d 0 a F 9 y Y W 5 k b 2 1 f M z U w X z A g N C 9 U a X B v I G N h b W J p Y W R v L n t z I C 0 g a S w y f S Z x d W 9 0 O y w m c X V v d D t T Z W N 0 a W 9 u M S 9 y Z X N 1 b H R z X 2 x l b m d 0 a F 9 y Y W 5 k b 2 1 f M z U w X z A g N C 9 U a X B v I G N h b W J p Y W R v L n t z I C 0 g c m k s M 3 0 m c X V v d D s s J n F 1 b 3 Q 7 U 2 V j d G l v b j E v c m V z d W x 0 c 1 9 s Z W 5 n d G h f c m F u Z G 9 t X z M 1 M F 8 w I D Q v V G l w b y B j Y W 1 i a W F k b y 5 7 c y A t I G 8 s N H 0 m c X V v d D s s J n F 1 b 3 Q 7 U 2 V j d G l v b j E v c m V z d W x 0 c 1 9 s Z W 5 n d G h f c m F u Z G 9 t X z M 1 M F 8 w I D Q v V G l w b y B j Y W 1 i a W F k b y 5 7 c y A t I H J v L D V 9 J n F 1 b 3 Q 7 L C Z x d W 9 0 O 1 N l Y 3 R p b 2 4 x L 3 J l c 3 V s d H N f b G V u Z 3 R o X 3 J h b m R v b V 8 z N T B f M C A 0 L 1 R p c G 8 g Y 2 F t Y m l h Z G 8 u e 3 I g L S B z L D Z 9 J n F 1 b 3 Q 7 L C Z x d W 9 0 O 1 N l Y 3 R p b 2 4 x L 3 J l c 3 V s d H N f b G V u Z 3 R o X 3 J h b m R v b V 8 z N T B f M C A 0 L 1 R p c G 8 g Y 2 F t Y m l h Z G 8 u e 3 I g L S B y L D d 9 J n F 1 b 3 Q 7 L C Z x d W 9 0 O 1 N l Y 3 R p b 2 4 x L 3 J l c 3 V s d H N f b G V u Z 3 R o X 3 J h b m R v b V 8 z N T B f M C A 0 L 1 R p c G 8 g Y 2 F t Y m l h Z G 8 u e 3 I g L S B p L D h 9 J n F 1 b 3 Q 7 L C Z x d W 9 0 O 1 N l Y 3 R p b 2 4 x L 3 J l c 3 V s d H N f b G V u Z 3 R o X 3 J h b m R v b V 8 z N T B f M C A 0 L 1 R p c G 8 g Y 2 F t Y m l h Z G 8 u e 3 I g L S B y a S w 5 f S Z x d W 9 0 O y w m c X V v d D t T Z W N 0 a W 9 u M S 9 y Z X N 1 b H R z X 2 x l b m d 0 a F 9 y Y W 5 k b 2 1 f M z U w X z A g N C 9 U a X B v I G N h b W J p Y W R v L n t y I C 0 g b y w x M H 0 m c X V v d D s s J n F 1 b 3 Q 7 U 2 V j d G l v b j E v c m V z d W x 0 c 1 9 s Z W 5 n d G h f c m F u Z G 9 t X z M 1 M F 8 w I D Q v V G l w b y B j Y W 1 i a W F k b y 5 7 c i A t I H J v L D E x f S Z x d W 9 0 O y w m c X V v d D t T Z W N 0 a W 9 u M S 9 y Z X N 1 b H R z X 2 x l b m d 0 a F 9 y Y W 5 k b 2 1 f M z U w X z A g N C 9 U a X B v I G N h b W J p Y W R v L n t p I C 0 g c y w x M n 0 m c X V v d D s s J n F 1 b 3 Q 7 U 2 V j d G l v b j E v c m V z d W x 0 c 1 9 s Z W 5 n d G h f c m F u Z G 9 t X z M 1 M F 8 w I D Q v V G l w b y B j Y W 1 i a W F k b y 5 7 a S A t I H I s M T N 9 J n F 1 b 3 Q 7 L C Z x d W 9 0 O 1 N l Y 3 R p b 2 4 x L 3 J l c 3 V s d H N f b G V u Z 3 R o X 3 J h b m R v b V 8 z N T B f M C A 0 L 1 R p c G 8 g Y 2 F t Y m l h Z G 8 u e 2 k g L S B p L D E 0 f S Z x d W 9 0 O y w m c X V v d D t T Z W N 0 a W 9 u M S 9 y Z X N 1 b H R z X 2 x l b m d 0 a F 9 y Y W 5 k b 2 1 f M z U w X z A g N C 9 U a X B v I G N h b W J p Y W R v L n t p I C 0 g c m k s M T V 9 J n F 1 b 3 Q 7 L C Z x d W 9 0 O 1 N l Y 3 R p b 2 4 x L 3 J l c 3 V s d H N f b G V u Z 3 R o X 3 J h b m R v b V 8 z N T B f M C A 0 L 1 R p c G 8 g Y 2 F t Y m l h Z G 8 u e 2 k g L S B v L D E 2 f S Z x d W 9 0 O y w m c X V v d D t T Z W N 0 a W 9 u M S 9 y Z X N 1 b H R z X 2 x l b m d 0 a F 9 y Y W 5 k b 2 1 f M z U w X z A g N C 9 U a X B v I G N h b W J p Y W R v L n t p I C 0 g c m 8 s M T d 9 J n F 1 b 3 Q 7 L C Z x d W 9 0 O 1 N l Y 3 R p b 2 4 x L 3 J l c 3 V s d H N f b G V u Z 3 R o X 3 J h b m R v b V 8 z N T B f M C A 0 L 1 R p c G 8 g Y 2 F t Y m l h Z G 8 u e 3 J p I C 0 g c y w x O H 0 m c X V v d D s s J n F 1 b 3 Q 7 U 2 V j d G l v b j E v c m V z d W x 0 c 1 9 s Z W 5 n d G h f c m F u Z G 9 t X z M 1 M F 8 w I D Q v V G l w b y B j Y W 1 i a W F k b y 5 7 c m k g L S B y L D E 5 f S Z x d W 9 0 O y w m c X V v d D t T Z W N 0 a W 9 u M S 9 y Z X N 1 b H R z X 2 x l b m d 0 a F 9 y Y W 5 k b 2 1 f M z U w X z A g N C 9 U a X B v I G N h b W J p Y W R v L n t y a S A t I G k s M j B 9 J n F 1 b 3 Q 7 L C Z x d W 9 0 O 1 N l Y 3 R p b 2 4 x L 3 J l c 3 V s d H N f b G V u Z 3 R o X 3 J h b m R v b V 8 z N T B f M C A 0 L 1 R p c G 8 g Y 2 F t Y m l h Z G 8 u e 3 J p I C 0 g c m k s M j F 9 J n F 1 b 3 Q 7 L C Z x d W 9 0 O 1 N l Y 3 R p b 2 4 x L 3 J l c 3 V s d H N f b G V u Z 3 R o X 3 J h b m R v b V 8 z N T B f M C A 0 L 1 R p c G 8 g Y 2 F t Y m l h Z G 8 u e 3 J p I C 0 g b y w y M n 0 m c X V v d D s s J n F 1 b 3 Q 7 U 2 V j d G l v b j E v c m V z d W x 0 c 1 9 s Z W 5 n d G h f c m F u Z G 9 t X z M 1 M F 8 w I D Q v V G l w b y B j Y W 1 i a W F k b y 5 7 c m k g L S B y b y w y M 3 0 m c X V v d D s s J n F 1 b 3 Q 7 U 2 V j d G l v b j E v c m V z d W x 0 c 1 9 s Z W 5 n d G h f c m F u Z G 9 t X z M 1 M F 8 w I D Q v V G l w b y B j Y W 1 i a W F k b y 5 7 b y A t I H M s M j R 9 J n F 1 b 3 Q 7 L C Z x d W 9 0 O 1 N l Y 3 R p b 2 4 x L 3 J l c 3 V s d H N f b G V u Z 3 R o X 3 J h b m R v b V 8 z N T B f M C A 0 L 1 R p c G 8 g Y 2 F t Y m l h Z G 8 u e 2 8 g L S B y L D I 1 f S Z x d W 9 0 O y w m c X V v d D t T Z W N 0 a W 9 u M S 9 y Z X N 1 b H R z X 2 x l b m d 0 a F 9 y Y W 5 k b 2 1 f M z U w X z A g N C 9 U a X B v I G N h b W J p Y W R v L n t v I C 0 g a S w y N n 0 m c X V v d D s s J n F 1 b 3 Q 7 U 2 V j d G l v b j E v c m V z d W x 0 c 1 9 s Z W 5 n d G h f c m F u Z G 9 t X z M 1 M F 8 w I D Q v V G l w b y B j Y W 1 i a W F k b y 5 7 b y A t I H J p L D I 3 f S Z x d W 9 0 O y w m c X V v d D t T Z W N 0 a W 9 u M S 9 y Z X N 1 b H R z X 2 x l b m d 0 a F 9 y Y W 5 k b 2 1 f M z U w X z A g N C 9 U a X B v I G N h b W J p Y W R v L n t v I C 0 g b y w y O H 0 m c X V v d D s s J n F 1 b 3 Q 7 U 2 V j d G l v b j E v c m V z d W x 0 c 1 9 s Z W 5 n d G h f c m F u Z G 9 t X z M 1 M F 8 w I D Q v V G l w b y B j Y W 1 i a W F k b y 5 7 b y A t I H J v L D I 5 f S Z x d W 9 0 O y w m c X V v d D t T Z W N 0 a W 9 u M S 9 y Z X N 1 b H R z X 2 x l b m d 0 a F 9 y Y W 5 k b 2 1 f M z U w X z A g N C 9 U a X B v I G N h b W J p Y W R v L n t y b y A t I H M s M z B 9 J n F 1 b 3 Q 7 L C Z x d W 9 0 O 1 N l Y 3 R p b 2 4 x L 3 J l c 3 V s d H N f b G V u Z 3 R o X 3 J h b m R v b V 8 z N T B f M C A 0 L 1 R p c G 8 g Y 2 F t Y m l h Z G 8 u e 3 J v I C 0 g c i w z M X 0 m c X V v d D s s J n F 1 b 3 Q 7 U 2 V j d G l v b j E v c m V z d W x 0 c 1 9 s Z W 5 n d G h f c m F u Z G 9 t X z M 1 M F 8 w I D Q v V G l w b y B j Y W 1 i a W F k b y 5 7 c m 8 g L S B p L D M y f S Z x d W 9 0 O y w m c X V v d D t T Z W N 0 a W 9 u M S 9 y Z X N 1 b H R z X 2 x l b m d 0 a F 9 y Y W 5 k b 2 1 f M z U w X z A g N C 9 U a X B v I G N h b W J p Y W R v L n t y b y A t I H J p L D M z f S Z x d W 9 0 O y w m c X V v d D t T Z W N 0 a W 9 u M S 9 y Z X N 1 b H R z X 2 x l b m d 0 a F 9 y Y W 5 k b 2 1 f M z U w X z A g N C 9 U a X B v I G N h b W J p Y W R v L n t y b y A t I G 8 s M z R 9 J n F 1 b 3 Q 7 L C Z x d W 9 0 O 1 N l Y 3 R p b 2 4 x L 3 J l c 3 V s d H N f b G V u Z 3 R o X 3 J h b m R v b V 8 z N T B f M C A 0 L 1 R p c G 8 g Y 2 F t Y m l h Z G 8 u e 3 J v I C 0 g c m 8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y Z X N 1 b H R z X 2 x l b m d 0 a F 9 y Y W 5 k b 2 1 f M z U w X z A g N C 9 U a X B v I G N h b W J p Y W R v L n t z I C 0 g c y w w f S Z x d W 9 0 O y w m c X V v d D t T Z W N 0 a W 9 u M S 9 y Z X N 1 b H R z X 2 x l b m d 0 a F 9 y Y W 5 k b 2 1 f M z U w X z A g N C 9 U a X B v I G N h b W J p Y W R v L n t z I C 0 g c i w x f S Z x d W 9 0 O y w m c X V v d D t T Z W N 0 a W 9 u M S 9 y Z X N 1 b H R z X 2 x l b m d 0 a F 9 y Y W 5 k b 2 1 f M z U w X z A g N C 9 U a X B v I G N h b W J p Y W R v L n t z I C 0 g a S w y f S Z x d W 9 0 O y w m c X V v d D t T Z W N 0 a W 9 u M S 9 y Z X N 1 b H R z X 2 x l b m d 0 a F 9 y Y W 5 k b 2 1 f M z U w X z A g N C 9 U a X B v I G N h b W J p Y W R v L n t z I C 0 g c m k s M 3 0 m c X V v d D s s J n F 1 b 3 Q 7 U 2 V j d G l v b j E v c m V z d W x 0 c 1 9 s Z W 5 n d G h f c m F u Z G 9 t X z M 1 M F 8 w I D Q v V G l w b y B j Y W 1 i a W F k b y 5 7 c y A t I G 8 s N H 0 m c X V v d D s s J n F 1 b 3 Q 7 U 2 V j d G l v b j E v c m V z d W x 0 c 1 9 s Z W 5 n d G h f c m F u Z G 9 t X z M 1 M F 8 w I D Q v V G l w b y B j Y W 1 i a W F k b y 5 7 c y A t I H J v L D V 9 J n F 1 b 3 Q 7 L C Z x d W 9 0 O 1 N l Y 3 R p b 2 4 x L 3 J l c 3 V s d H N f b G V u Z 3 R o X 3 J h b m R v b V 8 z N T B f M C A 0 L 1 R p c G 8 g Y 2 F t Y m l h Z G 8 u e 3 I g L S B z L D Z 9 J n F 1 b 3 Q 7 L C Z x d W 9 0 O 1 N l Y 3 R p b 2 4 x L 3 J l c 3 V s d H N f b G V u Z 3 R o X 3 J h b m R v b V 8 z N T B f M C A 0 L 1 R p c G 8 g Y 2 F t Y m l h Z G 8 u e 3 I g L S B y L D d 9 J n F 1 b 3 Q 7 L C Z x d W 9 0 O 1 N l Y 3 R p b 2 4 x L 3 J l c 3 V s d H N f b G V u Z 3 R o X 3 J h b m R v b V 8 z N T B f M C A 0 L 1 R p c G 8 g Y 2 F t Y m l h Z G 8 u e 3 I g L S B p L D h 9 J n F 1 b 3 Q 7 L C Z x d W 9 0 O 1 N l Y 3 R p b 2 4 x L 3 J l c 3 V s d H N f b G V u Z 3 R o X 3 J h b m R v b V 8 z N T B f M C A 0 L 1 R p c G 8 g Y 2 F t Y m l h Z G 8 u e 3 I g L S B y a S w 5 f S Z x d W 9 0 O y w m c X V v d D t T Z W N 0 a W 9 u M S 9 y Z X N 1 b H R z X 2 x l b m d 0 a F 9 y Y W 5 k b 2 1 f M z U w X z A g N C 9 U a X B v I G N h b W J p Y W R v L n t y I C 0 g b y w x M H 0 m c X V v d D s s J n F 1 b 3 Q 7 U 2 V j d G l v b j E v c m V z d W x 0 c 1 9 s Z W 5 n d G h f c m F u Z G 9 t X z M 1 M F 8 w I D Q v V G l w b y B j Y W 1 i a W F k b y 5 7 c i A t I H J v L D E x f S Z x d W 9 0 O y w m c X V v d D t T Z W N 0 a W 9 u M S 9 y Z X N 1 b H R z X 2 x l b m d 0 a F 9 y Y W 5 k b 2 1 f M z U w X z A g N C 9 U a X B v I G N h b W J p Y W R v L n t p I C 0 g c y w x M n 0 m c X V v d D s s J n F 1 b 3 Q 7 U 2 V j d G l v b j E v c m V z d W x 0 c 1 9 s Z W 5 n d G h f c m F u Z G 9 t X z M 1 M F 8 w I D Q v V G l w b y B j Y W 1 i a W F k b y 5 7 a S A t I H I s M T N 9 J n F 1 b 3 Q 7 L C Z x d W 9 0 O 1 N l Y 3 R p b 2 4 x L 3 J l c 3 V s d H N f b G V u Z 3 R o X 3 J h b m R v b V 8 z N T B f M C A 0 L 1 R p c G 8 g Y 2 F t Y m l h Z G 8 u e 2 k g L S B p L D E 0 f S Z x d W 9 0 O y w m c X V v d D t T Z W N 0 a W 9 u M S 9 y Z X N 1 b H R z X 2 x l b m d 0 a F 9 y Y W 5 k b 2 1 f M z U w X z A g N C 9 U a X B v I G N h b W J p Y W R v L n t p I C 0 g c m k s M T V 9 J n F 1 b 3 Q 7 L C Z x d W 9 0 O 1 N l Y 3 R p b 2 4 x L 3 J l c 3 V s d H N f b G V u Z 3 R o X 3 J h b m R v b V 8 z N T B f M C A 0 L 1 R p c G 8 g Y 2 F t Y m l h Z G 8 u e 2 k g L S B v L D E 2 f S Z x d W 9 0 O y w m c X V v d D t T Z W N 0 a W 9 u M S 9 y Z X N 1 b H R z X 2 x l b m d 0 a F 9 y Y W 5 k b 2 1 f M z U w X z A g N C 9 U a X B v I G N h b W J p Y W R v L n t p I C 0 g c m 8 s M T d 9 J n F 1 b 3 Q 7 L C Z x d W 9 0 O 1 N l Y 3 R p b 2 4 x L 3 J l c 3 V s d H N f b G V u Z 3 R o X 3 J h b m R v b V 8 z N T B f M C A 0 L 1 R p c G 8 g Y 2 F t Y m l h Z G 8 u e 3 J p I C 0 g c y w x O H 0 m c X V v d D s s J n F 1 b 3 Q 7 U 2 V j d G l v b j E v c m V z d W x 0 c 1 9 s Z W 5 n d G h f c m F u Z G 9 t X z M 1 M F 8 w I D Q v V G l w b y B j Y W 1 i a W F k b y 5 7 c m k g L S B y L D E 5 f S Z x d W 9 0 O y w m c X V v d D t T Z W N 0 a W 9 u M S 9 y Z X N 1 b H R z X 2 x l b m d 0 a F 9 y Y W 5 k b 2 1 f M z U w X z A g N C 9 U a X B v I G N h b W J p Y W R v L n t y a S A t I G k s M j B 9 J n F 1 b 3 Q 7 L C Z x d W 9 0 O 1 N l Y 3 R p b 2 4 x L 3 J l c 3 V s d H N f b G V u Z 3 R o X 3 J h b m R v b V 8 z N T B f M C A 0 L 1 R p c G 8 g Y 2 F t Y m l h Z G 8 u e 3 J p I C 0 g c m k s M j F 9 J n F 1 b 3 Q 7 L C Z x d W 9 0 O 1 N l Y 3 R p b 2 4 x L 3 J l c 3 V s d H N f b G V u Z 3 R o X 3 J h b m R v b V 8 z N T B f M C A 0 L 1 R p c G 8 g Y 2 F t Y m l h Z G 8 u e 3 J p I C 0 g b y w y M n 0 m c X V v d D s s J n F 1 b 3 Q 7 U 2 V j d G l v b j E v c m V z d W x 0 c 1 9 s Z W 5 n d G h f c m F u Z G 9 t X z M 1 M F 8 w I D Q v V G l w b y B j Y W 1 i a W F k b y 5 7 c m k g L S B y b y w y M 3 0 m c X V v d D s s J n F 1 b 3 Q 7 U 2 V j d G l v b j E v c m V z d W x 0 c 1 9 s Z W 5 n d G h f c m F u Z G 9 t X z M 1 M F 8 w I D Q v V G l w b y B j Y W 1 i a W F k b y 5 7 b y A t I H M s M j R 9 J n F 1 b 3 Q 7 L C Z x d W 9 0 O 1 N l Y 3 R p b 2 4 x L 3 J l c 3 V s d H N f b G V u Z 3 R o X 3 J h b m R v b V 8 z N T B f M C A 0 L 1 R p c G 8 g Y 2 F t Y m l h Z G 8 u e 2 8 g L S B y L D I 1 f S Z x d W 9 0 O y w m c X V v d D t T Z W N 0 a W 9 u M S 9 y Z X N 1 b H R z X 2 x l b m d 0 a F 9 y Y W 5 k b 2 1 f M z U w X z A g N C 9 U a X B v I G N h b W J p Y W R v L n t v I C 0 g a S w y N n 0 m c X V v d D s s J n F 1 b 3 Q 7 U 2 V j d G l v b j E v c m V z d W x 0 c 1 9 s Z W 5 n d G h f c m F u Z G 9 t X z M 1 M F 8 w I D Q v V G l w b y B j Y W 1 i a W F k b y 5 7 b y A t I H J p L D I 3 f S Z x d W 9 0 O y w m c X V v d D t T Z W N 0 a W 9 u M S 9 y Z X N 1 b H R z X 2 x l b m d 0 a F 9 y Y W 5 k b 2 1 f M z U w X z A g N C 9 U a X B v I G N h b W J p Y W R v L n t v I C 0 g b y w y O H 0 m c X V v d D s s J n F 1 b 3 Q 7 U 2 V j d G l v b j E v c m V z d W x 0 c 1 9 s Z W 5 n d G h f c m F u Z G 9 t X z M 1 M F 8 w I D Q v V G l w b y B j Y W 1 i a W F k b y 5 7 b y A t I H J v L D I 5 f S Z x d W 9 0 O y w m c X V v d D t T Z W N 0 a W 9 u M S 9 y Z X N 1 b H R z X 2 x l b m d 0 a F 9 y Y W 5 k b 2 1 f M z U w X z A g N C 9 U a X B v I G N h b W J p Y W R v L n t y b y A t I H M s M z B 9 J n F 1 b 3 Q 7 L C Z x d W 9 0 O 1 N l Y 3 R p b 2 4 x L 3 J l c 3 V s d H N f b G V u Z 3 R o X 3 J h b m R v b V 8 z N T B f M C A 0 L 1 R p c G 8 g Y 2 F t Y m l h Z G 8 u e 3 J v I C 0 g c i w z M X 0 m c X V v d D s s J n F 1 b 3 Q 7 U 2 V j d G l v b j E v c m V z d W x 0 c 1 9 s Z W 5 n d G h f c m F u Z G 9 t X z M 1 M F 8 w I D Q v V G l w b y B j Y W 1 i a W F k b y 5 7 c m 8 g L S B p L D M y f S Z x d W 9 0 O y w m c X V v d D t T Z W N 0 a W 9 u M S 9 y Z X N 1 b H R z X 2 x l b m d 0 a F 9 y Y W 5 k b 2 1 f M z U w X z A g N C 9 U a X B v I G N h b W J p Y W R v L n t y b y A t I H J p L D M z f S Z x d W 9 0 O y w m c X V v d D t T Z W N 0 a W 9 u M S 9 y Z X N 1 b H R z X 2 x l b m d 0 a F 9 y Y W 5 k b 2 1 f M z U w X z A g N C 9 U a X B v I G N h b W J p Y W R v L n t y b y A t I G 8 s M z R 9 J n F 1 b 3 Q 7 L C Z x d W 9 0 O 1 N l Y 3 R p b 2 4 x L 3 J l c 3 V s d H N f b G V u Z 3 R o X 3 J h b m R v b V 8 z N T B f M C A 0 L 1 R p c G 8 g Y 2 F t Y m l h Z G 8 u e 3 J v I C 0 g c m 8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x l b m d 0 a F 9 y Y W 5 k b 2 1 f M z U w X z A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z N T B f M C U y M D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M 1 M F 8 w J T I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z U w X z A l M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s Z W 5 n d G h f c m F u Z G 9 t X z M 1 M F 8 w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F U M T c 6 N D Q 6 M T A u M D Q 0 N D A 4 M l o i I C 8 + P E V u d H J 5 I F R 5 c G U 9 I k Z p b G x D b 2 x 1 b W 5 U e X B l c y I g V m F s d W U 9 I n N B d 0 1 E Q X d N R E F 3 T U R B d 0 1 E Q X d N R E F 3 T U R B d 0 1 E Q X d N R E F 3 T U R B d 0 1 E Q X d N R E F 3 T U Q i I C 8 + P E V u d H J 5 I F R 5 c G U 9 I k Z p b G x D b 2 x 1 b W 5 O Y W 1 l c y I g V m F s d W U 9 I n N b J n F 1 b 3 Q 7 c y A t I H M m c X V v d D s s J n F 1 b 3 Q 7 c y A t I H I m c X V v d D s s J n F 1 b 3 Q 7 c y A t I G k m c X V v d D s s J n F 1 b 3 Q 7 c y A t I H J p J n F 1 b 3 Q 7 L C Z x d W 9 0 O 3 M g L S B v J n F 1 b 3 Q 7 L C Z x d W 9 0 O 3 M g L S B y b y Z x d W 9 0 O y w m c X V v d D t y I C 0 g c y Z x d W 9 0 O y w m c X V v d D t y I C 0 g c i Z x d W 9 0 O y w m c X V v d D t y I C 0 g a S Z x d W 9 0 O y w m c X V v d D t y I C 0 g c m k m c X V v d D s s J n F 1 b 3 Q 7 c i A t I G 8 m c X V v d D s s J n F 1 b 3 Q 7 c i A t I H J v J n F 1 b 3 Q 7 L C Z x d W 9 0 O 2 k g L S B z J n F 1 b 3 Q 7 L C Z x d W 9 0 O 2 k g L S B y J n F 1 b 3 Q 7 L C Z x d W 9 0 O 2 k g L S B p J n F 1 b 3 Q 7 L C Z x d W 9 0 O 2 k g L S B y a S Z x d W 9 0 O y w m c X V v d D t p I C 0 g b y Z x d W 9 0 O y w m c X V v d D t p I C 0 g c m 8 m c X V v d D s s J n F 1 b 3 Q 7 c m k g L S B z J n F 1 b 3 Q 7 L C Z x d W 9 0 O 3 J p I C 0 g c i Z x d W 9 0 O y w m c X V v d D t y a S A t I G k m c X V v d D s s J n F 1 b 3 Q 7 c m k g L S B y a S Z x d W 9 0 O y w m c X V v d D t y a S A t I G 8 m c X V v d D s s J n F 1 b 3 Q 7 c m k g L S B y b y Z x d W 9 0 O y w m c X V v d D t v I C 0 g c y Z x d W 9 0 O y w m c X V v d D t v I C 0 g c i Z x d W 9 0 O y w m c X V v d D t v I C 0 g a S Z x d W 9 0 O y w m c X V v d D t v I C 0 g c m k m c X V v d D s s J n F 1 b 3 Q 7 b y A t I G 8 m c X V v d D s s J n F 1 b 3 Q 7 b y A t I H J v J n F 1 b 3 Q 7 L C Z x d W 9 0 O 3 J v I C 0 g c y Z x d W 9 0 O y w m c X V v d D t y b y A t I H I m c X V v d D s s J n F 1 b 3 Q 7 c m 8 g L S B p J n F 1 b 3 Q 7 L C Z x d W 9 0 O 3 J v I C 0 g c m k m c X V v d D s s J n F 1 b 3 Q 7 c m 8 g L S B v J n F 1 b 3 Q 7 L C Z x d W 9 0 O 3 J v I C 0 g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s Z W 5 n d G h f c m F u Z G 9 t X z M 1 M F 8 w I D Y v V G l w b y B j Y W 1 i a W F k b y 5 7 c y A t I H M s M H 0 m c X V v d D s s J n F 1 b 3 Q 7 U 2 V j d G l v b j E v c m V z d W x 0 c 1 9 s Z W 5 n d G h f c m F u Z G 9 t X z M 1 M F 8 w I D Y v V G l w b y B j Y W 1 i a W F k b y 5 7 c y A t I H I s M X 0 m c X V v d D s s J n F 1 b 3 Q 7 U 2 V j d G l v b j E v c m V z d W x 0 c 1 9 s Z W 5 n d G h f c m F u Z G 9 t X z M 1 M F 8 w I D Y v V G l w b y B j Y W 1 i a W F k b y 5 7 c y A t I G k s M n 0 m c X V v d D s s J n F 1 b 3 Q 7 U 2 V j d G l v b j E v c m V z d W x 0 c 1 9 s Z W 5 n d G h f c m F u Z G 9 t X z M 1 M F 8 w I D Y v V G l w b y B j Y W 1 i a W F k b y 5 7 c y A t I H J p L D N 9 J n F 1 b 3 Q 7 L C Z x d W 9 0 O 1 N l Y 3 R p b 2 4 x L 3 J l c 3 V s d H N f b G V u Z 3 R o X 3 J h b m R v b V 8 z N T B f M C A 2 L 1 R p c G 8 g Y 2 F t Y m l h Z G 8 u e 3 M g L S B v L D R 9 J n F 1 b 3 Q 7 L C Z x d W 9 0 O 1 N l Y 3 R p b 2 4 x L 3 J l c 3 V s d H N f b G V u Z 3 R o X 3 J h b m R v b V 8 z N T B f M C A 2 L 1 R p c G 8 g Y 2 F t Y m l h Z G 8 u e 3 M g L S B y b y w 1 f S Z x d W 9 0 O y w m c X V v d D t T Z W N 0 a W 9 u M S 9 y Z X N 1 b H R z X 2 x l b m d 0 a F 9 y Y W 5 k b 2 1 f M z U w X z A g N i 9 U a X B v I G N h b W J p Y W R v L n t y I C 0 g c y w 2 f S Z x d W 9 0 O y w m c X V v d D t T Z W N 0 a W 9 u M S 9 y Z X N 1 b H R z X 2 x l b m d 0 a F 9 y Y W 5 k b 2 1 f M z U w X z A g N i 9 U a X B v I G N h b W J p Y W R v L n t y I C 0 g c i w 3 f S Z x d W 9 0 O y w m c X V v d D t T Z W N 0 a W 9 u M S 9 y Z X N 1 b H R z X 2 x l b m d 0 a F 9 y Y W 5 k b 2 1 f M z U w X z A g N i 9 U a X B v I G N h b W J p Y W R v L n t y I C 0 g a S w 4 f S Z x d W 9 0 O y w m c X V v d D t T Z W N 0 a W 9 u M S 9 y Z X N 1 b H R z X 2 x l b m d 0 a F 9 y Y W 5 k b 2 1 f M z U w X z A g N i 9 U a X B v I G N h b W J p Y W R v L n t y I C 0 g c m k s O X 0 m c X V v d D s s J n F 1 b 3 Q 7 U 2 V j d G l v b j E v c m V z d W x 0 c 1 9 s Z W 5 n d G h f c m F u Z G 9 t X z M 1 M F 8 w I D Y v V G l w b y B j Y W 1 i a W F k b y 5 7 c i A t I G 8 s M T B 9 J n F 1 b 3 Q 7 L C Z x d W 9 0 O 1 N l Y 3 R p b 2 4 x L 3 J l c 3 V s d H N f b G V u Z 3 R o X 3 J h b m R v b V 8 z N T B f M C A 2 L 1 R p c G 8 g Y 2 F t Y m l h Z G 8 u e 3 I g L S B y b y w x M X 0 m c X V v d D s s J n F 1 b 3 Q 7 U 2 V j d G l v b j E v c m V z d W x 0 c 1 9 s Z W 5 n d G h f c m F u Z G 9 t X z M 1 M F 8 w I D Y v V G l w b y B j Y W 1 i a W F k b y 5 7 a S A t I H M s M T J 9 J n F 1 b 3 Q 7 L C Z x d W 9 0 O 1 N l Y 3 R p b 2 4 x L 3 J l c 3 V s d H N f b G V u Z 3 R o X 3 J h b m R v b V 8 z N T B f M C A 2 L 1 R p c G 8 g Y 2 F t Y m l h Z G 8 u e 2 k g L S B y L D E z f S Z x d W 9 0 O y w m c X V v d D t T Z W N 0 a W 9 u M S 9 y Z X N 1 b H R z X 2 x l b m d 0 a F 9 y Y W 5 k b 2 1 f M z U w X z A g N i 9 U a X B v I G N h b W J p Y W R v L n t p I C 0 g a S w x N H 0 m c X V v d D s s J n F 1 b 3 Q 7 U 2 V j d G l v b j E v c m V z d W x 0 c 1 9 s Z W 5 n d G h f c m F u Z G 9 t X z M 1 M F 8 w I D Y v V G l w b y B j Y W 1 i a W F k b y 5 7 a S A t I H J p L D E 1 f S Z x d W 9 0 O y w m c X V v d D t T Z W N 0 a W 9 u M S 9 y Z X N 1 b H R z X 2 x l b m d 0 a F 9 y Y W 5 k b 2 1 f M z U w X z A g N i 9 U a X B v I G N h b W J p Y W R v L n t p I C 0 g b y w x N n 0 m c X V v d D s s J n F 1 b 3 Q 7 U 2 V j d G l v b j E v c m V z d W x 0 c 1 9 s Z W 5 n d G h f c m F u Z G 9 t X z M 1 M F 8 w I D Y v V G l w b y B j Y W 1 i a W F k b y 5 7 a S A t I H J v L D E 3 f S Z x d W 9 0 O y w m c X V v d D t T Z W N 0 a W 9 u M S 9 y Z X N 1 b H R z X 2 x l b m d 0 a F 9 y Y W 5 k b 2 1 f M z U w X z A g N i 9 U a X B v I G N h b W J p Y W R v L n t y a S A t I H M s M T h 9 J n F 1 b 3 Q 7 L C Z x d W 9 0 O 1 N l Y 3 R p b 2 4 x L 3 J l c 3 V s d H N f b G V u Z 3 R o X 3 J h b m R v b V 8 z N T B f M C A 2 L 1 R p c G 8 g Y 2 F t Y m l h Z G 8 u e 3 J p I C 0 g c i w x O X 0 m c X V v d D s s J n F 1 b 3 Q 7 U 2 V j d G l v b j E v c m V z d W x 0 c 1 9 s Z W 5 n d G h f c m F u Z G 9 t X z M 1 M F 8 w I D Y v V G l w b y B j Y W 1 i a W F k b y 5 7 c m k g L S B p L D I w f S Z x d W 9 0 O y w m c X V v d D t T Z W N 0 a W 9 u M S 9 y Z X N 1 b H R z X 2 x l b m d 0 a F 9 y Y W 5 k b 2 1 f M z U w X z A g N i 9 U a X B v I G N h b W J p Y W R v L n t y a S A t I H J p L D I x f S Z x d W 9 0 O y w m c X V v d D t T Z W N 0 a W 9 u M S 9 y Z X N 1 b H R z X 2 x l b m d 0 a F 9 y Y W 5 k b 2 1 f M z U w X z A g N i 9 U a X B v I G N h b W J p Y W R v L n t y a S A t I G 8 s M j J 9 J n F 1 b 3 Q 7 L C Z x d W 9 0 O 1 N l Y 3 R p b 2 4 x L 3 J l c 3 V s d H N f b G V u Z 3 R o X 3 J h b m R v b V 8 z N T B f M C A 2 L 1 R p c G 8 g Y 2 F t Y m l h Z G 8 u e 3 J p I C 0 g c m 8 s M j N 9 J n F 1 b 3 Q 7 L C Z x d W 9 0 O 1 N l Y 3 R p b 2 4 x L 3 J l c 3 V s d H N f b G V u Z 3 R o X 3 J h b m R v b V 8 z N T B f M C A 2 L 1 R p c G 8 g Y 2 F t Y m l h Z G 8 u e 2 8 g L S B z L D I 0 f S Z x d W 9 0 O y w m c X V v d D t T Z W N 0 a W 9 u M S 9 y Z X N 1 b H R z X 2 x l b m d 0 a F 9 y Y W 5 k b 2 1 f M z U w X z A g N i 9 U a X B v I G N h b W J p Y W R v L n t v I C 0 g c i w y N X 0 m c X V v d D s s J n F 1 b 3 Q 7 U 2 V j d G l v b j E v c m V z d W x 0 c 1 9 s Z W 5 n d G h f c m F u Z G 9 t X z M 1 M F 8 w I D Y v V G l w b y B j Y W 1 i a W F k b y 5 7 b y A t I G k s M j Z 9 J n F 1 b 3 Q 7 L C Z x d W 9 0 O 1 N l Y 3 R p b 2 4 x L 3 J l c 3 V s d H N f b G V u Z 3 R o X 3 J h b m R v b V 8 z N T B f M C A 2 L 1 R p c G 8 g Y 2 F t Y m l h Z G 8 u e 2 8 g L S B y a S w y N 3 0 m c X V v d D s s J n F 1 b 3 Q 7 U 2 V j d G l v b j E v c m V z d W x 0 c 1 9 s Z W 5 n d G h f c m F u Z G 9 t X z M 1 M F 8 w I D Y v V G l w b y B j Y W 1 i a W F k b y 5 7 b y A t I G 8 s M j h 9 J n F 1 b 3 Q 7 L C Z x d W 9 0 O 1 N l Y 3 R p b 2 4 x L 3 J l c 3 V s d H N f b G V u Z 3 R o X 3 J h b m R v b V 8 z N T B f M C A 2 L 1 R p c G 8 g Y 2 F t Y m l h Z G 8 u e 2 8 g L S B y b y w y O X 0 m c X V v d D s s J n F 1 b 3 Q 7 U 2 V j d G l v b j E v c m V z d W x 0 c 1 9 s Z W 5 n d G h f c m F u Z G 9 t X z M 1 M F 8 w I D Y v V G l w b y B j Y W 1 i a W F k b y 5 7 c m 8 g L S B z L D M w f S Z x d W 9 0 O y w m c X V v d D t T Z W N 0 a W 9 u M S 9 y Z X N 1 b H R z X 2 x l b m d 0 a F 9 y Y W 5 k b 2 1 f M z U w X z A g N i 9 U a X B v I G N h b W J p Y W R v L n t y b y A t I H I s M z F 9 J n F 1 b 3 Q 7 L C Z x d W 9 0 O 1 N l Y 3 R p b 2 4 x L 3 J l c 3 V s d H N f b G V u Z 3 R o X 3 J h b m R v b V 8 z N T B f M C A 2 L 1 R p c G 8 g Y 2 F t Y m l h Z G 8 u e 3 J v I C 0 g a S w z M n 0 m c X V v d D s s J n F 1 b 3 Q 7 U 2 V j d G l v b j E v c m V z d W x 0 c 1 9 s Z W 5 n d G h f c m F u Z G 9 t X z M 1 M F 8 w I D Y v V G l w b y B j Y W 1 i a W F k b y 5 7 c m 8 g L S B y a S w z M 3 0 m c X V v d D s s J n F 1 b 3 Q 7 U 2 V j d G l v b j E v c m V z d W x 0 c 1 9 s Z W 5 n d G h f c m F u Z G 9 t X z M 1 M F 8 w I D Y v V G l w b y B j Y W 1 i a W F k b y 5 7 c m 8 g L S B v L D M 0 f S Z x d W 9 0 O y w m c X V v d D t T Z W N 0 a W 9 u M S 9 y Z X N 1 b H R z X 2 x l b m d 0 a F 9 y Y W 5 k b 2 1 f M z U w X z A g N i 9 U a X B v I G N h b W J p Y W R v L n t y b y A t I H J v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m V z d W x 0 c 1 9 s Z W 5 n d G h f c m F u Z G 9 t X z M 1 M F 8 w I D Y v V G l w b y B j Y W 1 i a W F k b y 5 7 c y A t I H M s M H 0 m c X V v d D s s J n F 1 b 3 Q 7 U 2 V j d G l v b j E v c m V z d W x 0 c 1 9 s Z W 5 n d G h f c m F u Z G 9 t X z M 1 M F 8 w I D Y v V G l w b y B j Y W 1 i a W F k b y 5 7 c y A t I H I s M X 0 m c X V v d D s s J n F 1 b 3 Q 7 U 2 V j d G l v b j E v c m V z d W x 0 c 1 9 s Z W 5 n d G h f c m F u Z G 9 t X z M 1 M F 8 w I D Y v V G l w b y B j Y W 1 i a W F k b y 5 7 c y A t I G k s M n 0 m c X V v d D s s J n F 1 b 3 Q 7 U 2 V j d G l v b j E v c m V z d W x 0 c 1 9 s Z W 5 n d G h f c m F u Z G 9 t X z M 1 M F 8 w I D Y v V G l w b y B j Y W 1 i a W F k b y 5 7 c y A t I H J p L D N 9 J n F 1 b 3 Q 7 L C Z x d W 9 0 O 1 N l Y 3 R p b 2 4 x L 3 J l c 3 V s d H N f b G V u Z 3 R o X 3 J h b m R v b V 8 z N T B f M C A 2 L 1 R p c G 8 g Y 2 F t Y m l h Z G 8 u e 3 M g L S B v L D R 9 J n F 1 b 3 Q 7 L C Z x d W 9 0 O 1 N l Y 3 R p b 2 4 x L 3 J l c 3 V s d H N f b G V u Z 3 R o X 3 J h b m R v b V 8 z N T B f M C A 2 L 1 R p c G 8 g Y 2 F t Y m l h Z G 8 u e 3 M g L S B y b y w 1 f S Z x d W 9 0 O y w m c X V v d D t T Z W N 0 a W 9 u M S 9 y Z X N 1 b H R z X 2 x l b m d 0 a F 9 y Y W 5 k b 2 1 f M z U w X z A g N i 9 U a X B v I G N h b W J p Y W R v L n t y I C 0 g c y w 2 f S Z x d W 9 0 O y w m c X V v d D t T Z W N 0 a W 9 u M S 9 y Z X N 1 b H R z X 2 x l b m d 0 a F 9 y Y W 5 k b 2 1 f M z U w X z A g N i 9 U a X B v I G N h b W J p Y W R v L n t y I C 0 g c i w 3 f S Z x d W 9 0 O y w m c X V v d D t T Z W N 0 a W 9 u M S 9 y Z X N 1 b H R z X 2 x l b m d 0 a F 9 y Y W 5 k b 2 1 f M z U w X z A g N i 9 U a X B v I G N h b W J p Y W R v L n t y I C 0 g a S w 4 f S Z x d W 9 0 O y w m c X V v d D t T Z W N 0 a W 9 u M S 9 y Z X N 1 b H R z X 2 x l b m d 0 a F 9 y Y W 5 k b 2 1 f M z U w X z A g N i 9 U a X B v I G N h b W J p Y W R v L n t y I C 0 g c m k s O X 0 m c X V v d D s s J n F 1 b 3 Q 7 U 2 V j d G l v b j E v c m V z d W x 0 c 1 9 s Z W 5 n d G h f c m F u Z G 9 t X z M 1 M F 8 w I D Y v V G l w b y B j Y W 1 i a W F k b y 5 7 c i A t I G 8 s M T B 9 J n F 1 b 3 Q 7 L C Z x d W 9 0 O 1 N l Y 3 R p b 2 4 x L 3 J l c 3 V s d H N f b G V u Z 3 R o X 3 J h b m R v b V 8 z N T B f M C A 2 L 1 R p c G 8 g Y 2 F t Y m l h Z G 8 u e 3 I g L S B y b y w x M X 0 m c X V v d D s s J n F 1 b 3 Q 7 U 2 V j d G l v b j E v c m V z d W x 0 c 1 9 s Z W 5 n d G h f c m F u Z G 9 t X z M 1 M F 8 w I D Y v V G l w b y B j Y W 1 i a W F k b y 5 7 a S A t I H M s M T J 9 J n F 1 b 3 Q 7 L C Z x d W 9 0 O 1 N l Y 3 R p b 2 4 x L 3 J l c 3 V s d H N f b G V u Z 3 R o X 3 J h b m R v b V 8 z N T B f M C A 2 L 1 R p c G 8 g Y 2 F t Y m l h Z G 8 u e 2 k g L S B y L D E z f S Z x d W 9 0 O y w m c X V v d D t T Z W N 0 a W 9 u M S 9 y Z X N 1 b H R z X 2 x l b m d 0 a F 9 y Y W 5 k b 2 1 f M z U w X z A g N i 9 U a X B v I G N h b W J p Y W R v L n t p I C 0 g a S w x N H 0 m c X V v d D s s J n F 1 b 3 Q 7 U 2 V j d G l v b j E v c m V z d W x 0 c 1 9 s Z W 5 n d G h f c m F u Z G 9 t X z M 1 M F 8 w I D Y v V G l w b y B j Y W 1 i a W F k b y 5 7 a S A t I H J p L D E 1 f S Z x d W 9 0 O y w m c X V v d D t T Z W N 0 a W 9 u M S 9 y Z X N 1 b H R z X 2 x l b m d 0 a F 9 y Y W 5 k b 2 1 f M z U w X z A g N i 9 U a X B v I G N h b W J p Y W R v L n t p I C 0 g b y w x N n 0 m c X V v d D s s J n F 1 b 3 Q 7 U 2 V j d G l v b j E v c m V z d W x 0 c 1 9 s Z W 5 n d G h f c m F u Z G 9 t X z M 1 M F 8 w I D Y v V G l w b y B j Y W 1 i a W F k b y 5 7 a S A t I H J v L D E 3 f S Z x d W 9 0 O y w m c X V v d D t T Z W N 0 a W 9 u M S 9 y Z X N 1 b H R z X 2 x l b m d 0 a F 9 y Y W 5 k b 2 1 f M z U w X z A g N i 9 U a X B v I G N h b W J p Y W R v L n t y a S A t I H M s M T h 9 J n F 1 b 3 Q 7 L C Z x d W 9 0 O 1 N l Y 3 R p b 2 4 x L 3 J l c 3 V s d H N f b G V u Z 3 R o X 3 J h b m R v b V 8 z N T B f M C A 2 L 1 R p c G 8 g Y 2 F t Y m l h Z G 8 u e 3 J p I C 0 g c i w x O X 0 m c X V v d D s s J n F 1 b 3 Q 7 U 2 V j d G l v b j E v c m V z d W x 0 c 1 9 s Z W 5 n d G h f c m F u Z G 9 t X z M 1 M F 8 w I D Y v V G l w b y B j Y W 1 i a W F k b y 5 7 c m k g L S B p L D I w f S Z x d W 9 0 O y w m c X V v d D t T Z W N 0 a W 9 u M S 9 y Z X N 1 b H R z X 2 x l b m d 0 a F 9 y Y W 5 k b 2 1 f M z U w X z A g N i 9 U a X B v I G N h b W J p Y W R v L n t y a S A t I H J p L D I x f S Z x d W 9 0 O y w m c X V v d D t T Z W N 0 a W 9 u M S 9 y Z X N 1 b H R z X 2 x l b m d 0 a F 9 y Y W 5 k b 2 1 f M z U w X z A g N i 9 U a X B v I G N h b W J p Y W R v L n t y a S A t I G 8 s M j J 9 J n F 1 b 3 Q 7 L C Z x d W 9 0 O 1 N l Y 3 R p b 2 4 x L 3 J l c 3 V s d H N f b G V u Z 3 R o X 3 J h b m R v b V 8 z N T B f M C A 2 L 1 R p c G 8 g Y 2 F t Y m l h Z G 8 u e 3 J p I C 0 g c m 8 s M j N 9 J n F 1 b 3 Q 7 L C Z x d W 9 0 O 1 N l Y 3 R p b 2 4 x L 3 J l c 3 V s d H N f b G V u Z 3 R o X 3 J h b m R v b V 8 z N T B f M C A 2 L 1 R p c G 8 g Y 2 F t Y m l h Z G 8 u e 2 8 g L S B z L D I 0 f S Z x d W 9 0 O y w m c X V v d D t T Z W N 0 a W 9 u M S 9 y Z X N 1 b H R z X 2 x l b m d 0 a F 9 y Y W 5 k b 2 1 f M z U w X z A g N i 9 U a X B v I G N h b W J p Y W R v L n t v I C 0 g c i w y N X 0 m c X V v d D s s J n F 1 b 3 Q 7 U 2 V j d G l v b j E v c m V z d W x 0 c 1 9 s Z W 5 n d G h f c m F u Z G 9 t X z M 1 M F 8 w I D Y v V G l w b y B j Y W 1 i a W F k b y 5 7 b y A t I G k s M j Z 9 J n F 1 b 3 Q 7 L C Z x d W 9 0 O 1 N l Y 3 R p b 2 4 x L 3 J l c 3 V s d H N f b G V u Z 3 R o X 3 J h b m R v b V 8 z N T B f M C A 2 L 1 R p c G 8 g Y 2 F t Y m l h Z G 8 u e 2 8 g L S B y a S w y N 3 0 m c X V v d D s s J n F 1 b 3 Q 7 U 2 V j d G l v b j E v c m V z d W x 0 c 1 9 s Z W 5 n d G h f c m F u Z G 9 t X z M 1 M F 8 w I D Y v V G l w b y B j Y W 1 i a W F k b y 5 7 b y A t I G 8 s M j h 9 J n F 1 b 3 Q 7 L C Z x d W 9 0 O 1 N l Y 3 R p b 2 4 x L 3 J l c 3 V s d H N f b G V u Z 3 R o X 3 J h b m R v b V 8 z N T B f M C A 2 L 1 R p c G 8 g Y 2 F t Y m l h Z G 8 u e 2 8 g L S B y b y w y O X 0 m c X V v d D s s J n F 1 b 3 Q 7 U 2 V j d G l v b j E v c m V z d W x 0 c 1 9 s Z W 5 n d G h f c m F u Z G 9 t X z M 1 M F 8 w I D Y v V G l w b y B j Y W 1 i a W F k b y 5 7 c m 8 g L S B z L D M w f S Z x d W 9 0 O y w m c X V v d D t T Z W N 0 a W 9 u M S 9 y Z X N 1 b H R z X 2 x l b m d 0 a F 9 y Y W 5 k b 2 1 f M z U w X z A g N i 9 U a X B v I G N h b W J p Y W R v L n t y b y A t I H I s M z F 9 J n F 1 b 3 Q 7 L C Z x d W 9 0 O 1 N l Y 3 R p b 2 4 x L 3 J l c 3 V s d H N f b G V u Z 3 R o X 3 J h b m R v b V 8 z N T B f M C A 2 L 1 R p c G 8 g Y 2 F t Y m l h Z G 8 u e 3 J v I C 0 g a S w z M n 0 m c X V v d D s s J n F 1 b 3 Q 7 U 2 V j d G l v b j E v c m V z d W x 0 c 1 9 s Z W 5 n d G h f c m F u Z G 9 t X z M 1 M F 8 w I D Y v V G l w b y B j Y W 1 i a W F k b y 5 7 c m 8 g L S B y a S w z M 3 0 m c X V v d D s s J n F 1 b 3 Q 7 U 2 V j d G l v b j E v c m V z d W x 0 c 1 9 s Z W 5 n d G h f c m F u Z G 9 t X z M 1 M F 8 w I D Y v V G l w b y B j Y W 1 i a W F k b y 5 7 c m 8 g L S B v L D M 0 f S Z x d W 9 0 O y w m c X V v d D t T Z W N 0 a W 9 u M S 9 y Z X N 1 b H R z X 2 x l b m d 0 a F 9 y Y W 5 k b 2 1 f M z U w X z A g N i 9 U a X B v I G N h b W J p Y W R v L n t y b y A t I H J v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s Z W 5 n d G h f c m F u Z G 9 t X z M 1 M F 8 w J T I w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z U w X z A l M j A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G V u Z 3 R o X 3 J h b m R v b V 8 z N T B f M C U y M D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M 1 M F 8 w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b G V u Z 3 R o X 3 J h b m R v b V 8 z N T B f M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x V D E 3 O j Q 0 O j U x L j M 0 O D E 5 M z l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G V u Z 3 R o X 3 J h b m R v b V 8 z N T B f M C A 4 L 1 R p c G 8 g Y 2 F t Y m l h Z G 8 u e 3 M g L S B z L D B 9 J n F 1 b 3 Q 7 L C Z x d W 9 0 O 1 N l Y 3 R p b 2 4 x L 3 J l c 3 V s d H N f b G V u Z 3 R o X 3 J h b m R v b V 8 z N T B f M C A 4 L 1 R p c G 8 g Y 2 F t Y m l h Z G 8 u e 3 M g L S B y L D F 9 J n F 1 b 3 Q 7 L C Z x d W 9 0 O 1 N l Y 3 R p b 2 4 x L 3 J l c 3 V s d H N f b G V u Z 3 R o X 3 J h b m R v b V 8 z N T B f M C A 4 L 1 R p c G 8 g Y 2 F t Y m l h Z G 8 u e 3 M g L S B p L D J 9 J n F 1 b 3 Q 7 L C Z x d W 9 0 O 1 N l Y 3 R p b 2 4 x L 3 J l c 3 V s d H N f b G V u Z 3 R o X 3 J h b m R v b V 8 z N T B f M C A 4 L 1 R p c G 8 g Y 2 F t Y m l h Z G 8 u e 3 M g L S B y a S w z f S Z x d W 9 0 O y w m c X V v d D t T Z W N 0 a W 9 u M S 9 y Z X N 1 b H R z X 2 x l b m d 0 a F 9 y Y W 5 k b 2 1 f M z U w X z A g O C 9 U a X B v I G N h b W J p Y W R v L n t z I C 0 g b y w 0 f S Z x d W 9 0 O y w m c X V v d D t T Z W N 0 a W 9 u M S 9 y Z X N 1 b H R z X 2 x l b m d 0 a F 9 y Y W 5 k b 2 1 f M z U w X z A g O C 9 U a X B v I G N h b W J p Y W R v L n t z I C 0 g c m 8 s N X 0 m c X V v d D s s J n F 1 b 3 Q 7 U 2 V j d G l v b j E v c m V z d W x 0 c 1 9 s Z W 5 n d G h f c m F u Z G 9 t X z M 1 M F 8 w I D g v V G l w b y B j Y W 1 i a W F k b y 5 7 c i A t I H M s N n 0 m c X V v d D s s J n F 1 b 3 Q 7 U 2 V j d G l v b j E v c m V z d W x 0 c 1 9 s Z W 5 n d G h f c m F u Z G 9 t X z M 1 M F 8 w I D g v V G l w b y B j Y W 1 i a W F k b y 5 7 c i A t I H I s N 3 0 m c X V v d D s s J n F 1 b 3 Q 7 U 2 V j d G l v b j E v c m V z d W x 0 c 1 9 s Z W 5 n d G h f c m F u Z G 9 t X z M 1 M F 8 w I D g v V G l w b y B j Y W 1 i a W F k b y 5 7 c i A t I G k s O H 0 m c X V v d D s s J n F 1 b 3 Q 7 U 2 V j d G l v b j E v c m V z d W x 0 c 1 9 s Z W 5 n d G h f c m F u Z G 9 t X z M 1 M F 8 w I D g v V G l w b y B j Y W 1 i a W F k b y 5 7 c i A t I H J p L D l 9 J n F 1 b 3 Q 7 L C Z x d W 9 0 O 1 N l Y 3 R p b 2 4 x L 3 J l c 3 V s d H N f b G V u Z 3 R o X 3 J h b m R v b V 8 z N T B f M C A 4 L 1 R p c G 8 g Y 2 F t Y m l h Z G 8 u e 3 I g L S B v L D E w f S Z x d W 9 0 O y w m c X V v d D t T Z W N 0 a W 9 u M S 9 y Z X N 1 b H R z X 2 x l b m d 0 a F 9 y Y W 5 k b 2 1 f M z U w X z A g O C 9 U a X B v I G N h b W J p Y W R v L n t y I C 0 g c m 8 s M T F 9 J n F 1 b 3 Q 7 L C Z x d W 9 0 O 1 N l Y 3 R p b 2 4 x L 3 J l c 3 V s d H N f b G V u Z 3 R o X 3 J h b m R v b V 8 z N T B f M C A 4 L 1 R p c G 8 g Y 2 F t Y m l h Z G 8 u e 2 k g L S B z L D E y f S Z x d W 9 0 O y w m c X V v d D t T Z W N 0 a W 9 u M S 9 y Z X N 1 b H R z X 2 x l b m d 0 a F 9 y Y W 5 k b 2 1 f M z U w X z A g O C 9 U a X B v I G N h b W J p Y W R v L n t p I C 0 g c i w x M 3 0 m c X V v d D s s J n F 1 b 3 Q 7 U 2 V j d G l v b j E v c m V z d W x 0 c 1 9 s Z W 5 n d G h f c m F u Z G 9 t X z M 1 M F 8 w I D g v V G l w b y B j Y W 1 i a W F k b y 5 7 a S A t I G k s M T R 9 J n F 1 b 3 Q 7 L C Z x d W 9 0 O 1 N l Y 3 R p b 2 4 x L 3 J l c 3 V s d H N f b G V u Z 3 R o X 3 J h b m R v b V 8 z N T B f M C A 4 L 1 R p c G 8 g Y 2 F t Y m l h Z G 8 u e 2 k g L S B y a S w x N X 0 m c X V v d D s s J n F 1 b 3 Q 7 U 2 V j d G l v b j E v c m V z d W x 0 c 1 9 s Z W 5 n d G h f c m F u Z G 9 t X z M 1 M F 8 w I D g v V G l w b y B j Y W 1 i a W F k b y 5 7 a S A t I G 8 s M T Z 9 J n F 1 b 3 Q 7 L C Z x d W 9 0 O 1 N l Y 3 R p b 2 4 x L 3 J l c 3 V s d H N f b G V u Z 3 R o X 3 J h b m R v b V 8 z N T B f M C A 4 L 1 R p c G 8 g Y 2 F t Y m l h Z G 8 u e 2 k g L S B y b y w x N 3 0 m c X V v d D s s J n F 1 b 3 Q 7 U 2 V j d G l v b j E v c m V z d W x 0 c 1 9 s Z W 5 n d G h f c m F u Z G 9 t X z M 1 M F 8 w I D g v V G l w b y B j Y W 1 i a W F k b y 5 7 c m k g L S B z L D E 4 f S Z x d W 9 0 O y w m c X V v d D t T Z W N 0 a W 9 u M S 9 y Z X N 1 b H R z X 2 x l b m d 0 a F 9 y Y W 5 k b 2 1 f M z U w X z A g O C 9 U a X B v I G N h b W J p Y W R v L n t y a S A t I H I s M T l 9 J n F 1 b 3 Q 7 L C Z x d W 9 0 O 1 N l Y 3 R p b 2 4 x L 3 J l c 3 V s d H N f b G V u Z 3 R o X 3 J h b m R v b V 8 z N T B f M C A 4 L 1 R p c G 8 g Y 2 F t Y m l h Z G 8 u e 3 J p I C 0 g a S w y M H 0 m c X V v d D s s J n F 1 b 3 Q 7 U 2 V j d G l v b j E v c m V z d W x 0 c 1 9 s Z W 5 n d G h f c m F u Z G 9 t X z M 1 M F 8 w I D g v V G l w b y B j Y W 1 i a W F k b y 5 7 c m k g L S B y a S w y M X 0 m c X V v d D s s J n F 1 b 3 Q 7 U 2 V j d G l v b j E v c m V z d W x 0 c 1 9 s Z W 5 n d G h f c m F u Z G 9 t X z M 1 M F 8 w I D g v V G l w b y B j Y W 1 i a W F k b y 5 7 c m k g L S B v L D I y f S Z x d W 9 0 O y w m c X V v d D t T Z W N 0 a W 9 u M S 9 y Z X N 1 b H R z X 2 x l b m d 0 a F 9 y Y W 5 k b 2 1 f M z U w X z A g O C 9 U a X B v I G N h b W J p Y W R v L n t y a S A t I H J v L D I z f S Z x d W 9 0 O y w m c X V v d D t T Z W N 0 a W 9 u M S 9 y Z X N 1 b H R z X 2 x l b m d 0 a F 9 y Y W 5 k b 2 1 f M z U w X z A g O C 9 U a X B v I G N h b W J p Y W R v L n t v I C 0 g c y w y N H 0 m c X V v d D s s J n F 1 b 3 Q 7 U 2 V j d G l v b j E v c m V z d W x 0 c 1 9 s Z W 5 n d G h f c m F u Z G 9 t X z M 1 M F 8 w I D g v V G l w b y B j Y W 1 i a W F k b y 5 7 b y A t I H I s M j V 9 J n F 1 b 3 Q 7 L C Z x d W 9 0 O 1 N l Y 3 R p b 2 4 x L 3 J l c 3 V s d H N f b G V u Z 3 R o X 3 J h b m R v b V 8 z N T B f M C A 4 L 1 R p c G 8 g Y 2 F t Y m l h Z G 8 u e 2 8 g L S B p L D I 2 f S Z x d W 9 0 O y w m c X V v d D t T Z W N 0 a W 9 u M S 9 y Z X N 1 b H R z X 2 x l b m d 0 a F 9 y Y W 5 k b 2 1 f M z U w X z A g O C 9 U a X B v I G N h b W J p Y W R v L n t v I C 0 g c m k s M j d 9 J n F 1 b 3 Q 7 L C Z x d W 9 0 O 1 N l Y 3 R p b 2 4 x L 3 J l c 3 V s d H N f b G V u Z 3 R o X 3 J h b m R v b V 8 z N T B f M C A 4 L 1 R p c G 8 g Y 2 F t Y m l h Z G 8 u e 2 8 g L S B v L D I 4 f S Z x d W 9 0 O y w m c X V v d D t T Z W N 0 a W 9 u M S 9 y Z X N 1 b H R z X 2 x l b m d 0 a F 9 y Y W 5 k b 2 1 f M z U w X z A g O C 9 U a X B v I G N h b W J p Y W R v L n t v I C 0 g c m 8 s M j l 9 J n F 1 b 3 Q 7 L C Z x d W 9 0 O 1 N l Y 3 R p b 2 4 x L 3 J l c 3 V s d H N f b G V u Z 3 R o X 3 J h b m R v b V 8 z N T B f M C A 4 L 1 R p c G 8 g Y 2 F t Y m l h Z G 8 u e 3 J v I C 0 g c y w z M H 0 m c X V v d D s s J n F 1 b 3 Q 7 U 2 V j d G l v b j E v c m V z d W x 0 c 1 9 s Z W 5 n d G h f c m F u Z G 9 t X z M 1 M F 8 w I D g v V G l w b y B j Y W 1 i a W F k b y 5 7 c m 8 g L S B y L D M x f S Z x d W 9 0 O y w m c X V v d D t T Z W N 0 a W 9 u M S 9 y Z X N 1 b H R z X 2 x l b m d 0 a F 9 y Y W 5 k b 2 1 f M z U w X z A g O C 9 U a X B v I G N h b W J p Y W R v L n t y b y A t I G k s M z J 9 J n F 1 b 3 Q 7 L C Z x d W 9 0 O 1 N l Y 3 R p b 2 4 x L 3 J l c 3 V s d H N f b G V u Z 3 R o X 3 J h b m R v b V 8 z N T B f M C A 4 L 1 R p c G 8 g Y 2 F t Y m l h Z G 8 u e 3 J v I C 0 g c m k s M z N 9 J n F 1 b 3 Q 7 L C Z x d W 9 0 O 1 N l Y 3 R p b 2 4 x L 3 J l c 3 V s d H N f b G V u Z 3 R o X 3 J h b m R v b V 8 z N T B f M C A 4 L 1 R p c G 8 g Y 2 F t Y m l h Z G 8 u e 3 J v I C 0 g b y w z N H 0 m c X V v d D s s J n F 1 b 3 Q 7 U 2 V j d G l v b j E v c m V z d W x 0 c 1 9 s Z W 5 n d G h f c m F u Z G 9 t X z M 1 M F 8 w I D g v V G l w b y B j Y W 1 i a W F k b y 5 7 c m 8 g L S B y b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J l c 3 V s d H N f b G V u Z 3 R o X 3 J h b m R v b V 8 z N T B f M C A 4 L 1 R p c G 8 g Y 2 F t Y m l h Z G 8 u e 3 M g L S B z L D B 9 J n F 1 b 3 Q 7 L C Z x d W 9 0 O 1 N l Y 3 R p b 2 4 x L 3 J l c 3 V s d H N f b G V u Z 3 R o X 3 J h b m R v b V 8 z N T B f M C A 4 L 1 R p c G 8 g Y 2 F t Y m l h Z G 8 u e 3 M g L S B y L D F 9 J n F 1 b 3 Q 7 L C Z x d W 9 0 O 1 N l Y 3 R p b 2 4 x L 3 J l c 3 V s d H N f b G V u Z 3 R o X 3 J h b m R v b V 8 z N T B f M C A 4 L 1 R p c G 8 g Y 2 F t Y m l h Z G 8 u e 3 M g L S B p L D J 9 J n F 1 b 3 Q 7 L C Z x d W 9 0 O 1 N l Y 3 R p b 2 4 x L 3 J l c 3 V s d H N f b G V u Z 3 R o X 3 J h b m R v b V 8 z N T B f M C A 4 L 1 R p c G 8 g Y 2 F t Y m l h Z G 8 u e 3 M g L S B y a S w z f S Z x d W 9 0 O y w m c X V v d D t T Z W N 0 a W 9 u M S 9 y Z X N 1 b H R z X 2 x l b m d 0 a F 9 y Y W 5 k b 2 1 f M z U w X z A g O C 9 U a X B v I G N h b W J p Y W R v L n t z I C 0 g b y w 0 f S Z x d W 9 0 O y w m c X V v d D t T Z W N 0 a W 9 u M S 9 y Z X N 1 b H R z X 2 x l b m d 0 a F 9 y Y W 5 k b 2 1 f M z U w X z A g O C 9 U a X B v I G N h b W J p Y W R v L n t z I C 0 g c m 8 s N X 0 m c X V v d D s s J n F 1 b 3 Q 7 U 2 V j d G l v b j E v c m V z d W x 0 c 1 9 s Z W 5 n d G h f c m F u Z G 9 t X z M 1 M F 8 w I D g v V G l w b y B j Y W 1 i a W F k b y 5 7 c i A t I H M s N n 0 m c X V v d D s s J n F 1 b 3 Q 7 U 2 V j d G l v b j E v c m V z d W x 0 c 1 9 s Z W 5 n d G h f c m F u Z G 9 t X z M 1 M F 8 w I D g v V G l w b y B j Y W 1 i a W F k b y 5 7 c i A t I H I s N 3 0 m c X V v d D s s J n F 1 b 3 Q 7 U 2 V j d G l v b j E v c m V z d W x 0 c 1 9 s Z W 5 n d G h f c m F u Z G 9 t X z M 1 M F 8 w I D g v V G l w b y B j Y W 1 i a W F k b y 5 7 c i A t I G k s O H 0 m c X V v d D s s J n F 1 b 3 Q 7 U 2 V j d G l v b j E v c m V z d W x 0 c 1 9 s Z W 5 n d G h f c m F u Z G 9 t X z M 1 M F 8 w I D g v V G l w b y B j Y W 1 i a W F k b y 5 7 c i A t I H J p L D l 9 J n F 1 b 3 Q 7 L C Z x d W 9 0 O 1 N l Y 3 R p b 2 4 x L 3 J l c 3 V s d H N f b G V u Z 3 R o X 3 J h b m R v b V 8 z N T B f M C A 4 L 1 R p c G 8 g Y 2 F t Y m l h Z G 8 u e 3 I g L S B v L D E w f S Z x d W 9 0 O y w m c X V v d D t T Z W N 0 a W 9 u M S 9 y Z X N 1 b H R z X 2 x l b m d 0 a F 9 y Y W 5 k b 2 1 f M z U w X z A g O C 9 U a X B v I G N h b W J p Y W R v L n t y I C 0 g c m 8 s M T F 9 J n F 1 b 3 Q 7 L C Z x d W 9 0 O 1 N l Y 3 R p b 2 4 x L 3 J l c 3 V s d H N f b G V u Z 3 R o X 3 J h b m R v b V 8 z N T B f M C A 4 L 1 R p c G 8 g Y 2 F t Y m l h Z G 8 u e 2 k g L S B z L D E y f S Z x d W 9 0 O y w m c X V v d D t T Z W N 0 a W 9 u M S 9 y Z X N 1 b H R z X 2 x l b m d 0 a F 9 y Y W 5 k b 2 1 f M z U w X z A g O C 9 U a X B v I G N h b W J p Y W R v L n t p I C 0 g c i w x M 3 0 m c X V v d D s s J n F 1 b 3 Q 7 U 2 V j d G l v b j E v c m V z d W x 0 c 1 9 s Z W 5 n d G h f c m F u Z G 9 t X z M 1 M F 8 w I D g v V G l w b y B j Y W 1 i a W F k b y 5 7 a S A t I G k s M T R 9 J n F 1 b 3 Q 7 L C Z x d W 9 0 O 1 N l Y 3 R p b 2 4 x L 3 J l c 3 V s d H N f b G V u Z 3 R o X 3 J h b m R v b V 8 z N T B f M C A 4 L 1 R p c G 8 g Y 2 F t Y m l h Z G 8 u e 2 k g L S B y a S w x N X 0 m c X V v d D s s J n F 1 b 3 Q 7 U 2 V j d G l v b j E v c m V z d W x 0 c 1 9 s Z W 5 n d G h f c m F u Z G 9 t X z M 1 M F 8 w I D g v V G l w b y B j Y W 1 i a W F k b y 5 7 a S A t I G 8 s M T Z 9 J n F 1 b 3 Q 7 L C Z x d W 9 0 O 1 N l Y 3 R p b 2 4 x L 3 J l c 3 V s d H N f b G V u Z 3 R o X 3 J h b m R v b V 8 z N T B f M C A 4 L 1 R p c G 8 g Y 2 F t Y m l h Z G 8 u e 2 k g L S B y b y w x N 3 0 m c X V v d D s s J n F 1 b 3 Q 7 U 2 V j d G l v b j E v c m V z d W x 0 c 1 9 s Z W 5 n d G h f c m F u Z G 9 t X z M 1 M F 8 w I D g v V G l w b y B j Y W 1 i a W F k b y 5 7 c m k g L S B z L D E 4 f S Z x d W 9 0 O y w m c X V v d D t T Z W N 0 a W 9 u M S 9 y Z X N 1 b H R z X 2 x l b m d 0 a F 9 y Y W 5 k b 2 1 f M z U w X z A g O C 9 U a X B v I G N h b W J p Y W R v L n t y a S A t I H I s M T l 9 J n F 1 b 3 Q 7 L C Z x d W 9 0 O 1 N l Y 3 R p b 2 4 x L 3 J l c 3 V s d H N f b G V u Z 3 R o X 3 J h b m R v b V 8 z N T B f M C A 4 L 1 R p c G 8 g Y 2 F t Y m l h Z G 8 u e 3 J p I C 0 g a S w y M H 0 m c X V v d D s s J n F 1 b 3 Q 7 U 2 V j d G l v b j E v c m V z d W x 0 c 1 9 s Z W 5 n d G h f c m F u Z G 9 t X z M 1 M F 8 w I D g v V G l w b y B j Y W 1 i a W F k b y 5 7 c m k g L S B y a S w y M X 0 m c X V v d D s s J n F 1 b 3 Q 7 U 2 V j d G l v b j E v c m V z d W x 0 c 1 9 s Z W 5 n d G h f c m F u Z G 9 t X z M 1 M F 8 w I D g v V G l w b y B j Y W 1 i a W F k b y 5 7 c m k g L S B v L D I y f S Z x d W 9 0 O y w m c X V v d D t T Z W N 0 a W 9 u M S 9 y Z X N 1 b H R z X 2 x l b m d 0 a F 9 y Y W 5 k b 2 1 f M z U w X z A g O C 9 U a X B v I G N h b W J p Y W R v L n t y a S A t I H J v L D I z f S Z x d W 9 0 O y w m c X V v d D t T Z W N 0 a W 9 u M S 9 y Z X N 1 b H R z X 2 x l b m d 0 a F 9 y Y W 5 k b 2 1 f M z U w X z A g O C 9 U a X B v I G N h b W J p Y W R v L n t v I C 0 g c y w y N H 0 m c X V v d D s s J n F 1 b 3 Q 7 U 2 V j d G l v b j E v c m V z d W x 0 c 1 9 s Z W 5 n d G h f c m F u Z G 9 t X z M 1 M F 8 w I D g v V G l w b y B j Y W 1 i a W F k b y 5 7 b y A t I H I s M j V 9 J n F 1 b 3 Q 7 L C Z x d W 9 0 O 1 N l Y 3 R p b 2 4 x L 3 J l c 3 V s d H N f b G V u Z 3 R o X 3 J h b m R v b V 8 z N T B f M C A 4 L 1 R p c G 8 g Y 2 F t Y m l h Z G 8 u e 2 8 g L S B p L D I 2 f S Z x d W 9 0 O y w m c X V v d D t T Z W N 0 a W 9 u M S 9 y Z X N 1 b H R z X 2 x l b m d 0 a F 9 y Y W 5 k b 2 1 f M z U w X z A g O C 9 U a X B v I G N h b W J p Y W R v L n t v I C 0 g c m k s M j d 9 J n F 1 b 3 Q 7 L C Z x d W 9 0 O 1 N l Y 3 R p b 2 4 x L 3 J l c 3 V s d H N f b G V u Z 3 R o X 3 J h b m R v b V 8 z N T B f M C A 4 L 1 R p c G 8 g Y 2 F t Y m l h Z G 8 u e 2 8 g L S B v L D I 4 f S Z x d W 9 0 O y w m c X V v d D t T Z W N 0 a W 9 u M S 9 y Z X N 1 b H R z X 2 x l b m d 0 a F 9 y Y W 5 k b 2 1 f M z U w X z A g O C 9 U a X B v I G N h b W J p Y W R v L n t v I C 0 g c m 8 s M j l 9 J n F 1 b 3 Q 7 L C Z x d W 9 0 O 1 N l Y 3 R p b 2 4 x L 3 J l c 3 V s d H N f b G V u Z 3 R o X 3 J h b m R v b V 8 z N T B f M C A 4 L 1 R p c G 8 g Y 2 F t Y m l h Z G 8 u e 3 J v I C 0 g c y w z M H 0 m c X V v d D s s J n F 1 b 3 Q 7 U 2 V j d G l v b j E v c m V z d W x 0 c 1 9 s Z W 5 n d G h f c m F u Z G 9 t X z M 1 M F 8 w I D g v V G l w b y B j Y W 1 i a W F k b y 5 7 c m 8 g L S B y L D M x f S Z x d W 9 0 O y w m c X V v d D t T Z W N 0 a W 9 u M S 9 y Z X N 1 b H R z X 2 x l b m d 0 a F 9 y Y W 5 k b 2 1 f M z U w X z A g O C 9 U a X B v I G N h b W J p Y W R v L n t y b y A t I G k s M z J 9 J n F 1 b 3 Q 7 L C Z x d W 9 0 O 1 N l Y 3 R p b 2 4 x L 3 J l c 3 V s d H N f b G V u Z 3 R o X 3 J h b m R v b V 8 z N T B f M C A 4 L 1 R p c G 8 g Y 2 F t Y m l h Z G 8 u e 3 J v I C 0 g c m k s M z N 9 J n F 1 b 3 Q 7 L C Z x d W 9 0 O 1 N l Y 3 R p b 2 4 x L 3 J l c 3 V s d H N f b G V u Z 3 R o X 3 J h b m R v b V 8 z N T B f M C A 4 L 1 R p c G 8 g Y 2 F t Y m l h Z G 8 u e 3 J v I C 0 g b y w z N H 0 m c X V v d D s s J n F 1 b 3 Q 7 U 2 V j d G l v b j E v c m V z d W x 0 c 1 9 s Z W 5 n d G h f c m F u Z G 9 t X z M 1 M F 8 w I D g v V G l w b y B j Y W 1 i a W F k b y 5 7 c m 8 g L S B y b y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b G V u Z 3 R o X 3 J h b m R v b V 8 z N T B f M C U y M D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s Z W 5 n d G h f c m F u Z G 9 t X z M 1 M F 8 w J T I w O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x l b m d 0 a F 9 y Y W 5 k b 2 1 f M z U w X z A l M j A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A d A R r n I z T 4 Q e r m B c d V w D A A A A A A I A A A A A A B B m A A A A A Q A A I A A A A M U A h R I 2 w Z d 9 H 3 d N t c m G A r s P Q o U M 6 Z V b f M r D G z Q Y v M O K A A A A A A 6 A A A A A A g A A I A A A A J B P 9 v r 2 B q K D 9 H M i A x I K 2 r S 5 G 7 p c + P o + M / C A / 6 A v 6 n 2 c U A A A A F k P g Z L r q j I S d u B C N C 4 T I r g x f F 2 N Z B k c r 3 k 7 Q i B d B m c s / l v 0 H L W V J 8 E M J l t g T Q N L C m u P o N T g a B 9 7 9 M 9 n U b a o x q k L r 1 E u c 0 C j q x P / W c 0 X O R v q Q A A A A N K D o u H 1 4 G J K y k O y Q y b U G z A z W 5 m 8 Q a y L s k N 5 h r p f o 4 s h 9 6 9 v o x X r d 8 q P X J P G e + G y N N b y d H O Y z f V 6 d F 6 e 8 c g F 2 Y s = < / D a t a M a s h u p > 
</file>

<file path=customXml/itemProps1.xml><?xml version="1.0" encoding="utf-8"?>
<ds:datastoreItem xmlns:ds="http://schemas.openxmlformats.org/officeDocument/2006/customXml" ds:itemID="{65B6C434-778B-446E-8492-C4C2923944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350_0.2</vt:lpstr>
      <vt:lpstr>350_0.4</vt:lpstr>
      <vt:lpstr>350_0.6</vt:lpstr>
      <vt:lpstr>350_0.8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Cuevas.</dc:creator>
  <cp:lastModifiedBy>Julian Cuevas.</cp:lastModifiedBy>
  <dcterms:created xsi:type="dcterms:W3CDTF">2020-11-11T17:40:57Z</dcterms:created>
  <dcterms:modified xsi:type="dcterms:W3CDTF">2020-11-12T21:41:56Z</dcterms:modified>
</cp:coreProperties>
</file>