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aria\Desktop\Usabana 2021-1\Avances Acreditación\2021-Acreditación\Fase Análisis-Redacción\Documentos\factor 2 ESTTS\C3 PARTICIPN EN ACTs DE FORM INTEGRAL\Fuentes documentales\Informes de gestión Activ de acompañamto\"/>
    </mc:Choice>
  </mc:AlternateContent>
  <xr:revisionPtr revIDLastSave="0" documentId="8_{322FF40D-7012-4643-9D08-157E8452ABEE}" xr6:coauthVersionLast="47" xr6:coauthVersionMax="47" xr10:uidLastSave="{00000000-0000-0000-0000-000000000000}"/>
  <bookViews>
    <workbookView xWindow="-120" yWindow="-120" windowWidth="20730" windowHeight="11160" firstSheet="1" activeTab="1" xr2:uid="{00000000-000D-0000-FFFF-FFFF00000000}"/>
  </bookViews>
  <sheets>
    <sheet name="Asesoría Psicopedagógica (2)" sheetId="2" state="hidden" r:id="rId1"/>
    <sheet name="Asesoría Psicopedagógica" sheetId="1" r:id="rId2"/>
    <sheet name="Hoja2" sheetId="4" state="hidden" r:id="rId3"/>
    <sheet name="Asesoría Psicopedagógica (2 (3)" sheetId="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6" i="4" l="1"/>
  <c r="F57" i="4"/>
  <c r="F58" i="4"/>
  <c r="F59" i="4"/>
  <c r="F60" i="4"/>
  <c r="F61" i="4"/>
  <c r="F62" i="4"/>
  <c r="F55" i="4"/>
  <c r="C56" i="4"/>
  <c r="C57" i="4"/>
  <c r="C58" i="4"/>
  <c r="C59" i="4"/>
  <c r="C60" i="4"/>
  <c r="C61" i="4"/>
  <c r="C62" i="4"/>
  <c r="C55" i="4"/>
  <c r="E36" i="4"/>
  <c r="E37" i="4"/>
  <c r="E38" i="4"/>
  <c r="E39" i="4"/>
  <c r="E40" i="4"/>
  <c r="E41" i="4"/>
  <c r="E42" i="4"/>
  <c r="E43" i="4"/>
  <c r="E44" i="4"/>
  <c r="E45" i="4"/>
  <c r="E46" i="4"/>
  <c r="E47" i="4"/>
  <c r="E48" i="4"/>
  <c r="E49" i="4"/>
  <c r="E35" i="4"/>
  <c r="D50" i="4"/>
  <c r="D145" i="1"/>
  <c r="K17" i="4"/>
  <c r="K18" i="4"/>
  <c r="K19" i="4"/>
  <c r="K20" i="4"/>
  <c r="K21" i="4"/>
  <c r="K22" i="4"/>
  <c r="K23" i="4"/>
  <c r="K24" i="4"/>
  <c r="K25" i="4"/>
  <c r="K16" i="4"/>
  <c r="H17" i="4"/>
  <c r="H18" i="4"/>
  <c r="H19" i="4"/>
  <c r="H20" i="4"/>
  <c r="H21" i="4"/>
  <c r="H22" i="4"/>
  <c r="H23" i="4"/>
  <c r="H24" i="4"/>
  <c r="H25" i="4"/>
  <c r="H16" i="4"/>
  <c r="E17" i="4"/>
  <c r="E18" i="4"/>
  <c r="E19" i="4"/>
  <c r="E20" i="4"/>
  <c r="E21" i="4"/>
  <c r="E22" i="4"/>
  <c r="E23" i="4"/>
  <c r="E24" i="4"/>
  <c r="E25" i="4"/>
  <c r="E16" i="4"/>
  <c r="J26" i="4"/>
  <c r="I26" i="4"/>
  <c r="G26" i="4"/>
  <c r="F26" i="4"/>
  <c r="D26" i="4"/>
  <c r="E26" i="4"/>
  <c r="M4" i="4"/>
  <c r="M5" i="4"/>
  <c r="M6" i="4"/>
  <c r="M7" i="4"/>
  <c r="M8" i="4"/>
  <c r="M9" i="4"/>
  <c r="M3" i="4"/>
  <c r="J4" i="4"/>
  <c r="J5" i="4"/>
  <c r="J6" i="4"/>
  <c r="J7" i="4"/>
  <c r="J8" i="4"/>
  <c r="J9" i="4"/>
  <c r="J3" i="4"/>
  <c r="F4" i="4"/>
  <c r="F5" i="4"/>
  <c r="F6" i="4"/>
  <c r="F7" i="4"/>
  <c r="F8" i="4"/>
  <c r="F9" i="4"/>
  <c r="F3" i="4"/>
  <c r="I10" i="4"/>
  <c r="G10" i="4"/>
  <c r="D10" i="4"/>
  <c r="K3" i="4"/>
  <c r="K6" i="4"/>
  <c r="K9" i="4"/>
  <c r="K5" i="4"/>
  <c r="K26" i="4"/>
  <c r="K8" i="4"/>
  <c r="K4" i="4"/>
  <c r="K7" i="4"/>
  <c r="E50" i="4"/>
  <c r="H26" i="4"/>
  <c r="F66" i="1"/>
  <c r="E51" i="1"/>
  <c r="D51" i="1"/>
  <c r="D30" i="1"/>
  <c r="E145" i="3"/>
  <c r="D145" i="3"/>
  <c r="C145" i="3"/>
  <c r="E144" i="3"/>
  <c r="E143" i="3"/>
  <c r="E142" i="3"/>
  <c r="E141" i="3"/>
  <c r="E140" i="3"/>
  <c r="E139" i="3"/>
  <c r="E138" i="3"/>
  <c r="E137" i="3"/>
  <c r="E136" i="3"/>
  <c r="E135" i="3"/>
  <c r="E134" i="3"/>
  <c r="E133" i="3"/>
  <c r="E132" i="3"/>
  <c r="E131" i="3"/>
  <c r="E130" i="3"/>
  <c r="H86" i="3"/>
  <c r="G86" i="3"/>
  <c r="F86" i="3"/>
  <c r="E86" i="3"/>
  <c r="D86" i="3"/>
  <c r="C86" i="3"/>
  <c r="F66" i="3"/>
  <c r="E66" i="3"/>
  <c r="D66" i="3"/>
  <c r="C66" i="3"/>
  <c r="F51" i="3"/>
  <c r="E51" i="3"/>
  <c r="D51" i="3"/>
  <c r="F47" i="3"/>
  <c r="F46" i="3"/>
  <c r="F45" i="3"/>
  <c r="F42" i="3"/>
  <c r="E42" i="3"/>
  <c r="D42" i="3"/>
  <c r="F41" i="3"/>
  <c r="F40" i="3"/>
  <c r="F39" i="3"/>
  <c r="F38" i="3"/>
  <c r="F37" i="3"/>
  <c r="F36" i="3"/>
  <c r="F35" i="3"/>
  <c r="F34" i="3"/>
  <c r="F33" i="3"/>
  <c r="F30" i="3"/>
  <c r="E30" i="3"/>
  <c r="D30" i="3"/>
  <c r="F29" i="3"/>
  <c r="F28" i="3"/>
  <c r="F27" i="3"/>
  <c r="F24" i="3"/>
  <c r="E24" i="3"/>
  <c r="D24" i="3"/>
  <c r="F23" i="3"/>
  <c r="F22" i="3"/>
  <c r="F21" i="3"/>
  <c r="F20" i="3"/>
  <c r="G13" i="3"/>
  <c r="F13" i="3"/>
  <c r="E13" i="3"/>
  <c r="C13" i="3"/>
  <c r="G11" i="3"/>
  <c r="G11" i="1"/>
  <c r="H86" i="1"/>
  <c r="F86" i="1"/>
  <c r="D86" i="1"/>
  <c r="E42" i="1"/>
  <c r="F41" i="1"/>
  <c r="E24" i="1"/>
  <c r="G86" i="1"/>
  <c r="E86" i="1"/>
  <c r="C86" i="1"/>
  <c r="D42" i="1"/>
  <c r="K143" i="2"/>
  <c r="K142" i="2"/>
  <c r="D136" i="2"/>
  <c r="C136" i="2"/>
  <c r="E135" i="2"/>
  <c r="E134" i="2"/>
  <c r="E133" i="2"/>
  <c r="E132" i="2"/>
  <c r="E131" i="2"/>
  <c r="E130" i="2"/>
  <c r="E129" i="2"/>
  <c r="E128" i="2"/>
  <c r="E127" i="2"/>
  <c r="E126" i="2"/>
  <c r="E125" i="2"/>
  <c r="E124" i="2"/>
  <c r="E123" i="2"/>
  <c r="E122" i="2"/>
  <c r="E136" i="2"/>
  <c r="E121" i="2"/>
  <c r="E120" i="2"/>
  <c r="J85" i="2"/>
  <c r="I85" i="2"/>
  <c r="H85" i="2"/>
  <c r="G85" i="2"/>
  <c r="F85" i="2"/>
  <c r="E85" i="2"/>
  <c r="D85" i="2"/>
  <c r="C85" i="2"/>
  <c r="F65" i="2"/>
  <c r="E65" i="2"/>
  <c r="D65" i="2"/>
  <c r="C65" i="2"/>
  <c r="E50" i="2"/>
  <c r="D50" i="2"/>
  <c r="F49" i="2"/>
  <c r="F48" i="2"/>
  <c r="F47" i="2"/>
  <c r="F50" i="2"/>
  <c r="F46" i="2"/>
  <c r="E43" i="2"/>
  <c r="D43" i="2"/>
  <c r="F41" i="2"/>
  <c r="F40" i="2"/>
  <c r="F39" i="2"/>
  <c r="F38" i="2"/>
  <c r="F37" i="2"/>
  <c r="F36" i="2"/>
  <c r="F35" i="2"/>
  <c r="F34" i="2"/>
  <c r="F43" i="2"/>
  <c r="E31" i="2"/>
  <c r="D31" i="2"/>
  <c r="F30" i="2"/>
  <c r="F29" i="2"/>
  <c r="F28" i="2"/>
  <c r="F31" i="2"/>
  <c r="E25" i="2"/>
  <c r="D25" i="2"/>
  <c r="F24" i="2"/>
  <c r="F23" i="2"/>
  <c r="F22" i="2"/>
  <c r="F25" i="2"/>
  <c r="F21" i="2"/>
  <c r="F20" i="2"/>
  <c r="F13" i="2"/>
  <c r="E13" i="2"/>
  <c r="C13" i="2"/>
  <c r="G11" i="2"/>
  <c r="G13" i="2"/>
  <c r="F36" i="1"/>
  <c r="F35" i="1"/>
  <c r="C145" i="1"/>
  <c r="E137" i="1"/>
  <c r="E136" i="1"/>
  <c r="E140" i="1"/>
  <c r="E139" i="1"/>
  <c r="E135" i="1"/>
  <c r="E134" i="1"/>
  <c r="E132" i="1"/>
  <c r="E130" i="1"/>
  <c r="E142" i="1"/>
  <c r="E143" i="1"/>
  <c r="E144" i="1"/>
  <c r="D24" i="1"/>
  <c r="F23" i="1"/>
  <c r="F29" i="1"/>
  <c r="E30" i="1"/>
  <c r="E133" i="1"/>
  <c r="E138" i="1"/>
  <c r="E141" i="1"/>
  <c r="E131" i="1"/>
  <c r="E145" i="1"/>
  <c r="D66" i="1"/>
  <c r="E66" i="1"/>
  <c r="C66" i="1"/>
  <c r="F46" i="1"/>
  <c r="F47" i="1"/>
  <c r="F45" i="1"/>
  <c r="F34" i="1"/>
  <c r="F37" i="1"/>
  <c r="F38" i="1"/>
  <c r="F39" i="1"/>
  <c r="F40" i="1"/>
  <c r="F33" i="1"/>
  <c r="F28" i="1"/>
  <c r="F27" i="1"/>
  <c r="F21" i="1"/>
  <c r="F22" i="1"/>
  <c r="F20" i="1"/>
  <c r="F13" i="1"/>
  <c r="E13" i="1"/>
  <c r="C13" i="1"/>
  <c r="F42" i="1"/>
  <c r="F24" i="1"/>
  <c r="F30" i="1"/>
  <c r="F51" i="1"/>
  <c r="G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tc={0F1FEDD6-EBBD-4444-95E7-BE113DDDBFB2}</author>
    <author>tc={8CF3CA66-B60A-4367-8741-BD68EC58DF23}</author>
    <author>tc={076CF156-4243-4EAB-A8AF-82405490750C}</author>
    <author>tc={0FB7A5BB-E80D-4584-95F2-6D854B959762}</author>
    <author>tc={B46165E6-911C-4932-BF8B-17E6C4662D43}</author>
    <author>tc={EE938BA2-497F-40C6-A617-3A1EC01C3869}</author>
    <author>tc={45F469F5-62F4-4094-8456-BDBF5D33C784}</author>
    <author>tc={B99026A0-1D17-4D98-9A90-11477C88ABD7}</author>
    <author>tc={7C484C9D-CD68-4E68-98DE-D3364AED4B4A}</author>
    <author>tc={7C95EDD5-7D9F-4441-9FEA-82E2C3675C34}</author>
    <author>tc={E49DB21E-B22B-43BD-B7F7-F0A421D370B6}</author>
    <author>tc={4741249B-7B82-4676-8D22-9750A440580A}</author>
    <author>tc={10BB3AA0-C062-4B65-A3AE-095948EF268D}</author>
    <author>tc={FEACD104-6BA0-4474-97C1-7F4AD53C72C2}</author>
    <author>tc={A66BF19E-D0A0-4BF1-B2A3-F855BC4EAF27}</author>
    <author>tc={33C26F18-018E-4080-9301-B141656B70E0}</author>
    <author>tc={0DB13761-D7F5-458A-A59B-580657A8F2E5}</author>
  </authors>
  <commentList>
    <comment ref="D19" authorId="0" shapeId="0" xr:uid="{00000000-0006-0000-0000-000001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19" authorId="1" shapeId="0" xr:uid="{00000000-0006-0000-0000-000002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27" authorId="2" shapeId="0" xr:uid="{00000000-0006-0000-0000-000003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27" authorId="3" shapeId="0" xr:uid="{00000000-0006-0000-0000-000004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33" authorId="4" shapeId="0" xr:uid="{00000000-0006-0000-0000-000005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33" authorId="5" shapeId="0" xr:uid="{00000000-0006-0000-0000-000006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45" authorId="6" shapeId="0" xr:uid="{00000000-0006-0000-0000-000007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45" authorId="7" shapeId="0" xr:uid="{00000000-0006-0000-0000-000008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57" authorId="8" shapeId="0" xr:uid="{00000000-0006-0000-0000-000009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F57" authorId="9" shapeId="0" xr:uid="{00000000-0006-0000-0000-00000A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74" authorId="10" shapeId="0" xr:uid="{00000000-0006-0000-0000-00000B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F74" authorId="11" shapeId="0" xr:uid="{00000000-0006-0000-0000-00000C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H74" authorId="12" shapeId="0" xr:uid="{00000000-0006-0000-0000-00000D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J74" authorId="13" shapeId="0" xr:uid="{00000000-0006-0000-0000-00000E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C103" authorId="14" shapeId="0" xr:uid="{00000000-0006-0000-0000-00000F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F103" authorId="15" shapeId="0" xr:uid="{00000000-0006-0000-0000-000010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119" authorId="16" shapeId="0" xr:uid="{00000000-0006-0000-0000-000011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tc={FE536A23-0237-4B94-BC44-8E988A467240}</author>
    <author>tc={CA1C9334-5414-425B-ABFE-C44964FE54EE}</author>
    <author>tc={895B77C1-1525-4631-ADCE-CAB98DFCD744}</author>
    <author>tc={4D71A117-337D-42AC-AD79-68D829573BC9}</author>
    <author>tc={052EC849-6AC7-4650-9652-A309EAAA4458}</author>
    <author>tc={95C13A4B-0CCF-4AAC-8BC1-D534155B02D8}</author>
    <author>tc={1FD684D3-65FE-4629-93E7-AA3484D0C071}</author>
    <author>tc={4E74B124-39DB-47D3-B4D1-25754A2E13F1}</author>
    <author>tc={21399761-4187-4C2C-83CC-B234E0E16DBD}</author>
    <author>tc={EF53F3E1-5559-4595-B7C6-443C4E7C68D8}</author>
    <author>tc={62A132D1-5297-4C5D-8679-CD93DA47B8FF}</author>
    <author>tc={339EB5BD-D2CB-4042-A2E1-98341E5384CA}</author>
    <author>tc={C6162650-6343-4CD4-BE74-C7B7FBC220B9}</author>
    <author>tc={16AACA86-9BBC-4F84-B612-76F294A5DC64}</author>
    <author>tc={00D993EC-D5CF-475A-A8BA-08007B7895D5}</author>
  </authors>
  <commentList>
    <comment ref="D19" authorId="0" shapeId="0" xr:uid="{00000000-0006-0000-0100-000001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19" authorId="1" shapeId="0" xr:uid="{00000000-0006-0000-0100-000002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26" authorId="2" shapeId="0" xr:uid="{00000000-0006-0000-0100-000003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26" authorId="3" shapeId="0" xr:uid="{00000000-0006-0000-0100-000004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32" authorId="4" shapeId="0" xr:uid="{00000000-0006-0000-0100-000005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32" authorId="5" shapeId="0" xr:uid="{00000000-0006-0000-0100-000006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44" authorId="6" shapeId="0" xr:uid="{00000000-0006-0000-0100-000007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44" authorId="7" shapeId="0" xr:uid="{00000000-0006-0000-0100-000008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58" authorId="8" shapeId="0" xr:uid="{00000000-0006-0000-0100-000009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F58" authorId="9" shapeId="0" xr:uid="{00000000-0006-0000-0100-00000A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75" authorId="10" shapeId="0" xr:uid="{00000000-0006-0000-0100-00000B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F75" authorId="11" shapeId="0" xr:uid="{00000000-0006-0000-0100-00000C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H75" authorId="12" shapeId="0" xr:uid="{00000000-0006-0000-0100-00000D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113" authorId="13" shapeId="0" xr:uid="{00000000-0006-0000-0100-00000E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129" authorId="14" shapeId="0" xr:uid="{00000000-0006-0000-0100-00000F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tc={657CABE3-BBEE-4010-8E59-FE95C1447F64}</author>
    <author>tc={2BBA5869-DB60-4616-A3B5-EAA52B954B1F}</author>
    <author>tc={A4C2AC70-3C21-4592-BD97-A5A2AB67570B}</author>
    <author>tc={31032D28-479B-4EA9-AED9-DFF614694D9F}</author>
  </authors>
  <commentList>
    <comment ref="D2" authorId="0" shapeId="0" xr:uid="{00000000-0006-0000-0200-000001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I2" authorId="1" shapeId="0" xr:uid="{00000000-0006-0000-0200-000002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34" authorId="2" shapeId="0" xr:uid="{00000000-0006-0000-0200-000003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53" authorId="3" shapeId="0" xr:uid="{00000000-0006-0000-0200-000004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tc={0C638491-16F4-442A-BA4E-6BE46352A7A8}</author>
    <author>tc={4142A418-C31E-4FB5-B53A-180C16E20A2F}</author>
    <author>tc={5A315100-8A08-4CF1-AF16-B8725CE9828B}</author>
    <author>tc={2D8BA9B5-7A31-4ADA-9ECE-CB8358AC8B6C}</author>
    <author>tc={5829F638-CFEA-4EAC-B048-CA8F7D24B875}</author>
    <author>tc={1F1167C7-46EB-49C9-BF85-827E13281E5D}</author>
    <author>tc={0E6C4F4F-39DA-4718-BCFE-05AC0134862E}</author>
    <author>tc={36C2E1FC-7845-43D1-B1CB-2F0E32E19E02}</author>
    <author>tc={21264A3F-A250-4E24-B33B-AA1B1407C576}</author>
    <author>tc={3174E9AE-2D7D-4EAC-97C3-EB58A16F6791}</author>
    <author>tc={005AEB01-EAD1-41A9-9D1D-9867F71A591A}</author>
    <author>tc={045849A6-0335-4203-A131-C477282F537E}</author>
    <author>tc={929D96AC-0586-4962-8C12-C49FF616848B}</author>
    <author>tc={5996D355-8F34-42A8-958C-FDD41FAB49B4}</author>
    <author>tc={E26C0D72-357F-45E6-9DF1-313FEAC9051F}</author>
    <author>tc={02110C25-E8FB-4DD3-9E0F-2CEA8AE0CBB2}</author>
  </authors>
  <commentList>
    <comment ref="D19" authorId="0" shapeId="0" xr:uid="{00000000-0006-0000-0300-000001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19" authorId="1" shapeId="0" xr:uid="{00000000-0006-0000-0300-000002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26" authorId="2" shapeId="0" xr:uid="{00000000-0006-0000-0300-000003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26" authorId="3" shapeId="0" xr:uid="{00000000-0006-0000-0300-000004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32" authorId="4" shapeId="0" xr:uid="{00000000-0006-0000-0300-000005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32" authorId="5" shapeId="0" xr:uid="{00000000-0006-0000-0300-000006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44" authorId="6" shapeId="0" xr:uid="{00000000-0006-0000-0300-000007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44" authorId="7" shapeId="0" xr:uid="{00000000-0006-0000-0300-000008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58" authorId="8" shapeId="0" xr:uid="{00000000-0006-0000-0300-000009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F58" authorId="9" shapeId="0" xr:uid="{00000000-0006-0000-0300-00000A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75" authorId="10" shapeId="0" xr:uid="{00000000-0006-0000-0300-00000B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F75" authorId="11" shapeId="0" xr:uid="{00000000-0006-0000-0300-00000C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H75" authorId="12" shapeId="0" xr:uid="{00000000-0006-0000-0300-00000D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C113" authorId="13" shapeId="0" xr:uid="{00000000-0006-0000-0300-00000E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F113" authorId="14" shapeId="0" xr:uid="{00000000-0006-0000-0300-00000F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129" authorId="15" shapeId="0" xr:uid="{00000000-0006-0000-0300-000010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List>
</comments>
</file>

<file path=xl/sharedStrings.xml><?xml version="1.0" encoding="utf-8"?>
<sst xmlns="http://schemas.openxmlformats.org/spreadsheetml/2006/main" count="826" uniqueCount="221">
  <si>
    <t>INFORME DE GESTIÓN DE ASESORÍA PSICOPEDAGÓGICA</t>
  </si>
  <si>
    <t xml:space="preserve">Centro de Recursos para el Éxito Académico </t>
  </si>
  <si>
    <t xml:space="preserve">DIRECCIÓN CENTRAL DE ESTUDIANTES </t>
  </si>
  <si>
    <t>Año Académico</t>
  </si>
  <si>
    <t>2020-1</t>
  </si>
  <si>
    <t xml:space="preserve">Nombre de quien elabora el informe </t>
  </si>
  <si>
    <t>Liliam Julieth Chia Bastidas</t>
  </si>
  <si>
    <t>I. DATOS GENERALES DE ASESORÍA PSICOPEDAGÓGICA</t>
  </si>
  <si>
    <t xml:space="preserve">1.1. TOTAL DE ESTUDIANTES </t>
  </si>
  <si>
    <t>Ciclo Lectivo</t>
  </si>
  <si>
    <t>Total de solicitudes de Asesoría Psicopedagógica</t>
  </si>
  <si>
    <t xml:space="preserve">Total de estudiantes atendidos </t>
  </si>
  <si>
    <t>Número de asesorías realizadas</t>
  </si>
  <si>
    <t>Total cobertura</t>
  </si>
  <si>
    <t>Espacio para Figura</t>
  </si>
  <si>
    <t>2020-2</t>
  </si>
  <si>
    <t>Total</t>
  </si>
  <si>
    <t>1.2 ANÁLISIS Y EVALUACIÓN DE LOS RESULTADOS OBTENIDOS</t>
  </si>
  <si>
    <t>2. CARACTERIZACIÓN DE ESTUDIANTES ATENDIDOS EN ASESORÍA PSICOPEDAGÓGICA</t>
  </si>
  <si>
    <t>2.1 ESTUDIANTES ATENDIDOS SEGÚN TIPO DE ASESORÍA</t>
  </si>
  <si>
    <t>Tipo de asesoría</t>
  </si>
  <si>
    <t>Total Año Académico</t>
  </si>
  <si>
    <t>Psicopedagógica</t>
  </si>
  <si>
    <t>Acompañamiento a becarios</t>
  </si>
  <si>
    <t>Acompañamiento a exámenes específicos</t>
  </si>
  <si>
    <t xml:space="preserve">Aprendizaje para todos </t>
  </si>
  <si>
    <t>ClickUs</t>
  </si>
  <si>
    <t>2.2 ESTUDIANTES ATENDIDOS SEGÚN GRADO ACADÉMICO</t>
  </si>
  <si>
    <t>Grado académico</t>
  </si>
  <si>
    <t xml:space="preserve">Espacio para Figura </t>
  </si>
  <si>
    <t>Pregrado</t>
  </si>
  <si>
    <t>Posgrado</t>
  </si>
  <si>
    <t xml:space="preserve">Educación continua </t>
  </si>
  <si>
    <t>2.3 ESTUDIANTES SEGÚN UNIDAD ACADÉMICA EN POSGRADO</t>
  </si>
  <si>
    <t>Facultad</t>
  </si>
  <si>
    <t xml:space="preserve">Espacio para Figura  </t>
  </si>
  <si>
    <t>Ingeniería</t>
  </si>
  <si>
    <t>EICEA</t>
  </si>
  <si>
    <t>Derecho y Ciencias Políticas</t>
  </si>
  <si>
    <t xml:space="preserve">Enfermería y Rehabilitación </t>
  </si>
  <si>
    <t>Medicina</t>
  </si>
  <si>
    <t>Comunicación</t>
  </si>
  <si>
    <t>Psicología</t>
  </si>
  <si>
    <t xml:space="preserve">Educación </t>
  </si>
  <si>
    <t>Filosofía y Ciencias Humanas</t>
  </si>
  <si>
    <t>2.4 ESTUDIANTES SEGÚN UNIDAD ACADÉMICA EN POSGRADO</t>
  </si>
  <si>
    <t>Instituto de la Familia</t>
  </si>
  <si>
    <t xml:space="preserve">Total </t>
  </si>
  <si>
    <t>2.5 ANÁLISIS Y EVALUACIÓN DE LOS RESULTADOS OBTENIDOS</t>
  </si>
  <si>
    <t>3. ASIGNACIÓN DE ASESORÍA PSICOPEDAGÓGICA</t>
  </si>
  <si>
    <t xml:space="preserve">3.1. ASIGNACIÓN DE ASESORES </t>
  </si>
  <si>
    <t>Asesor</t>
  </si>
  <si>
    <t xml:space="preserve">Número de estudiantes asignados </t>
  </si>
  <si>
    <t xml:space="preserve">Número de estudiantes atentidos </t>
  </si>
  <si>
    <t>Martha Barrera</t>
  </si>
  <si>
    <t>Nubia Abella</t>
  </si>
  <si>
    <t>Ivon Rodríguez</t>
  </si>
  <si>
    <t>Angie Paola Herrera</t>
  </si>
  <si>
    <t xml:space="preserve">Angie Hurtado </t>
  </si>
  <si>
    <t xml:space="preserve">Liliam Chia </t>
  </si>
  <si>
    <t>Laura Guerra</t>
  </si>
  <si>
    <t>3.2 ANÁLISIS Y EVALUACIÓN DE LOS RESULTADOS OBTENIDOS</t>
  </si>
  <si>
    <t>4. CARACTERIZACIÓN DEL MOTIVO DE ASISTENCIA A ASESORÍA PSICOPEDAGÓGICA</t>
  </si>
  <si>
    <t>4.1. MOTIVO DE ASISTENCIA POR UNIDAD ACADÉMICA</t>
  </si>
  <si>
    <t>Unidad Académica</t>
  </si>
  <si>
    <t xml:space="preserve">Motivo de asistencia </t>
  </si>
  <si>
    <t>Competencias para el aprendizaje</t>
  </si>
  <si>
    <t>Competencias para el rendimiento</t>
  </si>
  <si>
    <t>Ambos</t>
  </si>
  <si>
    <t>Preparación de examen</t>
  </si>
  <si>
    <t>Filosofía</t>
  </si>
  <si>
    <t>4.2 ANÁLISIS Y EVALUACIÓN DE LOS RESULTADOS OBTENIDOS</t>
  </si>
  <si>
    <t>5. PROMEDIO DE EVALUACIÓN DE SATISFACCIÓN DE ASESORÍA PSICOPEDAGÓGICA</t>
  </si>
  <si>
    <t>5.1 PROMEDIO DE EVALUACIÓN DE ASESORÍA PSICOPEDAGÓGICA 2020-1</t>
  </si>
  <si>
    <t xml:space="preserve">Aspecto </t>
  </si>
  <si>
    <t xml:space="preserve">Respuesta  </t>
  </si>
  <si>
    <t>Muy satisfecho</t>
  </si>
  <si>
    <t>Satisfecho</t>
  </si>
  <si>
    <t>Medianamente satisfecho</t>
  </si>
  <si>
    <t>Poco satisfecho</t>
  </si>
  <si>
    <t>Nada satisfecho</t>
  </si>
  <si>
    <t>Satisfacción de la actividad</t>
  </si>
  <si>
    <t>Satisfacción con respecto a la asesoría</t>
  </si>
  <si>
    <t>Coordinación Logística de la asesoría</t>
  </si>
  <si>
    <t>Nivel de satisfacción con respecto al asesor</t>
  </si>
  <si>
    <t>Satisfacción con respecto al contenido de la asesoría</t>
  </si>
  <si>
    <t>Totalmente probable</t>
  </si>
  <si>
    <t>Muy probable</t>
  </si>
  <si>
    <t>Medianamente probable</t>
  </si>
  <si>
    <t>Poco probable</t>
  </si>
  <si>
    <t>Nada probable</t>
  </si>
  <si>
    <t>Recomendación</t>
  </si>
  <si>
    <t>SI</t>
  </si>
  <si>
    <t>NO</t>
  </si>
  <si>
    <t>Aporte personal y/o profesional</t>
  </si>
  <si>
    <r>
      <t xml:space="preserve">Nota: Los anteriores porcentajes se obtuvieron con una base de </t>
    </r>
    <r>
      <rPr>
        <sz val="10"/>
        <color rgb="FFFF0000"/>
        <rFont val="Arial"/>
        <family val="2"/>
      </rPr>
      <t xml:space="preserve">155 </t>
    </r>
    <r>
      <rPr>
        <sz val="10"/>
        <color theme="1"/>
        <rFont val="Arial"/>
        <family val="2"/>
      </rPr>
      <t>evaluaciones.</t>
    </r>
  </si>
  <si>
    <t>5.2 PROMEDIO DE EVALUACIÓN DE SATISFACCIÓN POR ASESOR</t>
  </si>
  <si>
    <t>Satisfacción de la Asesoría</t>
  </si>
  <si>
    <t>4,7</t>
  </si>
  <si>
    <t>4,6</t>
  </si>
  <si>
    <t>4,8</t>
  </si>
  <si>
    <t>Angie Hurtado</t>
  </si>
  <si>
    <t>5</t>
  </si>
  <si>
    <t>100%</t>
  </si>
  <si>
    <t>4,9</t>
  </si>
  <si>
    <t xml:space="preserve">Promedio </t>
  </si>
  <si>
    <t>5.3 ANÁLISIS Y EVALUACIÓN DE LOS RESULTADOS OBTENIDOS</t>
  </si>
  <si>
    <t>6. CARACTERIZACIÓN DEL TIPO DE REMISIÓN A ASESORÍA PSICOPEDAGÓGICA</t>
  </si>
  <si>
    <t xml:space="preserve">6.1. TIPO DE REMISIÓN  </t>
  </si>
  <si>
    <t xml:space="preserve">Tipo de remisión </t>
  </si>
  <si>
    <t xml:space="preserve">Número de estudiantes </t>
  </si>
  <si>
    <t xml:space="preserve">Voluntad propia </t>
  </si>
  <si>
    <t>Coordinador de Ser Pilo Paga</t>
  </si>
  <si>
    <t>Asesor académico</t>
  </si>
  <si>
    <t xml:space="preserve">Línea Amiga </t>
  </si>
  <si>
    <t>Amigo</t>
  </si>
  <si>
    <t>PTB</t>
  </si>
  <si>
    <t>Redes sociales</t>
  </si>
  <si>
    <t>Centro de servicios de psicología</t>
  </si>
  <si>
    <t>Profesor</t>
  </si>
  <si>
    <t>Explora tu carrera</t>
  </si>
  <si>
    <t xml:space="preserve">Financiación </t>
  </si>
  <si>
    <t>Otro</t>
  </si>
  <si>
    <t>Jefe de éxito académico</t>
  </si>
  <si>
    <t>Semestre de prueba</t>
  </si>
  <si>
    <t xml:space="preserve">Talleres para el Éxito </t>
  </si>
  <si>
    <t>6.2 ANÁLISIS Y EVALUACIÓN DE LOS RESULTADOS OBTENIDOS</t>
  </si>
  <si>
    <t>7.  CIFRAS EN COMPARACIÓN DESDE EL AÑO 2017</t>
  </si>
  <si>
    <t xml:space="preserve">Ciclo Académico </t>
  </si>
  <si>
    <t>2016-1</t>
  </si>
  <si>
    <t>2017-1</t>
  </si>
  <si>
    <t>2017-2</t>
  </si>
  <si>
    <t>2018-1</t>
  </si>
  <si>
    <t>2018-2</t>
  </si>
  <si>
    <t>2019-1</t>
  </si>
  <si>
    <t>2019-2</t>
  </si>
  <si>
    <t>Número de estudiantes atendidos</t>
  </si>
  <si>
    <t>Número de asesorías</t>
  </si>
  <si>
    <t>N/A</t>
  </si>
  <si>
    <t>7.1 ANÁLISIS Y EVALUACIÓN DE LOS RESULTADOS OBTENIDOS</t>
  </si>
  <si>
    <t>8. RECOMENDACIONES</t>
  </si>
  <si>
    <r>
      <t xml:space="preserve">En la tabla 1.1 se presenta el número de solicitudes, estudiantes atendidos y el número de asesorías realizadas.  
En total para el 2020 se recibieron 446 y se atendieron 379 estudiantes. Se atendió un 87% de las solicitudes.
</t>
    </r>
    <r>
      <rPr>
        <b/>
        <sz val="10"/>
        <color theme="1"/>
        <rFont val="Arial"/>
        <family val="2"/>
      </rPr>
      <t>Solicitudes – estudiantes atendidos – número de asesorías 2020-1</t>
    </r>
    <r>
      <rPr>
        <sz val="10"/>
        <color theme="1"/>
        <rFont val="Arial"/>
        <family val="2"/>
      </rPr>
      <t xml:space="preserve">
En el periodo 2020-1 se recibieron 285 solicitudes de las cuales se atendieron 232 estudiantes, con quienes se realizaron 1.122 asesorías. Se atendió el 81% de los estudiantes que solicitaron el recurso. Durante este semestre se realizó el cierre del proceso con 72 estudiantes y continuaron 160 para el 2020-2. 
</t>
    </r>
    <r>
      <rPr>
        <b/>
        <sz val="10"/>
        <color theme="1"/>
        <rFont val="Arial"/>
        <family val="2"/>
      </rPr>
      <t>Solicitudes – estudiantes atendidos – número de asesorías 2020-2</t>
    </r>
    <r>
      <rPr>
        <sz val="10"/>
        <color theme="1"/>
        <rFont val="Arial"/>
        <family val="2"/>
      </rPr>
      <t xml:space="preserve">
En 2020-2 se recibieron 161 solicitudes nuevas. Se atendieron 147 estudiantes más 160 del primer semestre del año. Se realizaron 1.666 asesorías durante el 2020-2. Fue posible atender el 92% de las solicitudes. En este periodo académico, se realizó el cierre de proceso con 13 estudiantes, 10 estudiantes que iniciaron en el periodo académico 2020-1, y 3 de 2020-2. Para el 2021- 1 continuarán 294.
</t>
    </r>
    <r>
      <rPr>
        <b/>
        <sz val="10"/>
        <color theme="1"/>
        <rFont val="Arial"/>
        <family val="2"/>
      </rPr>
      <t>Número de solicitudes</t>
    </r>
    <r>
      <rPr>
        <sz val="10"/>
        <color theme="1"/>
        <rFont val="Arial"/>
        <family val="2"/>
      </rPr>
      <t xml:space="preserve">
El número de solicitudes nuevas disminuyó del periodo 2020-1 (285) para el 2020-2 (161)  en un 27%. 
</t>
    </r>
    <r>
      <rPr>
        <b/>
        <sz val="10"/>
        <color theme="1"/>
        <rFont val="Arial"/>
        <family val="2"/>
      </rPr>
      <t>Número de asesorías</t>
    </r>
    <r>
      <rPr>
        <sz val="10"/>
        <color theme="1"/>
        <rFont val="Arial"/>
        <family val="2"/>
      </rPr>
      <t xml:space="preserve">
Se observa un incremento del periodo 2020-1 (1.122) al 2020-2 (1.666) de un 19%, las cuales se realizaron en su totalidad de manera remota. En el informe de SIGA, se reporta el 98% de registro de asesorías. 
</t>
    </r>
    <r>
      <rPr>
        <b/>
        <sz val="10"/>
        <color theme="1"/>
        <rFont val="Arial"/>
        <family val="2"/>
      </rPr>
      <t>Motivos de solicitudes no atendidas</t>
    </r>
    <r>
      <rPr>
        <sz val="10"/>
        <color theme="1"/>
        <rFont val="Arial"/>
        <family val="2"/>
      </rPr>
      <t xml:space="preserve">
Algunos de los motivos por los cuales no se atendió al 19% de los estudiantes en el 2020- 1 (53) y 8% de 2020-2 (14) fueron: incumplimiento a las sesiones programadas y falta de respuesta al contacto (virtual y telefónico).
Cabe mencionar que 1 estudiante durante el periodo 2020-1 y 1 estudiante en el 2020-1 recibieron acompañamiento por parte de 2 psicólogas debido a la caracterización del proceso, y 4 estudiantes con quienes se finalizó el proceso en 2020-1, se reabrieron los procesos para el 2020-2.  </t>
    </r>
  </si>
  <si>
    <t>2.3 ESTUDIANTES SEGÚN UNIDAD ACADÉMICA EN PREGRADO</t>
  </si>
  <si>
    <r>
      <rPr>
        <b/>
        <sz val="10"/>
        <color theme="1"/>
        <rFont val="Arial"/>
        <family val="2"/>
      </rPr>
      <t>Estudiantes atendidos según tipo de asesoría</t>
    </r>
    <r>
      <rPr>
        <sz val="10"/>
        <color theme="1"/>
        <rFont val="Arial"/>
        <family val="2"/>
      </rPr>
      <t xml:space="preserve">
En la tabla 2.1 se presenta el número de estudiantes según el tipo de asesoría. Teniendo presente que en 2020-1 se atendieron 232, el 84,4% de los estudiantes fue atendido desde la modalidad de asesoría psicopedagógica, el 9,4% desde acompañamiento a becarios, el 4,7% desde aprendizaje para todos, y el 1,2% desde ClickUS. En el 2020-2 se atendieron 307 estudiantes en total, el 90,5% se atendió desde la modalidad de asesoría psicopedagógica, 3,5% desde acompañamiento a becarios, 4,2% en aprendizaje para todos, 1,6% desde ClickUS. 
Se observa un incremento en el número de estudiantes atendidos desde la modalidad de asesoría psicopedagógica, aprendizaje para todos y ClickUS, y disminución en el número de estudiantes bajo la modalidad de acompañamiento a becarios. 
</t>
    </r>
    <r>
      <rPr>
        <b/>
        <sz val="10"/>
        <color theme="1"/>
        <rFont val="Arial"/>
        <family val="2"/>
      </rPr>
      <t>Estudiantes atendidos según grado académico</t>
    </r>
    <r>
      <rPr>
        <sz val="10"/>
        <color theme="1"/>
        <rFont val="Arial"/>
        <family val="2"/>
      </rPr>
      <t xml:space="preserve">
En la tabla 2,2 se presenta el número de estudiantes según el grado académico. Para el 2020-1, el 97,8% (227) de los estudiantes asistentes son de pregrado y el 3% (5) de posgrado. En el 2020-2, el 97,06% (298) son de pregrado, y el 2,9 (9) de posgrados.
</t>
    </r>
    <r>
      <rPr>
        <b/>
        <sz val="10"/>
        <color theme="1"/>
        <rFont val="Arial"/>
        <family val="2"/>
      </rPr>
      <t xml:space="preserve">Estudiantes atendidos según la unidad académica en pregrado </t>
    </r>
    <r>
      <rPr>
        <sz val="10"/>
        <color theme="1"/>
        <rFont val="Arial"/>
        <family val="2"/>
      </rPr>
      <t xml:space="preserve">
En la tabla 2.3, se expone el número de estudiantes según la unidad académica en pregrado. En los dos periodos académicos, la facultad que contó con un mayor número de estudiantes en asesoría psicopedagógica fue Ingeniería, 76 en el periodo 2020-1 y 100 en 2020-2, correspondiente al 32,%, en cada periodo, seguido de la EICEA. Las facultades con un menor número de estudiantes en asesoría psicopedagógica son Educación y Filosofía y ciencias humanas. 
</t>
    </r>
    <r>
      <rPr>
        <b/>
        <sz val="10"/>
        <color theme="1"/>
        <rFont val="Arial"/>
        <family val="2"/>
      </rPr>
      <t>Estudiantes atendidos según la unidad académica en posgrado</t>
    </r>
    <r>
      <rPr>
        <sz val="10"/>
        <color theme="1"/>
        <rFont val="Arial"/>
        <family val="2"/>
      </rPr>
      <t xml:space="preserve">
En la tabla 2.4 se presenta el número de estudiantes según la unidad académica en posgrado. En el 2020-1, participaron estudiantes de la Facultad de Medicina (2) y enfermería y rehabilitación (2). Para el 2020-2, estudiantes de la Facultad de Derecho y Ciencias Políticas (1), EICEA (2) y Educación (2) iniciaron el acompañamiento desde asesoría. </t>
    </r>
  </si>
  <si>
    <r>
      <rPr>
        <b/>
        <sz val="10"/>
        <color theme="1"/>
        <rFont val="Arial"/>
        <family val="2"/>
      </rPr>
      <t>Asignación de asesores según la psicóloga educativa</t>
    </r>
    <r>
      <rPr>
        <sz val="10"/>
        <color theme="1"/>
        <rFont val="Arial"/>
        <family val="2"/>
      </rPr>
      <t xml:space="preserve"> 
En la tabla 3.1 se presenta el número de estudiantes asignados y atendidos según la psicóloga educativa. 
En el año 2020 se recibieron 446 solicitudes en total de las cuales se atendieron 379 estudiantes correspondiente al 84%. 
Respecto a la diferencia entre el número de estudiantes asignados y atendidos. Martha Barrera atendió el 91% de los estudiantes asignados; Nubia Abella el 89%; Ivon Rodríguez el 76%; Paola Herrera y Angie Hurtado el 100%, Liliam Chia el 87% y Laura Guerra el 97%.  El porcentaje de estudiantes no atendidos en promedio es del 8%. Los motivos más recurrentes por los cuales no es posible iniciar el proceso es el incumplimiento en las asesorías programadas y dificultad para comunicarse con los estudiantes para agendar. </t>
    </r>
  </si>
  <si>
    <t>Espacio para la figura</t>
  </si>
  <si>
    <r>
      <t xml:space="preserve">Motivo de asistencia según la unidad académica 
</t>
    </r>
    <r>
      <rPr>
        <sz val="10"/>
        <color theme="1"/>
        <rFont val="Arial"/>
        <family val="2"/>
      </rPr>
      <t xml:space="preserve">En la tabla 4.1 se presenta el número de estudiantes de cada unidad académica según el motivo de asistencia (Competencias para el aprendizaje, para el rendimiento o ambos). 
Los datos que se presentan de acuerdo con número de estudiantes atendidos. 
Respecto al motivo de consulta el 62% de los estudiantes asistió para fortalecer sus competencias para el rendimiento, 9,27% para competencias para el rendimiento y 28% para ambos. De este modo, los estudiantes en su mayoría recurren a asesoría para desarrollar y/o fortalecer habilidades para potencializar la gestión del aprendizaje. Son las competencias que complementan las habilidades necesarias que requiere el estudiante para aprender, y que fomentan el provecho de los aprendizajes y el aprendizaje autorregulado. Estas competencias reúnen tanto funciones ejecutivas, dispositivos básicos de aprendizaje como valores, virtudes y estilo humano. 
Con relación a cada uno de los periodos académicos, en el 2020-1 el 10,7% de los estudiantes asistió para fortalecer sus competencias para el aprendizaje, el 65% para fortalecer competencias para el rendimiento y el 24% para ambos. En el 2020-2 el 8% para fortalecer competencias para el aprendizaje, el 60% para competencias para el rendimiento y 31% para ambas. </t>
    </r>
  </si>
  <si>
    <t>Ciclo lectivo</t>
  </si>
  <si>
    <t>Nota: Los anteriores porcentajes se obtuvieron con una base de 155 evaluaciones.</t>
  </si>
  <si>
    <t>1 ,09%</t>
  </si>
  <si>
    <t>Nota: Los anteriores porcentajes se obtuvieron con una base de 92 evaluaciones.</t>
  </si>
  <si>
    <t>4,65</t>
  </si>
  <si>
    <t>4,75</t>
  </si>
  <si>
    <t>4,88</t>
  </si>
  <si>
    <t>4,78</t>
  </si>
  <si>
    <t>98%</t>
  </si>
  <si>
    <r>
      <rPr>
        <b/>
        <sz val="10"/>
        <color theme="1"/>
        <rFont val="Arial"/>
        <family val="2"/>
      </rPr>
      <t xml:space="preserve">Evaluación de satisfacción general de asesoría </t>
    </r>
    <r>
      <rPr>
        <sz val="10"/>
        <color theme="1"/>
        <rFont val="Arial"/>
        <family val="2"/>
      </rPr>
      <t xml:space="preserve">
En la tabla 5.1 se presentan los datos correspondientes a la evaluación de satisfacción. La evaluación de satisfacción se divide en los siguientes aspectos: actividad, logística, capacitador, contenido aporte personal y/o profesional, nivel de recomendación. En el periodo 2020-1, 155 estudiantes evaluaron el recurso, y 92 estudiantes en el 2020-2.
</t>
    </r>
    <r>
      <rPr>
        <b/>
        <i/>
        <sz val="10"/>
        <color theme="1"/>
        <rFont val="Arial"/>
        <family val="2"/>
      </rPr>
      <t>Satisfacción frente a la actividad.</t>
    </r>
    <r>
      <rPr>
        <sz val="10"/>
        <color theme="1"/>
        <rFont val="Arial"/>
        <family val="2"/>
      </rPr>
      <t xml:space="preserve">
En el periodo 2020-1 el 87% calificaron como “muy satisfecho” la asesoría, aspecto que disminuyó para el 2020-2 a 85%. Resaltan la asesoría como un espacio en el cual pueden conocer estrategias y herramientas que contribuyen al tema de interés por parte del estudiante, gusto por la manera en que se brinda apoyo y acompañamiento, destacando el nivel de comprensión, empatía, compromiso y disposición. Asimismo, la describen la asesoría como una oportunidad para reconocer las fortalezas y oportunidades de mejora en cada una de las dimensiones del ser humano. Respecto a los estudiantes que califican como “medianamente o poco satisfecho”, resaltan incumplimiento en los horarios y dificultad para programar las sesiones. 
</t>
    </r>
    <r>
      <rPr>
        <b/>
        <i/>
        <sz val="10"/>
        <color theme="1"/>
        <rFont val="Arial"/>
        <family val="2"/>
      </rPr>
      <t xml:space="preserve">Satisfacción frente a la logística </t>
    </r>
    <r>
      <rPr>
        <sz val="10"/>
        <color theme="1"/>
        <rFont val="Arial"/>
        <family val="2"/>
      </rPr>
      <t xml:space="preserve">
En el 2020-1, el 64% califico como “muy satisfecho” los aspectos logísticos de las asesorías, mientras que un 5% como “medianamente y poco satisfecho”. En el 2020-2 el porcentaje de estudiantes que calificaron como “muy satisfecho” incrementó al 68% y el nivel de insatisfacción disminuyó. Como fortalezas de la logística destacan organización e interés por parte del equipo de continuar las asesorías de manera remota. A pesar de realizar las asesorías de manera virtual no se vio afectada la relación entre psicólogo educativo y estudiante. Aunque demuestran preferencia por las asesorías de manera presencial. Como oportunidades de mejora sobresale la oportunidad de incrementar el tiempo de asesoría, mayor disponibilidad de agenda, puntualidad, programación de asesorías en un horario específico y conexión en la red. 
</t>
    </r>
    <r>
      <rPr>
        <b/>
        <i/>
        <sz val="10"/>
        <color theme="1"/>
        <rFont val="Arial"/>
        <family val="2"/>
      </rPr>
      <t xml:space="preserve">Satisfacción frente al capacitador </t>
    </r>
    <r>
      <rPr>
        <sz val="10"/>
        <color theme="1"/>
        <rFont val="Arial"/>
        <family val="2"/>
      </rPr>
      <t xml:space="preserve">
En el 2020-1 el porcentaje de estudiantes que calificó como “muy satisfecho” respecto al asesor fue 84% y para el 2020-2 fue 81%. Resaltan los siguientes aspectos positivos: preparación de estrategias, claridad, dominio de los temas, creatividad para explicar y compartir estrategias, abordaje de temas de interés para el estudiante, orientación en el proceso de solución de problemas y dedicación. 
</t>
    </r>
    <r>
      <rPr>
        <b/>
        <i/>
        <sz val="10"/>
        <color theme="1"/>
        <rFont val="Arial"/>
        <family val="2"/>
      </rPr>
      <t>Satisfacción frente al contenido</t>
    </r>
    <r>
      <rPr>
        <sz val="10"/>
        <color theme="1"/>
        <rFont val="Arial"/>
        <family val="2"/>
      </rPr>
      <t xml:space="preserve"> 
En el 2020-1 el 80% de los estudiantes califico como “muy satisfecho” respecto al contenido de las asesorías, mientras que el 76% de los estudiantes califico como “muy satisfecho” en el 2020-2. Destacando los ejercicios realizados y un espacio en el cual sienten escuchados y con tranquilidad. 
</t>
    </r>
    <r>
      <rPr>
        <b/>
        <i/>
        <sz val="10"/>
        <color theme="1"/>
        <rFont val="Arial"/>
        <family val="2"/>
      </rPr>
      <t xml:space="preserve">Nivel de recomendación y aporte personal y/o profesional </t>
    </r>
    <r>
      <rPr>
        <sz val="10"/>
        <color theme="1"/>
        <rFont val="Arial"/>
        <family val="2"/>
      </rPr>
      <t xml:space="preserve">
En el 2020-1 el porcentaje de estudiantes que seleccionó que sería “totalmente probable” fue el 80%, mientras que para el 2020-2 fue el 77%
El 98% de los estudiantes refirió que la asesoría es un espacio que aporta a nivel personal y/o profesional. 
</t>
    </r>
    <r>
      <rPr>
        <b/>
        <sz val="10"/>
        <color theme="1"/>
        <rFont val="Arial"/>
        <family val="2"/>
      </rPr>
      <t xml:space="preserve">Evaluación de satisfacción según el psicólogo educativo
</t>
    </r>
    <r>
      <rPr>
        <sz val="10"/>
        <color theme="1"/>
        <rFont val="Arial"/>
        <family val="2"/>
      </rPr>
      <t xml:space="preserve">En la tabla 5.2 se presenta el promedio de calificación según el psicólogo educativo. </t>
    </r>
  </si>
  <si>
    <t xml:space="preserve">En la tabla 6.1 se expone el número de estudiantes según el tipo de remisión. En el año 2020 el 49,3% (299)  asiste a asesoría psicopedagógica de manera voluntaria; el 17,9% (109) son remitidos por parte de la Facultad; el 9,5% (58) son remitidos por el Coordinador del programa de Ser Pilo Paga y Generación E. 
En la diferencia entre los dos periodos académicos del año 2020, el número de estudiantes que solicitan el recurso de manera voluntaria y las remisiones por parte de la coordinadora del programa Ser Pilo Paga y Generación E disminuyeron de 2020-1 a 2020-2. 
Los estudiantes que asistieron debido a las remisiones por parte de las facultades y recomendaciones por parte de asesores académicos, pares, el Centro de Servicios de Psicología y profesores aumentaron para el periodo 2020-2. </t>
  </si>
  <si>
    <t xml:space="preserve">En la tabla anterior, se presentan los datos históricos respecto a asesoría psicopedagógica. 
Se evidencia una disminución del 4% en el número de estudiantes atendidos en comparación al año 2019. Se observa un aumento del 6% en las asesorías realizadas respecto al año pasado. </t>
  </si>
  <si>
    <t xml:space="preserve">Se propone trabajar en los siguientes aspectos: 
* Revisar el tiempo estimado para la realización de las asesorías 
* Continuar implementando lo establecido en el macroproceso de la Dirección Central de Estudiantes 
* Realizar planes de formación relacionados con los temas vistos en asesoría psicopedagógica. 
* Continuar el registro de asesorías de SIGA de manera oportuna 
* Fortalecer el proceso de comunicación con el estudiante para iniciar la totalidad de los procesos
* Organizar un plan de trabajao junto con la psicólogas educativas que pueda favorecer el cumplimiento de agenda con relación a las asesorías. </t>
  </si>
  <si>
    <t>Asignados</t>
  </si>
  <si>
    <t>Atendidos</t>
  </si>
  <si>
    <t xml:space="preserve">Recomendación </t>
  </si>
  <si>
    <t>160 + 147</t>
  </si>
  <si>
    <r>
      <t xml:space="preserve">En la tabla 1.1 se presenta el número de solicitudes, estudiantes atendidos junto con el número de asesorías realizadas.  
En total para el 2020 se recibieron 446 y se atendieron 379 estudiantes. Se atendió un 87% de las solicitudes.
</t>
    </r>
    <r>
      <rPr>
        <b/>
        <sz val="10"/>
        <color theme="1"/>
        <rFont val="Arial"/>
        <family val="2"/>
      </rPr>
      <t>Solicitudes – estudiantes atendidos – número de asesorías 2020-1</t>
    </r>
    <r>
      <rPr>
        <sz val="10"/>
        <color theme="1"/>
        <rFont val="Arial"/>
        <family val="2"/>
      </rPr>
      <t xml:space="preserve">
En el periodo 2020-1 se recibieron 285 solicitudes de las cuales se atendieron 232 estudiantes, con quienes se realizaron 1.122 asesorías. Se atendió el 81% de los estudiantes que solicitaron el recurso. Durante este semestre se realizó el cierre del proceso con 72 estudiantes y continuaron 160 para el 2020-2. 
</t>
    </r>
    <r>
      <rPr>
        <b/>
        <sz val="10"/>
        <color theme="1"/>
        <rFont val="Arial"/>
        <family val="2"/>
      </rPr>
      <t>Solicitudes – estudiantes atendidos – número de asesorías 2020-2</t>
    </r>
    <r>
      <rPr>
        <sz val="10"/>
        <color theme="1"/>
        <rFont val="Arial"/>
        <family val="2"/>
      </rPr>
      <t xml:space="preserve">
En 2020-2 se recibieron 161 solicitudes nuevas. Se atendieron 149 estudiantes más 160 del primer semestre del año. Se realizaron 1.666 asesorías durante el 2020-2. Fue posible atender el 92% de las solicitudes. En este periodo académico, se realizó el cierre de proceso con 13 estudiantes, 10 estudiantes que iniciaron en el periodo académico 2020-1, y 3 de 2020-2. Para el 2021- 1 continuarán 294.
</t>
    </r>
    <r>
      <rPr>
        <b/>
        <sz val="10"/>
        <color theme="1"/>
        <rFont val="Arial"/>
        <family val="2"/>
      </rPr>
      <t>Número de solicitudes</t>
    </r>
    <r>
      <rPr>
        <sz val="10"/>
        <color theme="1"/>
        <rFont val="Arial"/>
        <family val="2"/>
      </rPr>
      <t xml:space="preserve">
El número de solicitudes nuevas disminuyó del periodo 2020-1 (285) para el 2020-2 (161)  en un 27%. 
</t>
    </r>
    <r>
      <rPr>
        <b/>
        <sz val="10"/>
        <color theme="1"/>
        <rFont val="Arial"/>
        <family val="2"/>
      </rPr>
      <t>Número de asesorías</t>
    </r>
    <r>
      <rPr>
        <sz val="10"/>
        <color theme="1"/>
        <rFont val="Arial"/>
        <family val="2"/>
      </rPr>
      <t xml:space="preserve">
Se observa un incremento del periodo 2020-1 (1.122) al 2020-2 (1.666) de un 19%, las cuales se realizaron en su totalidad de manera remota. En el informe de SIGA, se reporta el 98% de registro de asesorías. 
</t>
    </r>
    <r>
      <rPr>
        <b/>
        <sz val="10"/>
        <color theme="1"/>
        <rFont val="Arial"/>
        <family val="2"/>
      </rPr>
      <t>Motivos de solicitudes no atendidas</t>
    </r>
    <r>
      <rPr>
        <sz val="10"/>
        <color theme="1"/>
        <rFont val="Arial"/>
        <family val="2"/>
      </rPr>
      <t xml:space="preserve">
Algunos de los motivos por los cuales no se atendió al 19% de los estudiantes en el 2020- 1 (53) y 8% de 2020-2 (14) fueron: incumplimiento a las sesiones programadas y falta de respuesta al contacto (virtual y telefónico).
Cabe mencionar que 1 estudiante durante el periodo 2020-1 y 1 estudiante en el 2020-1 recibieron acompañamiento por parte de 2 psicólogas debido a la caracterización del proceso, y 4 estudiantes con quienes se finalizó el proceso en 2020-1, se reabrieron los procesos para el 2020-2. </t>
    </r>
  </si>
  <si>
    <t>143 + 135</t>
  </si>
  <si>
    <t>8 + 3</t>
  </si>
  <si>
    <t>8 + 5</t>
  </si>
  <si>
    <t>1+4</t>
  </si>
  <si>
    <t>159+ 139</t>
  </si>
  <si>
    <t>1+8</t>
  </si>
  <si>
    <t>57 + 43</t>
  </si>
  <si>
    <t>26 + 23</t>
  </si>
  <si>
    <t xml:space="preserve">20 + 15 </t>
  </si>
  <si>
    <t>17 + 18</t>
  </si>
  <si>
    <t>17+ 11</t>
  </si>
  <si>
    <t>11 + 9</t>
  </si>
  <si>
    <t>7 + 14</t>
  </si>
  <si>
    <t>3 + 4</t>
  </si>
  <si>
    <t>1 + 2</t>
  </si>
  <si>
    <t>1+ 1</t>
  </si>
  <si>
    <t>En la tabla 2.1 se presenta el número de estudiantes según el tipo de asesoría. Para el 2020-1 el 85% de los estudiantes fue atendido desde la modalidad de asesoría psicopedagógica, el 9% desde acompañamiento a becarios, el 4% desde aprendizaje para todos, y el 1% desde ClickUS. 
En la tabla 2,2 se presenta el número de estudiantes según el grado académico. Para el 2020-1, el 97% de los estudiantes asistentes son de pregrado y el 3% de posgrado. 
En la tabla 2.3, se expone el número de estudiantes según la unidad académica en pregrado. Para el 2020-1, el mayor número de estudiantes atendidos son parte de la Facultad de Ingeniería (77), correspondiente al 33%, seguido de la EICEA con 36 estudiantes. 
 En la tabla 2.4 se presenta el número de estudiantes según la unidad académica en posgrado. Para el 2020-1, el 40% de los asistentes son de la Facultad de Medicina.</t>
  </si>
  <si>
    <t>55+46</t>
  </si>
  <si>
    <t>57 +53</t>
  </si>
  <si>
    <t>57+47</t>
  </si>
  <si>
    <t>22+26</t>
  </si>
  <si>
    <t>22+21</t>
  </si>
  <si>
    <t>8+16</t>
  </si>
  <si>
    <t>1+3</t>
  </si>
  <si>
    <t>9 +13</t>
  </si>
  <si>
    <t>9+11</t>
  </si>
  <si>
    <t>8+4</t>
  </si>
  <si>
    <t>8+3</t>
  </si>
  <si>
    <t>3+2</t>
  </si>
  <si>
    <t>38+24</t>
  </si>
  <si>
    <t>16+17</t>
  </si>
  <si>
    <t>2+1</t>
  </si>
  <si>
    <t>19+13</t>
  </si>
  <si>
    <t>5+11</t>
  </si>
  <si>
    <t>3+1</t>
  </si>
  <si>
    <t>7+5</t>
  </si>
  <si>
    <t>1+1</t>
  </si>
  <si>
    <t>14+7</t>
  </si>
  <si>
    <t>5+8</t>
  </si>
  <si>
    <t>10+11</t>
  </si>
  <si>
    <t>4+8</t>
  </si>
  <si>
    <t>2+6</t>
  </si>
  <si>
    <t>0+2</t>
  </si>
  <si>
    <t>4+0</t>
  </si>
  <si>
    <t>9+7</t>
  </si>
  <si>
    <t>4+4</t>
  </si>
  <si>
    <t>0+1</t>
  </si>
  <si>
    <t>1+0</t>
  </si>
  <si>
    <t>105+24</t>
  </si>
  <si>
    <t>20+ 49</t>
  </si>
  <si>
    <t>11+12</t>
  </si>
  <si>
    <t>8+26</t>
  </si>
  <si>
    <t>2+7</t>
  </si>
  <si>
    <t>4+ 23</t>
  </si>
  <si>
    <t>1+7</t>
  </si>
  <si>
    <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</si>
</sst>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_-* #,##0.00_-;\-* #,##0.00_-;_-* &quot;-&quot;_-;_-@_-"/>
  </numFmts>
  <fonts count="15" x14ac:knownFonts="1">
    <font>
      <sz val="11"/>
      <color theme="1"/>
      <name val="Calibri"/>
      <family val="2"/>
      <scheme val="minor"/>
    </font>
    <font>
      <sz val="10"/>
      <color theme="1"/>
      <name val="Arial"/>
      <family val="2"/>
    </font>
    <font>
      <b/>
      <sz val="10"/>
      <color rgb="FF00153E"/>
      <name val="Arial"/>
      <family val="2"/>
    </font>
    <font>
      <b/>
      <sz val="10"/>
      <color theme="1"/>
      <name val="Arial"/>
      <family val="2"/>
    </font>
    <font>
      <sz val="10"/>
      <color rgb="FF00153E"/>
      <name val="Arial"/>
      <family val="2"/>
    </font>
    <font>
      <b/>
      <sz val="9"/>
      <color rgb="FF00153E"/>
      <name val="Arial"/>
      <family val="2"/>
    </font>
    <font>
      <sz val="10"/>
      <name val="Arial"/>
      <family val="2"/>
    </font>
    <font>
      <sz val="10"/>
      <color theme="0"/>
      <name val="Arial"/>
      <family val="2"/>
    </font>
    <font>
      <b/>
      <sz val="9"/>
      <name val="Arial"/>
      <family val="2"/>
    </font>
    <font>
      <sz val="11"/>
      <color theme="1"/>
      <name val="Calibri"/>
      <family val="2"/>
      <scheme val="minor"/>
    </font>
    <font>
      <sz val="10"/>
      <color rgb="FFFF0000"/>
      <name val="Arial"/>
      <family val="2"/>
    </font>
    <font>
      <sz val="9"/>
      <color rgb="FF00153E"/>
      <name val="Arial"/>
      <family val="2"/>
    </font>
    <font>
      <b/>
      <sz val="10"/>
      <name val="Arial"/>
      <family val="2"/>
    </font>
    <font>
      <sz val="8"/>
      <color theme="1"/>
      <name val="Arial"/>
      <family val="2"/>
    </font>
    <font>
      <b/>
      <i/>
      <sz val="10"/>
      <color theme="1"/>
      <name val="Arial"/>
      <family val="2"/>
    </font>
  </fonts>
  <fills count="6">
    <fill>
      <patternFill patternType="none"/>
    </fill>
    <fill>
      <patternFill patternType="gray125"/>
    </fill>
    <fill>
      <patternFill patternType="solid">
        <fgColor rgb="FF00153E"/>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0" tint="-4.9989318521683403E-2"/>
      </right>
      <top style="thin">
        <color theme="0" tint="-4.9989318521683403E-2"/>
      </top>
      <bottom/>
      <diagonal/>
    </border>
    <border>
      <left style="thin">
        <color indexed="64"/>
      </left>
      <right/>
      <top/>
      <bottom/>
      <diagonal/>
    </border>
    <border>
      <left/>
      <right style="thin">
        <color indexed="64"/>
      </right>
      <top/>
      <bottom/>
      <diagonal/>
    </border>
    <border>
      <left style="thin">
        <color indexed="64"/>
      </left>
      <right style="thin">
        <color theme="0" tint="-4.9989318521683403E-2"/>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tint="-4.9989318521683403E-2"/>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theme="0" tint="-4.9989318521683403E-2"/>
      </right>
      <top/>
      <bottom style="thin">
        <color theme="0" tint="-4.9989318521683403E-2"/>
      </bottom>
      <diagonal/>
    </border>
    <border>
      <left style="thin">
        <color indexed="64"/>
      </left>
      <right style="thin">
        <color indexed="64"/>
      </right>
      <top/>
      <bottom/>
      <diagonal/>
    </border>
    <border>
      <left style="thin">
        <color auto="1"/>
      </left>
      <right style="thin">
        <color auto="1"/>
      </right>
      <top/>
      <bottom style="thin">
        <color auto="1"/>
      </bottom>
      <diagonal/>
    </border>
  </borders>
  <cellStyleXfs count="4">
    <xf numFmtId="0" fontId="0" fillId="0" borderId="0"/>
    <xf numFmtId="0" fontId="6" fillId="0" borderId="0"/>
    <xf numFmtId="9" fontId="9" fillId="0" borderId="0" applyFont="0" applyFill="0" applyBorder="0" applyAlignment="0" applyProtection="0"/>
    <xf numFmtId="41" fontId="9" fillId="0" borderId="0" applyFont="0" applyFill="0" applyBorder="0" applyAlignment="0" applyProtection="0"/>
  </cellStyleXfs>
  <cellXfs count="281">
    <xf numFmtId="0" fontId="0" fillId="0" borderId="0" xfId="0"/>
    <xf numFmtId="0" fontId="1" fillId="0" borderId="0" xfId="0" applyFont="1"/>
    <xf numFmtId="0" fontId="1" fillId="0" borderId="1" xfId="0" applyFont="1" applyBorder="1" applyProtection="1">
      <protection locked="0"/>
    </xf>
    <xf numFmtId="0" fontId="1" fillId="0" borderId="2" xfId="0" applyFont="1" applyBorder="1" applyProtection="1">
      <protection locked="0"/>
    </xf>
    <xf numFmtId="0" fontId="1" fillId="0" borderId="2" xfId="0" applyFont="1" applyBorder="1" applyAlignment="1" applyProtection="1">
      <alignment horizontal="center" vertical="center" wrapText="1"/>
      <protection locked="0"/>
    </xf>
    <xf numFmtId="0" fontId="1" fillId="0" borderId="3" xfId="0" applyFont="1" applyBorder="1" applyProtection="1">
      <protection locked="0"/>
    </xf>
    <xf numFmtId="0" fontId="1" fillId="0" borderId="4" xfId="0" applyFont="1" applyBorder="1"/>
    <xf numFmtId="0" fontId="1" fillId="0" borderId="5" xfId="0" applyFont="1" applyBorder="1" applyProtection="1">
      <protection locked="0"/>
    </xf>
    <xf numFmtId="0" fontId="2" fillId="0" borderId="0" xfId="0" applyFont="1" applyAlignment="1">
      <alignment horizontal="left" vertical="center"/>
    </xf>
    <xf numFmtId="0" fontId="1" fillId="0" borderId="0" xfId="0" applyFont="1" applyAlignment="1">
      <alignment horizontal="center" vertical="center" wrapText="1"/>
    </xf>
    <xf numFmtId="0" fontId="3" fillId="0" borderId="0" xfId="0" applyFont="1" applyAlignment="1">
      <alignment vertical="center" wrapText="1"/>
    </xf>
    <xf numFmtId="0" fontId="1" fillId="0" borderId="6" xfId="0" applyFont="1" applyBorder="1" applyProtection="1">
      <protection locked="0"/>
    </xf>
    <xf numFmtId="0" fontId="1" fillId="0" borderId="7" xfId="0" applyFont="1" applyBorder="1"/>
    <xf numFmtId="0" fontId="4" fillId="0" borderId="0" xfId="0" applyFont="1" applyAlignment="1">
      <alignment horizontal="left" vertical="center"/>
    </xf>
    <xf numFmtId="0" fontId="1" fillId="0" borderId="0" xfId="0" applyFont="1" applyAlignment="1">
      <alignment vertical="center"/>
    </xf>
    <xf numFmtId="0" fontId="6" fillId="0" borderId="5" xfId="1" applyBorder="1" applyProtection="1">
      <protection locked="0"/>
    </xf>
    <xf numFmtId="0" fontId="2" fillId="0" borderId="0" xfId="0" applyFont="1" applyAlignment="1">
      <alignment horizontal="left" vertical="top"/>
    </xf>
    <xf numFmtId="0" fontId="6" fillId="0" borderId="0" xfId="1"/>
    <xf numFmtId="0" fontId="1" fillId="0" borderId="11" xfId="0" applyFont="1" applyBorder="1"/>
    <xf numFmtId="0" fontId="1" fillId="0" borderId="17" xfId="0" applyFont="1" applyBorder="1"/>
    <xf numFmtId="0" fontId="5" fillId="3" borderId="1"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2" fillId="3" borderId="15" xfId="0" applyFont="1" applyFill="1" applyBorder="1" applyAlignment="1">
      <alignment horizontal="center"/>
    </xf>
    <xf numFmtId="0" fontId="8" fillId="0" borderId="16" xfId="0" applyFont="1" applyBorder="1" applyAlignment="1">
      <alignment horizontal="left" vertical="center" wrapText="1"/>
    </xf>
    <xf numFmtId="0" fontId="2" fillId="3" borderId="15" xfId="0" applyFont="1" applyFill="1" applyBorder="1" applyAlignment="1">
      <alignment horizontal="center" vertical="center" wrapText="1"/>
    </xf>
    <xf numFmtId="0" fontId="3" fillId="0" borderId="16" xfId="0" applyFont="1" applyBorder="1" applyAlignment="1">
      <alignment horizontal="center"/>
    </xf>
    <xf numFmtId="0" fontId="5" fillId="0" borderId="0" xfId="0" applyFont="1" applyAlignment="1">
      <alignment horizontal="left" vertical="top" wrapText="1"/>
    </xf>
    <xf numFmtId="0" fontId="5" fillId="0" borderId="16" xfId="0" applyFont="1" applyBorder="1" applyAlignment="1">
      <alignment horizontal="center" vertical="center" wrapText="1"/>
    </xf>
    <xf numFmtId="0" fontId="1" fillId="0" borderId="16" xfId="0" applyFont="1" applyBorder="1" applyAlignment="1"/>
    <xf numFmtId="0" fontId="3" fillId="0" borderId="15" xfId="0" applyFont="1" applyBorder="1" applyAlignment="1">
      <alignment horizontal="center" vertical="center" wrapText="1"/>
    </xf>
    <xf numFmtId="0" fontId="3" fillId="0" borderId="16" xfId="0" applyFont="1" applyBorder="1" applyAlignment="1">
      <alignment horizontal="center" vertical="center"/>
    </xf>
    <xf numFmtId="9" fontId="3" fillId="0" borderId="16" xfId="2" applyFont="1" applyBorder="1" applyAlignment="1">
      <alignment horizontal="center" vertical="center"/>
    </xf>
    <xf numFmtId="0" fontId="3" fillId="0" borderId="15" xfId="0" applyFont="1" applyBorder="1" applyAlignment="1">
      <alignment horizontal="center" vertical="center"/>
    </xf>
    <xf numFmtId="0" fontId="1" fillId="0" borderId="16" xfId="0" applyFont="1" applyBorder="1"/>
    <xf numFmtId="0" fontId="1" fillId="0" borderId="16" xfId="0" applyFont="1" applyBorder="1" applyAlignment="1">
      <alignment vertical="center" wrapText="1"/>
    </xf>
    <xf numFmtId="0" fontId="3" fillId="0" borderId="8" xfId="0" applyFont="1" applyBorder="1" applyAlignment="1">
      <alignment horizontal="center" vertical="center"/>
    </xf>
    <xf numFmtId="0" fontId="1" fillId="0" borderId="16" xfId="0" applyFont="1" applyBorder="1" applyAlignment="1">
      <alignment wrapText="1"/>
    </xf>
    <xf numFmtId="0" fontId="3" fillId="0" borderId="16" xfId="0" applyFont="1" applyBorder="1" applyAlignment="1">
      <alignment horizontal="left" vertical="center"/>
    </xf>
    <xf numFmtId="9" fontId="3" fillId="0" borderId="16" xfId="0" applyNumberFormat="1" applyFont="1" applyBorder="1" applyAlignment="1">
      <alignment horizontal="center" vertical="center"/>
    </xf>
    <xf numFmtId="0" fontId="2" fillId="3" borderId="16" xfId="0" applyFont="1" applyFill="1" applyBorder="1" applyAlignment="1">
      <alignment horizontal="center"/>
    </xf>
    <xf numFmtId="0" fontId="3" fillId="0" borderId="16" xfId="0" applyFont="1" applyBorder="1" applyAlignment="1">
      <alignment horizontal="center" vertical="center" wrapText="1"/>
    </xf>
    <xf numFmtId="0" fontId="1" fillId="0" borderId="16" xfId="0" applyFont="1" applyBorder="1" applyAlignment="1">
      <alignment horizontal="center"/>
    </xf>
    <xf numFmtId="0" fontId="10" fillId="0" borderId="16" xfId="0" applyFont="1" applyBorder="1" applyAlignment="1">
      <alignment horizontal="center"/>
    </xf>
    <xf numFmtId="0" fontId="2" fillId="4" borderId="14"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1" fillId="0" borderId="16" xfId="0" applyFont="1" applyBorder="1" applyAlignment="1">
      <alignment horizontal="center" vertical="center"/>
    </xf>
    <xf numFmtId="0" fontId="4" fillId="0" borderId="3" xfId="0" applyFont="1" applyFill="1" applyBorder="1" applyAlignment="1">
      <alignment vertical="center"/>
    </xf>
    <xf numFmtId="0" fontId="4" fillId="0" borderId="6" xfId="0" applyFont="1" applyFill="1" applyBorder="1" applyAlignment="1">
      <alignment vertical="center"/>
    </xf>
    <xf numFmtId="0" fontId="4" fillId="0" borderId="10" xfId="0" applyFont="1" applyFill="1" applyBorder="1" applyAlignment="1">
      <alignment vertical="center"/>
    </xf>
    <xf numFmtId="0" fontId="2" fillId="3" borderId="16" xfId="0" applyFont="1" applyFill="1" applyBorder="1" applyAlignment="1">
      <alignment vertical="center"/>
    </xf>
    <xf numFmtId="0" fontId="1" fillId="0" borderId="8" xfId="0" applyFont="1" applyBorder="1" applyAlignment="1">
      <alignment vertical="center" wrapText="1"/>
    </xf>
    <xf numFmtId="0" fontId="1" fillId="0" borderId="16" xfId="0" applyFont="1" applyBorder="1" applyAlignment="1">
      <alignment vertical="center"/>
    </xf>
    <xf numFmtId="49" fontId="1" fillId="0" borderId="16" xfId="0" applyNumberFormat="1" applyFont="1" applyBorder="1" applyAlignment="1">
      <alignment horizontal="center" vertical="center"/>
    </xf>
    <xf numFmtId="9" fontId="1" fillId="0" borderId="16" xfId="0" applyNumberFormat="1" applyFont="1" applyBorder="1" applyAlignment="1">
      <alignment horizontal="center" vertical="center"/>
    </xf>
    <xf numFmtId="0" fontId="3" fillId="0" borderId="16" xfId="0" applyFont="1" applyBorder="1" applyAlignment="1">
      <alignment vertical="center"/>
    </xf>
    <xf numFmtId="49" fontId="3" fillId="0" borderId="16" xfId="0" applyNumberFormat="1" applyFont="1" applyBorder="1" applyAlignment="1">
      <alignment horizontal="center" vertical="center"/>
    </xf>
    <xf numFmtId="0" fontId="2" fillId="3" borderId="16" xfId="0" applyFont="1" applyFill="1" applyBorder="1" applyAlignment="1">
      <alignment vertical="center" wrapText="1"/>
    </xf>
    <xf numFmtId="0" fontId="6" fillId="0" borderId="16" xfId="0" applyFont="1" applyBorder="1" applyAlignment="1">
      <alignment horizontal="center" vertical="center"/>
    </xf>
    <xf numFmtId="0" fontId="12" fillId="0" borderId="16" xfId="0" applyFont="1" applyBorder="1" applyAlignment="1">
      <alignment horizontal="center" vertical="center"/>
    </xf>
    <xf numFmtId="0" fontId="6" fillId="0" borderId="16" xfId="0" applyFont="1" applyBorder="1" applyAlignment="1">
      <alignment horizontal="center" vertical="center" wrapText="1"/>
    </xf>
    <xf numFmtId="0" fontId="6" fillId="0" borderId="16" xfId="0" applyFont="1" applyBorder="1" applyAlignment="1">
      <alignment horizontal="center"/>
    </xf>
    <xf numFmtId="0" fontId="2" fillId="4" borderId="3"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13" fillId="0" borderId="16" xfId="0" applyFont="1" applyBorder="1" applyAlignment="1">
      <alignment vertical="center" wrapText="1"/>
    </xf>
    <xf numFmtId="0" fontId="1" fillId="5" borderId="16" xfId="0" applyFont="1" applyFill="1" applyBorder="1" applyAlignment="1">
      <alignment horizontal="center" vertical="center"/>
    </xf>
    <xf numFmtId="0" fontId="3" fillId="5" borderId="16" xfId="0" applyFont="1" applyFill="1" applyBorder="1" applyAlignment="1">
      <alignment horizontal="center" vertical="center"/>
    </xf>
    <xf numFmtId="0" fontId="3" fillId="5" borderId="16" xfId="0" applyFont="1" applyFill="1" applyBorder="1" applyAlignment="1">
      <alignment horizontal="center"/>
    </xf>
    <xf numFmtId="0" fontId="1" fillId="5" borderId="12" xfId="0" applyFont="1" applyFill="1" applyBorder="1" applyAlignment="1">
      <alignment horizontal="center" vertical="center"/>
    </xf>
    <xf numFmtId="0" fontId="1" fillId="0" borderId="16" xfId="0" applyFont="1" applyFill="1" applyBorder="1" applyAlignment="1">
      <alignment horizontal="center" vertical="center"/>
    </xf>
    <xf numFmtId="9" fontId="3" fillId="0" borderId="16" xfId="2" applyNumberFormat="1" applyFont="1" applyFill="1" applyBorder="1" applyAlignment="1">
      <alignment horizontal="center" vertical="center"/>
    </xf>
    <xf numFmtId="9" fontId="3" fillId="0" borderId="16" xfId="2" applyFont="1" applyFill="1" applyBorder="1" applyAlignment="1">
      <alignment horizontal="center" vertical="center"/>
    </xf>
    <xf numFmtId="0" fontId="5" fillId="0" borderId="1" xfId="0" applyFont="1" applyFill="1" applyBorder="1" applyAlignment="1">
      <alignment horizontal="center" vertical="center" wrapText="1"/>
    </xf>
    <xf numFmtId="0" fontId="1" fillId="0" borderId="16" xfId="0" applyFont="1" applyFill="1" applyBorder="1"/>
    <xf numFmtId="0" fontId="6" fillId="0" borderId="16" xfId="0" applyFont="1" applyFill="1" applyBorder="1" applyAlignment="1">
      <alignment horizontal="center" vertical="center"/>
    </xf>
    <xf numFmtId="0" fontId="6" fillId="0" borderId="12" xfId="0" applyFont="1" applyFill="1" applyBorder="1" applyAlignment="1">
      <alignment horizontal="center" vertical="center"/>
    </xf>
    <xf numFmtId="0" fontId="6" fillId="5" borderId="16" xfId="0" applyFont="1" applyFill="1" applyBorder="1" applyAlignment="1">
      <alignment horizontal="center"/>
    </xf>
    <xf numFmtId="0" fontId="1" fillId="5" borderId="16" xfId="0" applyFont="1" applyFill="1" applyBorder="1" applyAlignment="1">
      <alignment horizontal="center"/>
    </xf>
    <xf numFmtId="9" fontId="1" fillId="5" borderId="16" xfId="0" applyNumberFormat="1" applyFont="1" applyFill="1" applyBorder="1" applyAlignment="1">
      <alignment horizontal="center" vertical="center"/>
    </xf>
    <xf numFmtId="10" fontId="1" fillId="5" borderId="16" xfId="0" applyNumberFormat="1" applyFont="1" applyFill="1" applyBorder="1" applyAlignment="1">
      <alignment horizontal="center" vertical="center" wrapText="1"/>
    </xf>
    <xf numFmtId="0" fontId="1" fillId="5" borderId="0" xfId="0" applyFont="1" applyFill="1" applyAlignment="1">
      <alignment horizontal="center"/>
    </xf>
    <xf numFmtId="0" fontId="3" fillId="0" borderId="16" xfId="0" applyFont="1" applyFill="1" applyBorder="1" applyAlignment="1">
      <alignment horizontal="center"/>
    </xf>
    <xf numFmtId="0" fontId="1" fillId="0" borderId="0" xfId="0" applyFont="1" applyFill="1" applyAlignment="1">
      <alignment horizontal="center"/>
    </xf>
    <xf numFmtId="0" fontId="5" fillId="4" borderId="1" xfId="0" applyFont="1" applyFill="1" applyBorder="1" applyAlignment="1">
      <alignment horizontal="center" vertical="center" wrapText="1"/>
    </xf>
    <xf numFmtId="0" fontId="6" fillId="0" borderId="16" xfId="0" applyFont="1" applyFill="1" applyBorder="1" applyAlignment="1">
      <alignment horizontal="center"/>
    </xf>
    <xf numFmtId="0" fontId="1" fillId="0" borderId="16" xfId="0" applyFont="1" applyFill="1" applyBorder="1" applyAlignment="1">
      <alignment horizontal="center"/>
    </xf>
    <xf numFmtId="0" fontId="6" fillId="0" borderId="19" xfId="0" applyFont="1" applyFill="1" applyBorder="1" applyAlignment="1">
      <alignment horizontal="center"/>
    </xf>
    <xf numFmtId="0" fontId="3" fillId="0" borderId="19" xfId="0" applyFont="1" applyFill="1" applyBorder="1" applyAlignment="1">
      <alignment horizontal="center" vertical="center"/>
    </xf>
    <xf numFmtId="0" fontId="0" fillId="5" borderId="0" xfId="0" applyFill="1"/>
    <xf numFmtId="0" fontId="0" fillId="5" borderId="16" xfId="0" applyFill="1" applyBorder="1"/>
    <xf numFmtId="10" fontId="1" fillId="0" borderId="16" xfId="0" applyNumberFormat="1" applyFont="1" applyFill="1" applyBorder="1" applyAlignment="1">
      <alignment horizontal="center" vertical="center" wrapText="1"/>
    </xf>
    <xf numFmtId="0" fontId="0" fillId="0" borderId="0" xfId="0" applyFill="1"/>
    <xf numFmtId="0" fontId="2" fillId="0" borderId="15" xfId="0" applyFont="1" applyFill="1" applyBorder="1" applyAlignment="1">
      <alignment vertical="center"/>
    </xf>
    <xf numFmtId="0" fontId="2" fillId="0" borderId="18" xfId="0" applyFont="1" applyFill="1" applyBorder="1" applyAlignment="1">
      <alignment horizontal="center" vertical="center" wrapText="1"/>
    </xf>
    <xf numFmtId="0" fontId="12" fillId="0" borderId="16" xfId="0" applyFont="1" applyFill="1" applyBorder="1" applyAlignment="1">
      <alignment horizontal="center" vertical="center"/>
    </xf>
    <xf numFmtId="0" fontId="2" fillId="0" borderId="18" xfId="0" applyFont="1" applyFill="1" applyBorder="1" applyAlignment="1">
      <alignment vertical="center"/>
    </xf>
    <xf numFmtId="0" fontId="1" fillId="0" borderId="16" xfId="0" applyFont="1" applyFill="1" applyBorder="1" applyAlignment="1">
      <alignment vertical="center" wrapText="1"/>
    </xf>
    <xf numFmtId="0" fontId="6" fillId="0" borderId="16" xfId="0" applyFont="1" applyFill="1" applyBorder="1" applyAlignment="1">
      <alignment horizontal="center" vertical="center" wrapText="1"/>
    </xf>
    <xf numFmtId="0" fontId="1" fillId="0" borderId="8" xfId="0" applyFont="1" applyFill="1" applyBorder="1" applyAlignment="1">
      <alignment vertical="center" wrapText="1"/>
    </xf>
    <xf numFmtId="0" fontId="3" fillId="0" borderId="8" xfId="0" applyFont="1" applyFill="1" applyBorder="1" applyAlignment="1">
      <alignment horizontal="center" vertical="center"/>
    </xf>
    <xf numFmtId="0" fontId="1" fillId="0" borderId="16" xfId="0" applyFont="1" applyFill="1" applyBorder="1" applyAlignment="1"/>
    <xf numFmtId="0" fontId="1" fillId="0" borderId="16" xfId="0" applyFont="1" applyFill="1" applyBorder="1" applyAlignment="1">
      <alignment wrapText="1"/>
    </xf>
    <xf numFmtId="0" fontId="3" fillId="0" borderId="16" xfId="0" applyFont="1" applyFill="1" applyBorder="1" applyAlignment="1">
      <alignment horizontal="left" vertical="center"/>
    </xf>
    <xf numFmtId="9" fontId="1" fillId="0" borderId="16" xfId="0" applyNumberFormat="1" applyFont="1" applyFill="1" applyBorder="1" applyAlignment="1">
      <alignment horizontal="center" vertical="center"/>
    </xf>
    <xf numFmtId="0" fontId="2" fillId="3" borderId="14" xfId="0" applyFont="1" applyFill="1" applyBorder="1" applyAlignment="1">
      <alignment vertical="center" wrapText="1"/>
    </xf>
    <xf numFmtId="9" fontId="0" fillId="0" borderId="16" xfId="0" applyNumberFormat="1" applyFill="1" applyBorder="1"/>
    <xf numFmtId="0" fontId="3" fillId="0" borderId="12" xfId="0" applyFont="1" applyBorder="1" applyAlignment="1">
      <alignment horizontal="center" vertical="center" wrapText="1"/>
    </xf>
    <xf numFmtId="0" fontId="1" fillId="0" borderId="12"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 fillId="0" borderId="12" xfId="0" applyFont="1" applyBorder="1" applyAlignment="1">
      <alignment horizontal="left" vertical="center" wrapText="1"/>
    </xf>
    <xf numFmtId="0" fontId="1" fillId="0" borderId="14" xfId="0" applyFont="1" applyBorder="1" applyAlignment="1">
      <alignment horizontal="left" vertical="center" wrapText="1"/>
    </xf>
    <xf numFmtId="0" fontId="2" fillId="3" borderId="15" xfId="0" applyFont="1" applyFill="1" applyBorder="1" applyAlignment="1">
      <alignment horizontal="center" vertical="center"/>
    </xf>
    <xf numFmtId="0" fontId="2" fillId="3" borderId="12" xfId="0" applyFont="1" applyFill="1" applyBorder="1" applyAlignment="1">
      <alignment horizontal="center" vertical="center" wrapText="1"/>
    </xf>
    <xf numFmtId="0" fontId="1" fillId="0" borderId="16" xfId="0" applyFont="1" applyBorder="1" applyAlignment="1">
      <alignment horizontal="center" vertical="center" wrapText="1"/>
    </xf>
    <xf numFmtId="10" fontId="1" fillId="0" borderId="16" xfId="0" applyNumberFormat="1" applyFont="1" applyBorder="1" applyAlignment="1">
      <alignment horizontal="center" vertical="center"/>
    </xf>
    <xf numFmtId="10" fontId="3" fillId="4" borderId="16" xfId="0" applyNumberFormat="1" applyFont="1" applyFill="1" applyBorder="1" applyAlignment="1">
      <alignment horizontal="center" vertical="center" wrapText="1"/>
    </xf>
    <xf numFmtId="0" fontId="2" fillId="3" borderId="16" xfId="0" applyFont="1" applyFill="1" applyBorder="1" applyAlignment="1">
      <alignment horizontal="center" vertical="center" wrapText="1"/>
    </xf>
    <xf numFmtId="10" fontId="1" fillId="0" borderId="16" xfId="0" applyNumberFormat="1" applyFont="1" applyFill="1" applyBorder="1" applyAlignment="1">
      <alignment horizontal="center" vertical="center"/>
    </xf>
    <xf numFmtId="0" fontId="3" fillId="4" borderId="16" xfId="0" applyFont="1" applyFill="1" applyBorder="1" applyAlignment="1">
      <alignment horizontal="center" vertical="center" wrapText="1"/>
    </xf>
    <xf numFmtId="10" fontId="1" fillId="0" borderId="16" xfId="0" applyNumberFormat="1" applyFont="1" applyBorder="1" applyAlignment="1">
      <alignment horizontal="center" vertical="center" wrapText="1"/>
    </xf>
    <xf numFmtId="0" fontId="1" fillId="0" borderId="12" xfId="0" applyFont="1" applyFill="1" applyBorder="1" applyAlignment="1">
      <alignment horizontal="left" vertical="center" wrapText="1"/>
    </xf>
    <xf numFmtId="0" fontId="1" fillId="0" borderId="14" xfId="0" applyFont="1" applyFill="1" applyBorder="1" applyAlignment="1">
      <alignment horizontal="left" vertical="center" wrapText="1"/>
    </xf>
    <xf numFmtId="0" fontId="1" fillId="0" borderId="12" xfId="0" applyFont="1" applyFill="1" applyBorder="1" applyAlignment="1">
      <alignment horizontal="center" vertical="center"/>
    </xf>
    <xf numFmtId="0" fontId="2" fillId="0" borderId="13"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6" xfId="0" applyFont="1" applyFill="1" applyBorder="1" applyAlignment="1">
      <alignment horizontal="center" vertical="center" wrapText="1"/>
    </xf>
    <xf numFmtId="10" fontId="1" fillId="5" borderId="16" xfId="0" applyNumberFormat="1" applyFont="1" applyFill="1" applyBorder="1" applyAlignment="1">
      <alignment horizontal="center" vertical="center"/>
    </xf>
    <xf numFmtId="0" fontId="3" fillId="0" borderId="16" xfId="0" applyFont="1" applyFill="1" applyBorder="1" applyAlignment="1">
      <alignment horizontal="center" vertical="center"/>
    </xf>
    <xf numFmtId="164" fontId="1" fillId="0" borderId="16" xfId="3" applyNumberFormat="1" applyFont="1" applyFill="1" applyBorder="1" applyAlignment="1">
      <alignment horizontal="center" vertical="top"/>
    </xf>
    <xf numFmtId="164" fontId="1" fillId="0" borderId="16" xfId="3" applyNumberFormat="1" applyFont="1" applyFill="1" applyBorder="1" applyAlignment="1">
      <alignment horizontal="center" vertical="center"/>
    </xf>
    <xf numFmtId="49" fontId="3" fillId="0" borderId="16" xfId="0" applyNumberFormat="1" applyFont="1" applyFill="1" applyBorder="1" applyAlignment="1">
      <alignment horizontal="center" vertical="center"/>
    </xf>
    <xf numFmtId="9" fontId="3" fillId="0" borderId="16" xfId="0" applyNumberFormat="1" applyFont="1" applyFill="1" applyBorder="1" applyAlignment="1">
      <alignment horizontal="center" vertical="center"/>
    </xf>
    <xf numFmtId="164" fontId="1" fillId="5" borderId="16" xfId="3" applyNumberFormat="1" applyFont="1" applyFill="1" applyBorder="1" applyAlignment="1">
      <alignment horizontal="center" vertical="top"/>
    </xf>
    <xf numFmtId="164" fontId="1" fillId="5" borderId="16" xfId="3" applyNumberFormat="1" applyFont="1" applyFill="1" applyBorder="1" applyAlignment="1">
      <alignment horizontal="center" vertical="center"/>
    </xf>
    <xf numFmtId="49" fontId="3" fillId="5" borderId="16" xfId="0" applyNumberFormat="1" applyFont="1" applyFill="1" applyBorder="1" applyAlignment="1">
      <alignment horizontal="center" vertical="center"/>
    </xf>
    <xf numFmtId="9" fontId="3" fillId="5" borderId="16" xfId="0" applyNumberFormat="1" applyFont="1" applyFill="1" applyBorder="1" applyAlignment="1">
      <alignment horizontal="center" vertical="center"/>
    </xf>
    <xf numFmtId="0" fontId="7" fillId="2" borderId="8" xfId="1" applyFont="1" applyFill="1" applyBorder="1" applyAlignment="1" applyProtection="1">
      <alignment horizontal="center"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2" fillId="3" borderId="12" xfId="1" applyFont="1" applyFill="1" applyBorder="1" applyAlignment="1" applyProtection="1">
      <alignment horizontal="left" vertical="center"/>
      <protection locked="0"/>
    </xf>
    <xf numFmtId="0" fontId="2" fillId="3" borderId="13" xfId="1" applyFont="1" applyFill="1" applyBorder="1" applyAlignment="1" applyProtection="1">
      <alignment horizontal="left" vertical="center"/>
      <protection locked="0"/>
    </xf>
    <xf numFmtId="0" fontId="2" fillId="3" borderId="14" xfId="1" applyFont="1" applyFill="1" applyBorder="1" applyAlignment="1" applyProtection="1">
      <alignment horizontal="left" vertical="center"/>
      <protection locked="0"/>
    </xf>
    <xf numFmtId="0" fontId="3" fillId="0" borderId="12" xfId="0" applyFont="1" applyBorder="1" applyAlignment="1">
      <alignment horizontal="center" vertical="center" wrapText="1"/>
    </xf>
    <xf numFmtId="0" fontId="3" fillId="0" borderId="14"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3" fillId="0" borderId="12" xfId="0" applyFont="1" applyBorder="1" applyAlignment="1">
      <alignment horizontal="center" vertical="center"/>
    </xf>
    <xf numFmtId="0" fontId="3" fillId="0" borderId="14" xfId="0" applyFont="1" applyBorder="1" applyAlignment="1">
      <alignment horizontal="center" vertical="center"/>
    </xf>
    <xf numFmtId="0" fontId="1" fillId="0" borderId="0" xfId="0" applyFont="1" applyAlignment="1">
      <alignment horizontal="center"/>
    </xf>
    <xf numFmtId="0" fontId="5" fillId="0" borderId="0" xfId="0" applyFont="1" applyAlignment="1" applyProtection="1">
      <alignment horizontal="left" vertical="center" wrapText="1"/>
      <protection locked="0"/>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1" fillId="0" borderId="16" xfId="0" applyFont="1" applyBorder="1" applyAlignment="1">
      <alignment horizontal="center" vertical="top" wrapText="1"/>
    </xf>
    <xf numFmtId="0" fontId="2" fillId="0" borderId="16" xfId="0" applyFont="1" applyBorder="1" applyAlignment="1">
      <alignment horizontal="center" vertical="center"/>
    </xf>
    <xf numFmtId="0" fontId="1" fillId="0" borderId="12" xfId="0" applyFont="1" applyBorder="1" applyAlignment="1">
      <alignment horizontal="left" vertical="center" wrapText="1"/>
    </xf>
    <xf numFmtId="0" fontId="1" fillId="0" borderId="14" xfId="0" applyFont="1" applyBorder="1" applyAlignment="1">
      <alignment horizontal="left" vertical="center" wrapText="1"/>
    </xf>
    <xf numFmtId="0" fontId="3" fillId="0" borderId="12" xfId="0" applyFont="1" applyBorder="1" applyAlignment="1">
      <alignment horizontal="left" vertical="center" wrapText="1"/>
    </xf>
    <xf numFmtId="0" fontId="3" fillId="0" borderId="14" xfId="0" applyFont="1" applyBorder="1" applyAlignment="1">
      <alignment horizontal="left" vertical="center" wrapText="1"/>
    </xf>
    <xf numFmtId="0" fontId="2" fillId="3" borderId="8" xfId="0" applyFont="1" applyFill="1" applyBorder="1" applyAlignment="1">
      <alignment horizontal="left" vertical="center"/>
    </xf>
    <xf numFmtId="0" fontId="2" fillId="3" borderId="9" xfId="0" applyFont="1" applyFill="1" applyBorder="1" applyAlignment="1">
      <alignment horizontal="left" vertical="center"/>
    </xf>
    <xf numFmtId="0" fontId="2" fillId="3" borderId="13" xfId="0" applyFont="1" applyFill="1" applyBorder="1" applyAlignment="1">
      <alignment horizontal="left" vertical="center"/>
    </xf>
    <xf numFmtId="0" fontId="2" fillId="3" borderId="14" xfId="0" applyFont="1" applyFill="1" applyBorder="1" applyAlignment="1">
      <alignment horizontal="left" vertical="center"/>
    </xf>
    <xf numFmtId="0" fontId="5" fillId="3" borderId="15" xfId="0" applyFont="1" applyFill="1" applyBorder="1" applyAlignment="1">
      <alignment horizontal="center" vertical="center" wrapText="1"/>
    </xf>
    <xf numFmtId="0" fontId="1" fillId="0" borderId="16" xfId="0" applyFont="1" applyBorder="1" applyAlignment="1">
      <alignment horizontal="left" vertical="center" wrapText="1"/>
    </xf>
    <xf numFmtId="0" fontId="2" fillId="3" borderId="16" xfId="0" applyFont="1" applyFill="1" applyBorder="1" applyAlignment="1">
      <alignment horizontal="left" vertical="center"/>
    </xf>
    <xf numFmtId="0" fontId="3" fillId="0" borderId="16" xfId="0" applyFont="1" applyBorder="1" applyAlignment="1">
      <alignment horizontal="left" vertical="center" wrapText="1"/>
    </xf>
    <xf numFmtId="0" fontId="2" fillId="3" borderId="15"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12"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10" xfId="0" applyFont="1" applyFill="1" applyBorder="1" applyAlignment="1">
      <alignment horizontal="center" vertical="center"/>
    </xf>
    <xf numFmtId="0" fontId="2" fillId="3" borderId="1" xfId="0" applyFont="1" applyFill="1" applyBorder="1" applyAlignment="1">
      <alignment horizontal="left"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2" fillId="3" borderId="16"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2" fillId="3" borderId="18" xfId="0" applyFont="1" applyFill="1" applyBorder="1" applyAlignment="1">
      <alignment horizontal="center" vertical="center"/>
    </xf>
    <xf numFmtId="0" fontId="1" fillId="0" borderId="16" xfId="0" applyFont="1" applyBorder="1" applyAlignment="1">
      <alignment horizontal="center" vertical="center" wrapText="1"/>
    </xf>
    <xf numFmtId="10" fontId="1" fillId="0" borderId="16" xfId="0" applyNumberFormat="1" applyFont="1" applyBorder="1" applyAlignment="1">
      <alignment horizontal="center" vertical="center"/>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6" xfId="0" applyFont="1" applyFill="1" applyBorder="1" applyAlignment="1">
      <alignment horizontal="center" vertical="center"/>
    </xf>
    <xf numFmtId="0" fontId="1" fillId="0" borderId="12" xfId="0" applyFont="1" applyBorder="1" applyAlignment="1">
      <alignment horizontal="center" vertical="center" wrapText="1"/>
    </xf>
    <xf numFmtId="0" fontId="1" fillId="0" borderId="14" xfId="0" applyFont="1" applyBorder="1" applyAlignment="1">
      <alignment horizontal="center" vertical="center" wrapText="1"/>
    </xf>
    <xf numFmtId="10" fontId="1" fillId="0" borderId="12" xfId="0" applyNumberFormat="1" applyFont="1" applyBorder="1" applyAlignment="1">
      <alignment horizontal="center" vertical="center"/>
    </xf>
    <xf numFmtId="10" fontId="1" fillId="0" borderId="14" xfId="0" applyNumberFormat="1" applyFont="1" applyBorder="1" applyAlignment="1">
      <alignment horizontal="center" vertical="center"/>
    </xf>
    <xf numFmtId="0" fontId="1" fillId="4" borderId="16" xfId="0" applyFont="1" applyFill="1" applyBorder="1" applyAlignment="1">
      <alignment horizontal="center" vertical="center" wrapText="1"/>
    </xf>
    <xf numFmtId="10" fontId="3" fillId="4" borderId="16" xfId="0" applyNumberFormat="1" applyFont="1" applyFill="1" applyBorder="1" applyAlignment="1">
      <alignment horizontal="center" vertical="center" wrapText="1"/>
    </xf>
    <xf numFmtId="10" fontId="1" fillId="0" borderId="12" xfId="0" applyNumberFormat="1" applyFont="1" applyBorder="1" applyAlignment="1">
      <alignment horizontal="center" vertical="center" wrapText="1"/>
    </xf>
    <xf numFmtId="10" fontId="1" fillId="0" borderId="13" xfId="0" applyNumberFormat="1" applyFont="1" applyBorder="1" applyAlignment="1">
      <alignment horizontal="center" vertical="center" wrapText="1"/>
    </xf>
    <xf numFmtId="10" fontId="1" fillId="0" borderId="14" xfId="0" applyNumberFormat="1" applyFont="1" applyBorder="1" applyAlignment="1">
      <alignment horizontal="center" vertical="center" wrapText="1"/>
    </xf>
    <xf numFmtId="0" fontId="1" fillId="0" borderId="13" xfId="0" applyFont="1" applyBorder="1" applyAlignment="1">
      <alignment horizontal="left" vertical="center" wrapText="1"/>
    </xf>
    <xf numFmtId="0" fontId="2" fillId="3" borderId="10" xfId="0" applyFont="1" applyFill="1" applyBorder="1" applyAlignment="1">
      <alignment horizontal="left" vertical="center"/>
    </xf>
    <xf numFmtId="0" fontId="2" fillId="3" borderId="13" xfId="0" applyFont="1" applyFill="1" applyBorder="1" applyAlignment="1">
      <alignment horizontal="center" vertical="center" wrapText="1"/>
    </xf>
    <xf numFmtId="0" fontId="7" fillId="2" borderId="16" xfId="1" applyFont="1" applyFill="1" applyBorder="1" applyAlignment="1" applyProtection="1">
      <alignment horizontal="center" vertical="center"/>
      <protection locked="0"/>
    </xf>
    <xf numFmtId="0" fontId="1" fillId="0" borderId="16" xfId="0" applyFont="1" applyBorder="1" applyAlignment="1">
      <alignment horizontal="left" vertical="center"/>
    </xf>
    <xf numFmtId="0" fontId="2" fillId="3" borderId="16"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8" xfId="0" applyFont="1" applyFill="1" applyBorder="1" applyAlignment="1">
      <alignment horizontal="center" vertical="center"/>
    </xf>
    <xf numFmtId="10" fontId="1" fillId="0" borderId="16" xfId="0" applyNumberFormat="1" applyFont="1" applyFill="1" applyBorder="1" applyAlignment="1">
      <alignment horizontal="center" vertical="center"/>
    </xf>
    <xf numFmtId="0" fontId="3" fillId="4" borderId="16" xfId="0" applyFont="1" applyFill="1" applyBorder="1" applyAlignment="1">
      <alignment horizontal="center" vertical="center" wrapText="1"/>
    </xf>
    <xf numFmtId="10" fontId="1" fillId="0" borderId="16" xfId="0" applyNumberFormat="1" applyFont="1" applyBorder="1" applyAlignment="1">
      <alignment horizontal="center" vertical="center" wrapText="1"/>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3" fillId="3" borderId="6"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 fillId="0" borderId="16" xfId="0" applyFont="1" applyBorder="1" applyAlignment="1">
      <alignment horizontal="left" vertical="top" wrapText="1"/>
    </xf>
    <xf numFmtId="0" fontId="3" fillId="0" borderId="16" xfId="0" applyFont="1" applyBorder="1" applyAlignment="1">
      <alignment horizontal="left" vertical="top" wrapText="1"/>
    </xf>
    <xf numFmtId="0" fontId="1" fillId="0" borderId="16"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3" fillId="0" borderId="12"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1" fillId="0" borderId="12" xfId="0" applyFont="1" applyFill="1" applyBorder="1" applyAlignment="1">
      <alignment horizontal="left" vertical="center" wrapText="1"/>
    </xf>
    <xf numFmtId="0" fontId="1" fillId="0" borderId="14" xfId="0" applyFont="1" applyFill="1" applyBorder="1" applyAlignment="1">
      <alignment horizontal="left" vertical="center" wrapText="1"/>
    </xf>
    <xf numFmtId="0" fontId="11" fillId="0" borderId="16" xfId="0" applyFont="1" applyBorder="1" applyAlignment="1">
      <alignment horizontal="center" vertical="center" wrapText="1"/>
    </xf>
    <xf numFmtId="0" fontId="1" fillId="0" borderId="12"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2" xfId="0" applyFont="1" applyFill="1" applyBorder="1" applyAlignment="1">
      <alignment horizontal="center" vertical="center" wrapText="1"/>
    </xf>
    <xf numFmtId="0" fontId="3" fillId="0" borderId="12" xfId="0" applyFont="1" applyFill="1" applyBorder="1" applyAlignment="1">
      <alignment horizontal="center" vertical="center"/>
    </xf>
    <xf numFmtId="0" fontId="3" fillId="0" borderId="14" xfId="0" applyFont="1" applyFill="1" applyBorder="1" applyAlignment="1">
      <alignment horizontal="center" vertical="center"/>
    </xf>
    <xf numFmtId="9" fontId="1" fillId="0" borderId="16" xfId="0" applyNumberFormat="1" applyFont="1" applyFill="1" applyBorder="1" applyAlignment="1">
      <alignment horizontal="center" vertical="center"/>
    </xf>
    <xf numFmtId="9" fontId="3" fillId="0" borderId="16" xfId="0" applyNumberFormat="1" applyFont="1" applyFill="1" applyBorder="1" applyAlignment="1">
      <alignment horizontal="center" vertical="center"/>
    </xf>
    <xf numFmtId="0" fontId="3" fillId="0" borderId="16" xfId="0" applyFont="1" applyBorder="1" applyAlignment="1">
      <alignment horizontal="left" vertical="center"/>
    </xf>
    <xf numFmtId="0" fontId="1" fillId="0" borderId="16" xfId="0" applyFont="1" applyFill="1" applyBorder="1" applyAlignment="1">
      <alignment horizontal="center" vertical="center"/>
    </xf>
    <xf numFmtId="0" fontId="3" fillId="0" borderId="16" xfId="0" applyFont="1" applyFill="1" applyBorder="1" applyAlignment="1">
      <alignment horizontal="center" vertical="center"/>
    </xf>
    <xf numFmtId="0" fontId="2" fillId="0" borderId="13"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16"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0" borderId="19" xfId="0" applyFont="1" applyFill="1" applyBorder="1" applyAlignment="1">
      <alignment horizontal="center" vertical="center"/>
    </xf>
    <xf numFmtId="0" fontId="5" fillId="0" borderId="15" xfId="0" applyFont="1" applyFill="1" applyBorder="1" applyAlignment="1">
      <alignment horizontal="center" vertical="center" wrapText="1"/>
    </xf>
    <xf numFmtId="10" fontId="1" fillId="5" borderId="16" xfId="0" applyNumberFormat="1" applyFont="1" applyFill="1" applyBorder="1" applyAlignment="1">
      <alignment horizontal="center" vertical="center"/>
    </xf>
    <xf numFmtId="0" fontId="1" fillId="5" borderId="12" xfId="0" applyFont="1" applyFill="1" applyBorder="1" applyAlignment="1">
      <alignment horizontal="left" vertical="center" wrapText="1"/>
    </xf>
    <xf numFmtId="0" fontId="1" fillId="5" borderId="14" xfId="0" applyFont="1" applyFill="1" applyBorder="1" applyAlignment="1">
      <alignment horizontal="left" vertical="center" wrapText="1"/>
    </xf>
    <xf numFmtId="0" fontId="1" fillId="5" borderId="8" xfId="0" applyFont="1" applyFill="1" applyBorder="1" applyAlignment="1">
      <alignment vertical="center" wrapText="1"/>
    </xf>
    <xf numFmtId="0" fontId="6" fillId="5" borderId="16" xfId="0" applyFont="1" applyFill="1" applyBorder="1" applyAlignment="1">
      <alignment horizontal="center" vertical="center" wrapText="1"/>
    </xf>
  </cellXfs>
  <cellStyles count="4">
    <cellStyle name="Millares [0]" xfId="3" builtinId="6"/>
    <cellStyle name="Normal" xfId="0" builtinId="0"/>
    <cellStyle name="Normal 2" xfId="1" xr:uid="{00000000-0005-0000-0000-00000200000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Estudiantes asignados vs atendidos</a:t>
            </a:r>
          </a:p>
        </c:rich>
      </c:tx>
      <c:overlay val="0"/>
      <c:spPr>
        <a:noFill/>
        <a:ln>
          <a:noFill/>
        </a:ln>
        <a:effectLst/>
      </c:spPr>
      <c:txPr>
        <a:bodyPr rot="0" spcFirstLastPara="1" vertOverflow="ellipsis" vert="horz" wrap="square" anchor="ctr" anchorCtr="1"/>
        <a:lstStyle/>
        <a:p>
          <a:pPr>
            <a:defRPr sz="8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tx>
            <c:strRef>
              <c:f>'Asesoría Psicopedagógica'!$C$10</c:f>
              <c:strCache>
                <c:ptCount val="1"/>
                <c:pt idx="0">
                  <c:v>Total de solicitudes de Asesoría Psicopedagógica</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Psicopedagógica'!$B$11:$B$12</c:f>
              <c:strCache>
                <c:ptCount val="2"/>
                <c:pt idx="0">
                  <c:v>2020-1</c:v>
                </c:pt>
                <c:pt idx="1">
                  <c:v>2020-2</c:v>
                </c:pt>
              </c:strCache>
            </c:strRef>
          </c:cat>
          <c:val>
            <c:numRef>
              <c:f>'Asesoría Psicopedagógica'!$C$11:$C$12</c:f>
              <c:numCache>
                <c:formatCode>General</c:formatCode>
                <c:ptCount val="2"/>
                <c:pt idx="0">
                  <c:v>285</c:v>
                </c:pt>
                <c:pt idx="1">
                  <c:v>161</c:v>
                </c:pt>
              </c:numCache>
            </c:numRef>
          </c:val>
          <c:extLst>
            <c:ext xmlns:c16="http://schemas.microsoft.com/office/drawing/2014/chart" uri="{C3380CC4-5D6E-409C-BE32-E72D297353CC}">
              <c16:uniqueId val="{00000000-0838-44C9-B795-CD20F3106746}"/>
            </c:ext>
          </c:extLst>
        </c:ser>
        <c:ser>
          <c:idx val="2"/>
          <c:order val="2"/>
          <c:tx>
            <c:strRef>
              <c:f>'Asesoría Psicopedagógica'!$E$10</c:f>
              <c:strCache>
                <c:ptCount val="1"/>
                <c:pt idx="0">
                  <c:v>Total de estudiantes atendidos </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Psicopedagógica'!$B$11:$B$12</c:f>
              <c:strCache>
                <c:ptCount val="2"/>
                <c:pt idx="0">
                  <c:v>2020-1</c:v>
                </c:pt>
                <c:pt idx="1">
                  <c:v>2020-2</c:v>
                </c:pt>
              </c:strCache>
            </c:strRef>
          </c:cat>
          <c:val>
            <c:numRef>
              <c:f>'Asesoría Psicopedagógica'!$E$11:$E$12</c:f>
              <c:numCache>
                <c:formatCode>General</c:formatCode>
                <c:ptCount val="2"/>
                <c:pt idx="0">
                  <c:v>232</c:v>
                </c:pt>
                <c:pt idx="1">
                  <c:v>307</c:v>
                </c:pt>
              </c:numCache>
            </c:numRef>
          </c:val>
          <c:extLst>
            <c:ext xmlns:c16="http://schemas.microsoft.com/office/drawing/2014/chart" uri="{C3380CC4-5D6E-409C-BE32-E72D297353CC}">
              <c16:uniqueId val="{00000002-0838-44C9-B795-CD20F3106746}"/>
            </c:ext>
          </c:extLst>
        </c:ser>
        <c:dLbls>
          <c:dLblPos val="outEnd"/>
          <c:showLegendKey val="0"/>
          <c:showVal val="1"/>
          <c:showCatName val="0"/>
          <c:showSerName val="0"/>
          <c:showPercent val="0"/>
          <c:showBubbleSize val="0"/>
        </c:dLbls>
        <c:gapWidth val="219"/>
        <c:overlap val="-27"/>
        <c:axId val="-897869048"/>
        <c:axId val="-878879416"/>
        <c:extLst>
          <c:ext xmlns:c15="http://schemas.microsoft.com/office/drawing/2012/chart" uri="{02D57815-91ED-43cb-92C2-25804820EDAC}">
            <c15:filteredBarSeries>
              <c15:ser>
                <c:idx val="1"/>
                <c:order val="1"/>
                <c:tx>
                  <c:strRef>
                    <c:extLst>
                      <c:ext uri="{02D57815-91ED-43cb-92C2-25804820EDAC}">
                        <c15:formulaRef>
                          <c15:sqref>'Asesoría Psicopedagógica'!$D$10</c15:sqref>
                        </c15:formulaRef>
                      </c:ext>
                    </c:extLst>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'Asesoría Psicopedagógica'!$B$11:$B$12</c15:sqref>
                        </c15:formulaRef>
                      </c:ext>
                    </c:extLst>
                    <c:strCache>
                      <c:ptCount val="2"/>
                      <c:pt idx="0">
                        <c:v>2020-1</c:v>
                      </c:pt>
                      <c:pt idx="1">
                        <c:v>2020-2</c:v>
                      </c:pt>
                    </c:strCache>
                  </c:strRef>
                </c:cat>
                <c:val>
                  <c:numRef>
                    <c:extLst>
                      <c:ext uri="{02D57815-91ED-43cb-92C2-25804820EDAC}">
                        <c15:formulaRef>
                          <c15:sqref>'Asesoría Psicopedagógica'!$D$11:$D$12</c15:sqref>
                        </c15:formulaRef>
                      </c:ext>
                    </c:extLst>
                    <c:numCache>
                      <c:formatCode>General</c:formatCode>
                      <c:ptCount val="2"/>
                    </c:numCache>
                  </c:numRef>
                </c:val>
                <c:extLst>
                  <c:ext xmlns:c16="http://schemas.microsoft.com/office/drawing/2014/chart" uri="{C3380CC4-5D6E-409C-BE32-E72D297353CC}">
                    <c16:uniqueId val="{00000001-0838-44C9-B795-CD20F3106746}"/>
                  </c:ext>
                </c:extLst>
              </c15:ser>
            </c15:filteredBarSeries>
          </c:ext>
        </c:extLst>
      </c:barChart>
      <c:catAx>
        <c:axId val="-897869048"/>
        <c:scaling>
          <c:orientation val="minMax"/>
        </c:scaling>
        <c:delete val="0"/>
        <c:axPos val="b"/>
        <c:title>
          <c:tx>
            <c:rich>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Periodo académico</a:t>
                </a:r>
              </a:p>
            </c:rich>
          </c:tx>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78879416"/>
        <c:crosses val="autoZero"/>
        <c:auto val="1"/>
        <c:lblAlgn val="ctr"/>
        <c:lblOffset val="100"/>
        <c:noMultiLvlLbl val="0"/>
      </c:catAx>
      <c:valAx>
        <c:axId val="-878879416"/>
        <c:scaling>
          <c:orientation val="minMax"/>
        </c:scaling>
        <c:delete val="0"/>
        <c:axPos val="l"/>
        <c:title>
          <c:tx>
            <c:rich>
              <a:bodyPr rot="-5400000" spcFirstLastPara="1" vertOverflow="ellipsis" vert="horz" wrap="square" anchor="ctr" anchorCtr="1"/>
              <a:lstStyle/>
              <a:p>
                <a:pPr>
                  <a:defRPr sz="7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Número de estudiantes</a:t>
                </a:r>
              </a:p>
            </c:rich>
          </c:tx>
          <c:layout>
            <c:manualLayout>
              <c:xMode val="edge"/>
              <c:yMode val="edge"/>
              <c:x val="3.0555477240536744E-2"/>
              <c:y val="3.8137195022786334E-2"/>
            </c:manualLayout>
          </c:layout>
          <c:overlay val="0"/>
          <c:spPr>
            <a:noFill/>
            <a:ln>
              <a:noFill/>
            </a:ln>
            <a:effectLst/>
          </c:spPr>
          <c:txPr>
            <a:bodyPr rot="-5400000" spcFirstLastPara="1" vertOverflow="ellipsis" vert="horz" wrap="square" anchor="ctr" anchorCtr="1"/>
            <a:lstStyle/>
            <a:p>
              <a:pPr>
                <a:defRPr sz="7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97869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Número de asesorías</a:t>
            </a:r>
          </a:p>
        </c:rich>
      </c:tx>
      <c:overlay val="0"/>
      <c:spPr>
        <a:noFill/>
        <a:ln>
          <a:noFill/>
        </a:ln>
        <a:effectLst/>
      </c:spPr>
      <c:txPr>
        <a:bodyPr rot="0" spcFirstLastPara="1" vertOverflow="ellipsis" vert="horz" wrap="square" anchor="ctr" anchorCtr="1"/>
        <a:lstStyle/>
        <a:p>
          <a:pPr>
            <a:defRPr sz="8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lineChart>
        <c:grouping val="standard"/>
        <c:varyColors val="0"/>
        <c:ser>
          <c:idx val="0"/>
          <c:order val="0"/>
          <c:tx>
            <c:strRef>
              <c:f>Hoja2!$A$67</c:f>
              <c:strCache>
                <c:ptCount val="1"/>
                <c:pt idx="0">
                  <c:v>Número de asesorías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Hoja2!$B$66:$F$66</c:f>
              <c:strCache>
                <c:ptCount val="5"/>
                <c:pt idx="0">
                  <c:v>2018-2</c:v>
                </c:pt>
                <c:pt idx="1">
                  <c:v>2019-1</c:v>
                </c:pt>
                <c:pt idx="2">
                  <c:v>2019-2</c:v>
                </c:pt>
                <c:pt idx="3">
                  <c:v>2020-1</c:v>
                </c:pt>
                <c:pt idx="4">
                  <c:v>2020-2</c:v>
                </c:pt>
              </c:strCache>
            </c:strRef>
          </c:cat>
          <c:val>
            <c:numRef>
              <c:f>Hoja2!$B$67:$F$67</c:f>
              <c:numCache>
                <c:formatCode>General</c:formatCode>
                <c:ptCount val="5"/>
                <c:pt idx="0">
                  <c:v>1024</c:v>
                </c:pt>
                <c:pt idx="1">
                  <c:v>1259</c:v>
                </c:pt>
                <c:pt idx="2">
                  <c:v>1086</c:v>
                </c:pt>
                <c:pt idx="3">
                  <c:v>1077</c:v>
                </c:pt>
                <c:pt idx="4">
                  <c:v>1666</c:v>
                </c:pt>
              </c:numCache>
            </c:numRef>
          </c:val>
          <c:smooth val="0"/>
          <c:extLst>
            <c:ext xmlns:c16="http://schemas.microsoft.com/office/drawing/2014/chart" uri="{C3380CC4-5D6E-409C-BE32-E72D297353CC}">
              <c16:uniqueId val="{00000000-AD05-4133-94EB-FB7A309B8A11}"/>
            </c:ext>
          </c:extLst>
        </c:ser>
        <c:dLbls>
          <c:dLblPos val="t"/>
          <c:showLegendKey val="0"/>
          <c:showVal val="1"/>
          <c:showCatName val="0"/>
          <c:showSerName val="0"/>
          <c:showPercent val="0"/>
          <c:showBubbleSize val="0"/>
        </c:dLbls>
        <c:smooth val="0"/>
        <c:axId val="-856997304"/>
        <c:axId val="-856996728"/>
      </c:lineChart>
      <c:catAx>
        <c:axId val="-856997304"/>
        <c:scaling>
          <c:orientation val="minMax"/>
        </c:scaling>
        <c:delete val="0"/>
        <c:axPos val="b"/>
        <c:title>
          <c:tx>
            <c:rich>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Periodo académico</a:t>
                </a:r>
              </a:p>
            </c:rich>
          </c:tx>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6996728"/>
        <c:crosses val="autoZero"/>
        <c:auto val="1"/>
        <c:lblAlgn val="ctr"/>
        <c:lblOffset val="100"/>
        <c:noMultiLvlLbl val="0"/>
      </c:catAx>
      <c:valAx>
        <c:axId val="-856996728"/>
        <c:scaling>
          <c:orientation val="minMax"/>
        </c:scaling>
        <c:delete val="0"/>
        <c:axPos val="l"/>
        <c:title>
          <c:tx>
            <c:rich>
              <a:bodyPr rot="-54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Número de asesorías</a:t>
                </a:r>
              </a:p>
            </c:rich>
          </c:tx>
          <c:overlay val="0"/>
          <c:spPr>
            <a:noFill/>
            <a:ln>
              <a:noFill/>
            </a:ln>
            <a:effectLst/>
          </c:spPr>
          <c:txPr>
            <a:bodyPr rot="-54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6997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Estudiantes asignados vs atendidos</a:t>
            </a:r>
          </a:p>
        </c:rich>
      </c:tx>
      <c:overlay val="0"/>
      <c:spPr>
        <a:noFill/>
        <a:ln>
          <a:noFill/>
        </a:ln>
        <a:effectLst/>
      </c:spPr>
      <c:txPr>
        <a:bodyPr rot="0" spcFirstLastPara="1" vertOverflow="ellipsis" vert="horz" wrap="square" anchor="ctr" anchorCtr="1"/>
        <a:lstStyle/>
        <a:p>
          <a:pPr>
            <a:defRPr sz="8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tx>
            <c:strRef>
              <c:f>'Asesoría Psicopedagógica (2 (3)'!$C$10</c:f>
              <c:strCache>
                <c:ptCount val="1"/>
                <c:pt idx="0">
                  <c:v>Total de solicitudes de Asesoría Psicopedagógica</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 (2 (3)'!$B$11:$B$12</c:f>
              <c:strCache>
                <c:ptCount val="2"/>
                <c:pt idx="0">
                  <c:v>2020-1</c:v>
                </c:pt>
                <c:pt idx="1">
                  <c:v>2020-2</c:v>
                </c:pt>
              </c:strCache>
            </c:strRef>
          </c:cat>
          <c:val>
            <c:numRef>
              <c:f>'Asesoría Psicopedagógica (2 (3)'!$C$11:$C$12</c:f>
              <c:numCache>
                <c:formatCode>General</c:formatCode>
                <c:ptCount val="2"/>
                <c:pt idx="0">
                  <c:v>285</c:v>
                </c:pt>
                <c:pt idx="1">
                  <c:v>161</c:v>
                </c:pt>
              </c:numCache>
            </c:numRef>
          </c:val>
          <c:extLst>
            <c:ext xmlns:c16="http://schemas.microsoft.com/office/drawing/2014/chart" uri="{C3380CC4-5D6E-409C-BE32-E72D297353CC}">
              <c16:uniqueId val="{00000000-E8C4-4898-BC4D-3227CFE23DD1}"/>
            </c:ext>
          </c:extLst>
        </c:ser>
        <c:ser>
          <c:idx val="2"/>
          <c:order val="2"/>
          <c:tx>
            <c:strRef>
              <c:f>'Asesoría Psicopedagógica (2 (3)'!$E$10</c:f>
              <c:strCache>
                <c:ptCount val="1"/>
                <c:pt idx="0">
                  <c:v>Total de estudiantes atendidos </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 (2 (3)'!$B$11:$B$12</c:f>
              <c:strCache>
                <c:ptCount val="2"/>
                <c:pt idx="0">
                  <c:v>2020-1</c:v>
                </c:pt>
                <c:pt idx="1">
                  <c:v>2020-2</c:v>
                </c:pt>
              </c:strCache>
            </c:strRef>
          </c:cat>
          <c:val>
            <c:numRef>
              <c:f>'Asesoría Psicopedagógica (2 (3)'!$E$11:$E$12</c:f>
              <c:numCache>
                <c:formatCode>General</c:formatCode>
                <c:ptCount val="2"/>
                <c:pt idx="0">
                  <c:v>232</c:v>
                </c:pt>
                <c:pt idx="1">
                  <c:v>0</c:v>
                </c:pt>
              </c:numCache>
            </c:numRef>
          </c:val>
          <c:extLst>
            <c:ext xmlns:c16="http://schemas.microsoft.com/office/drawing/2014/chart" uri="{C3380CC4-5D6E-409C-BE32-E72D297353CC}">
              <c16:uniqueId val="{00000001-E8C4-4898-BC4D-3227CFE23DD1}"/>
            </c:ext>
          </c:extLst>
        </c:ser>
        <c:dLbls>
          <c:dLblPos val="outEnd"/>
          <c:showLegendKey val="0"/>
          <c:showVal val="1"/>
          <c:showCatName val="0"/>
          <c:showSerName val="0"/>
          <c:showPercent val="0"/>
          <c:showBubbleSize val="0"/>
        </c:dLbls>
        <c:gapWidth val="219"/>
        <c:overlap val="-27"/>
        <c:axId val="-856993272"/>
        <c:axId val="-856992120"/>
        <c:extLst>
          <c:ext xmlns:c15="http://schemas.microsoft.com/office/drawing/2012/chart" uri="{02D57815-91ED-43cb-92C2-25804820EDAC}">
            <c15:filteredBarSeries>
              <c15:ser>
                <c:idx val="1"/>
                <c:order val="1"/>
                <c:tx>
                  <c:strRef>
                    <c:extLst>
                      <c:ext uri="{02D57815-91ED-43cb-92C2-25804820EDAC}">
                        <c15:formulaRef>
                          <c15:sqref>'Asesoría Psicopedagógica (2 (3)'!$D$10</c15:sqref>
                        </c15:formulaRef>
                      </c:ext>
                    </c:extLst>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'Asesoría Psicopedagógica (2 (3)'!$B$11:$B$12</c15:sqref>
                        </c15:formulaRef>
                      </c:ext>
                    </c:extLst>
                    <c:strCache>
                      <c:ptCount val="2"/>
                      <c:pt idx="0">
                        <c:v>2020-1</c:v>
                      </c:pt>
                      <c:pt idx="1">
                        <c:v>2020-2</c:v>
                      </c:pt>
                    </c:strCache>
                  </c:strRef>
                </c:cat>
                <c:val>
                  <c:numRef>
                    <c:extLst>
                      <c:ext uri="{02D57815-91ED-43cb-92C2-25804820EDAC}">
                        <c15:formulaRef>
                          <c15:sqref>'Asesoría Psicopedagógica (2 (3)'!$D$11:$D$12</c15:sqref>
                        </c15:formulaRef>
                      </c:ext>
                    </c:extLst>
                    <c:numCache>
                      <c:formatCode>General</c:formatCode>
                      <c:ptCount val="2"/>
                    </c:numCache>
                  </c:numRef>
                </c:val>
                <c:extLst>
                  <c:ext xmlns:c16="http://schemas.microsoft.com/office/drawing/2014/chart" uri="{C3380CC4-5D6E-409C-BE32-E72D297353CC}">
                    <c16:uniqueId val="{00000002-E8C4-4898-BC4D-3227CFE23DD1}"/>
                  </c:ext>
                </c:extLst>
              </c15:ser>
            </c15:filteredBarSeries>
          </c:ext>
        </c:extLst>
      </c:barChart>
      <c:catAx>
        <c:axId val="-856993272"/>
        <c:scaling>
          <c:orientation val="minMax"/>
        </c:scaling>
        <c:delete val="0"/>
        <c:axPos val="b"/>
        <c:title>
          <c:tx>
            <c:rich>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Periodo académico</a:t>
                </a:r>
              </a:p>
            </c:rich>
          </c:tx>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6992120"/>
        <c:crosses val="autoZero"/>
        <c:auto val="1"/>
        <c:lblAlgn val="ctr"/>
        <c:lblOffset val="100"/>
        <c:noMultiLvlLbl val="0"/>
      </c:catAx>
      <c:valAx>
        <c:axId val="-856992120"/>
        <c:scaling>
          <c:orientation val="minMax"/>
        </c:scaling>
        <c:delete val="0"/>
        <c:axPos val="l"/>
        <c:title>
          <c:tx>
            <c:rich>
              <a:bodyPr rot="-5400000" spcFirstLastPara="1" vertOverflow="ellipsis" vert="horz" wrap="square" anchor="ctr" anchorCtr="1"/>
              <a:lstStyle/>
              <a:p>
                <a:pPr>
                  <a:defRPr sz="7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Número de estudiantes</a:t>
                </a:r>
              </a:p>
            </c:rich>
          </c:tx>
          <c:layout>
            <c:manualLayout>
              <c:xMode val="edge"/>
              <c:yMode val="edge"/>
              <c:x val="3.0555477240536744E-2"/>
              <c:y val="3.8137195022786334E-2"/>
            </c:manualLayout>
          </c:layout>
          <c:overlay val="0"/>
          <c:spPr>
            <a:noFill/>
            <a:ln>
              <a:noFill/>
            </a:ln>
            <a:effectLst/>
          </c:spPr>
          <c:txPr>
            <a:bodyPr rot="-5400000" spcFirstLastPara="1" vertOverflow="ellipsis" vert="horz" wrap="square" anchor="ctr" anchorCtr="1"/>
            <a:lstStyle/>
            <a:p>
              <a:pPr>
                <a:defRPr sz="7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6993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Estudiantes según tipo de asesoría</a:t>
            </a:r>
          </a:p>
        </c:rich>
      </c:tx>
      <c:overlay val="0"/>
      <c:spPr>
        <a:noFill/>
        <a:ln>
          <a:noFill/>
        </a:ln>
        <a:effectLst/>
      </c:spPr>
      <c:txPr>
        <a:bodyPr rot="0" spcFirstLastPara="1" vertOverflow="ellipsis" vert="horz" wrap="square" anchor="ctr" anchorCtr="1"/>
        <a:lstStyle/>
        <a:p>
          <a:pPr>
            <a:defRPr sz="7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1"/>
          <c:order val="1"/>
          <c:tx>
            <c:strRef>
              <c:f>'Asesoría Psicopedagógica (2 (3)'!$D$19</c:f>
              <c:strCache>
                <c:ptCount val="1"/>
                <c:pt idx="0">
                  <c:v>2020-1</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 (2 (3)'!$B$20:$B$23</c:f>
              <c:strCache>
                <c:ptCount val="4"/>
                <c:pt idx="0">
                  <c:v>Psicopedagógica</c:v>
                </c:pt>
                <c:pt idx="1">
                  <c:v>Acompañamiento a becarios</c:v>
                </c:pt>
                <c:pt idx="2">
                  <c:v>Aprendizaje para todos </c:v>
                </c:pt>
                <c:pt idx="3">
                  <c:v>ClickUs</c:v>
                </c:pt>
              </c:strCache>
            </c:strRef>
          </c:cat>
          <c:val>
            <c:numRef>
              <c:f>'Asesoría Psicopedagógica (2 (3)'!$D$20:$D$23</c:f>
              <c:numCache>
                <c:formatCode>General</c:formatCode>
                <c:ptCount val="4"/>
                <c:pt idx="0">
                  <c:v>196</c:v>
                </c:pt>
                <c:pt idx="1">
                  <c:v>22</c:v>
                </c:pt>
                <c:pt idx="2">
                  <c:v>11</c:v>
                </c:pt>
                <c:pt idx="3">
                  <c:v>3</c:v>
                </c:pt>
              </c:numCache>
            </c:numRef>
          </c:val>
          <c:extLst>
            <c:ext xmlns:c16="http://schemas.microsoft.com/office/drawing/2014/chart" uri="{C3380CC4-5D6E-409C-BE32-E72D297353CC}">
              <c16:uniqueId val="{00000000-6C89-41D9-BE28-09E9662EE692}"/>
            </c:ext>
          </c:extLst>
        </c:ser>
        <c:ser>
          <c:idx val="2"/>
          <c:order val="2"/>
          <c:tx>
            <c:strRef>
              <c:f>'Asesoría Psicopedagógica (2 (3)'!$E$19</c:f>
              <c:strCache>
                <c:ptCount val="1"/>
                <c:pt idx="0">
                  <c:v>2020-2</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 (2 (3)'!$B$20:$B$23</c:f>
              <c:strCache>
                <c:ptCount val="4"/>
                <c:pt idx="0">
                  <c:v>Psicopedagógica</c:v>
                </c:pt>
                <c:pt idx="1">
                  <c:v>Acompañamiento a becarios</c:v>
                </c:pt>
                <c:pt idx="2">
                  <c:v>Aprendizaje para todos </c:v>
                </c:pt>
                <c:pt idx="3">
                  <c:v>ClickUs</c:v>
                </c:pt>
              </c:strCache>
            </c:strRef>
          </c:cat>
          <c:val>
            <c:numRef>
              <c:f>'Asesoría Psicopedagógica (2 (3)'!$E$20:$E$23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6C89-41D9-BE28-09E9662EE692}"/>
            </c:ext>
          </c:extLst>
        </c:ser>
        <c:dLbls>
          <c:dLblPos val="outEnd"/>
          <c:showLegendKey val="0"/>
          <c:showVal val="1"/>
          <c:showCatName val="0"/>
          <c:showSerName val="0"/>
          <c:showPercent val="0"/>
          <c:showBubbleSize val="0"/>
        </c:dLbls>
        <c:gapWidth val="219"/>
        <c:overlap val="-27"/>
        <c:axId val="-856316792"/>
        <c:axId val="-856315640"/>
        <c:extLst>
          <c:ext xmlns:c15="http://schemas.microsoft.com/office/drawing/2012/chart" uri="{02D57815-91ED-43cb-92C2-25804820EDAC}">
            <c15:filteredBarSeries>
              <c15:ser>
                <c:idx val="0"/>
                <c:order val="0"/>
                <c:tx>
                  <c:strRef>
                    <c:extLst>
                      <c:ext uri="{02D57815-91ED-43cb-92C2-25804820EDAC}">
                        <c15:formulaRef>
                          <c15:sqref>'Asesoría Psicopedagógica (2 (3)'!$C$19</c15:sqref>
                        </c15:formulaRef>
                      </c:ext>
                    </c:extLst>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'Asesoría Psicopedagógica (2 (3)'!$B$20:$B$23</c15:sqref>
                        </c15:formulaRef>
                      </c:ext>
                    </c:extLst>
                    <c:strCache>
                      <c:ptCount val="4"/>
                      <c:pt idx="0">
                        <c:v>Psicopedagógica</c:v>
                      </c:pt>
                      <c:pt idx="1">
                        <c:v>Acompañamiento a becarios</c:v>
                      </c:pt>
                      <c:pt idx="2">
                        <c:v>Aprendizaje para todos </c:v>
                      </c:pt>
                      <c:pt idx="3">
                        <c:v>ClickUs</c:v>
                      </c:pt>
                    </c:strCache>
                  </c:strRef>
                </c:cat>
                <c:val>
                  <c:numRef>
                    <c:extLst>
                      <c:ext uri="{02D57815-91ED-43cb-92C2-25804820EDAC}">
                        <c15:formulaRef>
                          <c15:sqref>'Asesoría Psicopedagógica (2 (3)'!$C$20:$C$23</c15:sqref>
                        </c15:formulaRef>
                      </c:ext>
                    </c:extLst>
                    <c:numCache>
                      <c:formatCode>General</c:formatCode>
                      <c:ptCount val="4"/>
                    </c:numCache>
                  </c:numRef>
                </c:val>
                <c:extLst>
                  <c:ext xmlns:c16="http://schemas.microsoft.com/office/drawing/2014/chart" uri="{C3380CC4-5D6E-409C-BE32-E72D297353CC}">
                    <c16:uniqueId val="{00000002-6C89-41D9-BE28-09E9662EE692}"/>
                  </c:ext>
                </c:extLst>
              </c15:ser>
            </c15:filteredBarSeries>
          </c:ext>
        </c:extLst>
      </c:barChart>
      <c:catAx>
        <c:axId val="-856316792"/>
        <c:scaling>
          <c:orientation val="minMax"/>
        </c:scaling>
        <c:delete val="0"/>
        <c:axPos val="b"/>
        <c:title>
          <c:tx>
            <c:rich>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Tipo de asesoría</a:t>
                </a:r>
              </a:p>
            </c:rich>
          </c:tx>
          <c:overlay val="0"/>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6315640"/>
        <c:crosses val="autoZero"/>
        <c:auto val="1"/>
        <c:lblAlgn val="ctr"/>
        <c:lblOffset val="100"/>
        <c:noMultiLvlLbl val="0"/>
      </c:catAx>
      <c:valAx>
        <c:axId val="-856315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Número de estudiantes</a:t>
                </a:r>
              </a:p>
            </c:rich>
          </c:tx>
          <c:layout>
            <c:manualLayout>
              <c:xMode val="edge"/>
              <c:yMode val="edge"/>
              <c:x val="3.0555555555555555E-2"/>
              <c:y val="0.15787037037037038"/>
            </c:manualLayout>
          </c:layout>
          <c:overlay val="0"/>
          <c:spPr>
            <a:noFill/>
            <a:ln>
              <a:noFill/>
            </a:ln>
            <a:effectLst/>
          </c:spPr>
          <c:txPr>
            <a:bodyPr rot="-54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6316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Estudiantes según grado académico</a:t>
            </a:r>
          </a:p>
        </c:rich>
      </c:tx>
      <c:overlay val="0"/>
      <c:spPr>
        <a:noFill/>
        <a:ln>
          <a:noFill/>
        </a:ln>
        <a:effectLst/>
      </c:spPr>
      <c:txPr>
        <a:bodyPr rot="0" spcFirstLastPara="1" vertOverflow="ellipsis" vert="horz" wrap="square" anchor="ctr" anchorCtr="1"/>
        <a:lstStyle/>
        <a:p>
          <a:pPr>
            <a:defRPr sz="8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1"/>
          <c:order val="1"/>
          <c:tx>
            <c:strRef>
              <c:f>'Asesoría Psicopedagógica (2 (3)'!$D$26</c:f>
              <c:strCache>
                <c:ptCount val="1"/>
                <c:pt idx="0">
                  <c:v>2020-1</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 (2 (3)'!$B$27:$B$29</c:f>
              <c:strCache>
                <c:ptCount val="3"/>
                <c:pt idx="0">
                  <c:v>Pregrado</c:v>
                </c:pt>
                <c:pt idx="1">
                  <c:v>Posgrado</c:v>
                </c:pt>
                <c:pt idx="2">
                  <c:v>Educación continua </c:v>
                </c:pt>
              </c:strCache>
            </c:strRef>
          </c:cat>
          <c:val>
            <c:numRef>
              <c:f>'Asesoría Psicopedagógica (2 (3)'!$D$27:$D$29</c:f>
              <c:numCache>
                <c:formatCode>General</c:formatCode>
                <c:ptCount val="3"/>
                <c:pt idx="0">
                  <c:v>227</c:v>
                </c:pt>
                <c:pt idx="1">
                  <c:v>5</c:v>
                </c:pt>
                <c:pt idx="2">
                  <c:v>0</c:v>
                </c:pt>
              </c:numCache>
            </c:numRef>
          </c:val>
          <c:extLst>
            <c:ext xmlns:c16="http://schemas.microsoft.com/office/drawing/2014/chart" uri="{C3380CC4-5D6E-409C-BE32-E72D297353CC}">
              <c16:uniqueId val="{00000000-20C5-4C8B-B970-2BEDDC07B209}"/>
            </c:ext>
          </c:extLst>
        </c:ser>
        <c:ser>
          <c:idx val="2"/>
          <c:order val="2"/>
          <c:tx>
            <c:strRef>
              <c:f>'Asesoría Psicopedagógica (2 (3)'!$E$26</c:f>
              <c:strCache>
                <c:ptCount val="1"/>
                <c:pt idx="0">
                  <c:v>2020-2</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 (2 (3)'!$B$27:$B$29</c:f>
              <c:strCache>
                <c:ptCount val="3"/>
                <c:pt idx="0">
                  <c:v>Pregrado</c:v>
                </c:pt>
                <c:pt idx="1">
                  <c:v>Posgrado</c:v>
                </c:pt>
                <c:pt idx="2">
                  <c:v>Educación continua </c:v>
                </c:pt>
              </c:strCache>
            </c:strRef>
          </c:cat>
          <c:val>
            <c:numRef>
              <c:f>'Asesoría Psicopedagógica (2 (3)'!$E$27:$E$29</c:f>
              <c:numCache>
                <c:formatCode>General</c:formatCode>
                <c:ptCount val="3"/>
                <c:pt idx="0">
                  <c:v>0</c:v>
                </c:pt>
                <c:pt idx="1">
                  <c:v>0</c:v>
                </c:pt>
                <c:pt idx="2">
                  <c:v>0</c:v>
                </c:pt>
              </c:numCache>
            </c:numRef>
          </c:val>
          <c:extLst>
            <c:ext xmlns:c16="http://schemas.microsoft.com/office/drawing/2014/chart" uri="{C3380CC4-5D6E-409C-BE32-E72D297353CC}">
              <c16:uniqueId val="{00000001-20C5-4C8B-B970-2BEDDC07B209}"/>
            </c:ext>
          </c:extLst>
        </c:ser>
        <c:dLbls>
          <c:dLblPos val="outEnd"/>
          <c:showLegendKey val="0"/>
          <c:showVal val="1"/>
          <c:showCatName val="0"/>
          <c:showSerName val="0"/>
          <c:showPercent val="0"/>
          <c:showBubbleSize val="0"/>
        </c:dLbls>
        <c:gapWidth val="219"/>
        <c:overlap val="-27"/>
        <c:axId val="-856312184"/>
        <c:axId val="-856311032"/>
        <c:extLst>
          <c:ext xmlns:c15="http://schemas.microsoft.com/office/drawing/2012/chart" uri="{02D57815-91ED-43cb-92C2-25804820EDAC}">
            <c15:filteredBarSeries>
              <c15:ser>
                <c:idx val="0"/>
                <c:order val="0"/>
                <c:tx>
                  <c:strRef>
                    <c:extLst>
                      <c:ext uri="{02D57815-91ED-43cb-92C2-25804820EDAC}">
                        <c15:formulaRef>
                          <c15:sqref>'Asesoría Psicopedagógica (2 (3)'!$C$26</c15:sqref>
                        </c15:formulaRef>
                      </c:ext>
                    </c:extLst>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'Asesoría Psicopedagógica (2 (3)'!$B$27:$B$29</c15:sqref>
                        </c15:formulaRef>
                      </c:ext>
                    </c:extLst>
                    <c:strCache>
                      <c:ptCount val="3"/>
                      <c:pt idx="0">
                        <c:v>Pregrado</c:v>
                      </c:pt>
                      <c:pt idx="1">
                        <c:v>Posgrado</c:v>
                      </c:pt>
                      <c:pt idx="2">
                        <c:v>Educación continua </c:v>
                      </c:pt>
                    </c:strCache>
                  </c:strRef>
                </c:cat>
                <c:val>
                  <c:numRef>
                    <c:extLst>
                      <c:ext uri="{02D57815-91ED-43cb-92C2-25804820EDAC}">
                        <c15:formulaRef>
                          <c15:sqref>'Asesoría Psicopedagógica (2 (3)'!$C$27:$C$29</c15:sqref>
                        </c15:formulaRef>
                      </c:ext>
                    </c:extLst>
                    <c:numCache>
                      <c:formatCode>General</c:formatCode>
                      <c:ptCount val="3"/>
                    </c:numCache>
                  </c:numRef>
                </c:val>
                <c:extLst>
                  <c:ext xmlns:c16="http://schemas.microsoft.com/office/drawing/2014/chart" uri="{C3380CC4-5D6E-409C-BE32-E72D297353CC}">
                    <c16:uniqueId val="{00000002-20C5-4C8B-B970-2BEDDC07B209}"/>
                  </c:ext>
                </c:extLst>
              </c15:ser>
            </c15:filteredBarSeries>
          </c:ext>
        </c:extLst>
      </c:barChart>
      <c:catAx>
        <c:axId val="-856312184"/>
        <c:scaling>
          <c:orientation val="minMax"/>
        </c:scaling>
        <c:delete val="0"/>
        <c:axPos val="b"/>
        <c:title>
          <c:tx>
            <c:rich>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Grado académico</a:t>
                </a:r>
              </a:p>
            </c:rich>
          </c:tx>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6311032"/>
        <c:crosses val="autoZero"/>
        <c:auto val="1"/>
        <c:lblAlgn val="ctr"/>
        <c:lblOffset val="100"/>
        <c:noMultiLvlLbl val="0"/>
      </c:catAx>
      <c:valAx>
        <c:axId val="-856311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Número de estudiantes</a:t>
                </a:r>
              </a:p>
            </c:rich>
          </c:tx>
          <c:overlay val="0"/>
          <c:spPr>
            <a:noFill/>
            <a:ln>
              <a:noFill/>
            </a:ln>
            <a:effectLst/>
          </c:spPr>
          <c:txPr>
            <a:bodyPr rot="-54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6312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CO"/>
              <a:t>Estudiantes de pregrado según la unidad académica</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bar"/>
        <c:grouping val="stacked"/>
        <c:varyColors val="0"/>
        <c:ser>
          <c:idx val="1"/>
          <c:order val="1"/>
          <c:tx>
            <c:strRef>
              <c:f>'Asesoría Psicopedagógica (2 (3)'!$D$32</c:f>
              <c:strCache>
                <c:ptCount val="1"/>
                <c:pt idx="0">
                  <c:v>2020-1</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 (2 (3)'!$B$33:$B$41</c:f>
              <c:strCache>
                <c:ptCount val="9"/>
                <c:pt idx="0">
                  <c:v>Ingeniería</c:v>
                </c:pt>
                <c:pt idx="1">
                  <c:v>EICEA</c:v>
                </c:pt>
                <c:pt idx="2">
                  <c:v>Derecho y Ciencias Políticas</c:v>
                </c:pt>
                <c:pt idx="3">
                  <c:v>Enfermería y Rehabilitación </c:v>
                </c:pt>
                <c:pt idx="4">
                  <c:v>Medicina</c:v>
                </c:pt>
                <c:pt idx="5">
                  <c:v>Comunicación</c:v>
                </c:pt>
                <c:pt idx="6">
                  <c:v>Psicología</c:v>
                </c:pt>
                <c:pt idx="7">
                  <c:v>Educación </c:v>
                </c:pt>
                <c:pt idx="8">
                  <c:v>Filosofía y Ciencias Humanas</c:v>
                </c:pt>
              </c:strCache>
            </c:strRef>
          </c:cat>
          <c:val>
            <c:numRef>
              <c:f>'Asesoría Psicopedagógica (2 (3)'!$D$33:$D$41</c:f>
              <c:numCache>
                <c:formatCode>General</c:formatCode>
                <c:ptCount val="9"/>
                <c:pt idx="0">
                  <c:v>76</c:v>
                </c:pt>
                <c:pt idx="1">
                  <c:v>34</c:v>
                </c:pt>
                <c:pt idx="2">
                  <c:v>30</c:v>
                </c:pt>
                <c:pt idx="3">
                  <c:v>24</c:v>
                </c:pt>
                <c:pt idx="4">
                  <c:v>23</c:v>
                </c:pt>
                <c:pt idx="5">
                  <c:v>17</c:v>
                </c:pt>
                <c:pt idx="6">
                  <c:v>12</c:v>
                </c:pt>
                <c:pt idx="7">
                  <c:v>10</c:v>
                </c:pt>
                <c:pt idx="8">
                  <c:v>1</c:v>
                </c:pt>
              </c:numCache>
            </c:numRef>
          </c:val>
          <c:extLst>
            <c:ext xmlns:c16="http://schemas.microsoft.com/office/drawing/2014/chart" uri="{C3380CC4-5D6E-409C-BE32-E72D297353CC}">
              <c16:uniqueId val="{00000000-2F5C-485A-B02D-AB448E55F11A}"/>
            </c:ext>
          </c:extLst>
        </c:ser>
        <c:ser>
          <c:idx val="2"/>
          <c:order val="2"/>
          <c:tx>
            <c:strRef>
              <c:f>'Asesoría Psicopedagógica (2 (3)'!$E$32</c:f>
              <c:strCache>
                <c:ptCount val="1"/>
                <c:pt idx="0">
                  <c:v>2020-2</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 (2 (3)'!$B$33:$B$41</c:f>
              <c:strCache>
                <c:ptCount val="9"/>
                <c:pt idx="0">
                  <c:v>Ingeniería</c:v>
                </c:pt>
                <c:pt idx="1">
                  <c:v>EICEA</c:v>
                </c:pt>
                <c:pt idx="2">
                  <c:v>Derecho y Ciencias Políticas</c:v>
                </c:pt>
                <c:pt idx="3">
                  <c:v>Enfermería y Rehabilitación </c:v>
                </c:pt>
                <c:pt idx="4">
                  <c:v>Medicina</c:v>
                </c:pt>
                <c:pt idx="5">
                  <c:v>Comunicación</c:v>
                </c:pt>
                <c:pt idx="6">
                  <c:v>Psicología</c:v>
                </c:pt>
                <c:pt idx="7">
                  <c:v>Educación </c:v>
                </c:pt>
                <c:pt idx="8">
                  <c:v>Filosofía y Ciencias Humanas</c:v>
                </c:pt>
              </c:strCache>
            </c:strRef>
          </c:cat>
          <c:val>
            <c:numRef>
              <c:f>'Asesoría Psicopedagógica (2 (3)'!$E$33:$E$41</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2F5C-485A-B02D-AB448E55F11A}"/>
            </c:ext>
          </c:extLst>
        </c:ser>
        <c:dLbls>
          <c:dLblPos val="ctr"/>
          <c:showLegendKey val="0"/>
          <c:showVal val="1"/>
          <c:showCatName val="0"/>
          <c:showSerName val="0"/>
          <c:showPercent val="0"/>
          <c:showBubbleSize val="0"/>
        </c:dLbls>
        <c:gapWidth val="150"/>
        <c:overlap val="100"/>
        <c:axId val="-856110840"/>
        <c:axId val="-856109688"/>
        <c:extLst>
          <c:ext xmlns:c15="http://schemas.microsoft.com/office/drawing/2012/chart" uri="{02D57815-91ED-43cb-92C2-25804820EDAC}">
            <c15:filteredBarSeries>
              <c15:ser>
                <c:idx val="0"/>
                <c:order val="0"/>
                <c:tx>
                  <c:strRef>
                    <c:extLst>
                      <c:ext uri="{02D57815-91ED-43cb-92C2-25804820EDAC}">
                        <c15:formulaRef>
                          <c15:sqref>'Asesoría Psicopedagógica (2 (3)'!$C$32</c15:sqref>
                        </c15:formulaRef>
                      </c:ext>
                    </c:extLst>
                    <c:strCache>
                      <c:ptCount val="1"/>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CO"/>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'Asesoría Psicopedagógica (2 (3)'!$B$33:$B$41</c15:sqref>
                        </c15:formulaRef>
                      </c:ext>
                    </c:extLst>
                    <c:strCache>
                      <c:ptCount val="9"/>
                      <c:pt idx="0">
                        <c:v>Ingeniería</c:v>
                      </c:pt>
                      <c:pt idx="1">
                        <c:v>EICEA</c:v>
                      </c:pt>
                      <c:pt idx="2">
                        <c:v>Derecho y Ciencias Políticas</c:v>
                      </c:pt>
                      <c:pt idx="3">
                        <c:v>Enfermería y Rehabilitación </c:v>
                      </c:pt>
                      <c:pt idx="4">
                        <c:v>Medicina</c:v>
                      </c:pt>
                      <c:pt idx="5">
                        <c:v>Comunicación</c:v>
                      </c:pt>
                      <c:pt idx="6">
                        <c:v>Psicología</c:v>
                      </c:pt>
                      <c:pt idx="7">
                        <c:v>Educación </c:v>
                      </c:pt>
                      <c:pt idx="8">
                        <c:v>Filosofía y Ciencias Humanas</c:v>
                      </c:pt>
                    </c:strCache>
                  </c:strRef>
                </c:cat>
                <c:val>
                  <c:numRef>
                    <c:extLst>
                      <c:ext uri="{02D57815-91ED-43cb-92C2-25804820EDAC}">
                        <c15:formulaRef>
                          <c15:sqref>'Asesoría Psicopedagógica (2 (3)'!$C$33:$C$41</c15:sqref>
                        </c15:formulaRef>
                      </c:ext>
                    </c:extLst>
                    <c:numCache>
                      <c:formatCode>General</c:formatCode>
                      <c:ptCount val="9"/>
                    </c:numCache>
                  </c:numRef>
                </c:val>
                <c:extLst>
                  <c:ext xmlns:c16="http://schemas.microsoft.com/office/drawing/2014/chart" uri="{C3380CC4-5D6E-409C-BE32-E72D297353CC}">
                    <c16:uniqueId val="{00000002-2F5C-485A-B02D-AB448E55F11A}"/>
                  </c:ext>
                </c:extLst>
              </c15:ser>
            </c15:filteredBarSeries>
          </c:ext>
        </c:extLst>
      </c:barChart>
      <c:catAx>
        <c:axId val="-856110840"/>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CO"/>
                  <a:t>Unidad académica</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crossAx val="-856109688"/>
        <c:crosses val="autoZero"/>
        <c:auto val="1"/>
        <c:lblAlgn val="ctr"/>
        <c:lblOffset val="100"/>
        <c:noMultiLvlLbl val="0"/>
      </c:catAx>
      <c:valAx>
        <c:axId val="-856109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CO"/>
                  <a:t>Número de estudiantes</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crossAx val="-856110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Estudiantes de posgrado según la unidad académica</a:t>
            </a:r>
          </a:p>
        </c:rich>
      </c:tx>
      <c:overlay val="0"/>
      <c:spPr>
        <a:noFill/>
        <a:ln>
          <a:noFill/>
        </a:ln>
        <a:effectLst/>
      </c:spPr>
      <c:txPr>
        <a:bodyPr rot="0" spcFirstLastPara="1" vertOverflow="ellipsis" vert="horz" wrap="square" anchor="ctr" anchorCtr="1"/>
        <a:lstStyle/>
        <a:p>
          <a:pPr>
            <a:defRPr sz="7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bar"/>
        <c:grouping val="clustered"/>
        <c:varyColors val="0"/>
        <c:ser>
          <c:idx val="1"/>
          <c:order val="1"/>
          <c:tx>
            <c:strRef>
              <c:f>'Asesoría Psicopedagógica (2 (3)'!$D$44</c:f>
              <c:strCache>
                <c:ptCount val="1"/>
                <c:pt idx="0">
                  <c:v>2020-1</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 (2 (3)'!$B$45:$B$47</c:f>
              <c:strCache>
                <c:ptCount val="3"/>
                <c:pt idx="0">
                  <c:v>Medicina</c:v>
                </c:pt>
                <c:pt idx="1">
                  <c:v>Instituto de la Familia</c:v>
                </c:pt>
                <c:pt idx="2">
                  <c:v>Enfermería y Rehabilitación </c:v>
                </c:pt>
              </c:strCache>
            </c:strRef>
          </c:cat>
          <c:val>
            <c:numRef>
              <c:f>'Asesoría Psicopedagógica (2 (3)'!$D$45:$D$47</c:f>
              <c:numCache>
                <c:formatCode>General</c:formatCode>
                <c:ptCount val="3"/>
                <c:pt idx="0">
                  <c:v>2</c:v>
                </c:pt>
                <c:pt idx="1">
                  <c:v>1</c:v>
                </c:pt>
                <c:pt idx="2">
                  <c:v>2</c:v>
                </c:pt>
              </c:numCache>
            </c:numRef>
          </c:val>
          <c:extLst>
            <c:ext xmlns:c16="http://schemas.microsoft.com/office/drawing/2014/chart" uri="{C3380CC4-5D6E-409C-BE32-E72D297353CC}">
              <c16:uniqueId val="{00000000-76F8-492B-AC0C-CE03923618DA}"/>
            </c:ext>
          </c:extLst>
        </c:ser>
        <c:ser>
          <c:idx val="2"/>
          <c:order val="2"/>
          <c:tx>
            <c:strRef>
              <c:f>'Asesoría Psicopedagógica (2 (3)'!$E$44</c:f>
              <c:strCache>
                <c:ptCount val="1"/>
                <c:pt idx="0">
                  <c:v>2020-2</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 (2 (3)'!$B$45:$B$47</c:f>
              <c:strCache>
                <c:ptCount val="3"/>
                <c:pt idx="0">
                  <c:v>Medicina</c:v>
                </c:pt>
                <c:pt idx="1">
                  <c:v>Instituto de la Familia</c:v>
                </c:pt>
                <c:pt idx="2">
                  <c:v>Enfermería y Rehabilitación </c:v>
                </c:pt>
              </c:strCache>
            </c:strRef>
          </c:cat>
          <c:val>
            <c:numRef>
              <c:f>'Asesoría Psicopedagógica (2 (3)'!$E$45:$E$47</c:f>
              <c:numCache>
                <c:formatCode>General</c:formatCode>
                <c:ptCount val="3"/>
                <c:pt idx="0">
                  <c:v>0</c:v>
                </c:pt>
                <c:pt idx="1">
                  <c:v>0</c:v>
                </c:pt>
                <c:pt idx="2">
                  <c:v>2</c:v>
                </c:pt>
              </c:numCache>
            </c:numRef>
          </c:val>
          <c:extLst>
            <c:ext xmlns:c16="http://schemas.microsoft.com/office/drawing/2014/chart" uri="{C3380CC4-5D6E-409C-BE32-E72D297353CC}">
              <c16:uniqueId val="{00000001-76F8-492B-AC0C-CE03923618DA}"/>
            </c:ext>
          </c:extLst>
        </c:ser>
        <c:dLbls>
          <c:dLblPos val="outEnd"/>
          <c:showLegendKey val="0"/>
          <c:showVal val="1"/>
          <c:showCatName val="0"/>
          <c:showSerName val="0"/>
          <c:showPercent val="0"/>
          <c:showBubbleSize val="0"/>
        </c:dLbls>
        <c:gapWidth val="182"/>
        <c:axId val="-856106232"/>
        <c:axId val="-855883768"/>
        <c:extLst>
          <c:ext xmlns:c15="http://schemas.microsoft.com/office/drawing/2012/chart" uri="{02D57815-91ED-43cb-92C2-25804820EDAC}">
            <c15:filteredBarSeries>
              <c15:ser>
                <c:idx val="0"/>
                <c:order val="0"/>
                <c:tx>
                  <c:strRef>
                    <c:extLst>
                      <c:ext uri="{02D57815-91ED-43cb-92C2-25804820EDAC}">
                        <c15:formulaRef>
                          <c15:sqref>'Asesoría Psicopedagógica (2 (3)'!$C$44</c15:sqref>
                        </c15:formulaRef>
                      </c:ext>
                    </c:extLst>
                    <c:strCache>
                      <c:ptCount val="1"/>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'Asesoría Psicopedagógica (2 (3)'!$B$45:$B$47</c15:sqref>
                        </c15:formulaRef>
                      </c:ext>
                    </c:extLst>
                    <c:strCache>
                      <c:ptCount val="3"/>
                      <c:pt idx="0">
                        <c:v>Medicina</c:v>
                      </c:pt>
                      <c:pt idx="1">
                        <c:v>Instituto de la Familia</c:v>
                      </c:pt>
                      <c:pt idx="2">
                        <c:v>Enfermería y Rehabilitación </c:v>
                      </c:pt>
                    </c:strCache>
                  </c:strRef>
                </c:cat>
                <c:val>
                  <c:numRef>
                    <c:extLst>
                      <c:ext uri="{02D57815-91ED-43cb-92C2-25804820EDAC}">
                        <c15:formulaRef>
                          <c15:sqref>'Asesoría Psicopedagógica (2 (3)'!$C$45:$C$47</c15:sqref>
                        </c15:formulaRef>
                      </c:ext>
                    </c:extLst>
                    <c:numCache>
                      <c:formatCode>General</c:formatCode>
                      <c:ptCount val="3"/>
                    </c:numCache>
                  </c:numRef>
                </c:val>
                <c:extLst>
                  <c:ext xmlns:c16="http://schemas.microsoft.com/office/drawing/2014/chart" uri="{C3380CC4-5D6E-409C-BE32-E72D297353CC}">
                    <c16:uniqueId val="{00000002-76F8-492B-AC0C-CE03923618DA}"/>
                  </c:ext>
                </c:extLst>
              </c15:ser>
            </c15:filteredBarSeries>
          </c:ext>
        </c:extLst>
      </c:barChart>
      <c:catAx>
        <c:axId val="-856106232"/>
        <c:scaling>
          <c:orientation val="minMax"/>
        </c:scaling>
        <c:delete val="0"/>
        <c:axPos val="l"/>
        <c:title>
          <c:tx>
            <c:rich>
              <a:bodyPr rot="-54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Unidad académica</a:t>
                </a:r>
              </a:p>
            </c:rich>
          </c:tx>
          <c:overlay val="0"/>
          <c:spPr>
            <a:noFill/>
            <a:ln>
              <a:noFill/>
            </a:ln>
            <a:effectLst/>
          </c:spPr>
          <c:txPr>
            <a:bodyPr rot="-54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5883768"/>
        <c:crosses val="autoZero"/>
        <c:auto val="1"/>
        <c:lblAlgn val="ctr"/>
        <c:lblOffset val="100"/>
        <c:noMultiLvlLbl val="0"/>
      </c:catAx>
      <c:valAx>
        <c:axId val="-855883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Número de estudiantes</a:t>
                </a:r>
              </a:p>
            </c:rich>
          </c:tx>
          <c:overlay val="0"/>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6106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Datos históricos de asesoría </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lineChart>
        <c:grouping val="standard"/>
        <c:varyColors val="0"/>
        <c:ser>
          <c:idx val="0"/>
          <c:order val="0"/>
          <c:tx>
            <c:strRef>
              <c:f>'Asesoría Psicopedagógica (2 (3)'!$B$151:$F$151</c:f>
              <c:strCache>
                <c:ptCount val="5"/>
                <c:pt idx="0">
                  <c:v>Número de estudiantes atendidos</c:v>
                </c:pt>
                <c:pt idx="1">
                  <c:v>189</c:v>
                </c:pt>
                <c:pt idx="2">
                  <c:v>199</c:v>
                </c:pt>
                <c:pt idx="3">
                  <c:v>187</c:v>
                </c:pt>
                <c:pt idx="4">
                  <c:v>212</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 (2 (3)'!$G$150:$K$150</c:f>
              <c:strCache>
                <c:ptCount val="5"/>
                <c:pt idx="0">
                  <c:v>2018-2</c:v>
                </c:pt>
                <c:pt idx="1">
                  <c:v>2019-1</c:v>
                </c:pt>
                <c:pt idx="2">
                  <c:v>2019-2</c:v>
                </c:pt>
                <c:pt idx="3">
                  <c:v>2020-1</c:v>
                </c:pt>
                <c:pt idx="4">
                  <c:v>2020-2</c:v>
                </c:pt>
              </c:strCache>
            </c:strRef>
          </c:cat>
          <c:val>
            <c:numRef>
              <c:f>'Asesoría Psicopedagógica (2 (3)'!$G$151:$K$151</c:f>
              <c:numCache>
                <c:formatCode>General</c:formatCode>
                <c:ptCount val="5"/>
                <c:pt idx="0">
                  <c:v>298</c:v>
                </c:pt>
                <c:pt idx="1">
                  <c:v>331</c:v>
                </c:pt>
                <c:pt idx="2">
                  <c:v>276</c:v>
                </c:pt>
                <c:pt idx="3">
                  <c:v>232</c:v>
                </c:pt>
                <c:pt idx="4">
                  <c:v>307</c:v>
                </c:pt>
              </c:numCache>
            </c:numRef>
          </c:val>
          <c:smooth val="0"/>
          <c:extLst>
            <c:ext xmlns:c16="http://schemas.microsoft.com/office/drawing/2014/chart" uri="{C3380CC4-5D6E-409C-BE32-E72D297353CC}">
              <c16:uniqueId val="{00000000-1953-49DF-A805-B62C5E82B15A}"/>
            </c:ext>
          </c:extLst>
        </c:ser>
        <c:ser>
          <c:idx val="1"/>
          <c:order val="1"/>
          <c:tx>
            <c:strRef>
              <c:f>'Asesoría Psicopedagógica (2 (3)'!$B$152:$F$152</c:f>
              <c:strCache>
                <c:ptCount val="5"/>
                <c:pt idx="0">
                  <c:v>Número de asesorías</c:v>
                </c:pt>
                <c:pt idx="1">
                  <c:v>N/A</c:v>
                </c:pt>
                <c:pt idx="2">
                  <c:v>N/A</c:v>
                </c:pt>
                <c:pt idx="3">
                  <c:v>N/A</c:v>
                </c:pt>
                <c:pt idx="4">
                  <c:v>N/A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 (2 (3)'!$G$150:$K$150</c:f>
              <c:strCache>
                <c:ptCount val="5"/>
                <c:pt idx="0">
                  <c:v>2018-2</c:v>
                </c:pt>
                <c:pt idx="1">
                  <c:v>2019-1</c:v>
                </c:pt>
                <c:pt idx="2">
                  <c:v>2019-2</c:v>
                </c:pt>
                <c:pt idx="3">
                  <c:v>2020-1</c:v>
                </c:pt>
                <c:pt idx="4">
                  <c:v>2020-2</c:v>
                </c:pt>
              </c:strCache>
            </c:strRef>
          </c:cat>
          <c:val>
            <c:numRef>
              <c:f>'Asesoría Psicopedagógica (2 (3)'!$G$152:$K$152</c:f>
              <c:numCache>
                <c:formatCode>General</c:formatCode>
                <c:ptCount val="5"/>
                <c:pt idx="0">
                  <c:v>1024</c:v>
                </c:pt>
                <c:pt idx="1">
                  <c:v>1259</c:v>
                </c:pt>
                <c:pt idx="2">
                  <c:v>1086</c:v>
                </c:pt>
                <c:pt idx="3">
                  <c:v>1077</c:v>
                </c:pt>
                <c:pt idx="4">
                  <c:v>1666</c:v>
                </c:pt>
              </c:numCache>
            </c:numRef>
          </c:val>
          <c:smooth val="0"/>
          <c:extLst>
            <c:ext xmlns:c16="http://schemas.microsoft.com/office/drawing/2014/chart" uri="{C3380CC4-5D6E-409C-BE32-E72D297353CC}">
              <c16:uniqueId val="{00000001-1953-49DF-A805-B62C5E82B15A}"/>
            </c:ext>
          </c:extLst>
        </c:ser>
        <c:dLbls>
          <c:dLblPos val="t"/>
          <c:showLegendKey val="0"/>
          <c:showVal val="1"/>
          <c:showCatName val="0"/>
          <c:showSerName val="0"/>
          <c:showPercent val="0"/>
          <c:showBubbleSize val="0"/>
        </c:dLbls>
        <c:smooth val="0"/>
        <c:axId val="-855880888"/>
        <c:axId val="-855880312"/>
      </c:lineChart>
      <c:catAx>
        <c:axId val="-85588088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Periodo académico</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5880312"/>
        <c:crosses val="autoZero"/>
        <c:auto val="1"/>
        <c:lblAlgn val="ctr"/>
        <c:lblOffset val="100"/>
        <c:noMultiLvlLbl val="0"/>
      </c:catAx>
      <c:valAx>
        <c:axId val="-855880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Número estudiantes - asesoría</a:t>
                </a:r>
              </a:p>
            </c:rich>
          </c:tx>
          <c:layout>
            <c:manualLayout>
              <c:xMode val="edge"/>
              <c:yMode val="edge"/>
              <c:x val="1.6360455619365628E-2"/>
              <c:y val="3.3461112883306901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5880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1"/>
              <a:t>Estudiantes según tipo de asesoría</a:t>
            </a:r>
          </a:p>
        </c:rich>
      </c:tx>
      <c:overlay val="0"/>
      <c:spPr>
        <a:noFill/>
        <a:ln>
          <a:noFill/>
        </a:ln>
        <a:effectLst/>
      </c:spPr>
      <c:txPr>
        <a:bodyPr rot="0" spcFirstLastPara="1" vertOverflow="ellipsis" vert="horz" wrap="square" anchor="ctr" anchorCtr="1"/>
        <a:lstStyle/>
        <a:p>
          <a:pPr>
            <a:defRPr sz="7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1"/>
          <c:order val="1"/>
          <c:tx>
            <c:strRef>
              <c:f>'Asesoría Psicopedagógica'!$D$19</c:f>
              <c:strCache>
                <c:ptCount val="1"/>
                <c:pt idx="0">
                  <c:v>2020-1</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Psicopedagógica'!$B$20:$B$23</c:f>
              <c:strCache>
                <c:ptCount val="4"/>
                <c:pt idx="0">
                  <c:v>Psicopedagógica</c:v>
                </c:pt>
                <c:pt idx="1">
                  <c:v>Acompañamiento a becarios</c:v>
                </c:pt>
                <c:pt idx="2">
                  <c:v>Aprendizaje para todos </c:v>
                </c:pt>
                <c:pt idx="3">
                  <c:v>ClickUs</c:v>
                </c:pt>
              </c:strCache>
            </c:strRef>
          </c:cat>
          <c:val>
            <c:numRef>
              <c:f>'Asesoría Psicopedagógica'!$D$20:$D$23</c:f>
              <c:numCache>
                <c:formatCode>General</c:formatCode>
                <c:ptCount val="4"/>
                <c:pt idx="0">
                  <c:v>196</c:v>
                </c:pt>
                <c:pt idx="1">
                  <c:v>22</c:v>
                </c:pt>
                <c:pt idx="2">
                  <c:v>11</c:v>
                </c:pt>
                <c:pt idx="3">
                  <c:v>3</c:v>
                </c:pt>
              </c:numCache>
            </c:numRef>
          </c:val>
          <c:extLst>
            <c:ext xmlns:c16="http://schemas.microsoft.com/office/drawing/2014/chart" uri="{C3380CC4-5D6E-409C-BE32-E72D297353CC}">
              <c16:uniqueId val="{00000001-F058-4DB5-86A7-2854CF86F8C3}"/>
            </c:ext>
          </c:extLst>
        </c:ser>
        <c:ser>
          <c:idx val="2"/>
          <c:order val="2"/>
          <c:tx>
            <c:strRef>
              <c:f>'Asesoría Psicopedagógica'!$E$19</c:f>
              <c:strCache>
                <c:ptCount val="1"/>
                <c:pt idx="0">
                  <c:v>2020-2</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Psicopedagógica'!$B$20:$B$23</c:f>
              <c:strCache>
                <c:ptCount val="4"/>
                <c:pt idx="0">
                  <c:v>Psicopedagógica</c:v>
                </c:pt>
                <c:pt idx="1">
                  <c:v>Acompañamiento a becarios</c:v>
                </c:pt>
                <c:pt idx="2">
                  <c:v>Aprendizaje para todos </c:v>
                </c:pt>
                <c:pt idx="3">
                  <c:v>ClickUs</c:v>
                </c:pt>
              </c:strCache>
            </c:strRef>
          </c:cat>
          <c:val>
            <c:numRef>
              <c:f>'Asesoría Psicopedagógica'!$E$20:$E$23</c:f>
              <c:numCache>
                <c:formatCode>General</c:formatCode>
                <c:ptCount val="4"/>
                <c:pt idx="0">
                  <c:v>278</c:v>
                </c:pt>
                <c:pt idx="1">
                  <c:v>11</c:v>
                </c:pt>
                <c:pt idx="2">
                  <c:v>13</c:v>
                </c:pt>
                <c:pt idx="3">
                  <c:v>5</c:v>
                </c:pt>
              </c:numCache>
            </c:numRef>
          </c:val>
          <c:extLst>
            <c:ext xmlns:c16="http://schemas.microsoft.com/office/drawing/2014/chart" uri="{C3380CC4-5D6E-409C-BE32-E72D297353CC}">
              <c16:uniqueId val="{00000002-F058-4DB5-86A7-2854CF86F8C3}"/>
            </c:ext>
          </c:extLst>
        </c:ser>
        <c:dLbls>
          <c:dLblPos val="outEnd"/>
          <c:showLegendKey val="0"/>
          <c:showVal val="1"/>
          <c:showCatName val="0"/>
          <c:showSerName val="0"/>
          <c:showPercent val="0"/>
          <c:showBubbleSize val="0"/>
        </c:dLbls>
        <c:gapWidth val="219"/>
        <c:overlap val="-27"/>
        <c:axId val="-878434616"/>
        <c:axId val="-878433464"/>
        <c:extLst>
          <c:ext xmlns:c15="http://schemas.microsoft.com/office/drawing/2012/chart" uri="{02D57815-91ED-43cb-92C2-25804820EDAC}">
            <c15:filteredBarSeries>
              <c15:ser>
                <c:idx val="0"/>
                <c:order val="0"/>
                <c:tx>
                  <c:strRef>
                    <c:extLst>
                      <c:ext uri="{02D57815-91ED-43cb-92C2-25804820EDAC}">
                        <c15:formulaRef>
                          <c15:sqref>'Asesoría Psicopedagógica'!$C$19</c15:sqref>
                        </c15:formulaRef>
                      </c:ext>
                    </c:extLst>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'Asesoría Psicopedagógica'!$B$20:$B$23</c15:sqref>
                        </c15:formulaRef>
                      </c:ext>
                    </c:extLst>
                    <c:strCache>
                      <c:ptCount val="4"/>
                      <c:pt idx="0">
                        <c:v>Psicopedagógica</c:v>
                      </c:pt>
                      <c:pt idx="1">
                        <c:v>Acompañamiento a becarios</c:v>
                      </c:pt>
                      <c:pt idx="2">
                        <c:v>Aprendizaje para todos </c:v>
                      </c:pt>
                      <c:pt idx="3">
                        <c:v>ClickUs</c:v>
                      </c:pt>
                    </c:strCache>
                  </c:strRef>
                </c:cat>
                <c:val>
                  <c:numRef>
                    <c:extLst>
                      <c:ext uri="{02D57815-91ED-43cb-92C2-25804820EDAC}">
                        <c15:formulaRef>
                          <c15:sqref>'Asesoría Psicopedagógica'!$C$20:$C$23</c15:sqref>
                        </c15:formulaRef>
                      </c:ext>
                    </c:extLst>
                    <c:numCache>
                      <c:formatCode>General</c:formatCode>
                      <c:ptCount val="4"/>
                    </c:numCache>
                  </c:numRef>
                </c:val>
                <c:extLst>
                  <c:ext xmlns:c16="http://schemas.microsoft.com/office/drawing/2014/chart" uri="{C3380CC4-5D6E-409C-BE32-E72D297353CC}">
                    <c16:uniqueId val="{00000000-F058-4DB5-86A7-2854CF86F8C3}"/>
                  </c:ext>
                </c:extLst>
              </c15:ser>
            </c15:filteredBarSeries>
          </c:ext>
        </c:extLst>
      </c:barChart>
      <c:catAx>
        <c:axId val="-878434616"/>
        <c:scaling>
          <c:orientation val="minMax"/>
        </c:scaling>
        <c:delete val="0"/>
        <c:axPos val="b"/>
        <c:title>
          <c:tx>
            <c:rich>
              <a:bodyPr rot="0" spcFirstLastPara="1" vertOverflow="ellipsis" vert="horz" wrap="square" anchor="ctr" anchorCtr="1"/>
              <a:lstStyle/>
              <a:p>
                <a:pPr>
                  <a:defRPr sz="6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Tipo de asesoría</a:t>
                </a:r>
              </a:p>
            </c:rich>
          </c:tx>
          <c:overlay val="0"/>
          <c:spPr>
            <a:noFill/>
            <a:ln>
              <a:noFill/>
            </a:ln>
            <a:effectLst/>
          </c:spPr>
          <c:txPr>
            <a:bodyPr rot="0" spcFirstLastPara="1" vertOverflow="ellipsis" vert="horz" wrap="square" anchor="ctr" anchorCtr="1"/>
            <a:lstStyle/>
            <a:p>
              <a:pPr>
                <a:defRPr sz="6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78433464"/>
        <c:crosses val="autoZero"/>
        <c:auto val="1"/>
        <c:lblAlgn val="ctr"/>
        <c:lblOffset val="100"/>
        <c:noMultiLvlLbl val="0"/>
      </c:catAx>
      <c:valAx>
        <c:axId val="-878433464"/>
        <c:scaling>
          <c:orientation val="minMax"/>
        </c:scaling>
        <c:delete val="0"/>
        <c:axPos val="l"/>
        <c:title>
          <c:tx>
            <c:rich>
              <a:bodyPr rot="-5400000" spcFirstLastPara="1" vertOverflow="ellipsis" vert="horz" wrap="square" anchor="ctr" anchorCtr="1"/>
              <a:lstStyle/>
              <a:p>
                <a:pPr>
                  <a:defRPr sz="6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Número de estudiantes</a:t>
                </a:r>
              </a:p>
            </c:rich>
          </c:tx>
          <c:layout>
            <c:manualLayout>
              <c:xMode val="edge"/>
              <c:yMode val="edge"/>
              <c:x val="2.4957845646415608E-2"/>
              <c:y val="5.836800250714929E-2"/>
            </c:manualLayout>
          </c:layout>
          <c:overlay val="0"/>
          <c:spPr>
            <a:noFill/>
            <a:ln>
              <a:noFill/>
            </a:ln>
            <a:effectLst/>
          </c:spPr>
          <c:txPr>
            <a:bodyPr rot="-5400000" spcFirstLastPara="1" vertOverflow="ellipsis" vert="horz" wrap="square" anchor="ctr" anchorCtr="1"/>
            <a:lstStyle/>
            <a:p>
              <a:pPr>
                <a:defRPr sz="6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78434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Estudiantes según grado académico</a:t>
            </a:r>
          </a:p>
        </c:rich>
      </c:tx>
      <c:overlay val="0"/>
      <c:spPr>
        <a:noFill/>
        <a:ln>
          <a:noFill/>
        </a:ln>
        <a:effectLst/>
      </c:spPr>
      <c:txPr>
        <a:bodyPr rot="0" spcFirstLastPara="1" vertOverflow="ellipsis" vert="horz" wrap="square" anchor="ctr" anchorCtr="1"/>
        <a:lstStyle/>
        <a:p>
          <a:pPr>
            <a:defRPr sz="4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1"/>
          <c:order val="1"/>
          <c:tx>
            <c:strRef>
              <c:f>'Asesoría Psicopedagógica'!$D$26</c:f>
              <c:strCache>
                <c:ptCount val="1"/>
                <c:pt idx="0">
                  <c:v>2020-1</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Psicopedagógica'!$B$27:$B$28</c:f>
              <c:strCache>
                <c:ptCount val="2"/>
                <c:pt idx="0">
                  <c:v>Pregrado</c:v>
                </c:pt>
                <c:pt idx="1">
                  <c:v>Posgrado</c:v>
                </c:pt>
              </c:strCache>
            </c:strRef>
          </c:cat>
          <c:val>
            <c:numRef>
              <c:f>'Asesoría Psicopedagógica'!$D$27:$D$28</c:f>
              <c:numCache>
                <c:formatCode>General</c:formatCode>
                <c:ptCount val="2"/>
                <c:pt idx="0">
                  <c:v>227</c:v>
                </c:pt>
                <c:pt idx="1">
                  <c:v>5</c:v>
                </c:pt>
              </c:numCache>
            </c:numRef>
          </c:val>
          <c:extLst>
            <c:ext xmlns:c16="http://schemas.microsoft.com/office/drawing/2014/chart" uri="{C3380CC4-5D6E-409C-BE32-E72D297353CC}">
              <c16:uniqueId val="{00000001-632C-48D2-A0A6-A6EFCEE9EADF}"/>
            </c:ext>
          </c:extLst>
        </c:ser>
        <c:ser>
          <c:idx val="2"/>
          <c:order val="2"/>
          <c:tx>
            <c:strRef>
              <c:f>'Asesoría Psicopedagógica'!$E$26</c:f>
              <c:strCache>
                <c:ptCount val="1"/>
                <c:pt idx="0">
                  <c:v>2020-2</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Psicopedagógica'!$B$27:$B$28</c:f>
              <c:strCache>
                <c:ptCount val="2"/>
                <c:pt idx="0">
                  <c:v>Pregrado</c:v>
                </c:pt>
                <c:pt idx="1">
                  <c:v>Posgrado</c:v>
                </c:pt>
              </c:strCache>
            </c:strRef>
          </c:cat>
          <c:val>
            <c:numRef>
              <c:f>'Asesoría Psicopedagógica'!$E$27:$E$28</c:f>
              <c:numCache>
                <c:formatCode>General</c:formatCode>
                <c:ptCount val="2"/>
                <c:pt idx="0">
                  <c:v>298</c:v>
                </c:pt>
                <c:pt idx="1">
                  <c:v>9</c:v>
                </c:pt>
              </c:numCache>
            </c:numRef>
          </c:val>
          <c:extLst>
            <c:ext xmlns:c16="http://schemas.microsoft.com/office/drawing/2014/chart" uri="{C3380CC4-5D6E-409C-BE32-E72D297353CC}">
              <c16:uniqueId val="{00000002-632C-48D2-A0A6-A6EFCEE9EADF}"/>
            </c:ext>
          </c:extLst>
        </c:ser>
        <c:dLbls>
          <c:dLblPos val="outEnd"/>
          <c:showLegendKey val="0"/>
          <c:showVal val="1"/>
          <c:showCatName val="0"/>
          <c:showSerName val="0"/>
          <c:showPercent val="0"/>
          <c:showBubbleSize val="0"/>
        </c:dLbls>
        <c:gapWidth val="219"/>
        <c:overlap val="-27"/>
        <c:axId val="-878430008"/>
        <c:axId val="-878428856"/>
        <c:extLst>
          <c:ext xmlns:c15="http://schemas.microsoft.com/office/drawing/2012/chart" uri="{02D57815-91ED-43cb-92C2-25804820EDAC}">
            <c15:filteredBarSeries>
              <c15:ser>
                <c:idx val="0"/>
                <c:order val="0"/>
                <c:tx>
                  <c:strRef>
                    <c:extLst>
                      <c:ext uri="{02D57815-91ED-43cb-92C2-25804820EDAC}">
                        <c15:formulaRef>
                          <c15:sqref>'Asesoría Psicopedagógica'!$C$26</c15:sqref>
                        </c15:formulaRef>
                      </c:ext>
                    </c:extLst>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'Asesoría Psicopedagógica'!$B$27:$B$28</c15:sqref>
                        </c15:formulaRef>
                      </c:ext>
                    </c:extLst>
                    <c:strCache>
                      <c:ptCount val="2"/>
                      <c:pt idx="0">
                        <c:v>Pregrado</c:v>
                      </c:pt>
                      <c:pt idx="1">
                        <c:v>Posgrado</c:v>
                      </c:pt>
                    </c:strCache>
                  </c:strRef>
                </c:cat>
                <c:val>
                  <c:numRef>
                    <c:extLst>
                      <c:ext uri="{02D57815-91ED-43cb-92C2-25804820EDAC}">
                        <c15:formulaRef>
                          <c15:sqref>'Asesoría Psicopedagógica'!$C$27:$C$28</c15:sqref>
                        </c15:formulaRef>
                      </c:ext>
                    </c:extLst>
                    <c:numCache>
                      <c:formatCode>General</c:formatCode>
                      <c:ptCount val="2"/>
                    </c:numCache>
                  </c:numRef>
                </c:val>
                <c:extLst>
                  <c:ext xmlns:c16="http://schemas.microsoft.com/office/drawing/2014/chart" uri="{C3380CC4-5D6E-409C-BE32-E72D297353CC}">
                    <c16:uniqueId val="{00000000-632C-48D2-A0A6-A6EFCEE9EADF}"/>
                  </c:ext>
                </c:extLst>
              </c15:ser>
            </c15:filteredBarSeries>
          </c:ext>
        </c:extLst>
      </c:barChart>
      <c:catAx>
        <c:axId val="-878430008"/>
        <c:scaling>
          <c:orientation val="minMax"/>
        </c:scaling>
        <c:delete val="0"/>
        <c:axPos val="b"/>
        <c:title>
          <c:tx>
            <c:rich>
              <a:bodyPr rot="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Grado académico</a:t>
                </a:r>
              </a:p>
            </c:rich>
          </c:tx>
          <c:overlay val="0"/>
          <c:spPr>
            <a:noFill/>
            <a:ln>
              <a:noFill/>
            </a:ln>
            <a:effectLst/>
          </c:spPr>
          <c:txPr>
            <a:bodyPr rot="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78428856"/>
        <c:crosses val="autoZero"/>
        <c:auto val="1"/>
        <c:lblAlgn val="ctr"/>
        <c:lblOffset val="100"/>
        <c:noMultiLvlLbl val="0"/>
      </c:catAx>
      <c:valAx>
        <c:axId val="-878428856"/>
        <c:scaling>
          <c:orientation val="minMax"/>
        </c:scaling>
        <c:delete val="0"/>
        <c:axPos val="l"/>
        <c:title>
          <c:tx>
            <c:rich>
              <a:bodyPr rot="-540000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Número de estudiantes</a:t>
                </a:r>
              </a:p>
            </c:rich>
          </c:tx>
          <c:layout>
            <c:manualLayout>
              <c:xMode val="edge"/>
              <c:yMode val="edge"/>
              <c:x val="3.0961275577958587E-2"/>
              <c:y val="0.10863914248098501"/>
            </c:manualLayout>
          </c:layout>
          <c:overlay val="0"/>
          <c:spPr>
            <a:noFill/>
            <a:ln>
              <a:noFill/>
            </a:ln>
            <a:effectLst/>
          </c:spPr>
          <c:txPr>
            <a:bodyPr rot="-540000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78430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4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1"/>
              <a:t>Estudiantes de pregrado según la unidad académica</a:t>
            </a:r>
          </a:p>
        </c:rich>
      </c:tx>
      <c:overlay val="0"/>
      <c:spPr>
        <a:noFill/>
        <a:ln>
          <a:noFill/>
        </a:ln>
        <a:effectLst/>
      </c:spPr>
      <c:txPr>
        <a:bodyPr rot="0" spcFirstLastPara="1" vertOverflow="ellipsis" vert="horz" wrap="square" anchor="ctr" anchorCtr="1"/>
        <a:lstStyle/>
        <a:p>
          <a:pPr>
            <a:defRPr sz="8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bar"/>
        <c:grouping val="stacked"/>
        <c:varyColors val="0"/>
        <c:ser>
          <c:idx val="1"/>
          <c:order val="1"/>
          <c:tx>
            <c:strRef>
              <c:f>'Asesoría Psicopedagógica'!$D$32</c:f>
              <c:strCache>
                <c:ptCount val="1"/>
                <c:pt idx="0">
                  <c:v>2020-1</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Psicopedagógica'!$B$33:$B$41</c:f>
              <c:strCache>
                <c:ptCount val="9"/>
                <c:pt idx="0">
                  <c:v>Ingeniería</c:v>
                </c:pt>
                <c:pt idx="1">
                  <c:v>EICEA</c:v>
                </c:pt>
                <c:pt idx="2">
                  <c:v>Derecho y Ciencias Políticas</c:v>
                </c:pt>
                <c:pt idx="3">
                  <c:v>Enfermería y Rehabilitación </c:v>
                </c:pt>
                <c:pt idx="4">
                  <c:v>Medicina</c:v>
                </c:pt>
                <c:pt idx="5">
                  <c:v>Comunicación</c:v>
                </c:pt>
                <c:pt idx="6">
                  <c:v>Psicología</c:v>
                </c:pt>
                <c:pt idx="7">
                  <c:v>Educación </c:v>
                </c:pt>
                <c:pt idx="8">
                  <c:v>Filosofía y Ciencias Humanas</c:v>
                </c:pt>
              </c:strCache>
            </c:strRef>
          </c:cat>
          <c:val>
            <c:numRef>
              <c:f>'Asesoría Psicopedagógica'!$D$33:$D$41</c:f>
              <c:numCache>
                <c:formatCode>General</c:formatCode>
                <c:ptCount val="9"/>
                <c:pt idx="0">
                  <c:v>76</c:v>
                </c:pt>
                <c:pt idx="1">
                  <c:v>34</c:v>
                </c:pt>
                <c:pt idx="2">
                  <c:v>30</c:v>
                </c:pt>
                <c:pt idx="3">
                  <c:v>24</c:v>
                </c:pt>
                <c:pt idx="4">
                  <c:v>23</c:v>
                </c:pt>
                <c:pt idx="5">
                  <c:v>17</c:v>
                </c:pt>
                <c:pt idx="6">
                  <c:v>12</c:v>
                </c:pt>
                <c:pt idx="7">
                  <c:v>10</c:v>
                </c:pt>
                <c:pt idx="8">
                  <c:v>1</c:v>
                </c:pt>
              </c:numCache>
            </c:numRef>
          </c:val>
          <c:extLst>
            <c:ext xmlns:c16="http://schemas.microsoft.com/office/drawing/2014/chart" uri="{C3380CC4-5D6E-409C-BE32-E72D297353CC}">
              <c16:uniqueId val="{00000001-BBDD-4D6C-A853-3D34ED68B825}"/>
            </c:ext>
          </c:extLst>
        </c:ser>
        <c:ser>
          <c:idx val="2"/>
          <c:order val="2"/>
          <c:tx>
            <c:strRef>
              <c:f>'Asesoría Psicopedagógica'!$E$32</c:f>
              <c:strCache>
                <c:ptCount val="1"/>
                <c:pt idx="0">
                  <c:v>2020-2</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Psicopedagógica'!$B$33:$B$41</c:f>
              <c:strCache>
                <c:ptCount val="9"/>
                <c:pt idx="0">
                  <c:v>Ingeniería</c:v>
                </c:pt>
                <c:pt idx="1">
                  <c:v>EICEA</c:v>
                </c:pt>
                <c:pt idx="2">
                  <c:v>Derecho y Ciencias Políticas</c:v>
                </c:pt>
                <c:pt idx="3">
                  <c:v>Enfermería y Rehabilitación </c:v>
                </c:pt>
                <c:pt idx="4">
                  <c:v>Medicina</c:v>
                </c:pt>
                <c:pt idx="5">
                  <c:v>Comunicación</c:v>
                </c:pt>
                <c:pt idx="6">
                  <c:v>Psicología</c:v>
                </c:pt>
                <c:pt idx="7">
                  <c:v>Educación </c:v>
                </c:pt>
                <c:pt idx="8">
                  <c:v>Filosofía y Ciencias Humanas</c:v>
                </c:pt>
              </c:strCache>
            </c:strRef>
          </c:cat>
          <c:val>
            <c:numRef>
              <c:f>'Asesoría Psicopedagógica'!$E$33:$E$41</c:f>
              <c:numCache>
                <c:formatCode>General</c:formatCode>
                <c:ptCount val="9"/>
                <c:pt idx="0">
                  <c:v>100</c:v>
                </c:pt>
                <c:pt idx="1">
                  <c:v>49</c:v>
                </c:pt>
                <c:pt idx="2">
                  <c:v>35</c:v>
                </c:pt>
                <c:pt idx="3">
                  <c:v>35</c:v>
                </c:pt>
                <c:pt idx="4">
                  <c:v>28</c:v>
                </c:pt>
                <c:pt idx="5">
                  <c:v>20</c:v>
                </c:pt>
                <c:pt idx="6">
                  <c:v>21</c:v>
                </c:pt>
                <c:pt idx="7">
                  <c:v>7</c:v>
                </c:pt>
                <c:pt idx="8">
                  <c:v>3</c:v>
                </c:pt>
              </c:numCache>
            </c:numRef>
          </c:val>
          <c:extLst>
            <c:ext xmlns:c16="http://schemas.microsoft.com/office/drawing/2014/chart" uri="{C3380CC4-5D6E-409C-BE32-E72D297353CC}">
              <c16:uniqueId val="{00000002-BBDD-4D6C-A853-3D34ED68B825}"/>
            </c:ext>
          </c:extLst>
        </c:ser>
        <c:dLbls>
          <c:dLblPos val="ctr"/>
          <c:showLegendKey val="0"/>
          <c:showVal val="1"/>
          <c:showCatName val="0"/>
          <c:showSerName val="0"/>
          <c:showPercent val="0"/>
          <c:showBubbleSize val="0"/>
        </c:dLbls>
        <c:gapWidth val="150"/>
        <c:overlap val="100"/>
        <c:axId val="-859026616"/>
        <c:axId val="-859025464"/>
        <c:extLst>
          <c:ext xmlns:c15="http://schemas.microsoft.com/office/drawing/2012/chart" uri="{02D57815-91ED-43cb-92C2-25804820EDAC}">
            <c15:filteredBarSeries>
              <c15:ser>
                <c:idx val="0"/>
                <c:order val="0"/>
                <c:tx>
                  <c:strRef>
                    <c:extLst>
                      <c:ext uri="{02D57815-91ED-43cb-92C2-25804820EDAC}">
                        <c15:formulaRef>
                          <c15:sqref>'Asesoría Psicopedagógica'!$C$32</c15:sqref>
                        </c15:formulaRef>
                      </c:ext>
                    </c:extLst>
                    <c:strCache>
                      <c:ptCount val="1"/>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'Asesoría Psicopedagógica'!$B$33:$B$41</c15:sqref>
                        </c15:formulaRef>
                      </c:ext>
                    </c:extLst>
                    <c:strCache>
                      <c:ptCount val="9"/>
                      <c:pt idx="0">
                        <c:v>Ingeniería</c:v>
                      </c:pt>
                      <c:pt idx="1">
                        <c:v>EICEA</c:v>
                      </c:pt>
                      <c:pt idx="2">
                        <c:v>Derecho y Ciencias Políticas</c:v>
                      </c:pt>
                      <c:pt idx="3">
                        <c:v>Enfermería y Rehabilitación </c:v>
                      </c:pt>
                      <c:pt idx="4">
                        <c:v>Medicina</c:v>
                      </c:pt>
                      <c:pt idx="5">
                        <c:v>Comunicación</c:v>
                      </c:pt>
                      <c:pt idx="6">
                        <c:v>Psicología</c:v>
                      </c:pt>
                      <c:pt idx="7">
                        <c:v>Educación </c:v>
                      </c:pt>
                      <c:pt idx="8">
                        <c:v>Filosofía y Ciencias Humanas</c:v>
                      </c:pt>
                    </c:strCache>
                  </c:strRef>
                </c:cat>
                <c:val>
                  <c:numRef>
                    <c:extLst>
                      <c:ext uri="{02D57815-91ED-43cb-92C2-25804820EDAC}">
                        <c15:formulaRef>
                          <c15:sqref>'Asesoría Psicopedagógica'!$C$33:$C$41</c15:sqref>
                        </c15:formulaRef>
                      </c:ext>
                    </c:extLst>
                    <c:numCache>
                      <c:formatCode>General</c:formatCode>
                      <c:ptCount val="9"/>
                    </c:numCache>
                  </c:numRef>
                </c:val>
                <c:extLst>
                  <c:ext xmlns:c16="http://schemas.microsoft.com/office/drawing/2014/chart" uri="{C3380CC4-5D6E-409C-BE32-E72D297353CC}">
                    <c16:uniqueId val="{00000000-BBDD-4D6C-A853-3D34ED68B825}"/>
                  </c:ext>
                </c:extLst>
              </c15:ser>
            </c15:filteredBarSeries>
          </c:ext>
        </c:extLst>
      </c:barChart>
      <c:catAx>
        <c:axId val="-859026616"/>
        <c:scaling>
          <c:orientation val="minMax"/>
        </c:scaling>
        <c:delete val="0"/>
        <c:axPos val="l"/>
        <c:title>
          <c:tx>
            <c:rich>
              <a:bodyPr rot="-54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Unidad académica</a:t>
                </a:r>
              </a:p>
            </c:rich>
          </c:tx>
          <c:overlay val="0"/>
          <c:spPr>
            <a:noFill/>
            <a:ln>
              <a:noFill/>
            </a:ln>
            <a:effectLst/>
          </c:spPr>
          <c:txPr>
            <a:bodyPr rot="-54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9025464"/>
        <c:crosses val="autoZero"/>
        <c:auto val="1"/>
        <c:lblAlgn val="ctr"/>
        <c:lblOffset val="100"/>
        <c:noMultiLvlLbl val="0"/>
      </c:catAx>
      <c:valAx>
        <c:axId val="-859025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Número de estudiantes</a:t>
                </a:r>
              </a:p>
            </c:rich>
          </c:tx>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9026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2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1"/>
              <a:t>Estudiantes de posgrado según la unidad académica</a:t>
            </a:r>
          </a:p>
        </c:rich>
      </c:tx>
      <c:overlay val="0"/>
      <c:spPr>
        <a:noFill/>
        <a:ln>
          <a:noFill/>
        </a:ln>
        <a:effectLst/>
      </c:spPr>
      <c:txPr>
        <a:bodyPr rot="0" spcFirstLastPara="1" vertOverflow="ellipsis" vert="horz" wrap="square" anchor="ctr" anchorCtr="1"/>
        <a:lstStyle/>
        <a:p>
          <a:pPr>
            <a:defRPr sz="72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bar"/>
        <c:grouping val="clustered"/>
        <c:varyColors val="0"/>
        <c:ser>
          <c:idx val="1"/>
          <c:order val="1"/>
          <c:tx>
            <c:strRef>
              <c:f>'Asesoría Psicopedagógica'!$D$44</c:f>
              <c:strCache>
                <c:ptCount val="1"/>
                <c:pt idx="0">
                  <c:v>2020-1</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Psicopedagógica'!$B$45:$B$46</c:f>
              <c:strCache>
                <c:ptCount val="2"/>
                <c:pt idx="0">
                  <c:v>Medicina</c:v>
                </c:pt>
                <c:pt idx="1">
                  <c:v>Enfermería y Rehabilitación </c:v>
                </c:pt>
              </c:strCache>
            </c:strRef>
          </c:cat>
          <c:val>
            <c:numRef>
              <c:f>'Asesoría Psicopedagógica'!$D$45:$D$46</c:f>
              <c:numCache>
                <c:formatCode>General</c:formatCode>
                <c:ptCount val="2"/>
                <c:pt idx="0">
                  <c:v>2</c:v>
                </c:pt>
                <c:pt idx="1">
                  <c:v>2</c:v>
                </c:pt>
              </c:numCache>
            </c:numRef>
          </c:val>
          <c:extLst>
            <c:ext xmlns:c16="http://schemas.microsoft.com/office/drawing/2014/chart" uri="{C3380CC4-5D6E-409C-BE32-E72D297353CC}">
              <c16:uniqueId val="{00000001-684B-429B-A097-11C07B68D1CB}"/>
            </c:ext>
          </c:extLst>
        </c:ser>
        <c:ser>
          <c:idx val="2"/>
          <c:order val="2"/>
          <c:tx>
            <c:strRef>
              <c:f>'Asesoría Psicopedagógica'!$E$44</c:f>
              <c:strCache>
                <c:ptCount val="1"/>
                <c:pt idx="0">
                  <c:v>2020-2</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Psicopedagógica'!$B$45:$B$46</c:f>
              <c:strCache>
                <c:ptCount val="2"/>
                <c:pt idx="0">
                  <c:v>Medicina</c:v>
                </c:pt>
                <c:pt idx="1">
                  <c:v>Enfermería y Rehabilitación </c:v>
                </c:pt>
              </c:strCache>
            </c:strRef>
          </c:cat>
          <c:val>
            <c:numRef>
              <c:f>'Asesoría Psicopedagógica'!$E$45:$E$46</c:f>
              <c:numCache>
                <c:formatCode>General</c:formatCode>
                <c:ptCount val="2"/>
                <c:pt idx="0">
                  <c:v>0</c:v>
                </c:pt>
                <c:pt idx="1">
                  <c:v>2</c:v>
                </c:pt>
              </c:numCache>
            </c:numRef>
          </c:val>
          <c:extLst>
            <c:ext xmlns:c16="http://schemas.microsoft.com/office/drawing/2014/chart" uri="{C3380CC4-5D6E-409C-BE32-E72D297353CC}">
              <c16:uniqueId val="{00000002-684B-429B-A097-11C07B68D1CB}"/>
            </c:ext>
          </c:extLst>
        </c:ser>
        <c:dLbls>
          <c:dLblPos val="outEnd"/>
          <c:showLegendKey val="0"/>
          <c:showVal val="1"/>
          <c:showCatName val="0"/>
          <c:showSerName val="0"/>
          <c:showPercent val="0"/>
          <c:showBubbleSize val="0"/>
        </c:dLbls>
        <c:gapWidth val="182"/>
        <c:axId val="-859022008"/>
        <c:axId val="-857742776"/>
        <c:extLst>
          <c:ext xmlns:c15="http://schemas.microsoft.com/office/drawing/2012/chart" uri="{02D57815-91ED-43cb-92C2-25804820EDAC}">
            <c15:filteredBarSeries>
              <c15:ser>
                <c:idx val="0"/>
                <c:order val="0"/>
                <c:tx>
                  <c:strRef>
                    <c:extLst>
                      <c:ext uri="{02D57815-91ED-43cb-92C2-25804820EDAC}">
                        <c15:formulaRef>
                          <c15:sqref>'Asesoría Psicopedagógica'!$C$44</c15:sqref>
                        </c15:formulaRef>
                      </c:ext>
                    </c:extLst>
                    <c:strCache>
                      <c:ptCount val="1"/>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'Asesoría Psicopedagógica'!$B$45:$B$46</c15:sqref>
                        </c15:formulaRef>
                      </c:ext>
                    </c:extLst>
                    <c:strCache>
                      <c:ptCount val="2"/>
                      <c:pt idx="0">
                        <c:v>Medicina</c:v>
                      </c:pt>
                      <c:pt idx="1">
                        <c:v>Enfermería y Rehabilitación </c:v>
                      </c:pt>
                    </c:strCache>
                  </c:strRef>
                </c:cat>
                <c:val>
                  <c:numRef>
                    <c:extLst>
                      <c:ext uri="{02D57815-91ED-43cb-92C2-25804820EDAC}">
                        <c15:formulaRef>
                          <c15:sqref>'Asesoría Psicopedagógica'!$C$45:$C$46</c15:sqref>
                        </c15:formulaRef>
                      </c:ext>
                    </c:extLst>
                    <c:numCache>
                      <c:formatCode>General</c:formatCode>
                      <c:ptCount val="2"/>
                    </c:numCache>
                  </c:numRef>
                </c:val>
                <c:extLst>
                  <c:ext xmlns:c16="http://schemas.microsoft.com/office/drawing/2014/chart" uri="{C3380CC4-5D6E-409C-BE32-E72D297353CC}">
                    <c16:uniqueId val="{00000000-684B-429B-A097-11C07B68D1CB}"/>
                  </c:ext>
                </c:extLst>
              </c15:ser>
            </c15:filteredBarSeries>
          </c:ext>
        </c:extLst>
      </c:barChart>
      <c:catAx>
        <c:axId val="-859022008"/>
        <c:scaling>
          <c:orientation val="minMax"/>
        </c:scaling>
        <c:delete val="0"/>
        <c:axPos val="l"/>
        <c:title>
          <c:tx>
            <c:rich>
              <a:bodyPr rot="-5400000" spcFirstLastPara="1" vertOverflow="ellipsis" vert="horz" wrap="square" anchor="ctr" anchorCtr="1"/>
              <a:lstStyle/>
              <a:p>
                <a:pPr>
                  <a:defRPr sz="6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Unidad académica</a:t>
                </a:r>
              </a:p>
            </c:rich>
          </c:tx>
          <c:overlay val="0"/>
          <c:spPr>
            <a:noFill/>
            <a:ln>
              <a:noFill/>
            </a:ln>
            <a:effectLst/>
          </c:spPr>
          <c:txPr>
            <a:bodyPr rot="-5400000" spcFirstLastPara="1" vertOverflow="ellipsis" vert="horz" wrap="square" anchor="ctr" anchorCtr="1"/>
            <a:lstStyle/>
            <a:p>
              <a:pPr>
                <a:defRPr sz="6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7742776"/>
        <c:crosses val="autoZero"/>
        <c:auto val="1"/>
        <c:lblAlgn val="ctr"/>
        <c:lblOffset val="100"/>
        <c:noMultiLvlLbl val="0"/>
      </c:catAx>
      <c:valAx>
        <c:axId val="-857742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6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Número de estudiantes</a:t>
                </a:r>
              </a:p>
            </c:rich>
          </c:tx>
          <c:overlay val="0"/>
          <c:spPr>
            <a:noFill/>
            <a:ln>
              <a:noFill/>
            </a:ln>
            <a:effectLst/>
          </c:spPr>
          <c:txPr>
            <a:bodyPr rot="0" spcFirstLastPara="1" vertOverflow="ellipsis" vert="horz" wrap="square" anchor="ctr" anchorCtr="1"/>
            <a:lstStyle/>
            <a:p>
              <a:pPr>
                <a:defRPr sz="6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9022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Asignación y atención </a:t>
            </a:r>
          </a:p>
        </c:rich>
      </c:tx>
      <c:overlay val="0"/>
      <c:spPr>
        <a:noFill/>
        <a:ln>
          <a:noFill/>
        </a:ln>
        <a:effectLst/>
      </c:spPr>
      <c:txPr>
        <a:bodyPr rot="0" spcFirstLastPara="1" vertOverflow="ellipsis" vert="horz" wrap="square" anchor="ctr" anchorCtr="1"/>
        <a:lstStyle/>
        <a:p>
          <a:pPr>
            <a:defRPr sz="7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lineChart>
        <c:grouping val="standard"/>
        <c:varyColors val="0"/>
        <c:ser>
          <c:idx val="0"/>
          <c:order val="0"/>
          <c:tx>
            <c:strRef>
              <c:f>Hoja2!#REF!</c:f>
              <c:strCache>
                <c:ptCount val="1"/>
                <c:pt idx="0">
                  <c:v>#REF!</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Hoja2!$A$3:$A$9</c:f>
              <c:strCache>
                <c:ptCount val="7"/>
                <c:pt idx="0">
                  <c:v>Martha Barrera</c:v>
                </c:pt>
                <c:pt idx="1">
                  <c:v>Nubia Abella</c:v>
                </c:pt>
                <c:pt idx="2">
                  <c:v>Ivon Rodríguez</c:v>
                </c:pt>
                <c:pt idx="3">
                  <c:v>Angie Paola Herrera</c:v>
                </c:pt>
                <c:pt idx="4">
                  <c:v>Angie Hurtado </c:v>
                </c:pt>
                <c:pt idx="5">
                  <c:v>Liliam Chia </c:v>
                </c:pt>
                <c:pt idx="6">
                  <c:v>Laura Guerra</c:v>
                </c:pt>
              </c:strCache>
            </c:strRef>
          </c:cat>
          <c:val>
            <c:numRef>
              <c:f>Hoja2!#REF!</c:f>
              <c:numCache>
                <c:formatCode>General</c:formatCode>
                <c:ptCount val="1"/>
                <c:pt idx="0">
                  <c:v>1</c:v>
                </c:pt>
              </c:numCache>
            </c:numRef>
          </c:val>
          <c:smooth val="0"/>
          <c:extLst>
            <c:ext xmlns:c16="http://schemas.microsoft.com/office/drawing/2014/chart" uri="{C3380CC4-5D6E-409C-BE32-E72D297353CC}">
              <c16:uniqueId val="{00000000-DAF2-4B99-B7C9-B37BB4EF02EE}"/>
            </c:ext>
          </c:extLst>
        </c:ser>
        <c:ser>
          <c:idx val="1"/>
          <c:order val="1"/>
          <c:tx>
            <c:strRef>
              <c:f>Hoja2!$D$2</c:f>
              <c:strCache>
                <c:ptCount val="1"/>
                <c:pt idx="0">
                  <c:v>2020-2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Hoja2!$A$3:$A$9</c:f>
              <c:strCache>
                <c:ptCount val="7"/>
                <c:pt idx="0">
                  <c:v>Martha Barrera</c:v>
                </c:pt>
                <c:pt idx="1">
                  <c:v>Nubia Abella</c:v>
                </c:pt>
                <c:pt idx="2">
                  <c:v>Ivon Rodríguez</c:v>
                </c:pt>
                <c:pt idx="3">
                  <c:v>Angie Paola Herrera</c:v>
                </c:pt>
                <c:pt idx="4">
                  <c:v>Angie Hurtado </c:v>
                </c:pt>
                <c:pt idx="5">
                  <c:v>Liliam Chia </c:v>
                </c:pt>
                <c:pt idx="6">
                  <c:v>Laura Guerra</c:v>
                </c:pt>
              </c:strCache>
            </c:strRef>
          </c:cat>
          <c:val>
            <c:numRef>
              <c:f>Hoja2!$D$3:$D$9</c:f>
              <c:numCache>
                <c:formatCode>General</c:formatCode>
                <c:ptCount val="7"/>
                <c:pt idx="0">
                  <c:v>101</c:v>
                </c:pt>
                <c:pt idx="1">
                  <c:v>110</c:v>
                </c:pt>
                <c:pt idx="2">
                  <c:v>48</c:v>
                </c:pt>
                <c:pt idx="3">
                  <c:v>24</c:v>
                </c:pt>
                <c:pt idx="4">
                  <c:v>4</c:v>
                </c:pt>
                <c:pt idx="5">
                  <c:v>22</c:v>
                </c:pt>
                <c:pt idx="6">
                  <c:v>12</c:v>
                </c:pt>
              </c:numCache>
            </c:numRef>
          </c:val>
          <c:smooth val="0"/>
          <c:extLst>
            <c:ext xmlns:c16="http://schemas.microsoft.com/office/drawing/2014/chart" uri="{C3380CC4-5D6E-409C-BE32-E72D297353CC}">
              <c16:uniqueId val="{00000001-DAF2-4B99-B7C9-B37BB4EF02EE}"/>
            </c:ext>
          </c:extLst>
        </c:ser>
        <c:ser>
          <c:idx val="2"/>
          <c:order val="2"/>
          <c:tx>
            <c:strRef>
              <c:f>Hoja2!$F$2</c:f>
              <c:strCache>
                <c:ptCount val="1"/>
                <c:pt idx="0">
                  <c:v>Asignados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Hoja2!$A$3:$A$9</c:f>
              <c:strCache>
                <c:ptCount val="7"/>
                <c:pt idx="0">
                  <c:v>Martha Barrera</c:v>
                </c:pt>
                <c:pt idx="1">
                  <c:v>Nubia Abella</c:v>
                </c:pt>
                <c:pt idx="2">
                  <c:v>Ivon Rodríguez</c:v>
                </c:pt>
                <c:pt idx="3">
                  <c:v>Angie Paola Herrera</c:v>
                </c:pt>
                <c:pt idx="4">
                  <c:v>Angie Hurtado </c:v>
                </c:pt>
                <c:pt idx="5">
                  <c:v>Liliam Chia </c:v>
                </c:pt>
                <c:pt idx="6">
                  <c:v>Laura Guerra</c:v>
                </c:pt>
              </c:strCache>
            </c:strRef>
          </c:cat>
          <c:val>
            <c:numRef>
              <c:f>Hoja2!$F$3:$F$9</c:f>
              <c:numCache>
                <c:formatCode>General</c:formatCode>
                <c:ptCount val="7"/>
                <c:pt idx="0">
                  <c:v>101</c:v>
                </c:pt>
                <c:pt idx="1">
                  <c:v>110</c:v>
                </c:pt>
                <c:pt idx="2">
                  <c:v>48</c:v>
                </c:pt>
                <c:pt idx="3">
                  <c:v>24</c:v>
                </c:pt>
                <c:pt idx="4">
                  <c:v>4</c:v>
                </c:pt>
                <c:pt idx="5">
                  <c:v>22</c:v>
                </c:pt>
                <c:pt idx="6">
                  <c:v>12</c:v>
                </c:pt>
              </c:numCache>
            </c:numRef>
          </c:val>
          <c:smooth val="0"/>
          <c:extLst>
            <c:ext xmlns:c16="http://schemas.microsoft.com/office/drawing/2014/chart" uri="{C3380CC4-5D6E-409C-BE32-E72D297353CC}">
              <c16:uniqueId val="{00000002-DAF2-4B99-B7C9-B37BB4EF02EE}"/>
            </c:ext>
          </c:extLst>
        </c:ser>
        <c:ser>
          <c:idx val="3"/>
          <c:order val="3"/>
          <c:tx>
            <c:strRef>
              <c:f>Hoja2!$G$2</c:f>
              <c:strCache>
                <c:ptCount val="1"/>
                <c:pt idx="0">
                  <c:v>2020-1</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Hoja2!$A$3:$A$9</c:f>
              <c:strCache>
                <c:ptCount val="7"/>
                <c:pt idx="0">
                  <c:v>Martha Barrera</c:v>
                </c:pt>
                <c:pt idx="1">
                  <c:v>Nubia Abella</c:v>
                </c:pt>
                <c:pt idx="2">
                  <c:v>Ivon Rodríguez</c:v>
                </c:pt>
                <c:pt idx="3">
                  <c:v>Angie Paola Herrera</c:v>
                </c:pt>
                <c:pt idx="4">
                  <c:v>Angie Hurtado </c:v>
                </c:pt>
                <c:pt idx="5">
                  <c:v>Liliam Chia </c:v>
                </c:pt>
                <c:pt idx="6">
                  <c:v>Laura Guerra</c:v>
                </c:pt>
              </c:strCache>
            </c:strRef>
          </c:cat>
          <c:val>
            <c:numRef>
              <c:f>Hoja2!$G$3:$G$9</c:f>
              <c:numCache>
                <c:formatCode>General</c:formatCode>
                <c:ptCount val="7"/>
                <c:pt idx="0">
                  <c:v>71</c:v>
                </c:pt>
                <c:pt idx="1">
                  <c:v>71</c:v>
                </c:pt>
                <c:pt idx="2">
                  <c:v>34</c:v>
                </c:pt>
                <c:pt idx="3">
                  <c:v>16</c:v>
                </c:pt>
                <c:pt idx="4">
                  <c:v>4</c:v>
                </c:pt>
                <c:pt idx="5">
                  <c:v>14</c:v>
                </c:pt>
                <c:pt idx="6">
                  <c:v>22</c:v>
                </c:pt>
              </c:numCache>
            </c:numRef>
          </c:val>
          <c:smooth val="0"/>
          <c:extLst>
            <c:ext xmlns:c16="http://schemas.microsoft.com/office/drawing/2014/chart" uri="{C3380CC4-5D6E-409C-BE32-E72D297353CC}">
              <c16:uniqueId val="{00000003-DAF2-4B99-B7C9-B37BB4EF02EE}"/>
            </c:ext>
          </c:extLst>
        </c:ser>
        <c:ser>
          <c:idx val="4"/>
          <c:order val="4"/>
          <c:tx>
            <c:strRef>
              <c:f>Hoja2!$I$2</c:f>
              <c:strCache>
                <c:ptCount val="1"/>
                <c:pt idx="0">
                  <c:v>2020-2</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Hoja2!$A$3:$A$9</c:f>
              <c:strCache>
                <c:ptCount val="7"/>
                <c:pt idx="0">
                  <c:v>Martha Barrera</c:v>
                </c:pt>
                <c:pt idx="1">
                  <c:v>Nubia Abella</c:v>
                </c:pt>
                <c:pt idx="2">
                  <c:v>Ivon Rodríguez</c:v>
                </c:pt>
                <c:pt idx="3">
                  <c:v>Angie Paola Herrera</c:v>
                </c:pt>
                <c:pt idx="4">
                  <c:v>Angie Hurtado </c:v>
                </c:pt>
                <c:pt idx="5">
                  <c:v>Liliam Chia </c:v>
                </c:pt>
                <c:pt idx="6">
                  <c:v>Laura Guerra</c:v>
                </c:pt>
              </c:strCache>
            </c:strRef>
          </c:cat>
          <c:val>
            <c:numRef>
              <c:f>Hoja2!$I$3:$I$9</c:f>
              <c:numCache>
                <c:formatCode>General</c:formatCode>
                <c:ptCount val="7"/>
                <c:pt idx="0">
                  <c:v>101</c:v>
                </c:pt>
                <c:pt idx="1">
                  <c:v>104</c:v>
                </c:pt>
                <c:pt idx="2">
                  <c:v>43</c:v>
                </c:pt>
                <c:pt idx="3">
                  <c:v>24</c:v>
                </c:pt>
                <c:pt idx="4">
                  <c:v>4</c:v>
                </c:pt>
                <c:pt idx="5">
                  <c:v>20</c:v>
                </c:pt>
                <c:pt idx="6">
                  <c:v>11</c:v>
                </c:pt>
              </c:numCache>
            </c:numRef>
          </c:val>
          <c:smooth val="0"/>
          <c:extLst>
            <c:ext xmlns:c16="http://schemas.microsoft.com/office/drawing/2014/chart" uri="{C3380CC4-5D6E-409C-BE32-E72D297353CC}">
              <c16:uniqueId val="{00000004-DAF2-4B99-B7C9-B37BB4EF02EE}"/>
            </c:ext>
          </c:extLst>
        </c:ser>
        <c:ser>
          <c:idx val="5"/>
          <c:order val="5"/>
          <c:tx>
            <c:strRef>
              <c:f>Hoja2!$J$2</c:f>
              <c:strCache>
                <c:ptCount val="1"/>
                <c:pt idx="0">
                  <c:v>Atendidos</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Hoja2!$A$3:$A$9</c:f>
              <c:strCache>
                <c:ptCount val="7"/>
                <c:pt idx="0">
                  <c:v>Martha Barrera</c:v>
                </c:pt>
                <c:pt idx="1">
                  <c:v>Nubia Abella</c:v>
                </c:pt>
                <c:pt idx="2">
                  <c:v>Ivon Rodríguez</c:v>
                </c:pt>
                <c:pt idx="3">
                  <c:v>Angie Paola Herrera</c:v>
                </c:pt>
                <c:pt idx="4">
                  <c:v>Angie Hurtado </c:v>
                </c:pt>
                <c:pt idx="5">
                  <c:v>Liliam Chia </c:v>
                </c:pt>
                <c:pt idx="6">
                  <c:v>Laura Guerra</c:v>
                </c:pt>
              </c:strCache>
            </c:strRef>
          </c:cat>
          <c:val>
            <c:numRef>
              <c:f>Hoja2!$J$3:$J$9</c:f>
              <c:numCache>
                <c:formatCode>General</c:formatCode>
                <c:ptCount val="7"/>
                <c:pt idx="0">
                  <c:v>172</c:v>
                </c:pt>
                <c:pt idx="1">
                  <c:v>175</c:v>
                </c:pt>
                <c:pt idx="2">
                  <c:v>77</c:v>
                </c:pt>
                <c:pt idx="3">
                  <c:v>40</c:v>
                </c:pt>
                <c:pt idx="4">
                  <c:v>8</c:v>
                </c:pt>
                <c:pt idx="5">
                  <c:v>34</c:v>
                </c:pt>
                <c:pt idx="6">
                  <c:v>33</c:v>
                </c:pt>
              </c:numCache>
            </c:numRef>
          </c:val>
          <c:smooth val="0"/>
          <c:extLst>
            <c:ext xmlns:c16="http://schemas.microsoft.com/office/drawing/2014/chart" uri="{C3380CC4-5D6E-409C-BE32-E72D297353CC}">
              <c16:uniqueId val="{00000005-DAF2-4B99-B7C9-B37BB4EF02EE}"/>
            </c:ext>
          </c:extLst>
        </c:ser>
        <c:dLbls>
          <c:dLblPos val="t"/>
          <c:showLegendKey val="0"/>
          <c:showVal val="1"/>
          <c:showCatName val="0"/>
          <c:showSerName val="0"/>
          <c:showPercent val="0"/>
          <c:showBubbleSize val="0"/>
        </c:dLbls>
        <c:smooth val="0"/>
        <c:axId val="-857737016"/>
        <c:axId val="-857735864"/>
      </c:lineChart>
      <c:catAx>
        <c:axId val="-857737016"/>
        <c:scaling>
          <c:orientation val="minMax"/>
        </c:scaling>
        <c:delete val="0"/>
        <c:axPos val="b"/>
        <c:title>
          <c:tx>
            <c:rich>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Psicóloga educativa</a:t>
                </a:r>
              </a:p>
            </c:rich>
          </c:tx>
          <c:overlay val="0"/>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7735864"/>
        <c:crosses val="autoZero"/>
        <c:auto val="1"/>
        <c:lblAlgn val="ctr"/>
        <c:lblOffset val="100"/>
        <c:noMultiLvlLbl val="0"/>
      </c:catAx>
      <c:valAx>
        <c:axId val="-857735864"/>
        <c:scaling>
          <c:orientation val="minMax"/>
        </c:scaling>
        <c:delete val="0"/>
        <c:axPos val="l"/>
        <c:title>
          <c:tx>
            <c:rich>
              <a:bodyPr rot="-54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Número de estudiantes</a:t>
                </a:r>
              </a:p>
            </c:rich>
          </c:tx>
          <c:overlay val="0"/>
          <c:spPr>
            <a:noFill/>
            <a:ln>
              <a:noFill/>
            </a:ln>
            <a:effectLst/>
          </c:spPr>
          <c:txPr>
            <a:bodyPr rot="-54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7737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Motivo de asistencia según la unidad académica</a:t>
            </a:r>
          </a:p>
        </c:rich>
      </c:tx>
      <c:overlay val="0"/>
      <c:spPr>
        <a:noFill/>
        <a:ln>
          <a:noFill/>
        </a:ln>
        <a:effectLst/>
      </c:spPr>
      <c:txPr>
        <a:bodyPr rot="0" spcFirstLastPara="1" vertOverflow="ellipsis" vert="horz" wrap="square" anchor="ctr" anchorCtr="1"/>
        <a:lstStyle/>
        <a:p>
          <a:pPr>
            <a:defRPr sz="4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lineChart>
        <c:grouping val="stacked"/>
        <c:varyColors val="0"/>
        <c:ser>
          <c:idx val="0"/>
          <c:order val="0"/>
          <c:tx>
            <c:strRef>
              <c:f>Hoja2!#REF!</c:f>
              <c:strCache>
                <c:ptCount val="1"/>
                <c:pt idx="0">
                  <c:v>#REF!</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Hoja2!$A$16:$A$25</c:f>
              <c:strCache>
                <c:ptCount val="10"/>
                <c:pt idx="0">
                  <c:v>Ingeniería</c:v>
                </c:pt>
                <c:pt idx="1">
                  <c:v>EICEA</c:v>
                </c:pt>
                <c:pt idx="2">
                  <c:v>Comunicación</c:v>
                </c:pt>
                <c:pt idx="3">
                  <c:v>Derecho y Ciencias Políticas</c:v>
                </c:pt>
                <c:pt idx="4">
                  <c:v>Enfermería y Rehabilitación </c:v>
                </c:pt>
                <c:pt idx="5">
                  <c:v>Psicología</c:v>
                </c:pt>
                <c:pt idx="6">
                  <c:v>Educación </c:v>
                </c:pt>
                <c:pt idx="7">
                  <c:v>Medicina</c:v>
                </c:pt>
                <c:pt idx="8">
                  <c:v>Filosofía</c:v>
                </c:pt>
                <c:pt idx="9">
                  <c:v>Instituto de la Familia</c:v>
                </c:pt>
              </c:strCache>
            </c:strRef>
          </c:cat>
          <c:val>
            <c:numRef>
              <c:f>Hoja2!#REF!</c:f>
              <c:numCache>
                <c:formatCode>General</c:formatCode>
                <c:ptCount val="1"/>
                <c:pt idx="0">
                  <c:v>1</c:v>
                </c:pt>
              </c:numCache>
            </c:numRef>
          </c:val>
          <c:smooth val="0"/>
          <c:extLst>
            <c:ext xmlns:c16="http://schemas.microsoft.com/office/drawing/2014/chart" uri="{C3380CC4-5D6E-409C-BE32-E72D297353CC}">
              <c16:uniqueId val="{00000000-6C4F-4AC4-8B89-C9FA16740D2B}"/>
            </c:ext>
          </c:extLst>
        </c:ser>
        <c:ser>
          <c:idx val="1"/>
          <c:order val="1"/>
          <c:tx>
            <c:strRef>
              <c:f>Hoja2!$D$15</c:f>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Hoja2!$A$16:$A$25</c:f>
              <c:strCache>
                <c:ptCount val="10"/>
                <c:pt idx="0">
                  <c:v>Ingeniería</c:v>
                </c:pt>
                <c:pt idx="1">
                  <c:v>EICEA</c:v>
                </c:pt>
                <c:pt idx="2">
                  <c:v>Comunicación</c:v>
                </c:pt>
                <c:pt idx="3">
                  <c:v>Derecho y Ciencias Políticas</c:v>
                </c:pt>
                <c:pt idx="4">
                  <c:v>Enfermería y Rehabilitación </c:v>
                </c:pt>
                <c:pt idx="5">
                  <c:v>Psicología</c:v>
                </c:pt>
                <c:pt idx="6">
                  <c:v>Educación </c:v>
                </c:pt>
                <c:pt idx="7">
                  <c:v>Medicina</c:v>
                </c:pt>
                <c:pt idx="8">
                  <c:v>Filosofía</c:v>
                </c:pt>
                <c:pt idx="9">
                  <c:v>Instituto de la Familia</c:v>
                </c:pt>
              </c:strCache>
            </c:strRef>
          </c:cat>
          <c:val>
            <c:numRef>
              <c:f>Hoja2!$D$16:$D$25</c:f>
              <c:numCache>
                <c:formatCode>General</c:formatCode>
                <c:ptCount val="10"/>
                <c:pt idx="0">
                  <c:v>5</c:v>
                </c:pt>
                <c:pt idx="1">
                  <c:v>3</c:v>
                </c:pt>
                <c:pt idx="2">
                  <c:v>4</c:v>
                </c:pt>
                <c:pt idx="3">
                  <c:v>2</c:v>
                </c:pt>
                <c:pt idx="4">
                  <c:v>4</c:v>
                </c:pt>
                <c:pt idx="5">
                  <c:v>0</c:v>
                </c:pt>
                <c:pt idx="6">
                  <c:v>2</c:v>
                </c:pt>
                <c:pt idx="7">
                  <c:v>4</c:v>
                </c:pt>
                <c:pt idx="8">
                  <c:v>1</c:v>
                </c:pt>
                <c:pt idx="9">
                  <c:v>0</c:v>
                </c:pt>
              </c:numCache>
            </c:numRef>
          </c:val>
          <c:smooth val="0"/>
          <c:extLst>
            <c:ext xmlns:c16="http://schemas.microsoft.com/office/drawing/2014/chart" uri="{C3380CC4-5D6E-409C-BE32-E72D297353CC}">
              <c16:uniqueId val="{00000001-6C4F-4AC4-8B89-C9FA16740D2B}"/>
            </c:ext>
          </c:extLst>
        </c:ser>
        <c:ser>
          <c:idx val="2"/>
          <c:order val="2"/>
          <c:tx>
            <c:strRef>
              <c:f>Hoja2!$E$15</c:f>
              <c:strCache>
                <c:ptCount val="1"/>
                <c:pt idx="0">
                  <c:v>Competencias para el aprendizaje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Hoja2!$A$16:$A$25</c:f>
              <c:strCache>
                <c:ptCount val="10"/>
                <c:pt idx="0">
                  <c:v>Ingeniería</c:v>
                </c:pt>
                <c:pt idx="1">
                  <c:v>EICEA</c:v>
                </c:pt>
                <c:pt idx="2">
                  <c:v>Comunicación</c:v>
                </c:pt>
                <c:pt idx="3">
                  <c:v>Derecho y Ciencias Políticas</c:v>
                </c:pt>
                <c:pt idx="4">
                  <c:v>Enfermería y Rehabilitación </c:v>
                </c:pt>
                <c:pt idx="5">
                  <c:v>Psicología</c:v>
                </c:pt>
                <c:pt idx="6">
                  <c:v>Educación </c:v>
                </c:pt>
                <c:pt idx="7">
                  <c:v>Medicina</c:v>
                </c:pt>
                <c:pt idx="8">
                  <c:v>Filosofía</c:v>
                </c:pt>
                <c:pt idx="9">
                  <c:v>Instituto de la Familia</c:v>
                </c:pt>
              </c:strCache>
            </c:strRef>
          </c:cat>
          <c:val>
            <c:numRef>
              <c:f>Hoja2!$E$16:$E$25</c:f>
              <c:numCache>
                <c:formatCode>General</c:formatCode>
                <c:ptCount val="10"/>
                <c:pt idx="0">
                  <c:v>5</c:v>
                </c:pt>
                <c:pt idx="1">
                  <c:v>3</c:v>
                </c:pt>
                <c:pt idx="2">
                  <c:v>4</c:v>
                </c:pt>
                <c:pt idx="3">
                  <c:v>2</c:v>
                </c:pt>
                <c:pt idx="4">
                  <c:v>4</c:v>
                </c:pt>
                <c:pt idx="5">
                  <c:v>0</c:v>
                </c:pt>
                <c:pt idx="6">
                  <c:v>2</c:v>
                </c:pt>
                <c:pt idx="7">
                  <c:v>4</c:v>
                </c:pt>
                <c:pt idx="8">
                  <c:v>1</c:v>
                </c:pt>
                <c:pt idx="9">
                  <c:v>0</c:v>
                </c:pt>
              </c:numCache>
            </c:numRef>
          </c:val>
          <c:smooth val="0"/>
          <c:extLst>
            <c:ext xmlns:c16="http://schemas.microsoft.com/office/drawing/2014/chart" uri="{C3380CC4-5D6E-409C-BE32-E72D297353CC}">
              <c16:uniqueId val="{00000002-6C4F-4AC4-8B89-C9FA16740D2B}"/>
            </c:ext>
          </c:extLst>
        </c:ser>
        <c:ser>
          <c:idx val="3"/>
          <c:order val="3"/>
          <c:tx>
            <c:strRef>
              <c:f>Hoja2!$F$15</c:f>
              <c:strCache>
                <c:ptCount val="1"/>
                <c:pt idx="0">
                  <c:v>Competencias para el rendimiento</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Hoja2!$A$16:$A$25</c:f>
              <c:strCache>
                <c:ptCount val="10"/>
                <c:pt idx="0">
                  <c:v>Ingeniería</c:v>
                </c:pt>
                <c:pt idx="1">
                  <c:v>EICEA</c:v>
                </c:pt>
                <c:pt idx="2">
                  <c:v>Comunicación</c:v>
                </c:pt>
                <c:pt idx="3">
                  <c:v>Derecho y Ciencias Políticas</c:v>
                </c:pt>
                <c:pt idx="4">
                  <c:v>Enfermería y Rehabilitación </c:v>
                </c:pt>
                <c:pt idx="5">
                  <c:v>Psicología</c:v>
                </c:pt>
                <c:pt idx="6">
                  <c:v>Educación </c:v>
                </c:pt>
                <c:pt idx="7">
                  <c:v>Medicina</c:v>
                </c:pt>
                <c:pt idx="8">
                  <c:v>Filosofía</c:v>
                </c:pt>
                <c:pt idx="9">
                  <c:v>Instituto de la Familia</c:v>
                </c:pt>
              </c:strCache>
            </c:strRef>
          </c:cat>
          <c:val>
            <c:numRef>
              <c:f>Hoja2!$F$16:$F$25</c:f>
              <c:numCache>
                <c:formatCode>General</c:formatCode>
                <c:ptCount val="10"/>
                <c:pt idx="0">
                  <c:v>48</c:v>
                </c:pt>
                <c:pt idx="1">
                  <c:v>26</c:v>
                </c:pt>
                <c:pt idx="2">
                  <c:v>9</c:v>
                </c:pt>
                <c:pt idx="3">
                  <c:v>21</c:v>
                </c:pt>
                <c:pt idx="4">
                  <c:v>14</c:v>
                </c:pt>
                <c:pt idx="5">
                  <c:v>10</c:v>
                </c:pt>
                <c:pt idx="6">
                  <c:v>7</c:v>
                </c:pt>
                <c:pt idx="7">
                  <c:v>15</c:v>
                </c:pt>
                <c:pt idx="8">
                  <c:v>1</c:v>
                </c:pt>
                <c:pt idx="9">
                  <c:v>0</c:v>
                </c:pt>
              </c:numCache>
            </c:numRef>
          </c:val>
          <c:smooth val="0"/>
          <c:extLst>
            <c:ext xmlns:c16="http://schemas.microsoft.com/office/drawing/2014/chart" uri="{C3380CC4-5D6E-409C-BE32-E72D297353CC}">
              <c16:uniqueId val="{00000003-6C4F-4AC4-8B89-C9FA16740D2B}"/>
            </c:ext>
          </c:extLst>
        </c:ser>
        <c:ser>
          <c:idx val="4"/>
          <c:order val="4"/>
          <c:tx>
            <c:strRef>
              <c:f>Hoja2!$G$15</c:f>
              <c:strCache>
                <c:ptCount val="1"/>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spPr>
              <a:noFill/>
              <a:ln>
                <a:noFill/>
              </a:ln>
              <a:effectLst/>
            </c:spPr>
            <c:txPr>
              <a:bodyPr rot="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Hoja2!$A$16:$A$25</c:f>
              <c:strCache>
                <c:ptCount val="10"/>
                <c:pt idx="0">
                  <c:v>Ingeniería</c:v>
                </c:pt>
                <c:pt idx="1">
                  <c:v>EICEA</c:v>
                </c:pt>
                <c:pt idx="2">
                  <c:v>Comunicación</c:v>
                </c:pt>
                <c:pt idx="3">
                  <c:v>Derecho y Ciencias Políticas</c:v>
                </c:pt>
                <c:pt idx="4">
                  <c:v>Enfermería y Rehabilitación </c:v>
                </c:pt>
                <c:pt idx="5">
                  <c:v>Psicología</c:v>
                </c:pt>
                <c:pt idx="6">
                  <c:v>Educación </c:v>
                </c:pt>
                <c:pt idx="7">
                  <c:v>Medicina</c:v>
                </c:pt>
                <c:pt idx="8">
                  <c:v>Filosofía</c:v>
                </c:pt>
                <c:pt idx="9">
                  <c:v>Instituto de la Familia</c:v>
                </c:pt>
              </c:strCache>
            </c:strRef>
          </c:cat>
          <c:val>
            <c:numRef>
              <c:f>Hoja2!$G$16:$G$25</c:f>
              <c:numCache>
                <c:formatCode>General</c:formatCode>
                <c:ptCount val="10"/>
                <c:pt idx="0">
                  <c:v>62</c:v>
                </c:pt>
                <c:pt idx="1">
                  <c:v>32</c:v>
                </c:pt>
                <c:pt idx="2">
                  <c:v>12</c:v>
                </c:pt>
                <c:pt idx="3">
                  <c:v>21</c:v>
                </c:pt>
                <c:pt idx="4">
                  <c:v>21</c:v>
                </c:pt>
                <c:pt idx="5">
                  <c:v>13</c:v>
                </c:pt>
                <c:pt idx="6">
                  <c:v>5</c:v>
                </c:pt>
                <c:pt idx="7">
                  <c:v>16</c:v>
                </c:pt>
                <c:pt idx="8">
                  <c:v>2</c:v>
                </c:pt>
                <c:pt idx="9">
                  <c:v>1</c:v>
                </c:pt>
              </c:numCache>
            </c:numRef>
          </c:val>
          <c:smooth val="0"/>
          <c:extLst>
            <c:ext xmlns:c16="http://schemas.microsoft.com/office/drawing/2014/chart" uri="{C3380CC4-5D6E-409C-BE32-E72D297353CC}">
              <c16:uniqueId val="{00000004-6C4F-4AC4-8B89-C9FA16740D2B}"/>
            </c:ext>
          </c:extLst>
        </c:ser>
        <c:ser>
          <c:idx val="5"/>
          <c:order val="5"/>
          <c:tx>
            <c:strRef>
              <c:f>Hoja2!$H$15</c:f>
              <c:strCache>
                <c:ptCount val="1"/>
                <c:pt idx="0">
                  <c:v>Competencias para el rendimiento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spPr>
              <a:noFill/>
              <a:ln>
                <a:noFill/>
              </a:ln>
              <a:effectLst/>
            </c:spPr>
            <c:txPr>
              <a:bodyPr rot="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Hoja2!$A$16:$A$25</c:f>
              <c:strCache>
                <c:ptCount val="10"/>
                <c:pt idx="0">
                  <c:v>Ingeniería</c:v>
                </c:pt>
                <c:pt idx="1">
                  <c:v>EICEA</c:v>
                </c:pt>
                <c:pt idx="2">
                  <c:v>Comunicación</c:v>
                </c:pt>
                <c:pt idx="3">
                  <c:v>Derecho y Ciencias Políticas</c:v>
                </c:pt>
                <c:pt idx="4">
                  <c:v>Enfermería y Rehabilitación </c:v>
                </c:pt>
                <c:pt idx="5">
                  <c:v>Psicología</c:v>
                </c:pt>
                <c:pt idx="6">
                  <c:v>Educación </c:v>
                </c:pt>
                <c:pt idx="7">
                  <c:v>Medicina</c:v>
                </c:pt>
                <c:pt idx="8">
                  <c:v>Filosofía</c:v>
                </c:pt>
                <c:pt idx="9">
                  <c:v>Instituto de la Familia</c:v>
                </c:pt>
              </c:strCache>
            </c:strRef>
          </c:cat>
          <c:val>
            <c:numRef>
              <c:f>Hoja2!$H$16:$H$25</c:f>
              <c:numCache>
                <c:formatCode>General</c:formatCode>
                <c:ptCount val="10"/>
                <c:pt idx="0">
                  <c:v>110</c:v>
                </c:pt>
                <c:pt idx="1">
                  <c:v>58</c:v>
                </c:pt>
                <c:pt idx="2">
                  <c:v>21</c:v>
                </c:pt>
                <c:pt idx="3">
                  <c:v>42</c:v>
                </c:pt>
                <c:pt idx="4">
                  <c:v>35</c:v>
                </c:pt>
                <c:pt idx="5">
                  <c:v>23</c:v>
                </c:pt>
                <c:pt idx="6">
                  <c:v>12</c:v>
                </c:pt>
                <c:pt idx="7">
                  <c:v>31</c:v>
                </c:pt>
                <c:pt idx="8">
                  <c:v>3</c:v>
                </c:pt>
                <c:pt idx="9">
                  <c:v>1</c:v>
                </c:pt>
              </c:numCache>
            </c:numRef>
          </c:val>
          <c:smooth val="0"/>
          <c:extLst>
            <c:ext xmlns:c16="http://schemas.microsoft.com/office/drawing/2014/chart" uri="{C3380CC4-5D6E-409C-BE32-E72D297353CC}">
              <c16:uniqueId val="{00000005-6C4F-4AC4-8B89-C9FA16740D2B}"/>
            </c:ext>
          </c:extLst>
        </c:ser>
        <c:ser>
          <c:idx val="6"/>
          <c:order val="6"/>
          <c:tx>
            <c:strRef>
              <c:f>Hoja2!$I$15</c:f>
              <c:strCache>
                <c:ptCount val="1"/>
                <c:pt idx="0">
                  <c:v>Ambos</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spPr>
              <a:noFill/>
              <a:ln>
                <a:noFill/>
              </a:ln>
              <a:effectLst/>
            </c:spPr>
            <c:txPr>
              <a:bodyPr rot="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Hoja2!$A$16:$A$25</c:f>
              <c:strCache>
                <c:ptCount val="10"/>
                <c:pt idx="0">
                  <c:v>Ingeniería</c:v>
                </c:pt>
                <c:pt idx="1">
                  <c:v>EICEA</c:v>
                </c:pt>
                <c:pt idx="2">
                  <c:v>Comunicación</c:v>
                </c:pt>
                <c:pt idx="3">
                  <c:v>Derecho y Ciencias Políticas</c:v>
                </c:pt>
                <c:pt idx="4">
                  <c:v>Enfermería y Rehabilitación </c:v>
                </c:pt>
                <c:pt idx="5">
                  <c:v>Psicología</c:v>
                </c:pt>
                <c:pt idx="6">
                  <c:v>Educación </c:v>
                </c:pt>
                <c:pt idx="7">
                  <c:v>Medicina</c:v>
                </c:pt>
                <c:pt idx="8">
                  <c:v>Filosofía</c:v>
                </c:pt>
                <c:pt idx="9">
                  <c:v>Instituto de la Familia</c:v>
                </c:pt>
              </c:strCache>
            </c:strRef>
          </c:cat>
          <c:val>
            <c:numRef>
              <c:f>Hoja2!$I$16:$I$25</c:f>
              <c:numCache>
                <c:formatCode>General</c:formatCode>
                <c:ptCount val="10"/>
                <c:pt idx="0">
                  <c:v>23</c:v>
                </c:pt>
                <c:pt idx="1">
                  <c:v>7</c:v>
                </c:pt>
                <c:pt idx="2">
                  <c:v>4</c:v>
                </c:pt>
                <c:pt idx="3">
                  <c:v>6</c:v>
                </c:pt>
                <c:pt idx="4">
                  <c:v>6</c:v>
                </c:pt>
                <c:pt idx="5">
                  <c:v>2</c:v>
                </c:pt>
                <c:pt idx="6">
                  <c:v>1</c:v>
                </c:pt>
                <c:pt idx="7">
                  <c:v>6</c:v>
                </c:pt>
                <c:pt idx="8">
                  <c:v>0</c:v>
                </c:pt>
                <c:pt idx="9">
                  <c:v>1</c:v>
                </c:pt>
              </c:numCache>
            </c:numRef>
          </c:val>
          <c:smooth val="0"/>
          <c:extLst>
            <c:ext xmlns:c16="http://schemas.microsoft.com/office/drawing/2014/chart" uri="{C3380CC4-5D6E-409C-BE32-E72D297353CC}">
              <c16:uniqueId val="{00000006-6C4F-4AC4-8B89-C9FA16740D2B}"/>
            </c:ext>
          </c:extLst>
        </c:ser>
        <c:ser>
          <c:idx val="7"/>
          <c:order val="7"/>
          <c:tx>
            <c:strRef>
              <c:f>Hoja2!$J$15</c:f>
              <c:strCache>
                <c:ptCount val="1"/>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s>
            <c:spPr>
              <a:noFill/>
              <a:ln>
                <a:noFill/>
              </a:ln>
              <a:effectLst/>
            </c:spPr>
            <c:txPr>
              <a:bodyPr rot="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Hoja2!$A$16:$A$25</c:f>
              <c:strCache>
                <c:ptCount val="10"/>
                <c:pt idx="0">
                  <c:v>Ingeniería</c:v>
                </c:pt>
                <c:pt idx="1">
                  <c:v>EICEA</c:v>
                </c:pt>
                <c:pt idx="2">
                  <c:v>Comunicación</c:v>
                </c:pt>
                <c:pt idx="3">
                  <c:v>Derecho y Ciencias Políticas</c:v>
                </c:pt>
                <c:pt idx="4">
                  <c:v>Enfermería y Rehabilitación </c:v>
                </c:pt>
                <c:pt idx="5">
                  <c:v>Psicología</c:v>
                </c:pt>
                <c:pt idx="6">
                  <c:v>Educación </c:v>
                </c:pt>
                <c:pt idx="7">
                  <c:v>Medicina</c:v>
                </c:pt>
                <c:pt idx="8">
                  <c:v>Filosofía</c:v>
                </c:pt>
                <c:pt idx="9">
                  <c:v>Instituto de la Familia</c:v>
                </c:pt>
              </c:strCache>
            </c:strRef>
          </c:cat>
          <c:val>
            <c:numRef>
              <c:f>Hoja2!$J$16:$J$25</c:f>
              <c:numCache>
                <c:formatCode>General</c:formatCode>
                <c:ptCount val="10"/>
                <c:pt idx="0">
                  <c:v>33</c:v>
                </c:pt>
                <c:pt idx="1">
                  <c:v>16</c:v>
                </c:pt>
                <c:pt idx="2">
                  <c:v>4</c:v>
                </c:pt>
                <c:pt idx="3">
                  <c:v>13</c:v>
                </c:pt>
                <c:pt idx="4">
                  <c:v>12</c:v>
                </c:pt>
                <c:pt idx="5">
                  <c:v>8</c:v>
                </c:pt>
                <c:pt idx="6">
                  <c:v>2</c:v>
                </c:pt>
                <c:pt idx="7">
                  <c:v>8</c:v>
                </c:pt>
                <c:pt idx="8">
                  <c:v>0</c:v>
                </c:pt>
                <c:pt idx="9">
                  <c:v>1</c:v>
                </c:pt>
              </c:numCache>
            </c:numRef>
          </c:val>
          <c:smooth val="0"/>
          <c:extLst>
            <c:ext xmlns:c16="http://schemas.microsoft.com/office/drawing/2014/chart" uri="{C3380CC4-5D6E-409C-BE32-E72D297353CC}">
              <c16:uniqueId val="{00000007-6C4F-4AC4-8B89-C9FA16740D2B}"/>
            </c:ext>
          </c:extLst>
        </c:ser>
        <c:ser>
          <c:idx val="8"/>
          <c:order val="8"/>
          <c:tx>
            <c:strRef>
              <c:f>Hoja2!$K$15</c:f>
              <c:strCache>
                <c:ptCount val="1"/>
                <c:pt idx="0">
                  <c:v>Ambos</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s>
            <c:spPr>
              <a:noFill/>
              <a:ln>
                <a:noFill/>
              </a:ln>
              <a:effectLst/>
            </c:spPr>
            <c:txPr>
              <a:bodyPr rot="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Hoja2!$A$16:$A$25</c:f>
              <c:strCache>
                <c:ptCount val="10"/>
                <c:pt idx="0">
                  <c:v>Ingeniería</c:v>
                </c:pt>
                <c:pt idx="1">
                  <c:v>EICEA</c:v>
                </c:pt>
                <c:pt idx="2">
                  <c:v>Comunicación</c:v>
                </c:pt>
                <c:pt idx="3">
                  <c:v>Derecho y Ciencias Políticas</c:v>
                </c:pt>
                <c:pt idx="4">
                  <c:v>Enfermería y Rehabilitación </c:v>
                </c:pt>
                <c:pt idx="5">
                  <c:v>Psicología</c:v>
                </c:pt>
                <c:pt idx="6">
                  <c:v>Educación </c:v>
                </c:pt>
                <c:pt idx="7">
                  <c:v>Medicina</c:v>
                </c:pt>
                <c:pt idx="8">
                  <c:v>Filosofía</c:v>
                </c:pt>
                <c:pt idx="9">
                  <c:v>Instituto de la Familia</c:v>
                </c:pt>
              </c:strCache>
            </c:strRef>
          </c:cat>
          <c:val>
            <c:numRef>
              <c:f>Hoja2!$K$16:$K$25</c:f>
              <c:numCache>
                <c:formatCode>General</c:formatCode>
                <c:ptCount val="10"/>
                <c:pt idx="0">
                  <c:v>56</c:v>
                </c:pt>
                <c:pt idx="1">
                  <c:v>23</c:v>
                </c:pt>
                <c:pt idx="2">
                  <c:v>8</c:v>
                </c:pt>
                <c:pt idx="3">
                  <c:v>19</c:v>
                </c:pt>
                <c:pt idx="4">
                  <c:v>18</c:v>
                </c:pt>
                <c:pt idx="5">
                  <c:v>10</c:v>
                </c:pt>
                <c:pt idx="6">
                  <c:v>3</c:v>
                </c:pt>
                <c:pt idx="7">
                  <c:v>14</c:v>
                </c:pt>
                <c:pt idx="8">
                  <c:v>0</c:v>
                </c:pt>
                <c:pt idx="9">
                  <c:v>2</c:v>
                </c:pt>
              </c:numCache>
            </c:numRef>
          </c:val>
          <c:smooth val="0"/>
          <c:extLst>
            <c:ext xmlns:c16="http://schemas.microsoft.com/office/drawing/2014/chart" uri="{C3380CC4-5D6E-409C-BE32-E72D297353CC}">
              <c16:uniqueId val="{00000008-6C4F-4AC4-8B89-C9FA16740D2B}"/>
            </c:ext>
          </c:extLst>
        </c:ser>
        <c:dLbls>
          <c:dLblPos val="t"/>
          <c:showLegendKey val="0"/>
          <c:showVal val="1"/>
          <c:showCatName val="0"/>
          <c:showSerName val="0"/>
          <c:showPercent val="0"/>
          <c:showBubbleSize val="0"/>
        </c:dLbls>
        <c:marker val="1"/>
        <c:smooth val="0"/>
        <c:axId val="-857440952"/>
        <c:axId val="-857445560"/>
      </c:lineChart>
      <c:catAx>
        <c:axId val="-857440952"/>
        <c:scaling>
          <c:orientation val="minMax"/>
        </c:scaling>
        <c:delete val="0"/>
        <c:axPos val="b"/>
        <c:title>
          <c:tx>
            <c:rich>
              <a:bodyPr rot="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Unidad académica</a:t>
                </a:r>
              </a:p>
            </c:rich>
          </c:tx>
          <c:overlay val="0"/>
          <c:spPr>
            <a:noFill/>
            <a:ln>
              <a:noFill/>
            </a:ln>
            <a:effectLst/>
          </c:spPr>
          <c:txPr>
            <a:bodyPr rot="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7445560"/>
        <c:crosses val="autoZero"/>
        <c:auto val="1"/>
        <c:lblAlgn val="ctr"/>
        <c:lblOffset val="100"/>
        <c:noMultiLvlLbl val="0"/>
      </c:catAx>
      <c:valAx>
        <c:axId val="-857445560"/>
        <c:scaling>
          <c:orientation val="minMax"/>
        </c:scaling>
        <c:delete val="0"/>
        <c:axPos val="l"/>
        <c:title>
          <c:tx>
            <c:rich>
              <a:bodyPr rot="-540000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Número de estudiantes</a:t>
                </a:r>
              </a:p>
            </c:rich>
          </c:tx>
          <c:layout>
            <c:manualLayout>
              <c:xMode val="edge"/>
              <c:yMode val="edge"/>
              <c:x val="3.7370258505411987E-2"/>
              <c:y val="0.14874913316258681"/>
            </c:manualLayout>
          </c:layout>
          <c:overlay val="0"/>
          <c:spPr>
            <a:noFill/>
            <a:ln>
              <a:noFill/>
            </a:ln>
            <a:effectLst/>
          </c:spPr>
          <c:txPr>
            <a:bodyPr rot="-540000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7440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4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1"/>
              <a:t>Tipo de remisión </a:t>
            </a:r>
          </a:p>
        </c:rich>
      </c:tx>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Psicopedagógica'!$B$129:$B$144</c:f>
              <c:strCache>
                <c:ptCount val="16"/>
                <c:pt idx="1">
                  <c:v>Voluntad propia </c:v>
                </c:pt>
                <c:pt idx="2">
                  <c:v>Facultad</c:v>
                </c:pt>
                <c:pt idx="3">
                  <c:v>Coordinador de Ser Pilo Paga</c:v>
                </c:pt>
                <c:pt idx="4">
                  <c:v>Asesor académico</c:v>
                </c:pt>
                <c:pt idx="5">
                  <c:v>Línea Amiga </c:v>
                </c:pt>
                <c:pt idx="6">
                  <c:v>Amigo</c:v>
                </c:pt>
                <c:pt idx="7">
                  <c:v>PTB</c:v>
                </c:pt>
                <c:pt idx="8">
                  <c:v>Centro de servicios de psicología</c:v>
                </c:pt>
                <c:pt idx="9">
                  <c:v>Profesor</c:v>
                </c:pt>
                <c:pt idx="10">
                  <c:v>Explora tu carrera</c:v>
                </c:pt>
                <c:pt idx="11">
                  <c:v>Financiación </c:v>
                </c:pt>
                <c:pt idx="12">
                  <c:v>Otro</c:v>
                </c:pt>
                <c:pt idx="13">
                  <c:v>Jefe de éxito académico</c:v>
                </c:pt>
                <c:pt idx="14">
                  <c:v>Semestre de prueba</c:v>
                </c:pt>
                <c:pt idx="15">
                  <c:v>Talleres para el Éxito </c:v>
                </c:pt>
              </c:strCache>
            </c:strRef>
          </c:cat>
          <c:val>
            <c:numRef>
              <c:f>'Asesoría Psicopedagógica'!$C$129:$C$144</c:f>
              <c:numCache>
                <c:formatCode>General</c:formatCode>
                <c:ptCount val="16"/>
                <c:pt idx="0">
                  <c:v>0</c:v>
                </c:pt>
                <c:pt idx="1">
                  <c:v>170</c:v>
                </c:pt>
                <c:pt idx="2">
                  <c:v>40</c:v>
                </c:pt>
                <c:pt idx="3">
                  <c:v>35</c:v>
                </c:pt>
                <c:pt idx="4">
                  <c:v>10</c:v>
                </c:pt>
                <c:pt idx="5">
                  <c:v>6</c:v>
                </c:pt>
                <c:pt idx="6">
                  <c:v>6</c:v>
                </c:pt>
                <c:pt idx="7">
                  <c:v>5</c:v>
                </c:pt>
                <c:pt idx="8">
                  <c:v>1</c:v>
                </c:pt>
                <c:pt idx="9">
                  <c:v>1</c:v>
                </c:pt>
                <c:pt idx="10">
                  <c:v>3</c:v>
                </c:pt>
                <c:pt idx="11">
                  <c:v>3</c:v>
                </c:pt>
                <c:pt idx="12">
                  <c:v>2</c:v>
                </c:pt>
                <c:pt idx="13">
                  <c:v>1</c:v>
                </c:pt>
                <c:pt idx="14">
                  <c:v>1</c:v>
                </c:pt>
                <c:pt idx="15">
                  <c:v>1</c:v>
                </c:pt>
              </c:numCache>
            </c:numRef>
          </c:val>
          <c:extLst>
            <c:ext xmlns:c16="http://schemas.microsoft.com/office/drawing/2014/chart" uri="{C3380CC4-5D6E-409C-BE32-E72D297353CC}">
              <c16:uniqueId val="{00000000-FE6B-402F-AB33-DCA4887C237A}"/>
            </c:ext>
          </c:extLst>
        </c:ser>
        <c:ser>
          <c:idx val="1"/>
          <c:order val="1"/>
          <c:spPr>
            <a:solidFill>
              <a:schemeClr val="bg2">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Psicopedagógica'!$B$129:$B$144</c:f>
              <c:strCache>
                <c:ptCount val="16"/>
                <c:pt idx="1">
                  <c:v>Voluntad propia </c:v>
                </c:pt>
                <c:pt idx="2">
                  <c:v>Facultad</c:v>
                </c:pt>
                <c:pt idx="3">
                  <c:v>Coordinador de Ser Pilo Paga</c:v>
                </c:pt>
                <c:pt idx="4">
                  <c:v>Asesor académico</c:v>
                </c:pt>
                <c:pt idx="5">
                  <c:v>Línea Amiga </c:v>
                </c:pt>
                <c:pt idx="6">
                  <c:v>Amigo</c:v>
                </c:pt>
                <c:pt idx="7">
                  <c:v>PTB</c:v>
                </c:pt>
                <c:pt idx="8">
                  <c:v>Centro de servicios de psicología</c:v>
                </c:pt>
                <c:pt idx="9">
                  <c:v>Profesor</c:v>
                </c:pt>
                <c:pt idx="10">
                  <c:v>Explora tu carrera</c:v>
                </c:pt>
                <c:pt idx="11">
                  <c:v>Financiación </c:v>
                </c:pt>
                <c:pt idx="12">
                  <c:v>Otro</c:v>
                </c:pt>
                <c:pt idx="13">
                  <c:v>Jefe de éxito académico</c:v>
                </c:pt>
                <c:pt idx="14">
                  <c:v>Semestre de prueba</c:v>
                </c:pt>
                <c:pt idx="15">
                  <c:v>Talleres para el Éxito </c:v>
                </c:pt>
              </c:strCache>
            </c:strRef>
          </c:cat>
          <c:val>
            <c:numRef>
              <c:f>'Asesoría Psicopedagógica'!$D$129:$D$144</c:f>
              <c:numCache>
                <c:formatCode>General</c:formatCode>
                <c:ptCount val="16"/>
                <c:pt idx="0">
                  <c:v>0</c:v>
                </c:pt>
                <c:pt idx="1">
                  <c:v>129</c:v>
                </c:pt>
                <c:pt idx="2">
                  <c:v>69</c:v>
                </c:pt>
                <c:pt idx="3">
                  <c:v>23</c:v>
                </c:pt>
                <c:pt idx="4">
                  <c:v>34</c:v>
                </c:pt>
                <c:pt idx="5">
                  <c:v>9</c:v>
                </c:pt>
                <c:pt idx="6">
                  <c:v>27</c:v>
                </c:pt>
                <c:pt idx="7">
                  <c:v>8</c:v>
                </c:pt>
                <c:pt idx="8">
                  <c:v>8</c:v>
                </c:pt>
                <c:pt idx="9">
                  <c:v>4</c:v>
                </c:pt>
                <c:pt idx="10">
                  <c:v>7</c:v>
                </c:pt>
                <c:pt idx="11">
                  <c:v>2</c:v>
                </c:pt>
                <c:pt idx="12">
                  <c:v>1</c:v>
                </c:pt>
                <c:pt idx="13">
                  <c:v>0</c:v>
                </c:pt>
                <c:pt idx="14">
                  <c:v>0</c:v>
                </c:pt>
                <c:pt idx="15">
                  <c:v>0</c:v>
                </c:pt>
              </c:numCache>
            </c:numRef>
          </c:val>
          <c:extLst>
            <c:ext xmlns:c16="http://schemas.microsoft.com/office/drawing/2014/chart" uri="{C3380CC4-5D6E-409C-BE32-E72D297353CC}">
              <c16:uniqueId val="{00000001-FE6B-402F-AB33-DCA4887C237A}"/>
            </c:ext>
          </c:extLst>
        </c:ser>
        <c:dLbls>
          <c:dLblPos val="outEnd"/>
          <c:showLegendKey val="0"/>
          <c:showVal val="1"/>
          <c:showCatName val="0"/>
          <c:showSerName val="0"/>
          <c:showPercent val="0"/>
          <c:showBubbleSize val="0"/>
        </c:dLbls>
        <c:gapWidth val="219"/>
        <c:overlap val="-27"/>
        <c:axId val="-857265912"/>
        <c:axId val="-857265336"/>
      </c:barChart>
      <c:catAx>
        <c:axId val="-857265912"/>
        <c:scaling>
          <c:orientation val="minMax"/>
        </c:scaling>
        <c:delete val="0"/>
        <c:axPos val="b"/>
        <c:title>
          <c:tx>
            <c:rich>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Tipo de remisión</a:t>
                </a:r>
              </a:p>
            </c:rich>
          </c:tx>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7265336"/>
        <c:crosses val="autoZero"/>
        <c:auto val="1"/>
        <c:lblAlgn val="ctr"/>
        <c:lblOffset val="100"/>
        <c:noMultiLvlLbl val="0"/>
      </c:catAx>
      <c:valAx>
        <c:axId val="-857265336"/>
        <c:scaling>
          <c:orientation val="minMax"/>
        </c:scaling>
        <c:delete val="0"/>
        <c:axPos val="l"/>
        <c:title>
          <c:tx>
            <c:rich>
              <a:bodyPr rot="-54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Número de estudiantes</a:t>
                </a:r>
              </a:p>
            </c:rich>
          </c:tx>
          <c:layout>
            <c:manualLayout>
              <c:xMode val="edge"/>
              <c:yMode val="edge"/>
              <c:x val="2.7160493827160494E-2"/>
              <c:y val="8.4196427757739944E-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7265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1"/>
              <a:t>Número de estudiantes atendidos</a:t>
            </a:r>
          </a:p>
        </c:rich>
      </c:tx>
      <c:overlay val="0"/>
      <c:spPr>
        <a:noFill/>
        <a:ln>
          <a:noFill/>
        </a:ln>
        <a:effectLst/>
      </c:spPr>
      <c:txPr>
        <a:bodyPr rot="0" spcFirstLastPara="1" vertOverflow="ellipsis" vert="horz" wrap="square" anchor="ctr" anchorCtr="1"/>
        <a:lstStyle/>
        <a:p>
          <a:pPr>
            <a:defRPr sz="8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lineChart>
        <c:grouping val="standard"/>
        <c:varyColors val="0"/>
        <c:ser>
          <c:idx val="0"/>
          <c:order val="0"/>
          <c:tx>
            <c:strRef>
              <c:f>'Asesoría Psicopedagógica'!$B$151</c:f>
              <c:strCache>
                <c:ptCount val="1"/>
                <c:pt idx="0">
                  <c:v>Número de estudiantes atendidos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'Asesoría Psicopedagógica'!$C$150:$K$150</c:f>
              <c:strCache>
                <c:ptCount val="9"/>
                <c:pt idx="0">
                  <c:v>2016-1</c:v>
                </c:pt>
                <c:pt idx="1">
                  <c:v>2017-1</c:v>
                </c:pt>
                <c:pt idx="2">
                  <c:v>2017-2</c:v>
                </c:pt>
                <c:pt idx="3">
                  <c:v>2018-1</c:v>
                </c:pt>
                <c:pt idx="4">
                  <c:v>2018-2</c:v>
                </c:pt>
                <c:pt idx="5">
                  <c:v>2019-1</c:v>
                </c:pt>
                <c:pt idx="6">
                  <c:v>2019-2</c:v>
                </c:pt>
                <c:pt idx="7">
                  <c:v>2020-1</c:v>
                </c:pt>
                <c:pt idx="8">
                  <c:v>2020-2</c:v>
                </c:pt>
              </c:strCache>
            </c:strRef>
          </c:cat>
          <c:val>
            <c:numRef>
              <c:f>'Asesoría Psicopedagógica'!$C$151:$K$151</c:f>
              <c:numCache>
                <c:formatCode>General</c:formatCode>
                <c:ptCount val="9"/>
                <c:pt idx="0">
                  <c:v>189</c:v>
                </c:pt>
                <c:pt idx="1">
                  <c:v>199</c:v>
                </c:pt>
                <c:pt idx="2">
                  <c:v>187</c:v>
                </c:pt>
                <c:pt idx="3">
                  <c:v>212</c:v>
                </c:pt>
                <c:pt idx="4">
                  <c:v>298</c:v>
                </c:pt>
                <c:pt idx="5">
                  <c:v>331</c:v>
                </c:pt>
                <c:pt idx="6">
                  <c:v>276</c:v>
                </c:pt>
                <c:pt idx="7">
                  <c:v>232</c:v>
                </c:pt>
                <c:pt idx="8">
                  <c:v>307</c:v>
                </c:pt>
              </c:numCache>
            </c:numRef>
          </c:val>
          <c:smooth val="0"/>
          <c:extLst>
            <c:ext xmlns:c16="http://schemas.microsoft.com/office/drawing/2014/chart" uri="{C3380CC4-5D6E-409C-BE32-E72D297353CC}">
              <c16:uniqueId val="{00000000-0F29-4247-AB57-DF90A07A630D}"/>
            </c:ext>
          </c:extLst>
        </c:ser>
        <c:dLbls>
          <c:dLblPos val="t"/>
          <c:showLegendKey val="0"/>
          <c:showVal val="1"/>
          <c:showCatName val="0"/>
          <c:showSerName val="0"/>
          <c:showPercent val="0"/>
          <c:showBubbleSize val="0"/>
        </c:dLbls>
        <c:smooth val="0"/>
        <c:axId val="-857262456"/>
        <c:axId val="-857261880"/>
      </c:lineChart>
      <c:catAx>
        <c:axId val="-857262456"/>
        <c:scaling>
          <c:orientation val="minMax"/>
        </c:scaling>
        <c:delete val="0"/>
        <c:axPos val="b"/>
        <c:title>
          <c:tx>
            <c:rich>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Periodo académico</a:t>
                </a:r>
              </a:p>
            </c:rich>
          </c:tx>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7261880"/>
        <c:crosses val="autoZero"/>
        <c:auto val="1"/>
        <c:lblAlgn val="ctr"/>
        <c:lblOffset val="100"/>
        <c:noMultiLvlLbl val="0"/>
      </c:catAx>
      <c:valAx>
        <c:axId val="-857261880"/>
        <c:scaling>
          <c:orientation val="minMax"/>
        </c:scaling>
        <c:delete val="0"/>
        <c:axPos val="l"/>
        <c:title>
          <c:tx>
            <c:rich>
              <a:bodyPr rot="-54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Número de estudiantes</a:t>
                </a:r>
              </a:p>
            </c:rich>
          </c:tx>
          <c:overlay val="0"/>
          <c:spPr>
            <a:noFill/>
            <a:ln>
              <a:noFill/>
            </a:ln>
            <a:effectLst/>
          </c:spPr>
          <c:txPr>
            <a:bodyPr rot="-54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857262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0</xdr:rowOff>
    </xdr:from>
    <xdr:to>
      <xdr:col>2</xdr:col>
      <xdr:colOff>647700</xdr:colOff>
      <xdr:row>4</xdr:row>
      <xdr:rowOff>19050</xdr:rowOff>
    </xdr:to>
    <xdr:pic>
      <xdr:nvPicPr>
        <xdr:cNvPr id="2" name="Imagen 1">
          <a:extLst>
            <a:ext uri="{FF2B5EF4-FFF2-40B4-BE49-F238E27FC236}">
              <a16:creationId xmlns:a16="http://schemas.microsoft.com/office/drawing/2014/main" id="{C4155117-8338-468D-A058-403E8E4045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8377" y="0"/>
          <a:ext cx="2014287" cy="8347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0</xdr:rowOff>
    </xdr:from>
    <xdr:to>
      <xdr:col>2</xdr:col>
      <xdr:colOff>647700</xdr:colOff>
      <xdr:row>4</xdr:row>
      <xdr:rowOff>19050</xdr:rowOff>
    </xdr:to>
    <xdr:pic>
      <xdr:nvPicPr>
        <xdr:cNvPr id="2" name="Imagen 1">
          <a:extLst>
            <a:ext uri="{FF2B5EF4-FFF2-40B4-BE49-F238E27FC236}">
              <a16:creationId xmlns:a16="http://schemas.microsoft.com/office/drawing/2014/main" id="{1A3A5443-E5FE-41E1-95E1-8A60DF2DA7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8377" y="232063"/>
          <a:ext cx="2014287" cy="834737"/>
        </a:xfrm>
        <a:prstGeom prst="rect">
          <a:avLst/>
        </a:prstGeom>
      </xdr:spPr>
    </xdr:pic>
    <xdr:clientData/>
  </xdr:twoCellAnchor>
  <xdr:twoCellAnchor>
    <xdr:from>
      <xdr:col>7</xdr:col>
      <xdr:colOff>95250</xdr:colOff>
      <xdr:row>9</xdr:row>
      <xdr:rowOff>9525</xdr:rowOff>
    </xdr:from>
    <xdr:to>
      <xdr:col>10</xdr:col>
      <xdr:colOff>1628775</xdr:colOff>
      <xdr:row>12</xdr:row>
      <xdr:rowOff>219075</xdr:rowOff>
    </xdr:to>
    <xdr:graphicFrame macro="">
      <xdr:nvGraphicFramePr>
        <xdr:cNvPr id="3" name="Gráfico 2">
          <a:extLst>
            <a:ext uri="{FF2B5EF4-FFF2-40B4-BE49-F238E27FC236}">
              <a16:creationId xmlns:a16="http://schemas.microsoft.com/office/drawing/2014/main" id="{05D11E56-A9DD-413E-8A92-4C0D6513E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18</xdr:row>
      <xdr:rowOff>9525</xdr:rowOff>
    </xdr:from>
    <xdr:to>
      <xdr:col>10</xdr:col>
      <xdr:colOff>1476375</xdr:colOff>
      <xdr:row>23</xdr:row>
      <xdr:rowOff>142875</xdr:rowOff>
    </xdr:to>
    <xdr:graphicFrame macro="">
      <xdr:nvGraphicFramePr>
        <xdr:cNvPr id="4" name="Gráfico 3">
          <a:extLst>
            <a:ext uri="{FF2B5EF4-FFF2-40B4-BE49-F238E27FC236}">
              <a16:creationId xmlns:a16="http://schemas.microsoft.com/office/drawing/2014/main" id="{302BEEBB-42B0-4E8C-94DA-8276F1032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47625</xdr:colOff>
      <xdr:row>25</xdr:row>
      <xdr:rowOff>19050</xdr:rowOff>
    </xdr:from>
    <xdr:to>
      <xdr:col>10</xdr:col>
      <xdr:colOff>1495425</xdr:colOff>
      <xdr:row>29</xdr:row>
      <xdr:rowOff>133350</xdr:rowOff>
    </xdr:to>
    <xdr:graphicFrame macro="">
      <xdr:nvGraphicFramePr>
        <xdr:cNvPr id="5" name="Gráfico 4">
          <a:extLst>
            <a:ext uri="{FF2B5EF4-FFF2-40B4-BE49-F238E27FC236}">
              <a16:creationId xmlns:a16="http://schemas.microsoft.com/office/drawing/2014/main" id="{DE787CD4-80F1-4884-B7DC-1BA083F9D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123825</xdr:colOff>
      <xdr:row>31</xdr:row>
      <xdr:rowOff>38100</xdr:rowOff>
    </xdr:from>
    <xdr:to>
      <xdr:col>10</xdr:col>
      <xdr:colOff>1447800</xdr:colOff>
      <xdr:row>41</xdr:row>
      <xdr:rowOff>161925</xdr:rowOff>
    </xdr:to>
    <xdr:graphicFrame macro="">
      <xdr:nvGraphicFramePr>
        <xdr:cNvPr id="6" name="Gráfico 5">
          <a:extLst>
            <a:ext uri="{FF2B5EF4-FFF2-40B4-BE49-F238E27FC236}">
              <a16:creationId xmlns:a16="http://schemas.microsoft.com/office/drawing/2014/main" id="{879D75A4-2FA2-4174-8403-8B42B730A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57150</xdr:colOff>
      <xdr:row>43</xdr:row>
      <xdr:rowOff>9525</xdr:rowOff>
    </xdr:from>
    <xdr:to>
      <xdr:col>10</xdr:col>
      <xdr:colOff>1533525</xdr:colOff>
      <xdr:row>50</xdr:row>
      <xdr:rowOff>142875</xdr:rowOff>
    </xdr:to>
    <xdr:graphicFrame macro="">
      <xdr:nvGraphicFramePr>
        <xdr:cNvPr id="7" name="Gráfico 6">
          <a:extLst>
            <a:ext uri="{FF2B5EF4-FFF2-40B4-BE49-F238E27FC236}">
              <a16:creationId xmlns:a16="http://schemas.microsoft.com/office/drawing/2014/main" id="{A639CC60-BF84-4A4E-BC52-D9E67E573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47625</xdr:colOff>
      <xdr:row>56</xdr:row>
      <xdr:rowOff>0</xdr:rowOff>
    </xdr:from>
    <xdr:to>
      <xdr:col>10</xdr:col>
      <xdr:colOff>1114425</xdr:colOff>
      <xdr:row>65</xdr:row>
      <xdr:rowOff>104775</xdr:rowOff>
    </xdr:to>
    <xdr:graphicFrame macro="">
      <xdr:nvGraphicFramePr>
        <xdr:cNvPr id="11" name="Gráfico 10">
          <a:extLst>
            <a:ext uri="{FF2B5EF4-FFF2-40B4-BE49-F238E27FC236}">
              <a16:creationId xmlns:a16="http://schemas.microsoft.com/office/drawing/2014/main" id="{87AFD96D-EA32-4D83-A0E9-1DC70BB30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19050</xdr:colOff>
      <xdr:row>71</xdr:row>
      <xdr:rowOff>19050</xdr:rowOff>
    </xdr:from>
    <xdr:to>
      <xdr:col>10</xdr:col>
      <xdr:colOff>1143000</xdr:colOff>
      <xdr:row>85</xdr:row>
      <xdr:rowOff>123825</xdr:rowOff>
    </xdr:to>
    <xdr:graphicFrame macro="">
      <xdr:nvGraphicFramePr>
        <xdr:cNvPr id="12" name="Gráfico 11">
          <a:extLst>
            <a:ext uri="{FF2B5EF4-FFF2-40B4-BE49-F238E27FC236}">
              <a16:creationId xmlns:a16="http://schemas.microsoft.com/office/drawing/2014/main" id="{67241645-4728-4E0A-AC7A-ADFE3F538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66675</xdr:colOff>
      <xdr:row>127</xdr:row>
      <xdr:rowOff>114300</xdr:rowOff>
    </xdr:from>
    <xdr:to>
      <xdr:col>10</xdr:col>
      <xdr:colOff>1057275</xdr:colOff>
      <xdr:row>144</xdr:row>
      <xdr:rowOff>114300</xdr:rowOff>
    </xdr:to>
    <xdr:graphicFrame macro="">
      <xdr:nvGraphicFramePr>
        <xdr:cNvPr id="14" name="Gráfico 13">
          <a:extLst>
            <a:ext uri="{FF2B5EF4-FFF2-40B4-BE49-F238E27FC236}">
              <a16:creationId xmlns:a16="http://schemas.microsoft.com/office/drawing/2014/main" id="{B9AE0F73-AA51-4F66-9EB7-98CA32A53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114300</xdr:colOff>
      <xdr:row>152</xdr:row>
      <xdr:rowOff>57150</xdr:rowOff>
    </xdr:from>
    <xdr:to>
      <xdr:col>4</xdr:col>
      <xdr:colOff>266700</xdr:colOff>
      <xdr:row>165</xdr:row>
      <xdr:rowOff>152400</xdr:rowOff>
    </xdr:to>
    <xdr:graphicFrame macro="">
      <xdr:nvGraphicFramePr>
        <xdr:cNvPr id="8" name="Gráfico 7">
          <a:extLst>
            <a:ext uri="{FF2B5EF4-FFF2-40B4-BE49-F238E27FC236}">
              <a16:creationId xmlns:a16="http://schemas.microsoft.com/office/drawing/2014/main" id="{787EF5E5-30EB-4BA5-9C6B-9E8445FD3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752475</xdr:colOff>
      <xdr:row>152</xdr:row>
      <xdr:rowOff>85725</xdr:rowOff>
    </xdr:from>
    <xdr:to>
      <xdr:col>9</xdr:col>
      <xdr:colOff>981075</xdr:colOff>
      <xdr:row>165</xdr:row>
      <xdr:rowOff>161925</xdr:rowOff>
    </xdr:to>
    <xdr:graphicFrame macro="">
      <xdr:nvGraphicFramePr>
        <xdr:cNvPr id="15" name="Gráfico 14">
          <a:extLst>
            <a:ext uri="{FF2B5EF4-FFF2-40B4-BE49-F238E27FC236}">
              <a16:creationId xmlns:a16="http://schemas.microsoft.com/office/drawing/2014/main" id="{8B3DABE7-ADA3-4B1F-9F8F-F65956260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0</xdr:row>
      <xdr:rowOff>0</xdr:rowOff>
    </xdr:from>
    <xdr:to>
      <xdr:col>2</xdr:col>
      <xdr:colOff>647700</xdr:colOff>
      <xdr:row>4</xdr:row>
      <xdr:rowOff>19050</xdr:rowOff>
    </xdr:to>
    <xdr:pic>
      <xdr:nvPicPr>
        <xdr:cNvPr id="2" name="Imagen 1">
          <a:extLst>
            <a:ext uri="{FF2B5EF4-FFF2-40B4-BE49-F238E27FC236}">
              <a16:creationId xmlns:a16="http://schemas.microsoft.com/office/drawing/2014/main" id="{F0B233E6-BA08-4CF8-8911-6788E01863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8377" y="0"/>
          <a:ext cx="2014287" cy="834737"/>
        </a:xfrm>
        <a:prstGeom prst="rect">
          <a:avLst/>
        </a:prstGeom>
      </xdr:spPr>
    </xdr:pic>
    <xdr:clientData/>
  </xdr:twoCellAnchor>
  <xdr:twoCellAnchor>
    <xdr:from>
      <xdr:col>7</xdr:col>
      <xdr:colOff>95250</xdr:colOff>
      <xdr:row>9</xdr:row>
      <xdr:rowOff>9525</xdr:rowOff>
    </xdr:from>
    <xdr:to>
      <xdr:col>10</xdr:col>
      <xdr:colOff>1628775</xdr:colOff>
      <xdr:row>12</xdr:row>
      <xdr:rowOff>219075</xdr:rowOff>
    </xdr:to>
    <xdr:graphicFrame macro="">
      <xdr:nvGraphicFramePr>
        <xdr:cNvPr id="3" name="Gráfico 2">
          <a:extLst>
            <a:ext uri="{FF2B5EF4-FFF2-40B4-BE49-F238E27FC236}">
              <a16:creationId xmlns:a16="http://schemas.microsoft.com/office/drawing/2014/main" id="{D6679F35-E6F1-49C0-A02E-CFE84A689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18</xdr:row>
      <xdr:rowOff>9525</xdr:rowOff>
    </xdr:from>
    <xdr:to>
      <xdr:col>10</xdr:col>
      <xdr:colOff>1476375</xdr:colOff>
      <xdr:row>23</xdr:row>
      <xdr:rowOff>142875</xdr:rowOff>
    </xdr:to>
    <xdr:graphicFrame macro="">
      <xdr:nvGraphicFramePr>
        <xdr:cNvPr id="4" name="Gráfico 3">
          <a:extLst>
            <a:ext uri="{FF2B5EF4-FFF2-40B4-BE49-F238E27FC236}">
              <a16:creationId xmlns:a16="http://schemas.microsoft.com/office/drawing/2014/main" id="{80E7FE7D-DAB9-455D-AD41-1DF212590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47625</xdr:colOff>
      <xdr:row>25</xdr:row>
      <xdr:rowOff>19050</xdr:rowOff>
    </xdr:from>
    <xdr:to>
      <xdr:col>10</xdr:col>
      <xdr:colOff>1495425</xdr:colOff>
      <xdr:row>29</xdr:row>
      <xdr:rowOff>133350</xdr:rowOff>
    </xdr:to>
    <xdr:graphicFrame macro="">
      <xdr:nvGraphicFramePr>
        <xdr:cNvPr id="5" name="Gráfico 4">
          <a:extLst>
            <a:ext uri="{FF2B5EF4-FFF2-40B4-BE49-F238E27FC236}">
              <a16:creationId xmlns:a16="http://schemas.microsoft.com/office/drawing/2014/main" id="{44677E29-7087-4AC4-872F-08362BCE1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123825</xdr:colOff>
      <xdr:row>31</xdr:row>
      <xdr:rowOff>38100</xdr:rowOff>
    </xdr:from>
    <xdr:to>
      <xdr:col>10</xdr:col>
      <xdr:colOff>1447800</xdr:colOff>
      <xdr:row>41</xdr:row>
      <xdr:rowOff>161925</xdr:rowOff>
    </xdr:to>
    <xdr:graphicFrame macro="">
      <xdr:nvGraphicFramePr>
        <xdr:cNvPr id="6" name="Gráfico 5">
          <a:extLst>
            <a:ext uri="{FF2B5EF4-FFF2-40B4-BE49-F238E27FC236}">
              <a16:creationId xmlns:a16="http://schemas.microsoft.com/office/drawing/2014/main" id="{CC5AAC63-1CD0-47D3-84EF-29A01DC33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57150</xdr:colOff>
      <xdr:row>43</xdr:row>
      <xdr:rowOff>9525</xdr:rowOff>
    </xdr:from>
    <xdr:to>
      <xdr:col>10</xdr:col>
      <xdr:colOff>1533525</xdr:colOff>
      <xdr:row>50</xdr:row>
      <xdr:rowOff>142875</xdr:rowOff>
    </xdr:to>
    <xdr:graphicFrame macro="">
      <xdr:nvGraphicFramePr>
        <xdr:cNvPr id="7" name="Gráfico 6">
          <a:extLst>
            <a:ext uri="{FF2B5EF4-FFF2-40B4-BE49-F238E27FC236}">
              <a16:creationId xmlns:a16="http://schemas.microsoft.com/office/drawing/2014/main" id="{19998115-A6BE-465B-AD18-48D95B1AF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904875</xdr:colOff>
      <xdr:row>152</xdr:row>
      <xdr:rowOff>47625</xdr:rowOff>
    </xdr:from>
    <xdr:to>
      <xdr:col>10</xdr:col>
      <xdr:colOff>590550</xdr:colOff>
      <xdr:row>166</xdr:row>
      <xdr:rowOff>38100</xdr:rowOff>
    </xdr:to>
    <xdr:graphicFrame macro="">
      <xdr:nvGraphicFramePr>
        <xdr:cNvPr id="8" name="Gráfico 7">
          <a:extLst>
            <a:ext uri="{FF2B5EF4-FFF2-40B4-BE49-F238E27FC236}">
              <a16:creationId xmlns:a16="http://schemas.microsoft.com/office/drawing/2014/main" id="{65CF48CE-6FF5-4359-809F-76DDBCA35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ngie Katherine Hurtado Murcia" id="{603C5905-3283-4F5D-A0EB-89A3719E71AA}" userId="S::angiehurmu@unisabana.edu.co::8d236163-e5f7-46e5-bf32-24dca2414b02"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9" dT="2019-09-06T21:37:43.01" personId="{603C5905-3283-4F5D-A0EB-89A3719E71AA}" id="{0F1FEDD6-EBBD-4444-95E7-BE113DDDBFB2}">
    <text>Escribir el ciclo correspondiente. Por ejemplo:Ciclo lectivo  2019-1</text>
  </threadedComment>
  <threadedComment ref="E19" dT="2019-09-06T21:37:38.04" personId="{603C5905-3283-4F5D-A0EB-89A3719E71AA}" id="{8CF3CA66-B60A-4367-8741-BD68EC58DF23}">
    <text>Escribir el ciclo correspondiente. Por ejemplo:Ciclo lectivo  2019-1</text>
  </threadedComment>
  <threadedComment ref="D27" dT="2019-09-06T21:37:43.01" personId="{603C5905-3283-4F5D-A0EB-89A3719E71AA}" id="{076CF156-4243-4EAB-A8AF-82405490750C}">
    <text>Escribir el ciclo correspondiente. Por ejemplo:Ciclo lectivo  2019-1</text>
  </threadedComment>
  <threadedComment ref="E27" dT="2019-09-06T21:37:38.04" personId="{603C5905-3283-4F5D-A0EB-89A3719E71AA}" id="{0FB7A5BB-E80D-4584-95F2-6D854B959762}">
    <text>Escribir el ciclo correspondiente. Por ejemplo:Ciclo lectivo  2019-1</text>
  </threadedComment>
  <threadedComment ref="D33" dT="2019-09-06T21:37:43.01" personId="{603C5905-3283-4F5D-A0EB-89A3719E71AA}" id="{B46165E6-911C-4932-BF8B-17E6C4662D43}">
    <text>Escribir el ciclo correspondiente. Por ejemplo:Ciclo lectivo  2019-1</text>
  </threadedComment>
  <threadedComment ref="E33" dT="2019-09-06T21:37:38.04" personId="{603C5905-3283-4F5D-A0EB-89A3719E71AA}" id="{EE938BA2-497F-40C6-A617-3A1EC01C3869}">
    <text>Escribir el ciclo correspondiente. Por ejemplo:Ciclo lectivo  2019-1</text>
  </threadedComment>
  <threadedComment ref="D45" dT="2019-09-06T21:37:43.01" personId="{603C5905-3283-4F5D-A0EB-89A3719E71AA}" id="{45F469F5-62F4-4094-8456-BDBF5D33C784}">
    <text>Escribir el ciclo correspondiente. Por ejemplo:Ciclo lectivo  2019-1</text>
  </threadedComment>
  <threadedComment ref="E45" dT="2019-09-06T21:37:38.04" personId="{603C5905-3283-4F5D-A0EB-89A3719E71AA}" id="{B99026A0-1D17-4D98-9A90-11477C88ABD7}">
    <text>Escribir el ciclo correspondiente. Por ejemplo:Ciclo lectivo  2019-1</text>
  </threadedComment>
  <threadedComment ref="D57" dT="2019-09-06T21:41:56.09" personId="{603C5905-3283-4F5D-A0EB-89A3719E71AA}" id="{7C484C9D-CD68-4E68-98DE-D3364AED4B4A}">
    <text>Escribir el ciclo correspondiente. Por ejemplo:Ciclo lectivo  2019-1</text>
  </threadedComment>
  <threadedComment ref="F57" dT="2019-09-06T21:41:56.09" personId="{603C5905-3283-4F5D-A0EB-89A3719E71AA}" id="{7C95EDD5-7D9F-4441-9FEA-82E2C3675C34}">
    <text>Escribir el ciclo correspondiente. Por ejemplo:Ciclo lectivo  2019-1</text>
  </threadedComment>
  <threadedComment ref="D74" dT="2019-09-06T21:41:56.09" personId="{603C5905-3283-4F5D-A0EB-89A3719E71AA}" id="{E49DB21E-B22B-43BD-B7F7-F0A421D370B6}">
    <text>Escribir el ciclo correspondiente. Por ejemplo:Ciclo lectivo  2019-1</text>
  </threadedComment>
  <threadedComment ref="F74" dT="2019-09-06T21:41:56.09" personId="{603C5905-3283-4F5D-A0EB-89A3719E71AA}" id="{4741249B-7B82-4676-8D22-9750A440580A}">
    <text>Escribir el ciclo correspondiente. Por ejemplo:Ciclo lectivo  2019-1</text>
  </threadedComment>
  <threadedComment ref="H74" dT="2019-09-06T21:41:56.09" personId="{603C5905-3283-4F5D-A0EB-89A3719E71AA}" id="{10BB3AA0-C062-4B65-A3AE-095948EF268D}">
    <text>Escribir el ciclo correspondiente. Por ejemplo:Ciclo lectivo  2019-1</text>
  </threadedComment>
  <threadedComment ref="J74" dT="2019-09-06T21:41:56.09" personId="{603C5905-3283-4F5D-A0EB-89A3719E71AA}" id="{FEACD104-6BA0-4474-97C1-7F4AD53C72C2}">
    <text>Escribir el ciclo correspondiente. Por ejemplo:Ciclo lectivo  2019-1</text>
  </threadedComment>
  <threadedComment ref="C103" dT="2019-09-06T21:41:35.50" personId="{603C5905-3283-4F5D-A0EB-89A3719E71AA}" id="{A66BF19E-D0A0-4BF1-B2A3-F855BC4EAF27}">
    <text>Escribir el ciclo correspondiente. Por ejemplo:Ciclo lectivo  2019-1</text>
  </threadedComment>
  <threadedComment ref="F103" dT="2019-09-06T21:41:35.50" personId="{603C5905-3283-4F5D-A0EB-89A3719E71AA}" id="{33C26F18-018E-4080-9301-B141656B70E0}">
    <text>Escribir el ciclo correspondiente. Por ejemplo:Ciclo lectivo  2019-1</text>
  </threadedComment>
  <threadedComment ref="D119" dT="2019-09-06T21:41:56.09" personId="{603C5905-3283-4F5D-A0EB-89A3719E71AA}" id="{0DB13761-D7F5-458A-A59B-580657A8F2E5}">
    <text>Escribir el ciclo correspondiente. Por ejemplo:Ciclo lectivo  2019-1</text>
  </threadedComment>
</ThreadedComments>
</file>

<file path=xl/threadedComments/threadedComment2.xml><?xml version="1.0" encoding="utf-8"?>
<ThreadedComments xmlns="http://schemas.microsoft.com/office/spreadsheetml/2018/threadedcomments" xmlns:x="http://schemas.openxmlformats.org/spreadsheetml/2006/main">
  <threadedComment ref="D19" dT="2019-09-06T21:37:43.01" personId="{603C5905-3283-4F5D-A0EB-89A3719E71AA}" id="{FE536A23-0237-4B94-BC44-8E988A467240}">
    <text>Escribir el ciclo correspondiente. Por ejemplo:Ciclo lectivo  2019-1</text>
  </threadedComment>
  <threadedComment ref="E19" dT="2019-09-06T21:37:38.04" personId="{603C5905-3283-4F5D-A0EB-89A3719E71AA}" id="{CA1C9334-5414-425B-ABFE-C44964FE54EE}">
    <text>Escribir el ciclo correspondiente. Por ejemplo:Ciclo lectivo  2019-1</text>
  </threadedComment>
  <threadedComment ref="D26" dT="2019-09-06T21:37:43.01" personId="{603C5905-3283-4F5D-A0EB-89A3719E71AA}" id="{895B77C1-1525-4631-ADCE-CAB98DFCD744}">
    <text>Escribir el ciclo correspondiente. Por ejemplo:Ciclo lectivo  2019-1</text>
  </threadedComment>
  <threadedComment ref="E26" dT="2019-09-06T21:37:38.04" personId="{603C5905-3283-4F5D-A0EB-89A3719E71AA}" id="{4D71A117-337D-42AC-AD79-68D829573BC9}">
    <text>Escribir el ciclo correspondiente. Por ejemplo:Ciclo lectivo  2019-1</text>
  </threadedComment>
  <threadedComment ref="D32" dT="2019-09-06T21:37:43.01" personId="{603C5905-3283-4F5D-A0EB-89A3719E71AA}" id="{052EC849-6AC7-4650-9652-A309EAAA4458}">
    <text>Escribir el ciclo correspondiente. Por ejemplo:Ciclo lectivo  2019-1</text>
  </threadedComment>
  <threadedComment ref="E32" dT="2019-09-06T21:37:38.04" personId="{603C5905-3283-4F5D-A0EB-89A3719E71AA}" id="{95C13A4B-0CCF-4AAC-8BC1-D534155B02D8}">
    <text>Escribir el ciclo correspondiente. Por ejemplo:Ciclo lectivo  2019-1</text>
  </threadedComment>
  <threadedComment ref="D44" dT="2019-09-06T21:37:43.01" personId="{603C5905-3283-4F5D-A0EB-89A3719E71AA}" id="{1FD684D3-65FE-4629-93E7-AA3484D0C071}">
    <text>Escribir el ciclo correspondiente. Por ejemplo:Ciclo lectivo  2019-1</text>
  </threadedComment>
  <threadedComment ref="E44" dT="2019-09-06T21:37:38.04" personId="{603C5905-3283-4F5D-A0EB-89A3719E71AA}" id="{4E74B124-39DB-47D3-B4D1-25754A2E13F1}">
    <text>Escribir el ciclo correspondiente. Por ejemplo:Ciclo lectivo  2019-1</text>
  </threadedComment>
  <threadedComment ref="D58" dT="2019-09-06T21:41:56.09" personId="{603C5905-3283-4F5D-A0EB-89A3719E71AA}" id="{21399761-4187-4C2C-83CC-B234E0E16DBD}">
    <text>Escribir el ciclo correspondiente. Por ejemplo:Ciclo lectivo  2019-1</text>
  </threadedComment>
  <threadedComment ref="F58" dT="2019-09-06T21:41:56.09" personId="{603C5905-3283-4F5D-A0EB-89A3719E71AA}" id="{EF53F3E1-5559-4595-B7C6-443C4E7C68D8}">
    <text>Escribir el ciclo correspondiente. Por ejemplo:Ciclo lectivo  2019-1</text>
  </threadedComment>
  <threadedComment ref="D75" dT="2019-09-06T21:41:56.09" personId="{603C5905-3283-4F5D-A0EB-89A3719E71AA}" id="{62A132D1-5297-4C5D-8679-CD93DA47B8FF}">
    <text>Escribir el ciclo correspondiente. Por ejemplo:Ciclo lectivo  2019-1</text>
  </threadedComment>
  <threadedComment ref="F75" dT="2019-09-06T21:41:56.09" personId="{603C5905-3283-4F5D-A0EB-89A3719E71AA}" id="{339EB5BD-D2CB-4042-A2E1-98341E5384CA}">
    <text>Escribir el ciclo correspondiente. Por ejemplo:Ciclo lectivo  2019-1</text>
  </threadedComment>
  <threadedComment ref="H75" dT="2019-09-06T21:41:56.09" personId="{603C5905-3283-4F5D-A0EB-89A3719E71AA}" id="{C6162650-6343-4CD4-BE74-C7B7FBC220B9}">
    <text>Escribir el ciclo correspondiente. Por ejemplo:Ciclo lectivo  2019-1</text>
  </threadedComment>
  <threadedComment ref="D113" dT="2019-09-06T21:41:35.50" personId="{603C5905-3283-4F5D-A0EB-89A3719E71AA}" id="{16AACA86-9BBC-4F84-B612-76F294A5DC64}">
    <text>Escribir el ciclo correspondiente. Por ejemplo:Ciclo lectivo  2019-1</text>
  </threadedComment>
  <threadedComment ref="D129" dT="2019-09-06T21:41:56.09" personId="{603C5905-3283-4F5D-A0EB-89A3719E71AA}" id="{00D993EC-D5CF-475A-A8BA-08007B7895D5}">
    <text>Escribir el ciclo correspondiente. Por ejemplo:Ciclo lectivo  2019-1</text>
  </threadedComment>
</ThreadedComments>
</file>

<file path=xl/threadedComments/threadedComment3.xml><?xml version="1.0" encoding="utf-8"?>
<ThreadedComments xmlns="http://schemas.microsoft.com/office/spreadsheetml/2018/threadedcomments" xmlns:x="http://schemas.openxmlformats.org/spreadsheetml/2006/main">
  <threadedComment ref="D2" dT="2019-09-06T21:41:56.09" personId="{603C5905-3283-4F5D-A0EB-89A3719E71AA}" id="{657CABE3-BBEE-4010-8E59-FE95C1447F64}">
    <text>Escribir el ciclo correspondiente. Por ejemplo:Ciclo lectivo  2019-1</text>
  </threadedComment>
  <threadedComment ref="I2" dT="2019-09-06T21:41:56.09" personId="{603C5905-3283-4F5D-A0EB-89A3719E71AA}" id="{2BBA5869-DB60-4616-A3B5-EAA52B954B1F}">
    <text>Escribir el ciclo correspondiente. Por ejemplo:Ciclo lectivo  2019-1</text>
  </threadedComment>
  <threadedComment ref="D34" dT="2019-09-06T21:41:56.09" personId="{603C5905-3283-4F5D-A0EB-89A3719E71AA}" id="{A4C2AC70-3C21-4592-BD97-A5A2AB67570B}">
    <text>Escribir el ciclo correspondiente. Por ejemplo:Ciclo lectivo  2019-1</text>
  </threadedComment>
  <threadedComment ref="E53" dT="2019-09-06T21:41:35.50" personId="{603C5905-3283-4F5D-A0EB-89A3719E71AA}" id="{31032D28-479B-4EA9-AED9-DFF614694D9F}">
    <text>Escribir el ciclo correspondiente. Por ejemplo:Ciclo lectivo  2019-1</text>
  </threadedComment>
</ThreadedComments>
</file>

<file path=xl/threadedComments/threadedComment4.xml><?xml version="1.0" encoding="utf-8"?>
<ThreadedComments xmlns="http://schemas.microsoft.com/office/spreadsheetml/2018/threadedcomments" xmlns:x="http://schemas.openxmlformats.org/spreadsheetml/2006/main">
  <threadedComment ref="D19" dT="2019-09-06T21:37:43.01" personId="{603C5905-3283-4F5D-A0EB-89A3719E71AA}" id="{0C638491-16F4-442A-BA4E-6BE46352A7A8}">
    <text>Escribir el ciclo correspondiente. Por ejemplo:Ciclo lectivo  2019-1</text>
  </threadedComment>
  <threadedComment ref="E19" dT="2019-09-06T21:37:38.04" personId="{603C5905-3283-4F5D-A0EB-89A3719E71AA}" id="{4142A418-C31E-4FB5-B53A-180C16E20A2F}">
    <text>Escribir el ciclo correspondiente. Por ejemplo:Ciclo lectivo  2019-1</text>
  </threadedComment>
  <threadedComment ref="D26" dT="2019-09-06T21:37:43.01" personId="{603C5905-3283-4F5D-A0EB-89A3719E71AA}" id="{5A315100-8A08-4CF1-AF16-B8725CE9828B}">
    <text>Escribir el ciclo correspondiente. Por ejemplo:Ciclo lectivo  2019-1</text>
  </threadedComment>
  <threadedComment ref="E26" dT="2019-09-06T21:37:38.04" personId="{603C5905-3283-4F5D-A0EB-89A3719E71AA}" id="{2D8BA9B5-7A31-4ADA-9ECE-CB8358AC8B6C}">
    <text>Escribir el ciclo correspondiente. Por ejemplo:Ciclo lectivo  2019-1</text>
  </threadedComment>
  <threadedComment ref="D32" dT="2019-09-06T21:37:43.01" personId="{603C5905-3283-4F5D-A0EB-89A3719E71AA}" id="{5829F638-CFEA-4EAC-B048-CA8F7D24B875}">
    <text>Escribir el ciclo correspondiente. Por ejemplo:Ciclo lectivo  2019-1</text>
  </threadedComment>
  <threadedComment ref="E32" dT="2019-09-06T21:37:38.04" personId="{603C5905-3283-4F5D-A0EB-89A3719E71AA}" id="{1F1167C7-46EB-49C9-BF85-827E13281E5D}">
    <text>Escribir el ciclo correspondiente. Por ejemplo:Ciclo lectivo  2019-1</text>
  </threadedComment>
  <threadedComment ref="D44" dT="2019-09-06T21:37:43.01" personId="{603C5905-3283-4F5D-A0EB-89A3719E71AA}" id="{0E6C4F4F-39DA-4718-BCFE-05AC0134862E}">
    <text>Escribir el ciclo correspondiente. Por ejemplo:Ciclo lectivo  2019-1</text>
  </threadedComment>
  <threadedComment ref="E44" dT="2019-09-06T21:37:38.04" personId="{603C5905-3283-4F5D-A0EB-89A3719E71AA}" id="{36C2E1FC-7845-43D1-B1CB-2F0E32E19E02}">
    <text>Escribir el ciclo correspondiente. Por ejemplo:Ciclo lectivo  2019-1</text>
  </threadedComment>
  <threadedComment ref="D58" dT="2019-09-06T21:41:56.09" personId="{603C5905-3283-4F5D-A0EB-89A3719E71AA}" id="{21264A3F-A250-4E24-B33B-AA1B1407C576}">
    <text>Escribir el ciclo correspondiente. Por ejemplo:Ciclo lectivo  2019-1</text>
  </threadedComment>
  <threadedComment ref="F58" dT="2019-09-06T21:41:56.09" personId="{603C5905-3283-4F5D-A0EB-89A3719E71AA}" id="{3174E9AE-2D7D-4EAC-97C3-EB58A16F6791}">
    <text>Escribir el ciclo correspondiente. Por ejemplo:Ciclo lectivo  2019-1</text>
  </threadedComment>
  <threadedComment ref="D75" dT="2019-09-06T21:41:56.09" personId="{603C5905-3283-4F5D-A0EB-89A3719E71AA}" id="{005AEB01-EAD1-41A9-9D1D-9867F71A591A}">
    <text>Escribir el ciclo correspondiente. Por ejemplo:Ciclo lectivo  2019-1</text>
  </threadedComment>
  <threadedComment ref="F75" dT="2019-09-06T21:41:56.09" personId="{603C5905-3283-4F5D-A0EB-89A3719E71AA}" id="{045849A6-0335-4203-A131-C477282F537E}">
    <text>Escribir el ciclo correspondiente. Por ejemplo:Ciclo lectivo  2019-1</text>
  </threadedComment>
  <threadedComment ref="H75" dT="2019-09-06T21:41:56.09" personId="{603C5905-3283-4F5D-A0EB-89A3719E71AA}" id="{929D96AC-0586-4962-8C12-C49FF616848B}">
    <text>Escribir el ciclo correspondiente. Por ejemplo:Ciclo lectivo  2019-1</text>
  </threadedComment>
  <threadedComment ref="C113" dT="2019-09-06T21:41:35.50" personId="{603C5905-3283-4F5D-A0EB-89A3719E71AA}" id="{5996D355-8F34-42A8-958C-FDD41FAB49B4}">
    <text>Escribir el ciclo correspondiente. Por ejemplo:Ciclo lectivo  2019-1</text>
  </threadedComment>
  <threadedComment ref="F113" dT="2019-09-06T21:41:35.50" personId="{603C5905-3283-4F5D-A0EB-89A3719E71AA}" id="{E26C0D72-357F-45E6-9DF1-313FEAC9051F}">
    <text>Escribir el ciclo correspondiente. Por ejemplo:Ciclo lectivo  2019-1</text>
  </threadedComment>
  <threadedComment ref="D129" dT="2019-09-06T21:41:56.09" personId="{603C5905-3283-4F5D-A0EB-89A3719E71AA}" id="{02110C25-E8FB-4DD3-9E0F-2CEA8AE0CBB2}">
    <text>Escribir el ciclo correspondiente. Por ejemplo:Ciclo lectivo  2019-1</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307"/>
  <sheetViews>
    <sheetView showGridLines="0" zoomScaleNormal="100" workbookViewId="0">
      <selection activeCell="C11" sqref="C11:D11"/>
    </sheetView>
  </sheetViews>
  <sheetFormatPr baseColWidth="10" defaultColWidth="11.42578125" defaultRowHeight="12.75" customHeight="1" zeroHeight="1" x14ac:dyDescent="0.2"/>
  <cols>
    <col min="1" max="1" width="2.42578125" style="1" customWidth="1"/>
    <col min="2" max="2" width="20.5703125" style="1" customWidth="1"/>
    <col min="3" max="3" width="12.85546875" style="1" customWidth="1"/>
    <col min="4" max="4" width="13.85546875" style="1" customWidth="1"/>
    <col min="5" max="5" width="11.140625" style="1" customWidth="1"/>
    <col min="6" max="6" width="12" style="1" customWidth="1"/>
    <col min="7" max="7" width="11.140625" style="1" customWidth="1"/>
    <col min="8" max="8" width="10.28515625" style="1" customWidth="1"/>
    <col min="9" max="9" width="9.7109375" style="1" customWidth="1"/>
    <col min="10" max="10" width="12.140625" style="1" customWidth="1"/>
    <col min="11" max="11" width="25" style="1" customWidth="1"/>
    <col min="12" max="16383" width="0" style="1" hidden="1" customWidth="1"/>
    <col min="16384" max="16384" width="2.28515625" style="1" customWidth="1"/>
  </cols>
  <sheetData>
    <row r="1" spans="2:19" ht="6" customHeight="1" x14ac:dyDescent="0.2"/>
    <row r="2" spans="2:19" ht="9.75" customHeight="1" x14ac:dyDescent="0.2">
      <c r="B2" s="2"/>
      <c r="C2" s="3"/>
      <c r="D2" s="3"/>
      <c r="E2" s="4"/>
      <c r="F2" s="4"/>
      <c r="G2" s="4"/>
      <c r="H2" s="4"/>
      <c r="I2" s="4"/>
      <c r="J2" s="4"/>
      <c r="K2" s="5"/>
      <c r="L2" s="6"/>
    </row>
    <row r="3" spans="2:19" ht="21" customHeight="1" x14ac:dyDescent="0.2">
      <c r="B3" s="7"/>
      <c r="C3" s="160"/>
      <c r="D3" s="8" t="s">
        <v>0</v>
      </c>
      <c r="E3" s="8"/>
      <c r="F3" s="9"/>
      <c r="G3" s="10"/>
      <c r="H3" s="10"/>
      <c r="I3" s="10"/>
      <c r="J3" s="10"/>
      <c r="K3" s="11"/>
      <c r="L3" s="12"/>
    </row>
    <row r="4" spans="2:19" ht="27" customHeight="1" x14ac:dyDescent="0.2">
      <c r="B4" s="7"/>
      <c r="C4" s="160"/>
      <c r="D4" s="13" t="s">
        <v>1</v>
      </c>
      <c r="E4" s="13"/>
      <c r="F4" s="9"/>
      <c r="G4" s="10"/>
      <c r="H4" s="161"/>
      <c r="I4" s="161"/>
      <c r="J4" s="14"/>
      <c r="K4" s="11"/>
      <c r="L4" s="12"/>
    </row>
    <row r="5" spans="2:19" ht="26.25" customHeight="1" x14ac:dyDescent="0.2">
      <c r="B5" s="15"/>
      <c r="C5" s="160"/>
      <c r="D5" s="16" t="s">
        <v>2</v>
      </c>
      <c r="E5" s="16"/>
      <c r="F5" s="17"/>
      <c r="G5" s="10"/>
      <c r="J5" s="162"/>
      <c r="K5" s="163"/>
      <c r="L5" s="12"/>
    </row>
    <row r="6" spans="2:19" ht="21.75" customHeight="1" x14ac:dyDescent="0.2">
      <c r="B6" s="28" t="s">
        <v>3</v>
      </c>
      <c r="C6" s="164" t="s">
        <v>4</v>
      </c>
      <c r="D6" s="164"/>
      <c r="E6" s="165" t="s">
        <v>5</v>
      </c>
      <c r="F6" s="165"/>
      <c r="G6" s="165"/>
      <c r="H6" s="164" t="s">
        <v>6</v>
      </c>
      <c r="I6" s="164"/>
      <c r="J6" s="164"/>
      <c r="K6" s="164"/>
      <c r="L6" s="18"/>
    </row>
    <row r="7" spans="2:19" ht="7.5" customHeight="1" x14ac:dyDescent="0.2">
      <c r="B7" s="15"/>
      <c r="C7" s="109"/>
      <c r="D7" s="16"/>
      <c r="E7" s="16"/>
      <c r="F7" s="17"/>
      <c r="G7" s="10"/>
      <c r="H7" s="27"/>
      <c r="I7" s="27"/>
      <c r="J7" s="110"/>
      <c r="K7" s="111"/>
      <c r="L7" s="18"/>
    </row>
    <row r="8" spans="2:19" ht="23.25" customHeight="1" x14ac:dyDescent="0.2">
      <c r="B8" s="139" t="s">
        <v>7</v>
      </c>
      <c r="C8" s="140"/>
      <c r="D8" s="140"/>
      <c r="E8" s="140"/>
      <c r="F8" s="140"/>
      <c r="G8" s="140"/>
      <c r="H8" s="140"/>
      <c r="I8" s="140"/>
      <c r="J8" s="140"/>
      <c r="K8" s="141"/>
      <c r="L8" s="18"/>
    </row>
    <row r="9" spans="2:19" ht="21.75" customHeight="1" x14ac:dyDescent="0.2">
      <c r="B9" s="142" t="s">
        <v>8</v>
      </c>
      <c r="C9" s="143"/>
      <c r="D9" s="143"/>
      <c r="E9" s="143"/>
      <c r="F9" s="143"/>
      <c r="G9" s="143"/>
      <c r="H9" s="143"/>
      <c r="I9" s="143"/>
      <c r="J9" s="143"/>
      <c r="K9" s="144"/>
      <c r="L9" s="18"/>
    </row>
    <row r="10" spans="2:19" ht="46.5" customHeight="1" x14ac:dyDescent="0.2">
      <c r="B10" s="33" t="s">
        <v>9</v>
      </c>
      <c r="C10" s="145" t="s">
        <v>10</v>
      </c>
      <c r="D10" s="146"/>
      <c r="E10" s="107" t="s">
        <v>11</v>
      </c>
      <c r="F10" s="30" t="s">
        <v>12</v>
      </c>
      <c r="G10" s="41" t="s">
        <v>13</v>
      </c>
      <c r="H10" s="147" t="s">
        <v>14</v>
      </c>
      <c r="I10" s="148"/>
      <c r="J10" s="148"/>
      <c r="K10" s="149"/>
      <c r="L10" s="19"/>
    </row>
    <row r="11" spans="2:19" ht="15.75" customHeight="1" x14ac:dyDescent="0.2">
      <c r="B11" s="46" t="s">
        <v>4</v>
      </c>
      <c r="C11" s="156">
        <v>299</v>
      </c>
      <c r="D11" s="157"/>
      <c r="E11" s="108">
        <v>244</v>
      </c>
      <c r="F11" s="46">
        <v>1122</v>
      </c>
      <c r="G11" s="32">
        <f>SUM(E11/C11)*1</f>
        <v>0.81605351170568563</v>
      </c>
      <c r="H11" s="150"/>
      <c r="I11" s="151"/>
      <c r="J11" s="151"/>
      <c r="K11" s="152"/>
    </row>
    <row r="12" spans="2:19" ht="20.25" customHeight="1" x14ac:dyDescent="0.2">
      <c r="B12" s="46" t="s">
        <v>15</v>
      </c>
      <c r="C12" s="156"/>
      <c r="D12" s="157"/>
      <c r="E12" s="46"/>
      <c r="F12" s="46"/>
      <c r="G12" s="32"/>
      <c r="H12" s="150"/>
      <c r="I12" s="151"/>
      <c r="J12" s="151"/>
      <c r="K12" s="152"/>
    </row>
    <row r="13" spans="2:19" ht="20.25" customHeight="1" x14ac:dyDescent="0.2">
      <c r="B13" s="31" t="s">
        <v>16</v>
      </c>
      <c r="C13" s="158">
        <f>SUM(C11:D12)</f>
        <v>299</v>
      </c>
      <c r="D13" s="159"/>
      <c r="E13" s="31">
        <f>SUM(E11:E12)</f>
        <v>244</v>
      </c>
      <c r="F13" s="31">
        <f>SUM(F11:F12)</f>
        <v>1122</v>
      </c>
      <c r="G13" s="32">
        <f>AVERAGE(G11:G12)</f>
        <v>0.81605351170568563</v>
      </c>
      <c r="H13" s="153"/>
      <c r="I13" s="154"/>
      <c r="J13" s="154"/>
      <c r="K13" s="155"/>
    </row>
    <row r="14" spans="2:19" ht="21.75" customHeight="1" x14ac:dyDescent="0.2">
      <c r="B14" s="176" t="s">
        <v>17</v>
      </c>
      <c r="C14" s="176"/>
      <c r="D14" s="176"/>
      <c r="E14" s="176"/>
      <c r="F14" s="176"/>
      <c r="G14" s="176"/>
      <c r="H14" s="176"/>
      <c r="I14" s="176"/>
      <c r="J14" s="176"/>
      <c r="K14" s="176"/>
      <c r="L14" s="176"/>
      <c r="M14" s="176"/>
      <c r="N14" s="176"/>
      <c r="O14" s="176"/>
      <c r="P14" s="176"/>
      <c r="Q14" s="176"/>
      <c r="R14" s="176"/>
      <c r="S14" s="176"/>
    </row>
    <row r="15" spans="2:19" ht="30.75" customHeight="1" x14ac:dyDescent="0.2">
      <c r="B15" s="177"/>
      <c r="C15" s="177"/>
      <c r="D15" s="177"/>
      <c r="E15" s="177"/>
      <c r="F15" s="177"/>
      <c r="G15" s="177"/>
      <c r="H15" s="177"/>
      <c r="I15" s="177"/>
      <c r="J15" s="177"/>
      <c r="K15" s="177"/>
      <c r="L15" s="34"/>
      <c r="M15" s="34"/>
      <c r="N15" s="34"/>
      <c r="O15" s="34"/>
      <c r="P15" s="34"/>
      <c r="Q15" s="34"/>
      <c r="R15" s="34"/>
      <c r="S15" s="34"/>
    </row>
    <row r="16" spans="2:19" ht="34.5" customHeight="1" x14ac:dyDescent="0.2">
      <c r="B16" s="177"/>
      <c r="C16" s="177"/>
      <c r="D16" s="177"/>
      <c r="E16" s="177"/>
      <c r="F16" s="177"/>
      <c r="G16" s="177"/>
      <c r="H16" s="177"/>
      <c r="I16" s="177"/>
      <c r="J16" s="177"/>
      <c r="K16" s="177"/>
      <c r="L16" s="34"/>
      <c r="M16" s="34"/>
      <c r="N16" s="34"/>
      <c r="O16" s="34"/>
      <c r="P16" s="34"/>
      <c r="Q16" s="34"/>
      <c r="R16" s="34"/>
      <c r="S16" s="34"/>
    </row>
    <row r="17" spans="2:11" ht="20.25" customHeight="1" x14ac:dyDescent="0.2">
      <c r="B17" s="139" t="s">
        <v>18</v>
      </c>
      <c r="C17" s="140"/>
      <c r="D17" s="140"/>
      <c r="E17" s="140"/>
      <c r="F17" s="140"/>
      <c r="G17" s="140"/>
      <c r="H17" s="140"/>
      <c r="I17" s="140"/>
      <c r="J17" s="140"/>
      <c r="K17" s="141"/>
    </row>
    <row r="18" spans="2:11" ht="21.75" customHeight="1" x14ac:dyDescent="0.2">
      <c r="B18" s="170" t="s">
        <v>19</v>
      </c>
      <c r="C18" s="171"/>
      <c r="D18" s="171"/>
      <c r="E18" s="171"/>
      <c r="F18" s="171"/>
      <c r="G18" s="171"/>
      <c r="H18" s="171"/>
      <c r="I18" s="172"/>
      <c r="J18" s="172"/>
      <c r="K18" s="173"/>
    </row>
    <row r="19" spans="2:11" ht="33.75" customHeight="1" x14ac:dyDescent="0.2">
      <c r="B19" s="174" t="s">
        <v>20</v>
      </c>
      <c r="C19" s="174"/>
      <c r="D19" s="20" t="s">
        <v>4</v>
      </c>
      <c r="E19" s="21" t="s">
        <v>15</v>
      </c>
      <c r="F19" s="22" t="s">
        <v>21</v>
      </c>
      <c r="G19" s="147" t="s">
        <v>14</v>
      </c>
      <c r="H19" s="148"/>
      <c r="I19" s="148"/>
      <c r="J19" s="148"/>
      <c r="K19" s="149"/>
    </row>
    <row r="20" spans="2:11" x14ac:dyDescent="0.2">
      <c r="B20" s="175" t="s">
        <v>22</v>
      </c>
      <c r="C20" s="175"/>
      <c r="D20" s="46">
        <v>198</v>
      </c>
      <c r="E20" s="46"/>
      <c r="F20" s="31">
        <f>SUM(D20:E20)</f>
        <v>198</v>
      </c>
      <c r="G20" s="150"/>
      <c r="H20" s="151"/>
      <c r="I20" s="151"/>
      <c r="J20" s="151"/>
      <c r="K20" s="152"/>
    </row>
    <row r="21" spans="2:11" x14ac:dyDescent="0.2">
      <c r="B21" s="175" t="s">
        <v>23</v>
      </c>
      <c r="C21" s="175"/>
      <c r="D21" s="46">
        <v>22</v>
      </c>
      <c r="E21" s="46"/>
      <c r="F21" s="31">
        <f t="shared" ref="F21:F24" si="0">SUM(D21:E21)</f>
        <v>22</v>
      </c>
      <c r="G21" s="150"/>
      <c r="H21" s="151"/>
      <c r="I21" s="151"/>
      <c r="J21" s="151"/>
      <c r="K21" s="152"/>
    </row>
    <row r="22" spans="2:11" x14ac:dyDescent="0.2">
      <c r="B22" s="175" t="s">
        <v>24</v>
      </c>
      <c r="C22" s="175"/>
      <c r="D22" s="46">
        <v>11</v>
      </c>
      <c r="E22" s="46"/>
      <c r="F22" s="31">
        <f t="shared" si="0"/>
        <v>11</v>
      </c>
      <c r="G22" s="150"/>
      <c r="H22" s="151"/>
      <c r="I22" s="151"/>
      <c r="J22" s="151"/>
      <c r="K22" s="152"/>
    </row>
    <row r="23" spans="2:11" ht="15" customHeight="1" x14ac:dyDescent="0.2">
      <c r="B23" s="175" t="s">
        <v>25</v>
      </c>
      <c r="C23" s="175"/>
      <c r="D23" s="46">
        <v>10</v>
      </c>
      <c r="E23" s="46"/>
      <c r="F23" s="31">
        <f t="shared" si="0"/>
        <v>10</v>
      </c>
      <c r="G23" s="150"/>
      <c r="H23" s="151"/>
      <c r="I23" s="151"/>
      <c r="J23" s="151"/>
      <c r="K23" s="152"/>
    </row>
    <row r="24" spans="2:11" ht="15" customHeight="1" x14ac:dyDescent="0.2">
      <c r="B24" s="166" t="s">
        <v>26</v>
      </c>
      <c r="C24" s="167"/>
      <c r="D24" s="46">
        <v>3</v>
      </c>
      <c r="E24" s="46"/>
      <c r="F24" s="31">
        <f t="shared" si="0"/>
        <v>3</v>
      </c>
      <c r="G24" s="150"/>
      <c r="H24" s="151"/>
      <c r="I24" s="151"/>
      <c r="J24" s="151"/>
      <c r="K24" s="152"/>
    </row>
    <row r="25" spans="2:11" ht="14.25" customHeight="1" x14ac:dyDescent="0.2">
      <c r="B25" s="168" t="s">
        <v>16</v>
      </c>
      <c r="C25" s="169"/>
      <c r="D25" s="31">
        <f>SUM(D20:D24)</f>
        <v>244</v>
      </c>
      <c r="E25" s="31">
        <f>SUM(E20:E23)</f>
        <v>0</v>
      </c>
      <c r="F25" s="31">
        <f>SUM(F20:F24)</f>
        <v>244</v>
      </c>
      <c r="G25" s="153"/>
      <c r="H25" s="154"/>
      <c r="I25" s="154"/>
      <c r="J25" s="154"/>
      <c r="K25" s="155"/>
    </row>
    <row r="26" spans="2:11" ht="22.5" customHeight="1" x14ac:dyDescent="0.2">
      <c r="B26" s="170" t="s">
        <v>27</v>
      </c>
      <c r="C26" s="171"/>
      <c r="D26" s="171"/>
      <c r="E26" s="171"/>
      <c r="F26" s="171"/>
      <c r="G26" s="171"/>
      <c r="H26" s="171"/>
      <c r="I26" s="172"/>
      <c r="J26" s="172"/>
      <c r="K26" s="173"/>
    </row>
    <row r="27" spans="2:11" ht="33.75" customHeight="1" x14ac:dyDescent="0.2">
      <c r="B27" s="174" t="s">
        <v>28</v>
      </c>
      <c r="C27" s="174"/>
      <c r="D27" s="20" t="s">
        <v>4</v>
      </c>
      <c r="E27" s="21" t="s">
        <v>15</v>
      </c>
      <c r="F27" s="22" t="s">
        <v>21</v>
      </c>
      <c r="G27" s="147" t="s">
        <v>29</v>
      </c>
      <c r="H27" s="148"/>
      <c r="I27" s="148"/>
      <c r="J27" s="148"/>
      <c r="K27" s="149"/>
    </row>
    <row r="28" spans="2:11" x14ac:dyDescent="0.2">
      <c r="B28" s="175" t="s">
        <v>30</v>
      </c>
      <c r="C28" s="175"/>
      <c r="D28" s="46">
        <v>239</v>
      </c>
      <c r="E28" s="46"/>
      <c r="F28" s="26">
        <f>SUM(D28:E28)</f>
        <v>239</v>
      </c>
      <c r="G28" s="150"/>
      <c r="H28" s="151"/>
      <c r="I28" s="151"/>
      <c r="J28" s="151"/>
      <c r="K28" s="152"/>
    </row>
    <row r="29" spans="2:11" x14ac:dyDescent="0.2">
      <c r="B29" s="175" t="s">
        <v>31</v>
      </c>
      <c r="C29" s="175"/>
      <c r="D29" s="46">
        <v>5</v>
      </c>
      <c r="E29" s="46"/>
      <c r="F29" s="26">
        <f t="shared" ref="F29" si="1">SUM(D29:E29)</f>
        <v>5</v>
      </c>
      <c r="G29" s="150"/>
      <c r="H29" s="151"/>
      <c r="I29" s="151"/>
      <c r="J29" s="151"/>
      <c r="K29" s="152"/>
    </row>
    <row r="30" spans="2:11" x14ac:dyDescent="0.2">
      <c r="B30" s="112" t="s">
        <v>32</v>
      </c>
      <c r="C30" s="113"/>
      <c r="D30" s="46">
        <v>0</v>
      </c>
      <c r="E30" s="46"/>
      <c r="F30" s="26">
        <f>SUM(D30:E30)</f>
        <v>0</v>
      </c>
      <c r="G30" s="150"/>
      <c r="H30" s="151"/>
      <c r="I30" s="151"/>
      <c r="J30" s="151"/>
      <c r="K30" s="152"/>
    </row>
    <row r="31" spans="2:11" ht="14.25" customHeight="1" x14ac:dyDescent="0.2">
      <c r="B31" s="168" t="s">
        <v>16</v>
      </c>
      <c r="C31" s="169"/>
      <c r="D31" s="26">
        <f>SUM(D28:D30)</f>
        <v>244</v>
      </c>
      <c r="E31" s="26">
        <f>SUM(E28:E30)</f>
        <v>0</v>
      </c>
      <c r="F31" s="26">
        <f>SUM(F28:F30)</f>
        <v>244</v>
      </c>
      <c r="G31" s="153"/>
      <c r="H31" s="154"/>
      <c r="I31" s="154"/>
      <c r="J31" s="154"/>
      <c r="K31" s="155"/>
    </row>
    <row r="32" spans="2:11" ht="22.5" customHeight="1" x14ac:dyDescent="0.2">
      <c r="B32" s="170" t="s">
        <v>33</v>
      </c>
      <c r="C32" s="171"/>
      <c r="D32" s="171"/>
      <c r="E32" s="171"/>
      <c r="F32" s="171"/>
      <c r="G32" s="171"/>
      <c r="H32" s="171"/>
      <c r="I32" s="172"/>
      <c r="J32" s="172"/>
      <c r="K32" s="173"/>
    </row>
    <row r="33" spans="2:11" ht="33.75" customHeight="1" x14ac:dyDescent="0.2">
      <c r="B33" s="174" t="s">
        <v>34</v>
      </c>
      <c r="C33" s="174"/>
      <c r="D33" s="20" t="s">
        <v>4</v>
      </c>
      <c r="E33" s="21" t="s">
        <v>15</v>
      </c>
      <c r="F33" s="22" t="s">
        <v>21</v>
      </c>
      <c r="G33" s="147" t="s">
        <v>35</v>
      </c>
      <c r="H33" s="148"/>
      <c r="I33" s="148"/>
      <c r="J33" s="148"/>
      <c r="K33" s="149"/>
    </row>
    <row r="34" spans="2:11" ht="15" customHeight="1" x14ac:dyDescent="0.2">
      <c r="B34" s="175" t="s">
        <v>36</v>
      </c>
      <c r="C34" s="175"/>
      <c r="D34" s="46">
        <v>78</v>
      </c>
      <c r="E34" s="46"/>
      <c r="F34" s="31">
        <f>SUM(D34:E34)</f>
        <v>78</v>
      </c>
      <c r="G34" s="150"/>
      <c r="H34" s="151"/>
      <c r="I34" s="151"/>
      <c r="J34" s="151"/>
      <c r="K34" s="152"/>
    </row>
    <row r="35" spans="2:11" ht="15" customHeight="1" x14ac:dyDescent="0.2">
      <c r="B35" s="175" t="s">
        <v>37</v>
      </c>
      <c r="C35" s="175"/>
      <c r="D35" s="46">
        <v>36</v>
      </c>
      <c r="E35" s="46"/>
      <c r="F35" s="31">
        <f t="shared" ref="F35:F41" si="2">SUM(D35:E35)</f>
        <v>36</v>
      </c>
      <c r="G35" s="150"/>
      <c r="H35" s="151"/>
      <c r="I35" s="151"/>
      <c r="J35" s="151"/>
      <c r="K35" s="152"/>
    </row>
    <row r="36" spans="2:11" ht="15" customHeight="1" x14ac:dyDescent="0.2">
      <c r="B36" s="175" t="s">
        <v>38</v>
      </c>
      <c r="C36" s="175"/>
      <c r="D36" s="46">
        <v>36</v>
      </c>
      <c r="E36" s="46"/>
      <c r="F36" s="31">
        <f t="shared" si="2"/>
        <v>36</v>
      </c>
      <c r="G36" s="150"/>
      <c r="H36" s="151"/>
      <c r="I36" s="151"/>
      <c r="J36" s="151"/>
      <c r="K36" s="152"/>
    </row>
    <row r="37" spans="2:11" ht="15" customHeight="1" x14ac:dyDescent="0.2">
      <c r="B37" s="175" t="s">
        <v>39</v>
      </c>
      <c r="C37" s="175"/>
      <c r="D37" s="46">
        <v>25</v>
      </c>
      <c r="E37" s="46"/>
      <c r="F37" s="31">
        <f t="shared" si="2"/>
        <v>25</v>
      </c>
      <c r="G37" s="150"/>
      <c r="H37" s="151"/>
      <c r="I37" s="151"/>
      <c r="J37" s="151"/>
      <c r="K37" s="152"/>
    </row>
    <row r="38" spans="2:11" ht="15" customHeight="1" x14ac:dyDescent="0.2">
      <c r="B38" s="175" t="s">
        <v>40</v>
      </c>
      <c r="C38" s="175"/>
      <c r="D38" s="46">
        <v>24</v>
      </c>
      <c r="E38" s="46"/>
      <c r="F38" s="31">
        <f t="shared" si="2"/>
        <v>24</v>
      </c>
      <c r="G38" s="150"/>
      <c r="H38" s="151"/>
      <c r="I38" s="151"/>
      <c r="J38" s="151"/>
      <c r="K38" s="152"/>
    </row>
    <row r="39" spans="2:11" ht="15" customHeight="1" x14ac:dyDescent="0.2">
      <c r="B39" s="175" t="s">
        <v>41</v>
      </c>
      <c r="C39" s="175"/>
      <c r="D39" s="46">
        <v>17</v>
      </c>
      <c r="E39" s="46"/>
      <c r="F39" s="31">
        <f t="shared" si="2"/>
        <v>17</v>
      </c>
      <c r="G39" s="150"/>
      <c r="H39" s="151"/>
      <c r="I39" s="151"/>
      <c r="J39" s="151"/>
      <c r="K39" s="152"/>
    </row>
    <row r="40" spans="2:11" ht="15" customHeight="1" x14ac:dyDescent="0.2">
      <c r="B40" s="175" t="s">
        <v>42</v>
      </c>
      <c r="C40" s="175"/>
      <c r="D40" s="46">
        <v>12</v>
      </c>
      <c r="E40" s="46"/>
      <c r="F40" s="31">
        <f t="shared" si="2"/>
        <v>12</v>
      </c>
      <c r="G40" s="150"/>
      <c r="H40" s="151"/>
      <c r="I40" s="151"/>
      <c r="J40" s="151"/>
      <c r="K40" s="152"/>
    </row>
    <row r="41" spans="2:11" ht="15" customHeight="1" x14ac:dyDescent="0.2">
      <c r="B41" s="175" t="s">
        <v>43</v>
      </c>
      <c r="C41" s="175"/>
      <c r="D41" s="46">
        <v>10</v>
      </c>
      <c r="E41" s="46"/>
      <c r="F41" s="31">
        <f t="shared" si="2"/>
        <v>10</v>
      </c>
      <c r="G41" s="150"/>
      <c r="H41" s="151"/>
      <c r="I41" s="151"/>
      <c r="J41" s="151"/>
      <c r="K41" s="152"/>
    </row>
    <row r="42" spans="2:11" ht="15" customHeight="1" x14ac:dyDescent="0.2">
      <c r="B42" s="166" t="s">
        <v>44</v>
      </c>
      <c r="C42" s="167"/>
      <c r="D42" s="46">
        <v>1</v>
      </c>
      <c r="E42" s="46"/>
      <c r="F42" s="31"/>
      <c r="G42" s="150"/>
      <c r="H42" s="151"/>
      <c r="I42" s="151"/>
      <c r="J42" s="151"/>
      <c r="K42" s="152"/>
    </row>
    <row r="43" spans="2:11" ht="15" customHeight="1" x14ac:dyDescent="0.2">
      <c r="B43" s="168" t="s">
        <v>16</v>
      </c>
      <c r="C43" s="169"/>
      <c r="D43" s="31">
        <f>SUM(D34:D42)</f>
        <v>239</v>
      </c>
      <c r="E43" s="31">
        <f>SUM(E34:E41)</f>
        <v>0</v>
      </c>
      <c r="F43" s="31">
        <f>SUM(F34:F41)</f>
        <v>238</v>
      </c>
      <c r="G43" s="153"/>
      <c r="H43" s="154"/>
      <c r="I43" s="154"/>
      <c r="J43" s="154"/>
      <c r="K43" s="155"/>
    </row>
    <row r="44" spans="2:11" ht="22.5" customHeight="1" x14ac:dyDescent="0.2">
      <c r="B44" s="170" t="s">
        <v>45</v>
      </c>
      <c r="C44" s="171"/>
      <c r="D44" s="171"/>
      <c r="E44" s="171"/>
      <c r="F44" s="171"/>
      <c r="G44" s="171"/>
      <c r="H44" s="171"/>
      <c r="I44" s="172"/>
      <c r="J44" s="172"/>
      <c r="K44" s="173"/>
    </row>
    <row r="45" spans="2:11" ht="33.75" customHeight="1" x14ac:dyDescent="0.2">
      <c r="B45" s="174" t="s">
        <v>34</v>
      </c>
      <c r="C45" s="174"/>
      <c r="D45" s="20" t="s">
        <v>4</v>
      </c>
      <c r="E45" s="21" t="s">
        <v>15</v>
      </c>
      <c r="F45" s="22" t="s">
        <v>21</v>
      </c>
      <c r="G45" s="147" t="s">
        <v>14</v>
      </c>
      <c r="H45" s="148"/>
      <c r="I45" s="148"/>
      <c r="J45" s="148"/>
      <c r="K45" s="149"/>
    </row>
    <row r="46" spans="2:11" ht="15" customHeight="1" x14ac:dyDescent="0.2">
      <c r="B46" s="175" t="s">
        <v>40</v>
      </c>
      <c r="C46" s="175"/>
      <c r="D46" s="46">
        <v>2</v>
      </c>
      <c r="E46" s="46"/>
      <c r="F46" s="31">
        <f>SUM(D46:E46)</f>
        <v>2</v>
      </c>
      <c r="G46" s="150"/>
      <c r="H46" s="151"/>
      <c r="I46" s="151"/>
      <c r="J46" s="151"/>
      <c r="K46" s="152"/>
    </row>
    <row r="47" spans="2:11" ht="15" customHeight="1" x14ac:dyDescent="0.2">
      <c r="B47" s="166" t="s">
        <v>42</v>
      </c>
      <c r="C47" s="167"/>
      <c r="D47" s="46">
        <v>1</v>
      </c>
      <c r="E47" s="46"/>
      <c r="F47" s="31">
        <f>SUM(D47:E47)</f>
        <v>1</v>
      </c>
      <c r="G47" s="150"/>
      <c r="H47" s="151"/>
      <c r="I47" s="151"/>
      <c r="J47" s="151"/>
      <c r="K47" s="152"/>
    </row>
    <row r="48" spans="2:11" ht="15" customHeight="1" x14ac:dyDescent="0.2">
      <c r="B48" s="175" t="s">
        <v>46</v>
      </c>
      <c r="C48" s="175"/>
      <c r="D48" s="46">
        <v>1</v>
      </c>
      <c r="E48" s="46"/>
      <c r="F48" s="31">
        <f t="shared" ref="F48:F49" si="3">SUM(D48:E48)</f>
        <v>1</v>
      </c>
      <c r="G48" s="150"/>
      <c r="H48" s="151"/>
      <c r="I48" s="151"/>
      <c r="J48" s="151"/>
      <c r="K48" s="152"/>
    </row>
    <row r="49" spans="2:19" ht="15" customHeight="1" x14ac:dyDescent="0.2">
      <c r="B49" s="175" t="s">
        <v>39</v>
      </c>
      <c r="C49" s="175"/>
      <c r="D49" s="46">
        <v>1</v>
      </c>
      <c r="E49" s="46"/>
      <c r="F49" s="31">
        <f t="shared" si="3"/>
        <v>1</v>
      </c>
      <c r="G49" s="150"/>
      <c r="H49" s="151"/>
      <c r="I49" s="151"/>
      <c r="J49" s="151"/>
      <c r="K49" s="152"/>
    </row>
    <row r="50" spans="2:19" ht="15" customHeight="1" x14ac:dyDescent="0.2">
      <c r="B50" s="168" t="s">
        <v>47</v>
      </c>
      <c r="C50" s="169"/>
      <c r="D50" s="31">
        <f>SUM(D46:D49)</f>
        <v>5</v>
      </c>
      <c r="E50" s="31">
        <f>SUM(E46:E49)</f>
        <v>0</v>
      </c>
      <c r="F50" s="31">
        <f>SUM(F46:F49)</f>
        <v>5</v>
      </c>
      <c r="G50" s="153"/>
      <c r="H50" s="154"/>
      <c r="I50" s="154"/>
      <c r="J50" s="154"/>
      <c r="K50" s="155"/>
    </row>
    <row r="51" spans="2:19" ht="21.75" customHeight="1" x14ac:dyDescent="0.2">
      <c r="B51" s="176" t="s">
        <v>48</v>
      </c>
      <c r="C51" s="176"/>
      <c r="D51" s="176"/>
      <c r="E51" s="176"/>
      <c r="F51" s="176"/>
      <c r="G51" s="176"/>
      <c r="H51" s="176"/>
      <c r="I51" s="176"/>
      <c r="J51" s="176"/>
      <c r="K51" s="176"/>
      <c r="L51" s="176"/>
      <c r="M51" s="176"/>
      <c r="N51" s="176"/>
      <c r="O51" s="176"/>
      <c r="P51" s="176"/>
      <c r="Q51" s="176"/>
      <c r="R51" s="176"/>
      <c r="S51" s="176"/>
    </row>
    <row r="52" spans="2:19" ht="30.75" customHeight="1" x14ac:dyDescent="0.2">
      <c r="B52" s="177"/>
      <c r="C52" s="177"/>
      <c r="D52" s="177"/>
      <c r="E52" s="177"/>
      <c r="F52" s="177"/>
      <c r="G52" s="177"/>
      <c r="H52" s="177"/>
      <c r="I52" s="177"/>
      <c r="J52" s="177"/>
      <c r="K52" s="177"/>
      <c r="L52" s="34"/>
      <c r="M52" s="34"/>
      <c r="N52" s="34"/>
      <c r="O52" s="34"/>
      <c r="P52" s="34"/>
      <c r="Q52" s="34"/>
      <c r="R52" s="34"/>
      <c r="S52" s="34"/>
    </row>
    <row r="53" spans="2:19" ht="34.5" customHeight="1" x14ac:dyDescent="0.2">
      <c r="B53" s="177"/>
      <c r="C53" s="177"/>
      <c r="D53" s="177"/>
      <c r="E53" s="177"/>
      <c r="F53" s="177"/>
      <c r="G53" s="177"/>
      <c r="H53" s="177"/>
      <c r="I53" s="177"/>
      <c r="J53" s="177"/>
      <c r="K53" s="177"/>
      <c r="L53" s="34"/>
      <c r="M53" s="34"/>
      <c r="N53" s="34"/>
      <c r="O53" s="34"/>
      <c r="P53" s="34"/>
      <c r="Q53" s="34"/>
      <c r="R53" s="34"/>
      <c r="S53" s="34"/>
    </row>
    <row r="54" spans="2:19" ht="21.75" customHeight="1" x14ac:dyDescent="0.2">
      <c r="B54" s="139" t="s">
        <v>49</v>
      </c>
      <c r="C54" s="140"/>
      <c r="D54" s="140"/>
      <c r="E54" s="140"/>
      <c r="F54" s="140"/>
      <c r="G54" s="140"/>
      <c r="H54" s="140"/>
      <c r="I54" s="140"/>
      <c r="J54" s="140"/>
      <c r="K54" s="141"/>
    </row>
    <row r="55" spans="2:19" ht="21.75" customHeight="1" x14ac:dyDescent="0.2">
      <c r="B55" s="170" t="s">
        <v>50</v>
      </c>
      <c r="C55" s="171"/>
      <c r="D55" s="171"/>
      <c r="E55" s="171"/>
      <c r="F55" s="171"/>
      <c r="G55" s="171"/>
      <c r="H55" s="171"/>
      <c r="I55" s="172"/>
      <c r="J55" s="172"/>
      <c r="K55" s="173"/>
    </row>
    <row r="56" spans="2:19" ht="48.75" customHeight="1" x14ac:dyDescent="0.2">
      <c r="B56" s="178" t="s">
        <v>51</v>
      </c>
      <c r="C56" s="180" t="s">
        <v>52</v>
      </c>
      <c r="D56" s="181"/>
      <c r="E56" s="180" t="s">
        <v>53</v>
      </c>
      <c r="F56" s="181"/>
      <c r="G56" s="182" t="s">
        <v>14</v>
      </c>
      <c r="H56" s="182"/>
      <c r="I56" s="182"/>
      <c r="J56" s="182"/>
      <c r="K56" s="183"/>
    </row>
    <row r="57" spans="2:19" ht="28.5" customHeight="1" x14ac:dyDescent="0.2">
      <c r="B57" s="179"/>
      <c r="C57" s="115" t="s">
        <v>4</v>
      </c>
      <c r="D57" s="115" t="s">
        <v>15</v>
      </c>
      <c r="E57" s="119" t="s">
        <v>4</v>
      </c>
      <c r="F57" s="119" t="s">
        <v>15</v>
      </c>
      <c r="G57" s="184"/>
      <c r="H57" s="184"/>
      <c r="I57" s="184"/>
      <c r="J57" s="184"/>
      <c r="K57" s="185"/>
    </row>
    <row r="58" spans="2:19" x14ac:dyDescent="0.2">
      <c r="B58" s="34" t="s">
        <v>54</v>
      </c>
      <c r="C58" s="46">
        <v>92</v>
      </c>
      <c r="D58" s="108"/>
      <c r="E58" s="108">
        <v>75</v>
      </c>
      <c r="F58" s="46"/>
      <c r="G58" s="184"/>
      <c r="H58" s="184"/>
      <c r="I58" s="184"/>
      <c r="J58" s="184"/>
      <c r="K58" s="185"/>
    </row>
    <row r="59" spans="2:19" x14ac:dyDescent="0.2">
      <c r="B59" s="34" t="s">
        <v>55</v>
      </c>
      <c r="C59" s="46">
        <v>92</v>
      </c>
      <c r="D59" s="108"/>
      <c r="E59" s="108">
        <v>78</v>
      </c>
      <c r="F59" s="46"/>
      <c r="G59" s="184"/>
      <c r="H59" s="184"/>
      <c r="I59" s="184"/>
      <c r="J59" s="184"/>
      <c r="K59" s="185"/>
    </row>
    <row r="60" spans="2:19" x14ac:dyDescent="0.2">
      <c r="B60" s="34" t="s">
        <v>56</v>
      </c>
      <c r="C60" s="46">
        <v>56</v>
      </c>
      <c r="D60" s="108"/>
      <c r="E60" s="108">
        <v>35</v>
      </c>
      <c r="F60" s="46"/>
      <c r="G60" s="184"/>
      <c r="H60" s="184"/>
      <c r="I60" s="184"/>
      <c r="J60" s="184"/>
      <c r="K60" s="185"/>
    </row>
    <row r="61" spans="2:19" x14ac:dyDescent="0.2">
      <c r="B61" s="34" t="s">
        <v>57</v>
      </c>
      <c r="C61" s="46">
        <v>16</v>
      </c>
      <c r="D61" s="108"/>
      <c r="E61" s="108">
        <v>16</v>
      </c>
      <c r="F61" s="46"/>
      <c r="G61" s="184"/>
      <c r="H61" s="184"/>
      <c r="I61" s="184"/>
      <c r="J61" s="184"/>
      <c r="K61" s="185"/>
    </row>
    <row r="62" spans="2:19" x14ac:dyDescent="0.2">
      <c r="B62" s="34" t="s">
        <v>58</v>
      </c>
      <c r="C62" s="46">
        <v>4</v>
      </c>
      <c r="D62" s="108"/>
      <c r="E62" s="108">
        <v>4</v>
      </c>
      <c r="F62" s="46"/>
      <c r="G62" s="184"/>
      <c r="H62" s="184"/>
      <c r="I62" s="184"/>
      <c r="J62" s="184"/>
      <c r="K62" s="185"/>
    </row>
    <row r="63" spans="2:19" x14ac:dyDescent="0.2">
      <c r="B63" s="34" t="s">
        <v>59</v>
      </c>
      <c r="C63" s="46">
        <v>17</v>
      </c>
      <c r="D63" s="108"/>
      <c r="E63" s="108">
        <v>14</v>
      </c>
      <c r="F63" s="46"/>
      <c r="G63" s="184"/>
      <c r="H63" s="184"/>
      <c r="I63" s="184"/>
      <c r="J63" s="184"/>
      <c r="K63" s="185"/>
    </row>
    <row r="64" spans="2:19" x14ac:dyDescent="0.2">
      <c r="B64" s="34" t="s">
        <v>60</v>
      </c>
      <c r="C64" s="46">
        <v>22</v>
      </c>
      <c r="D64" s="108"/>
      <c r="E64" s="108">
        <v>22</v>
      </c>
      <c r="F64" s="46"/>
      <c r="G64" s="184"/>
      <c r="H64" s="184"/>
      <c r="I64" s="184"/>
      <c r="J64" s="184"/>
      <c r="K64" s="185"/>
    </row>
    <row r="65" spans="2:19" x14ac:dyDescent="0.2">
      <c r="B65" s="31" t="s">
        <v>16</v>
      </c>
      <c r="C65" s="31">
        <f>SUM(C58:C64)</f>
        <v>299</v>
      </c>
      <c r="D65" s="31">
        <f>SUM(D58:D64)</f>
        <v>0</v>
      </c>
      <c r="E65" s="31">
        <f>SUM(E58:E64)</f>
        <v>244</v>
      </c>
      <c r="F65" s="31">
        <f>SUM(F58:F64)</f>
        <v>0</v>
      </c>
      <c r="G65" s="186"/>
      <c r="H65" s="186"/>
      <c r="I65" s="186"/>
      <c r="J65" s="186"/>
      <c r="K65" s="187"/>
    </row>
    <row r="66" spans="2:19" ht="21.75" customHeight="1" x14ac:dyDescent="0.2">
      <c r="B66" s="176" t="s">
        <v>61</v>
      </c>
      <c r="C66" s="176"/>
      <c r="D66" s="176"/>
      <c r="E66" s="176"/>
      <c r="F66" s="176"/>
      <c r="G66" s="176"/>
      <c r="H66" s="176"/>
      <c r="I66" s="176"/>
      <c r="J66" s="176"/>
      <c r="K66" s="176"/>
      <c r="L66" s="176"/>
      <c r="M66" s="176"/>
      <c r="N66" s="176"/>
      <c r="O66" s="176"/>
      <c r="P66" s="176"/>
      <c r="Q66" s="176"/>
      <c r="R66" s="176"/>
      <c r="S66" s="176"/>
    </row>
    <row r="67" spans="2:19" ht="30.75" customHeight="1" x14ac:dyDescent="0.2">
      <c r="B67" s="177"/>
      <c r="C67" s="177"/>
      <c r="D67" s="177"/>
      <c r="E67" s="177"/>
      <c r="F67" s="177"/>
      <c r="G67" s="177"/>
      <c r="H67" s="177"/>
      <c r="I67" s="177"/>
      <c r="J67" s="177"/>
      <c r="K67" s="177"/>
      <c r="L67" s="34"/>
      <c r="M67" s="34"/>
      <c r="N67" s="34"/>
      <c r="O67" s="34"/>
      <c r="P67" s="34"/>
      <c r="Q67" s="34"/>
      <c r="R67" s="34"/>
      <c r="S67" s="34"/>
    </row>
    <row r="68" spans="2:19" ht="34.5" customHeight="1" x14ac:dyDescent="0.2">
      <c r="B68" s="177"/>
      <c r="C68" s="177"/>
      <c r="D68" s="177"/>
      <c r="E68" s="177"/>
      <c r="F68" s="177"/>
      <c r="G68" s="177"/>
      <c r="H68" s="177"/>
      <c r="I68" s="177"/>
      <c r="J68" s="177"/>
      <c r="K68" s="177"/>
      <c r="L68" s="34"/>
      <c r="M68" s="34"/>
      <c r="N68" s="34"/>
      <c r="O68" s="34"/>
      <c r="P68" s="34"/>
      <c r="Q68" s="34"/>
      <c r="R68" s="34"/>
      <c r="S68" s="34"/>
    </row>
    <row r="69" spans="2:19" ht="21.75" customHeight="1" x14ac:dyDescent="0.2">
      <c r="B69" s="139" t="s">
        <v>62</v>
      </c>
      <c r="C69" s="140"/>
      <c r="D69" s="140"/>
      <c r="E69" s="140"/>
      <c r="F69" s="140"/>
      <c r="G69" s="140"/>
      <c r="H69" s="140"/>
      <c r="I69" s="140"/>
      <c r="J69" s="140"/>
      <c r="K69" s="141"/>
    </row>
    <row r="70" spans="2:19" ht="21.75" customHeight="1" x14ac:dyDescent="0.2">
      <c r="B70" s="170" t="s">
        <v>63</v>
      </c>
      <c r="C70" s="171"/>
      <c r="D70" s="171"/>
      <c r="E70" s="171"/>
      <c r="F70" s="171"/>
      <c r="G70" s="171"/>
      <c r="H70" s="171"/>
      <c r="I70" s="172"/>
      <c r="J70" s="172"/>
      <c r="K70" s="173"/>
    </row>
    <row r="71" spans="2:19" ht="14.25" customHeight="1" x14ac:dyDescent="0.2">
      <c r="B71" s="178" t="s">
        <v>64</v>
      </c>
      <c r="C71" s="50" t="s">
        <v>65</v>
      </c>
      <c r="D71" s="50"/>
      <c r="E71" s="50"/>
      <c r="F71" s="50"/>
      <c r="G71" s="50"/>
      <c r="H71" s="50"/>
      <c r="I71" s="50"/>
      <c r="J71" s="50"/>
      <c r="K71" s="47"/>
    </row>
    <row r="72" spans="2:19" ht="6" customHeight="1" x14ac:dyDescent="0.2">
      <c r="B72" s="196"/>
      <c r="C72" s="50"/>
      <c r="D72" s="50"/>
      <c r="E72" s="50"/>
      <c r="F72" s="50"/>
      <c r="G72" s="50"/>
      <c r="H72" s="50"/>
      <c r="I72" s="50"/>
      <c r="J72" s="50"/>
      <c r="K72" s="48"/>
    </row>
    <row r="73" spans="2:19" ht="28.5" customHeight="1" x14ac:dyDescent="0.2">
      <c r="B73" s="196"/>
      <c r="C73" s="57" t="s">
        <v>66</v>
      </c>
      <c r="D73" s="57"/>
      <c r="E73" s="57" t="s">
        <v>67</v>
      </c>
      <c r="F73" s="57"/>
      <c r="G73" s="57" t="s">
        <v>68</v>
      </c>
      <c r="H73" s="57"/>
      <c r="I73" s="57" t="s">
        <v>69</v>
      </c>
      <c r="J73" s="57"/>
      <c r="K73" s="48"/>
    </row>
    <row r="74" spans="2:19" s="9" customFormat="1" ht="34.5" customHeight="1" x14ac:dyDescent="0.25">
      <c r="B74" s="179"/>
      <c r="C74" s="119" t="s">
        <v>4</v>
      </c>
      <c r="D74" s="119" t="s">
        <v>15</v>
      </c>
      <c r="E74" s="119" t="s">
        <v>4</v>
      </c>
      <c r="F74" s="119" t="s">
        <v>15</v>
      </c>
      <c r="G74" s="119" t="s">
        <v>4</v>
      </c>
      <c r="H74" s="119" t="s">
        <v>15</v>
      </c>
      <c r="I74" s="119" t="s">
        <v>4</v>
      </c>
      <c r="J74" s="119" t="s">
        <v>15</v>
      </c>
      <c r="K74" s="48"/>
    </row>
    <row r="75" spans="2:19" x14ac:dyDescent="0.2">
      <c r="B75" s="35" t="s">
        <v>36</v>
      </c>
      <c r="C75" s="116">
        <v>4</v>
      </c>
      <c r="D75" s="42"/>
      <c r="E75" s="42">
        <v>49</v>
      </c>
      <c r="F75" s="42"/>
      <c r="G75" s="42">
        <v>23</v>
      </c>
      <c r="H75" s="42"/>
      <c r="I75" s="42">
        <v>2</v>
      </c>
      <c r="J75" s="42"/>
      <c r="K75" s="48"/>
    </row>
    <row r="76" spans="2:19" x14ac:dyDescent="0.2">
      <c r="B76" s="35" t="s">
        <v>37</v>
      </c>
      <c r="C76" s="116">
        <v>3</v>
      </c>
      <c r="D76" s="42"/>
      <c r="E76" s="42">
        <v>26</v>
      </c>
      <c r="F76" s="43"/>
      <c r="G76" s="42">
        <v>7</v>
      </c>
      <c r="H76" s="43"/>
      <c r="I76" s="42">
        <v>1</v>
      </c>
      <c r="J76" s="43"/>
      <c r="K76" s="48"/>
    </row>
    <row r="77" spans="2:19" x14ac:dyDescent="0.2">
      <c r="B77" s="35" t="s">
        <v>41</v>
      </c>
      <c r="C77" s="116">
        <v>4</v>
      </c>
      <c r="D77" s="42"/>
      <c r="E77" s="42">
        <v>9</v>
      </c>
      <c r="F77" s="42"/>
      <c r="G77" s="42">
        <v>4</v>
      </c>
      <c r="H77" s="42"/>
      <c r="I77" s="42">
        <v>0</v>
      </c>
      <c r="J77" s="42"/>
      <c r="K77" s="48"/>
    </row>
    <row r="78" spans="2:19" ht="12.75" customHeight="1" x14ac:dyDescent="0.2">
      <c r="B78" s="35" t="s">
        <v>38</v>
      </c>
      <c r="C78" s="116">
        <v>2</v>
      </c>
      <c r="D78" s="42"/>
      <c r="E78" s="42">
        <v>25</v>
      </c>
      <c r="F78" s="42"/>
      <c r="G78" s="42">
        <v>6</v>
      </c>
      <c r="H78" s="42"/>
      <c r="I78" s="42">
        <v>3</v>
      </c>
      <c r="J78" s="42"/>
      <c r="K78" s="48"/>
    </row>
    <row r="79" spans="2:19" ht="12.75" customHeight="1" x14ac:dyDescent="0.2">
      <c r="B79" s="35" t="s">
        <v>39</v>
      </c>
      <c r="C79" s="116">
        <v>6</v>
      </c>
      <c r="D79" s="42"/>
      <c r="E79" s="42">
        <v>14</v>
      </c>
      <c r="F79" s="42"/>
      <c r="G79" s="42">
        <v>6</v>
      </c>
      <c r="H79" s="42"/>
      <c r="I79" s="42">
        <v>1</v>
      </c>
      <c r="J79" s="42"/>
      <c r="K79" s="48"/>
    </row>
    <row r="80" spans="2:19" x14ac:dyDescent="0.2">
      <c r="B80" s="35" t="s">
        <v>42</v>
      </c>
      <c r="C80" s="116">
        <v>0</v>
      </c>
      <c r="D80" s="42"/>
      <c r="E80" s="42">
        <v>10</v>
      </c>
      <c r="F80" s="42"/>
      <c r="G80" s="42">
        <v>2</v>
      </c>
      <c r="H80" s="42"/>
      <c r="I80" s="42">
        <v>0</v>
      </c>
      <c r="J80" s="42"/>
      <c r="K80" s="48"/>
    </row>
    <row r="81" spans="2:19" x14ac:dyDescent="0.2">
      <c r="B81" s="35" t="s">
        <v>43</v>
      </c>
      <c r="C81" s="116">
        <v>2</v>
      </c>
      <c r="D81" s="42"/>
      <c r="E81" s="42">
        <v>7</v>
      </c>
      <c r="F81" s="42"/>
      <c r="G81" s="42">
        <v>1</v>
      </c>
      <c r="H81" s="42"/>
      <c r="I81" s="42">
        <v>0</v>
      </c>
      <c r="J81" s="42"/>
      <c r="K81" s="48"/>
    </row>
    <row r="82" spans="2:19" x14ac:dyDescent="0.2">
      <c r="B82" s="35" t="s">
        <v>40</v>
      </c>
      <c r="C82" s="116">
        <v>3</v>
      </c>
      <c r="D82" s="42"/>
      <c r="E82" s="42">
        <v>16</v>
      </c>
      <c r="F82" s="42"/>
      <c r="G82" s="42">
        <v>6</v>
      </c>
      <c r="H82" s="42"/>
      <c r="I82" s="42">
        <v>0</v>
      </c>
      <c r="J82" s="42"/>
      <c r="K82" s="48"/>
    </row>
    <row r="83" spans="2:19" x14ac:dyDescent="0.2">
      <c r="B83" s="51" t="s">
        <v>70</v>
      </c>
      <c r="C83" s="116">
        <v>0</v>
      </c>
      <c r="D83" s="42"/>
      <c r="E83" s="42">
        <v>1</v>
      </c>
      <c r="F83" s="42"/>
      <c r="G83" s="42">
        <v>0</v>
      </c>
      <c r="H83" s="42"/>
      <c r="I83" s="42">
        <v>0</v>
      </c>
      <c r="J83" s="42"/>
      <c r="K83" s="48"/>
    </row>
    <row r="84" spans="2:19" x14ac:dyDescent="0.2">
      <c r="B84" s="51" t="s">
        <v>46</v>
      </c>
      <c r="C84" s="116">
        <v>0</v>
      </c>
      <c r="D84" s="42"/>
      <c r="E84" s="42">
        <v>0</v>
      </c>
      <c r="F84" s="42"/>
      <c r="G84" s="42">
        <v>1</v>
      </c>
      <c r="H84" s="42"/>
      <c r="I84" s="42">
        <v>0</v>
      </c>
      <c r="J84" s="42"/>
      <c r="K84" s="48"/>
    </row>
    <row r="85" spans="2:19" x14ac:dyDescent="0.2">
      <c r="B85" s="36" t="s">
        <v>16</v>
      </c>
      <c r="C85" s="31">
        <f>SUM(C75:C84)</f>
        <v>24</v>
      </c>
      <c r="D85" s="31">
        <f t="shared" ref="D85:F85" si="4">SUM(D75:D82)</f>
        <v>0</v>
      </c>
      <c r="E85" s="31">
        <f>SUM(E75:E84)</f>
        <v>157</v>
      </c>
      <c r="F85" s="31">
        <f t="shared" si="4"/>
        <v>0</v>
      </c>
      <c r="G85" s="31">
        <f>SUM(G75:G84)</f>
        <v>56</v>
      </c>
      <c r="H85" s="31">
        <f t="shared" ref="H85" si="5">SUM(H75:H82)</f>
        <v>0</v>
      </c>
      <c r="I85" s="31">
        <f>SUM(I75:I84)</f>
        <v>7</v>
      </c>
      <c r="J85" s="31">
        <f t="shared" ref="J85" si="6">SUM(J75:J82)</f>
        <v>0</v>
      </c>
      <c r="K85" s="49"/>
    </row>
    <row r="86" spans="2:19" ht="21.75" customHeight="1" x14ac:dyDescent="0.2">
      <c r="B86" s="176" t="s">
        <v>71</v>
      </c>
      <c r="C86" s="176"/>
      <c r="D86" s="176"/>
      <c r="E86" s="176"/>
      <c r="F86" s="176"/>
      <c r="G86" s="176"/>
      <c r="H86" s="176"/>
      <c r="I86" s="176"/>
      <c r="J86" s="176"/>
      <c r="K86" s="176"/>
      <c r="L86" s="176"/>
      <c r="M86" s="176"/>
      <c r="N86" s="176"/>
      <c r="O86" s="176"/>
      <c r="P86" s="176"/>
      <c r="Q86" s="176"/>
      <c r="R86" s="176"/>
      <c r="S86" s="176"/>
    </row>
    <row r="87" spans="2:19" ht="30.75" customHeight="1" x14ac:dyDescent="0.2">
      <c r="B87" s="177"/>
      <c r="C87" s="177"/>
      <c r="D87" s="177"/>
      <c r="E87" s="177"/>
      <c r="F87" s="177"/>
      <c r="G87" s="177"/>
      <c r="H87" s="177"/>
      <c r="I87" s="177"/>
      <c r="J87" s="177"/>
      <c r="K87" s="177"/>
      <c r="L87" s="34"/>
      <c r="M87" s="34"/>
      <c r="N87" s="34"/>
      <c r="O87" s="34"/>
      <c r="P87" s="34"/>
      <c r="Q87" s="34"/>
      <c r="R87" s="34"/>
      <c r="S87" s="34"/>
    </row>
    <row r="88" spans="2:19" ht="34.5" customHeight="1" x14ac:dyDescent="0.2">
      <c r="B88" s="177"/>
      <c r="C88" s="177"/>
      <c r="D88" s="177"/>
      <c r="E88" s="177"/>
      <c r="F88" s="177"/>
      <c r="G88" s="177"/>
      <c r="H88" s="177"/>
      <c r="I88" s="177"/>
      <c r="J88" s="177"/>
      <c r="K88" s="177"/>
      <c r="L88" s="34"/>
      <c r="M88" s="34"/>
      <c r="N88" s="34"/>
      <c r="O88" s="34"/>
      <c r="P88" s="34"/>
      <c r="Q88" s="34"/>
      <c r="R88" s="34"/>
      <c r="S88" s="34"/>
    </row>
    <row r="89" spans="2:19" ht="21.75" customHeight="1" x14ac:dyDescent="0.2">
      <c r="B89" s="139" t="s">
        <v>72</v>
      </c>
      <c r="C89" s="140"/>
      <c r="D89" s="140"/>
      <c r="E89" s="140"/>
      <c r="F89" s="140"/>
      <c r="G89" s="140"/>
      <c r="H89" s="140"/>
      <c r="I89" s="140"/>
      <c r="J89" s="140"/>
      <c r="K89" s="141"/>
    </row>
    <row r="90" spans="2:19" ht="19.5" customHeight="1" x14ac:dyDescent="0.2">
      <c r="B90" s="188" t="s">
        <v>73</v>
      </c>
      <c r="C90" s="189"/>
      <c r="D90" s="189"/>
      <c r="E90" s="189"/>
      <c r="F90" s="189"/>
      <c r="G90" s="189"/>
      <c r="H90" s="189"/>
      <c r="I90" s="189"/>
      <c r="J90" s="189"/>
      <c r="K90" s="190"/>
    </row>
    <row r="91" spans="2:19" ht="21" customHeight="1" x14ac:dyDescent="0.2">
      <c r="B91" s="191" t="s">
        <v>74</v>
      </c>
      <c r="C91" s="191"/>
      <c r="D91" s="191"/>
      <c r="E91" s="192" t="s">
        <v>75</v>
      </c>
      <c r="F91" s="192"/>
      <c r="G91" s="192"/>
      <c r="H91" s="192"/>
      <c r="I91" s="192"/>
      <c r="J91" s="192"/>
      <c r="K91" s="193"/>
    </row>
    <row r="92" spans="2:19" ht="30" customHeight="1" x14ac:dyDescent="0.2">
      <c r="B92" s="191"/>
      <c r="C92" s="191"/>
      <c r="D92" s="191"/>
      <c r="E92" s="44" t="s">
        <v>76</v>
      </c>
      <c r="F92" s="45" t="s">
        <v>77</v>
      </c>
      <c r="G92" s="194" t="s">
        <v>78</v>
      </c>
      <c r="H92" s="195"/>
      <c r="I92" s="194" t="s">
        <v>79</v>
      </c>
      <c r="J92" s="195"/>
      <c r="K92" s="121" t="s">
        <v>80</v>
      </c>
    </row>
    <row r="93" spans="2:19" ht="27" customHeight="1" x14ac:dyDescent="0.2">
      <c r="B93" s="197" t="s">
        <v>81</v>
      </c>
      <c r="C93" s="204" t="s">
        <v>82</v>
      </c>
      <c r="D93" s="205"/>
      <c r="E93" s="122">
        <v>0.87</v>
      </c>
      <c r="F93" s="117">
        <v>0.12</v>
      </c>
      <c r="G93" s="206">
        <v>0</v>
      </c>
      <c r="H93" s="207"/>
      <c r="I93" s="206">
        <v>6.0000000000000001E-3</v>
      </c>
      <c r="J93" s="207"/>
      <c r="K93" s="117">
        <v>0</v>
      </c>
    </row>
    <row r="94" spans="2:19" ht="27" customHeight="1" x14ac:dyDescent="0.2">
      <c r="B94" s="197"/>
      <c r="C94" s="204" t="s">
        <v>83</v>
      </c>
      <c r="D94" s="205"/>
      <c r="E94" s="122">
        <v>0.64</v>
      </c>
      <c r="F94" s="117">
        <v>0.3</v>
      </c>
      <c r="G94" s="206">
        <v>3.2000000000000001E-2</v>
      </c>
      <c r="H94" s="207"/>
      <c r="I94" s="206">
        <v>1.9E-2</v>
      </c>
      <c r="J94" s="207"/>
      <c r="K94" s="117">
        <v>0</v>
      </c>
    </row>
    <row r="95" spans="2:19" ht="27" customHeight="1" x14ac:dyDescent="0.2">
      <c r="B95" s="197"/>
      <c r="C95" s="204" t="s">
        <v>84</v>
      </c>
      <c r="D95" s="205"/>
      <c r="E95" s="122">
        <v>0.84</v>
      </c>
      <c r="F95" s="117">
        <v>0.14000000000000001</v>
      </c>
      <c r="G95" s="206">
        <v>6.0000000000000001E-3</v>
      </c>
      <c r="H95" s="207"/>
      <c r="I95" s="206">
        <v>6.0000000000000001E-3</v>
      </c>
      <c r="J95" s="207"/>
      <c r="K95" s="117">
        <v>0</v>
      </c>
    </row>
    <row r="96" spans="2:19" ht="27" customHeight="1" x14ac:dyDescent="0.2">
      <c r="B96" s="197"/>
      <c r="C96" s="204" t="s">
        <v>85</v>
      </c>
      <c r="D96" s="205"/>
      <c r="E96" s="122">
        <v>0.8</v>
      </c>
      <c r="F96" s="117">
        <v>0.18</v>
      </c>
      <c r="G96" s="206">
        <v>6.0000000000000001E-3</v>
      </c>
      <c r="H96" s="207"/>
      <c r="I96" s="206">
        <v>6.0000000000000001E-3</v>
      </c>
      <c r="J96" s="207"/>
      <c r="K96" s="117">
        <v>0</v>
      </c>
    </row>
    <row r="97" spans="2:12" ht="28.5" customHeight="1" x14ac:dyDescent="0.2">
      <c r="B97" s="208"/>
      <c r="C97" s="208"/>
      <c r="D97" s="208"/>
      <c r="E97" s="118" t="s">
        <v>86</v>
      </c>
      <c r="F97" s="118" t="s">
        <v>87</v>
      </c>
      <c r="G97" s="209" t="s">
        <v>88</v>
      </c>
      <c r="H97" s="209"/>
      <c r="I97" s="209" t="s">
        <v>89</v>
      </c>
      <c r="J97" s="209"/>
      <c r="K97" s="118" t="s">
        <v>90</v>
      </c>
    </row>
    <row r="98" spans="2:12" ht="21" customHeight="1" x14ac:dyDescent="0.2">
      <c r="B98" s="197" t="s">
        <v>91</v>
      </c>
      <c r="C98" s="197"/>
      <c r="D98" s="197"/>
      <c r="E98" s="122">
        <v>0.8</v>
      </c>
      <c r="F98" s="117">
        <v>0.187</v>
      </c>
      <c r="G98" s="198">
        <v>1.9E-2</v>
      </c>
      <c r="H98" s="198"/>
      <c r="I98" s="198">
        <v>0</v>
      </c>
      <c r="J98" s="198"/>
      <c r="K98" s="117">
        <v>1.9E-2</v>
      </c>
    </row>
    <row r="99" spans="2:12" ht="25.5" customHeight="1" x14ac:dyDescent="0.2">
      <c r="B99" s="199"/>
      <c r="C99" s="200"/>
      <c r="D99" s="201"/>
      <c r="E99" s="194" t="s">
        <v>92</v>
      </c>
      <c r="F99" s="202"/>
      <c r="G99" s="195"/>
      <c r="H99" s="203" t="s">
        <v>93</v>
      </c>
      <c r="I99" s="203"/>
      <c r="J99" s="203"/>
      <c r="K99" s="203"/>
      <c r="L99" s="203"/>
    </row>
    <row r="100" spans="2:12" ht="25.5" customHeight="1" x14ac:dyDescent="0.2">
      <c r="B100" s="197" t="s">
        <v>94</v>
      </c>
      <c r="C100" s="197"/>
      <c r="D100" s="197"/>
      <c r="E100" s="210">
        <v>0.98</v>
      </c>
      <c r="F100" s="211"/>
      <c r="G100" s="212"/>
      <c r="H100" s="198">
        <v>0.02</v>
      </c>
      <c r="I100" s="198"/>
      <c r="J100" s="198"/>
      <c r="K100" s="198"/>
      <c r="L100" s="198"/>
    </row>
    <row r="101" spans="2:12" ht="25.5" customHeight="1" x14ac:dyDescent="0.2">
      <c r="B101" s="166" t="s">
        <v>95</v>
      </c>
      <c r="C101" s="213"/>
      <c r="D101" s="213"/>
      <c r="E101" s="213"/>
      <c r="F101" s="213"/>
      <c r="G101" s="213"/>
      <c r="H101" s="213"/>
      <c r="I101" s="213"/>
      <c r="J101" s="213"/>
      <c r="K101" s="167"/>
    </row>
    <row r="102" spans="2:12" ht="21.75" customHeight="1" x14ac:dyDescent="0.2">
      <c r="B102" s="170" t="s">
        <v>96</v>
      </c>
      <c r="C102" s="171"/>
      <c r="D102" s="171"/>
      <c r="E102" s="171"/>
      <c r="F102" s="171"/>
      <c r="G102" s="171"/>
      <c r="H102" s="171"/>
      <c r="I102" s="171"/>
      <c r="J102" s="171"/>
      <c r="K102" s="214"/>
    </row>
    <row r="103" spans="2:12" ht="39.75" customHeight="1" x14ac:dyDescent="0.2">
      <c r="B103" s="178" t="s">
        <v>51</v>
      </c>
      <c r="C103" s="180" t="s">
        <v>4</v>
      </c>
      <c r="D103" s="215"/>
      <c r="E103" s="181"/>
      <c r="F103" s="180" t="s">
        <v>4</v>
      </c>
      <c r="G103" s="215"/>
      <c r="H103" s="181"/>
      <c r="I103" s="147"/>
      <c r="J103" s="148"/>
      <c r="K103" s="149"/>
    </row>
    <row r="104" spans="2:12" ht="63.75" x14ac:dyDescent="0.2">
      <c r="B104" s="179"/>
      <c r="C104" s="119" t="s">
        <v>97</v>
      </c>
      <c r="D104" s="119" t="s">
        <v>91</v>
      </c>
      <c r="E104" s="119" t="s">
        <v>94</v>
      </c>
      <c r="F104" s="119" t="s">
        <v>81</v>
      </c>
      <c r="G104" s="119" t="s">
        <v>91</v>
      </c>
      <c r="H104" s="119" t="s">
        <v>94</v>
      </c>
      <c r="I104" s="150"/>
      <c r="J104" s="151"/>
      <c r="K104" s="152"/>
    </row>
    <row r="105" spans="2:12" x14ac:dyDescent="0.2">
      <c r="B105" s="35" t="s">
        <v>57</v>
      </c>
      <c r="C105" s="53" t="s">
        <v>98</v>
      </c>
      <c r="D105" s="54">
        <v>1</v>
      </c>
      <c r="E105" s="46">
        <v>4.7</v>
      </c>
      <c r="F105" s="52"/>
      <c r="G105" s="52"/>
      <c r="H105" s="52"/>
      <c r="I105" s="150"/>
      <c r="J105" s="151"/>
      <c r="K105" s="152"/>
    </row>
    <row r="106" spans="2:12" x14ac:dyDescent="0.2">
      <c r="B106" s="35" t="s">
        <v>54</v>
      </c>
      <c r="C106" s="53" t="s">
        <v>98</v>
      </c>
      <c r="D106" s="117">
        <v>1</v>
      </c>
      <c r="E106" s="46">
        <v>4.8</v>
      </c>
      <c r="F106" s="52"/>
      <c r="G106" s="52"/>
      <c r="H106" s="52"/>
      <c r="I106" s="150"/>
      <c r="J106" s="151"/>
      <c r="K106" s="152"/>
    </row>
    <row r="107" spans="2:12" x14ac:dyDescent="0.2">
      <c r="B107" s="35" t="s">
        <v>56</v>
      </c>
      <c r="C107" s="53" t="s">
        <v>99</v>
      </c>
      <c r="D107" s="117">
        <v>0.96</v>
      </c>
      <c r="E107" s="46">
        <v>4.5999999999999996</v>
      </c>
      <c r="F107" s="52"/>
      <c r="G107" s="52"/>
      <c r="H107" s="52"/>
      <c r="I107" s="150"/>
      <c r="J107" s="151"/>
      <c r="K107" s="152"/>
    </row>
    <row r="108" spans="2:12" x14ac:dyDescent="0.2">
      <c r="B108" s="35" t="s">
        <v>55</v>
      </c>
      <c r="C108" s="53" t="s">
        <v>100</v>
      </c>
      <c r="D108" s="117">
        <v>1</v>
      </c>
      <c r="E108" s="46">
        <v>4.8</v>
      </c>
      <c r="F108" s="52"/>
      <c r="G108" s="52"/>
      <c r="H108" s="52"/>
      <c r="I108" s="150"/>
      <c r="J108" s="151"/>
      <c r="K108" s="152"/>
    </row>
    <row r="109" spans="2:12" x14ac:dyDescent="0.2">
      <c r="B109" s="35" t="s">
        <v>101</v>
      </c>
      <c r="C109" s="53" t="s">
        <v>102</v>
      </c>
      <c r="D109" s="53" t="s">
        <v>103</v>
      </c>
      <c r="E109" s="53" t="s">
        <v>102</v>
      </c>
      <c r="F109" s="52"/>
      <c r="G109" s="52"/>
      <c r="H109" s="52"/>
      <c r="I109" s="150"/>
      <c r="J109" s="151"/>
      <c r="K109" s="152"/>
    </row>
    <row r="110" spans="2:12" x14ac:dyDescent="0.2">
      <c r="B110" s="52" t="s">
        <v>59</v>
      </c>
      <c r="C110" s="53" t="s">
        <v>104</v>
      </c>
      <c r="D110" s="117">
        <v>1</v>
      </c>
      <c r="E110" s="46">
        <v>5</v>
      </c>
      <c r="F110" s="52"/>
      <c r="G110" s="52"/>
      <c r="H110" s="52"/>
      <c r="I110" s="150"/>
      <c r="J110" s="151"/>
      <c r="K110" s="152"/>
    </row>
    <row r="111" spans="2:12" x14ac:dyDescent="0.2">
      <c r="B111" s="52" t="s">
        <v>60</v>
      </c>
      <c r="C111" s="53" t="s">
        <v>104</v>
      </c>
      <c r="D111" s="117">
        <v>0.93</v>
      </c>
      <c r="E111" s="46">
        <v>4.9000000000000004</v>
      </c>
      <c r="F111" s="52"/>
      <c r="G111" s="52"/>
      <c r="H111" s="52"/>
      <c r="I111" s="150"/>
      <c r="J111" s="151"/>
      <c r="K111" s="152"/>
    </row>
    <row r="112" spans="2:12" x14ac:dyDescent="0.2">
      <c r="B112" s="55" t="s">
        <v>105</v>
      </c>
      <c r="C112" s="53"/>
      <c r="D112" s="39"/>
      <c r="E112" s="56"/>
      <c r="F112" s="52"/>
      <c r="G112" s="52"/>
      <c r="H112" s="52"/>
      <c r="I112" s="153"/>
      <c r="J112" s="154"/>
      <c r="K112" s="155"/>
    </row>
    <row r="113" spans="2:19" ht="21.75" customHeight="1" x14ac:dyDescent="0.2">
      <c r="B113" s="176" t="s">
        <v>106</v>
      </c>
      <c r="C113" s="176"/>
      <c r="D113" s="176"/>
      <c r="E113" s="176"/>
      <c r="F113" s="176"/>
      <c r="G113" s="176"/>
      <c r="H113" s="176"/>
      <c r="I113" s="176"/>
      <c r="J113" s="176"/>
      <c r="K113" s="176"/>
      <c r="L113" s="176"/>
      <c r="M113" s="176"/>
      <c r="N113" s="176"/>
      <c r="O113" s="176"/>
      <c r="P113" s="176"/>
      <c r="Q113" s="176"/>
      <c r="R113" s="176"/>
      <c r="S113" s="176"/>
    </row>
    <row r="114" spans="2:19" ht="30.75" customHeight="1" x14ac:dyDescent="0.2">
      <c r="B114" s="177"/>
      <c r="C114" s="177"/>
      <c r="D114" s="177"/>
      <c r="E114" s="177"/>
      <c r="F114" s="177"/>
      <c r="G114" s="177"/>
      <c r="H114" s="177"/>
      <c r="I114" s="177"/>
      <c r="J114" s="177"/>
      <c r="K114" s="177"/>
      <c r="L114" s="34"/>
      <c r="M114" s="34"/>
      <c r="N114" s="34"/>
      <c r="O114" s="34"/>
      <c r="P114" s="34"/>
      <c r="Q114" s="34"/>
      <c r="R114" s="34"/>
      <c r="S114" s="34"/>
    </row>
    <row r="115" spans="2:19" ht="34.5" customHeight="1" x14ac:dyDescent="0.2">
      <c r="B115" s="177"/>
      <c r="C115" s="177"/>
      <c r="D115" s="177"/>
      <c r="E115" s="177"/>
      <c r="F115" s="177"/>
      <c r="G115" s="177"/>
      <c r="H115" s="177"/>
      <c r="I115" s="177"/>
      <c r="J115" s="177"/>
      <c r="K115" s="177"/>
      <c r="L115" s="34"/>
      <c r="M115" s="34"/>
      <c r="N115" s="34"/>
      <c r="O115" s="34"/>
      <c r="P115" s="34"/>
      <c r="Q115" s="34"/>
      <c r="R115" s="34"/>
      <c r="S115" s="34"/>
    </row>
    <row r="116" spans="2:19" ht="21.75" customHeight="1" x14ac:dyDescent="0.2">
      <c r="B116" s="139" t="s">
        <v>107</v>
      </c>
      <c r="C116" s="140"/>
      <c r="D116" s="140"/>
      <c r="E116" s="140"/>
      <c r="F116" s="140"/>
      <c r="G116" s="140"/>
      <c r="H116" s="140"/>
      <c r="I116" s="140"/>
      <c r="J116" s="140"/>
      <c r="K116" s="141"/>
    </row>
    <row r="117" spans="2:19" ht="21.75" customHeight="1" x14ac:dyDescent="0.2">
      <c r="B117" s="170" t="s">
        <v>108</v>
      </c>
      <c r="C117" s="171"/>
      <c r="D117" s="171"/>
      <c r="E117" s="171"/>
      <c r="F117" s="171"/>
      <c r="G117" s="171"/>
      <c r="H117" s="171"/>
      <c r="I117" s="172"/>
      <c r="J117" s="172"/>
      <c r="K117" s="173"/>
    </row>
    <row r="118" spans="2:19" ht="28.5" customHeight="1" x14ac:dyDescent="0.2">
      <c r="B118" s="178" t="s">
        <v>109</v>
      </c>
      <c r="C118" s="180" t="s">
        <v>110</v>
      </c>
      <c r="D118" s="181"/>
      <c r="E118" s="218" t="s">
        <v>21</v>
      </c>
      <c r="F118" s="219" t="s">
        <v>29</v>
      </c>
      <c r="G118" s="182"/>
      <c r="H118" s="182"/>
      <c r="I118" s="182"/>
      <c r="J118" s="182"/>
      <c r="K118" s="183"/>
    </row>
    <row r="119" spans="2:19" ht="30.75" customHeight="1" x14ac:dyDescent="0.2">
      <c r="B119" s="179"/>
      <c r="C119" s="115" t="s">
        <v>4</v>
      </c>
      <c r="D119" s="119" t="s">
        <v>15</v>
      </c>
      <c r="E119" s="218"/>
      <c r="F119" s="220"/>
      <c r="G119" s="184"/>
      <c r="H119" s="184"/>
      <c r="I119" s="184"/>
      <c r="J119" s="184"/>
      <c r="K119" s="185"/>
    </row>
    <row r="120" spans="2:19" x14ac:dyDescent="0.2">
      <c r="B120" s="29" t="s">
        <v>111</v>
      </c>
      <c r="C120" s="46">
        <v>172</v>
      </c>
      <c r="D120" s="46"/>
      <c r="E120" s="31">
        <f t="shared" ref="E120" si="7">SUM(C120:D120)</f>
        <v>172</v>
      </c>
      <c r="F120" s="220"/>
      <c r="G120" s="184"/>
      <c r="H120" s="184"/>
      <c r="I120" s="184"/>
      <c r="J120" s="184"/>
      <c r="K120" s="185"/>
    </row>
    <row r="121" spans="2:19" x14ac:dyDescent="0.2">
      <c r="B121" s="29" t="s">
        <v>34</v>
      </c>
      <c r="C121" s="108">
        <v>41</v>
      </c>
      <c r="D121" s="46"/>
      <c r="E121" s="31">
        <f>SUM(C121:D121)</f>
        <v>41</v>
      </c>
      <c r="F121" s="220"/>
      <c r="G121" s="184"/>
      <c r="H121" s="184"/>
      <c r="I121" s="184"/>
      <c r="J121" s="184"/>
      <c r="K121" s="185"/>
    </row>
    <row r="122" spans="2:19" ht="25.5" x14ac:dyDescent="0.2">
      <c r="B122" s="37" t="s">
        <v>112</v>
      </c>
      <c r="C122" s="46">
        <v>35</v>
      </c>
      <c r="D122" s="46"/>
      <c r="E122" s="31">
        <f t="shared" ref="E122:E135" si="8">SUM(C122:D122)</f>
        <v>35</v>
      </c>
      <c r="F122" s="220"/>
      <c r="G122" s="184"/>
      <c r="H122" s="184"/>
      <c r="I122" s="184"/>
      <c r="J122" s="184"/>
      <c r="K122" s="185"/>
    </row>
    <row r="123" spans="2:19" x14ac:dyDescent="0.2">
      <c r="B123" s="29" t="s">
        <v>113</v>
      </c>
      <c r="C123" s="108">
        <v>11</v>
      </c>
      <c r="D123" s="46"/>
      <c r="E123" s="31">
        <f t="shared" si="8"/>
        <v>11</v>
      </c>
      <c r="F123" s="220"/>
      <c r="G123" s="184"/>
      <c r="H123" s="184"/>
      <c r="I123" s="184"/>
      <c r="J123" s="184"/>
      <c r="K123" s="185"/>
    </row>
    <row r="124" spans="2:19" x14ac:dyDescent="0.2">
      <c r="B124" s="29" t="s">
        <v>114</v>
      </c>
      <c r="C124" s="46">
        <v>6</v>
      </c>
      <c r="D124" s="46"/>
      <c r="E124" s="31">
        <f t="shared" si="8"/>
        <v>6</v>
      </c>
      <c r="F124" s="220"/>
      <c r="G124" s="184"/>
      <c r="H124" s="184"/>
      <c r="I124" s="184"/>
      <c r="J124" s="184"/>
      <c r="K124" s="185"/>
    </row>
    <row r="125" spans="2:19" x14ac:dyDescent="0.2">
      <c r="B125" s="29" t="s">
        <v>115</v>
      </c>
      <c r="C125" s="46">
        <v>6</v>
      </c>
      <c r="D125" s="46"/>
      <c r="E125" s="31">
        <f t="shared" si="8"/>
        <v>6</v>
      </c>
      <c r="F125" s="220"/>
      <c r="G125" s="184"/>
      <c r="H125" s="184"/>
      <c r="I125" s="184"/>
      <c r="J125" s="184"/>
      <c r="K125" s="185"/>
    </row>
    <row r="126" spans="2:19" x14ac:dyDescent="0.2">
      <c r="B126" s="29" t="s">
        <v>116</v>
      </c>
      <c r="C126" s="46">
        <v>5</v>
      </c>
      <c r="D126" s="46"/>
      <c r="E126" s="31">
        <f t="shared" si="8"/>
        <v>5</v>
      </c>
      <c r="F126" s="220"/>
      <c r="G126" s="184"/>
      <c r="H126" s="184"/>
      <c r="I126" s="184"/>
      <c r="J126" s="184"/>
      <c r="K126" s="185"/>
    </row>
    <row r="127" spans="2:19" x14ac:dyDescent="0.2">
      <c r="B127" s="29" t="s">
        <v>117</v>
      </c>
      <c r="C127" s="46">
        <v>5</v>
      </c>
      <c r="D127" s="46"/>
      <c r="E127" s="31">
        <f t="shared" si="8"/>
        <v>5</v>
      </c>
      <c r="F127" s="220"/>
      <c r="G127" s="184"/>
      <c r="H127" s="184"/>
      <c r="I127" s="184"/>
      <c r="J127" s="184"/>
      <c r="K127" s="185"/>
    </row>
    <row r="128" spans="2:19" x14ac:dyDescent="0.2">
      <c r="B128" s="29" t="s">
        <v>118</v>
      </c>
      <c r="C128" s="46">
        <v>4</v>
      </c>
      <c r="D128" s="46"/>
      <c r="E128" s="31">
        <f t="shared" si="8"/>
        <v>4</v>
      </c>
      <c r="F128" s="220"/>
      <c r="G128" s="184"/>
      <c r="H128" s="184"/>
      <c r="I128" s="184"/>
      <c r="J128" s="184"/>
      <c r="K128" s="185"/>
    </row>
    <row r="129" spans="2:19" x14ac:dyDescent="0.2">
      <c r="B129" s="29" t="s">
        <v>119</v>
      </c>
      <c r="C129" s="46">
        <v>3</v>
      </c>
      <c r="D129" s="46"/>
      <c r="E129" s="31">
        <f t="shared" si="8"/>
        <v>3</v>
      </c>
      <c r="F129" s="220"/>
      <c r="G129" s="184"/>
      <c r="H129" s="184"/>
      <c r="I129" s="184"/>
      <c r="J129" s="184"/>
      <c r="K129" s="185"/>
    </row>
    <row r="130" spans="2:19" x14ac:dyDescent="0.2">
      <c r="B130" s="29" t="s">
        <v>120</v>
      </c>
      <c r="C130" s="46">
        <v>3</v>
      </c>
      <c r="D130" s="46"/>
      <c r="E130" s="31">
        <f t="shared" si="8"/>
        <v>3</v>
      </c>
      <c r="F130" s="220"/>
      <c r="G130" s="184"/>
      <c r="H130" s="184"/>
      <c r="I130" s="184"/>
      <c r="J130" s="184"/>
      <c r="K130" s="185"/>
    </row>
    <row r="131" spans="2:19" x14ac:dyDescent="0.2">
      <c r="B131" s="29" t="s">
        <v>121</v>
      </c>
      <c r="C131" s="46">
        <v>3</v>
      </c>
      <c r="D131" s="46"/>
      <c r="E131" s="31">
        <f t="shared" si="8"/>
        <v>3</v>
      </c>
      <c r="F131" s="220"/>
      <c r="G131" s="184"/>
      <c r="H131" s="184"/>
      <c r="I131" s="184"/>
      <c r="J131" s="184"/>
      <c r="K131" s="185"/>
    </row>
    <row r="132" spans="2:19" x14ac:dyDescent="0.2">
      <c r="B132" s="29" t="s">
        <v>122</v>
      </c>
      <c r="C132" s="46">
        <v>2</v>
      </c>
      <c r="D132" s="46"/>
      <c r="E132" s="31">
        <f t="shared" si="8"/>
        <v>2</v>
      </c>
      <c r="F132" s="220"/>
      <c r="G132" s="184"/>
      <c r="H132" s="184"/>
      <c r="I132" s="184"/>
      <c r="J132" s="184"/>
      <c r="K132" s="185"/>
    </row>
    <row r="133" spans="2:19" x14ac:dyDescent="0.2">
      <c r="B133" s="29" t="s">
        <v>123</v>
      </c>
      <c r="C133" s="46">
        <v>1</v>
      </c>
      <c r="D133" s="46"/>
      <c r="E133" s="31">
        <f t="shared" si="8"/>
        <v>1</v>
      </c>
      <c r="F133" s="220"/>
      <c r="G133" s="184"/>
      <c r="H133" s="184"/>
      <c r="I133" s="184"/>
      <c r="J133" s="184"/>
      <c r="K133" s="185"/>
    </row>
    <row r="134" spans="2:19" x14ac:dyDescent="0.2">
      <c r="B134" s="29" t="s">
        <v>124</v>
      </c>
      <c r="C134" s="46">
        <v>1</v>
      </c>
      <c r="D134" s="46"/>
      <c r="E134" s="31">
        <f t="shared" si="8"/>
        <v>1</v>
      </c>
      <c r="F134" s="220"/>
      <c r="G134" s="184"/>
      <c r="H134" s="184"/>
      <c r="I134" s="184"/>
      <c r="J134" s="184"/>
      <c r="K134" s="185"/>
    </row>
    <row r="135" spans="2:19" x14ac:dyDescent="0.2">
      <c r="B135" s="29" t="s">
        <v>125</v>
      </c>
      <c r="C135" s="46">
        <v>1</v>
      </c>
      <c r="D135" s="46"/>
      <c r="E135" s="31">
        <f t="shared" si="8"/>
        <v>1</v>
      </c>
      <c r="F135" s="220"/>
      <c r="G135" s="184"/>
      <c r="H135" s="184"/>
      <c r="I135" s="184"/>
      <c r="J135" s="184"/>
      <c r="K135" s="185"/>
    </row>
    <row r="136" spans="2:19" x14ac:dyDescent="0.2">
      <c r="B136" s="38" t="s">
        <v>16</v>
      </c>
      <c r="C136" s="31">
        <f>SUM(C120:C135)</f>
        <v>299</v>
      </c>
      <c r="D136" s="31">
        <f>SUM(D121:D132)</f>
        <v>0</v>
      </c>
      <c r="E136" s="31">
        <f>SUM(E120:E135)</f>
        <v>299</v>
      </c>
      <c r="F136" s="221"/>
      <c r="G136" s="186"/>
      <c r="H136" s="186"/>
      <c r="I136" s="186"/>
      <c r="J136" s="186"/>
      <c r="K136" s="187"/>
    </row>
    <row r="137" spans="2:19" ht="21.75" customHeight="1" x14ac:dyDescent="0.2">
      <c r="B137" s="176" t="s">
        <v>126</v>
      </c>
      <c r="C137" s="176"/>
      <c r="D137" s="176"/>
      <c r="E137" s="176"/>
      <c r="F137" s="176"/>
      <c r="G137" s="176"/>
      <c r="H137" s="176"/>
      <c r="I137" s="176"/>
      <c r="J137" s="176"/>
      <c r="K137" s="176"/>
      <c r="L137" s="176"/>
      <c r="M137" s="176"/>
      <c r="N137" s="176"/>
      <c r="O137" s="176"/>
      <c r="P137" s="176"/>
      <c r="Q137" s="176"/>
      <c r="R137" s="176"/>
      <c r="S137" s="176"/>
    </row>
    <row r="138" spans="2:19" ht="30.75" customHeight="1" x14ac:dyDescent="0.2">
      <c r="B138" s="177"/>
      <c r="C138" s="177"/>
      <c r="D138" s="177"/>
      <c r="E138" s="177"/>
      <c r="F138" s="177"/>
      <c r="G138" s="177"/>
      <c r="H138" s="177"/>
      <c r="I138" s="177"/>
      <c r="J138" s="177"/>
      <c r="K138" s="177"/>
      <c r="L138" s="34"/>
      <c r="M138" s="34"/>
      <c r="N138" s="34"/>
      <c r="O138" s="34"/>
      <c r="P138" s="34"/>
      <c r="Q138" s="34"/>
      <c r="R138" s="34"/>
      <c r="S138" s="34"/>
    </row>
    <row r="139" spans="2:19" ht="34.5" customHeight="1" x14ac:dyDescent="0.2">
      <c r="B139" s="177"/>
      <c r="C139" s="177"/>
      <c r="D139" s="177"/>
      <c r="E139" s="177"/>
      <c r="F139" s="177"/>
      <c r="G139" s="177"/>
      <c r="H139" s="177"/>
      <c r="I139" s="177"/>
      <c r="J139" s="177"/>
      <c r="K139" s="177"/>
      <c r="L139" s="34"/>
      <c r="M139" s="34"/>
      <c r="N139" s="34"/>
      <c r="O139" s="34"/>
      <c r="P139" s="34"/>
      <c r="Q139" s="34"/>
      <c r="R139" s="34"/>
      <c r="S139" s="34"/>
    </row>
    <row r="140" spans="2:19" ht="27" customHeight="1" x14ac:dyDescent="0.2">
      <c r="B140" s="139" t="s">
        <v>127</v>
      </c>
      <c r="C140" s="140"/>
      <c r="D140" s="140"/>
      <c r="E140" s="140"/>
      <c r="F140" s="140"/>
      <c r="G140" s="140"/>
      <c r="H140" s="140"/>
      <c r="I140" s="140"/>
      <c r="J140" s="140"/>
      <c r="K140" s="141"/>
    </row>
    <row r="141" spans="2:19" x14ac:dyDescent="0.2">
      <c r="B141" s="25" t="s">
        <v>128</v>
      </c>
      <c r="C141" s="114" t="s">
        <v>129</v>
      </c>
      <c r="D141" s="114" t="s">
        <v>130</v>
      </c>
      <c r="E141" s="114" t="s">
        <v>131</v>
      </c>
      <c r="F141" s="114" t="s">
        <v>132</v>
      </c>
      <c r="G141" s="23" t="s">
        <v>133</v>
      </c>
      <c r="H141" s="40" t="s">
        <v>134</v>
      </c>
      <c r="I141" s="40" t="s">
        <v>135</v>
      </c>
      <c r="J141" s="40" t="s">
        <v>4</v>
      </c>
      <c r="K141" s="25" t="s">
        <v>47</v>
      </c>
    </row>
    <row r="142" spans="2:19" ht="26.25" customHeight="1" x14ac:dyDescent="0.2">
      <c r="B142" s="24" t="s">
        <v>136</v>
      </c>
      <c r="C142" s="46">
        <v>189</v>
      </c>
      <c r="D142" s="46">
        <v>199</v>
      </c>
      <c r="E142" s="46">
        <v>187</v>
      </c>
      <c r="F142" s="46">
        <v>212</v>
      </c>
      <c r="G142" s="46">
        <v>298</v>
      </c>
      <c r="H142" s="46">
        <v>331</v>
      </c>
      <c r="I142" s="46">
        <v>276</v>
      </c>
      <c r="J142" s="46">
        <v>244</v>
      </c>
      <c r="K142" s="31">
        <f>SUM(C142:J142)</f>
        <v>1936</v>
      </c>
    </row>
    <row r="143" spans="2:19" ht="26.25" customHeight="1" x14ac:dyDescent="0.2">
      <c r="B143" s="24" t="s">
        <v>137</v>
      </c>
      <c r="C143" s="46" t="s">
        <v>138</v>
      </c>
      <c r="D143" s="46" t="s">
        <v>138</v>
      </c>
      <c r="E143" s="46" t="s">
        <v>138</v>
      </c>
      <c r="F143" s="46" t="s">
        <v>138</v>
      </c>
      <c r="G143" s="46">
        <v>1024</v>
      </c>
      <c r="H143" s="46">
        <v>1259</v>
      </c>
      <c r="I143" s="46">
        <v>1086</v>
      </c>
      <c r="J143" s="46">
        <v>1122</v>
      </c>
      <c r="K143" s="31">
        <f>SUM(C143:J143)</f>
        <v>4491</v>
      </c>
    </row>
    <row r="144" spans="2:19" x14ac:dyDescent="0.2">
      <c r="B144" s="197" t="s">
        <v>14</v>
      </c>
      <c r="C144" s="197"/>
      <c r="D144" s="197"/>
      <c r="E144" s="197"/>
      <c r="F144" s="197"/>
      <c r="G144" s="197"/>
      <c r="H144" s="197"/>
      <c r="I144" s="197"/>
      <c r="J144" s="197"/>
      <c r="K144" s="197"/>
    </row>
    <row r="145" spans="2:19" ht="12.75" hidden="1" customHeight="1" x14ac:dyDescent="0.2">
      <c r="B145" s="197"/>
      <c r="C145" s="197"/>
      <c r="D145" s="197"/>
      <c r="E145" s="197"/>
      <c r="F145" s="197"/>
      <c r="G145" s="197"/>
      <c r="H145" s="197"/>
      <c r="I145" s="197"/>
      <c r="J145" s="197"/>
      <c r="K145" s="197"/>
    </row>
    <row r="146" spans="2:19" ht="12.75" hidden="1" customHeight="1" x14ac:dyDescent="0.2">
      <c r="B146" s="197"/>
      <c r="C146" s="197"/>
      <c r="D146" s="197"/>
      <c r="E146" s="197"/>
      <c r="F146" s="197"/>
      <c r="G146" s="197"/>
      <c r="H146" s="197"/>
      <c r="I146" s="197"/>
      <c r="J146" s="197"/>
      <c r="K146" s="197"/>
    </row>
    <row r="147" spans="2:19" ht="12.75" hidden="1" customHeight="1" x14ac:dyDescent="0.2">
      <c r="B147" s="197"/>
      <c r="C147" s="197"/>
      <c r="D147" s="197"/>
      <c r="E147" s="197"/>
      <c r="F147" s="197"/>
      <c r="G147" s="197"/>
      <c r="H147" s="197"/>
      <c r="I147" s="197"/>
      <c r="J147" s="197"/>
      <c r="K147" s="197"/>
    </row>
    <row r="148" spans="2:19" ht="12.75" customHeight="1" x14ac:dyDescent="0.2">
      <c r="B148" s="197"/>
      <c r="C148" s="197"/>
      <c r="D148" s="197"/>
      <c r="E148" s="197"/>
      <c r="F148" s="197"/>
      <c r="G148" s="197"/>
      <c r="H148" s="197"/>
      <c r="I148" s="197"/>
      <c r="J148" s="197"/>
      <c r="K148" s="197"/>
    </row>
    <row r="149" spans="2:19" ht="12.75" customHeight="1" x14ac:dyDescent="0.2">
      <c r="B149" s="197"/>
      <c r="C149" s="197"/>
      <c r="D149" s="197"/>
      <c r="E149" s="197"/>
      <c r="F149" s="197"/>
      <c r="G149" s="197"/>
      <c r="H149" s="197"/>
      <c r="I149" s="197"/>
      <c r="J149" s="197"/>
      <c r="K149" s="197"/>
    </row>
    <row r="150" spans="2:19" ht="12.75" customHeight="1" x14ac:dyDescent="0.2">
      <c r="B150" s="197"/>
      <c r="C150" s="197"/>
      <c r="D150" s="197"/>
      <c r="E150" s="197"/>
      <c r="F150" s="197"/>
      <c r="G150" s="197"/>
      <c r="H150" s="197"/>
      <c r="I150" s="197"/>
      <c r="J150" s="197"/>
      <c r="K150" s="197"/>
    </row>
    <row r="151" spans="2:19" ht="12.75" customHeight="1" x14ac:dyDescent="0.2">
      <c r="B151" s="197"/>
      <c r="C151" s="197"/>
      <c r="D151" s="197"/>
      <c r="E151" s="197"/>
      <c r="F151" s="197"/>
      <c r="G151" s="197"/>
      <c r="H151" s="197"/>
      <c r="I151" s="197"/>
      <c r="J151" s="197"/>
      <c r="K151" s="197"/>
    </row>
    <row r="152" spans="2:19" ht="12.75" customHeight="1" x14ac:dyDescent="0.2">
      <c r="B152" s="197"/>
      <c r="C152" s="197"/>
      <c r="D152" s="197"/>
      <c r="E152" s="197"/>
      <c r="F152" s="197"/>
      <c r="G152" s="197"/>
      <c r="H152" s="197"/>
      <c r="I152" s="197"/>
      <c r="J152" s="197"/>
      <c r="K152" s="197"/>
    </row>
    <row r="153" spans="2:19" ht="12.75" customHeight="1" x14ac:dyDescent="0.2">
      <c r="B153" s="197"/>
      <c r="C153" s="197"/>
      <c r="D153" s="197"/>
      <c r="E153" s="197"/>
      <c r="F153" s="197"/>
      <c r="G153" s="197"/>
      <c r="H153" s="197"/>
      <c r="I153" s="197"/>
      <c r="J153" s="197"/>
      <c r="K153" s="197"/>
    </row>
    <row r="154" spans="2:19" ht="12.75" customHeight="1" x14ac:dyDescent="0.2">
      <c r="B154" s="197"/>
      <c r="C154" s="197"/>
      <c r="D154" s="197"/>
      <c r="E154" s="197"/>
      <c r="F154" s="197"/>
      <c r="G154" s="197"/>
      <c r="H154" s="197"/>
      <c r="I154" s="197"/>
      <c r="J154" s="197"/>
      <c r="K154" s="197"/>
    </row>
    <row r="155" spans="2:19" ht="12.75" customHeight="1" x14ac:dyDescent="0.2">
      <c r="B155" s="197"/>
      <c r="C155" s="197"/>
      <c r="D155" s="197"/>
      <c r="E155" s="197"/>
      <c r="F155" s="197"/>
      <c r="G155" s="197"/>
      <c r="H155" s="197"/>
      <c r="I155" s="197"/>
      <c r="J155" s="197"/>
      <c r="K155" s="197"/>
    </row>
    <row r="156" spans="2:19" ht="12.75" customHeight="1" x14ac:dyDescent="0.2">
      <c r="B156" s="197"/>
      <c r="C156" s="197"/>
      <c r="D156" s="197"/>
      <c r="E156" s="197"/>
      <c r="F156" s="197"/>
      <c r="G156" s="197"/>
      <c r="H156" s="197"/>
      <c r="I156" s="197"/>
      <c r="J156" s="197"/>
      <c r="K156" s="197"/>
    </row>
    <row r="157" spans="2:19" ht="12.75" customHeight="1" x14ac:dyDescent="0.2">
      <c r="B157" s="197"/>
      <c r="C157" s="197"/>
      <c r="D157" s="197"/>
      <c r="E157" s="197"/>
      <c r="F157" s="197"/>
      <c r="G157" s="197"/>
      <c r="H157" s="197"/>
      <c r="I157" s="197"/>
      <c r="J157" s="197"/>
      <c r="K157" s="197"/>
    </row>
    <row r="158" spans="2:19" ht="12.75" customHeight="1" x14ac:dyDescent="0.2">
      <c r="B158" s="197"/>
      <c r="C158" s="197"/>
      <c r="D158" s="197"/>
      <c r="E158" s="197"/>
      <c r="F158" s="197"/>
      <c r="G158" s="197"/>
      <c r="H158" s="197"/>
      <c r="I158" s="197"/>
      <c r="J158" s="197"/>
      <c r="K158" s="197"/>
    </row>
    <row r="159" spans="2:19" ht="21.75" customHeight="1" x14ac:dyDescent="0.2">
      <c r="B159" s="176" t="s">
        <v>139</v>
      </c>
      <c r="C159" s="176"/>
      <c r="D159" s="176"/>
      <c r="E159" s="176"/>
      <c r="F159" s="176"/>
      <c r="G159" s="176"/>
      <c r="H159" s="176"/>
      <c r="I159" s="176"/>
      <c r="J159" s="176"/>
      <c r="K159" s="176"/>
      <c r="L159" s="176"/>
      <c r="M159" s="176"/>
      <c r="N159" s="176"/>
      <c r="O159" s="176"/>
      <c r="P159" s="176"/>
      <c r="Q159" s="176"/>
      <c r="R159" s="176"/>
      <c r="S159" s="176"/>
    </row>
    <row r="160" spans="2:19" ht="30.75" customHeight="1" x14ac:dyDescent="0.2">
      <c r="B160" s="177"/>
      <c r="C160" s="177"/>
      <c r="D160" s="177"/>
      <c r="E160" s="177"/>
      <c r="F160" s="177"/>
      <c r="G160" s="177"/>
      <c r="H160" s="177"/>
      <c r="I160" s="177"/>
      <c r="J160" s="177"/>
      <c r="K160" s="177"/>
      <c r="L160" s="34"/>
      <c r="M160" s="34"/>
      <c r="N160" s="34"/>
      <c r="O160" s="34"/>
      <c r="P160" s="34"/>
      <c r="Q160" s="34"/>
      <c r="R160" s="34"/>
      <c r="S160" s="34"/>
    </row>
    <row r="161" spans="2:19" ht="34.5" customHeight="1" x14ac:dyDescent="0.2">
      <c r="B161" s="177"/>
      <c r="C161" s="177"/>
      <c r="D161" s="177"/>
      <c r="E161" s="177"/>
      <c r="F161" s="177"/>
      <c r="G161" s="177"/>
      <c r="H161" s="177"/>
      <c r="I161" s="177"/>
      <c r="J161" s="177"/>
      <c r="K161" s="177"/>
      <c r="L161" s="34"/>
      <c r="M161" s="34"/>
      <c r="N161" s="34"/>
      <c r="O161" s="34"/>
      <c r="P161" s="34"/>
      <c r="Q161" s="34"/>
      <c r="R161" s="34"/>
      <c r="S161" s="34"/>
    </row>
    <row r="162" spans="2:19" ht="22.5" customHeight="1" x14ac:dyDescent="0.2">
      <c r="B162" s="216" t="s">
        <v>140</v>
      </c>
      <c r="C162" s="216"/>
      <c r="D162" s="216"/>
      <c r="E162" s="216"/>
      <c r="F162" s="216"/>
      <c r="G162" s="216"/>
      <c r="H162" s="216"/>
      <c r="I162" s="216"/>
      <c r="J162" s="216"/>
      <c r="K162" s="216"/>
      <c r="L162" s="34"/>
      <c r="M162" s="34"/>
      <c r="N162" s="34"/>
      <c r="O162" s="34"/>
      <c r="P162" s="34"/>
      <c r="Q162" s="34"/>
      <c r="R162" s="34"/>
      <c r="S162" s="34"/>
    </row>
    <row r="163" spans="2:19" ht="34.5" customHeight="1" x14ac:dyDescent="0.2">
      <c r="B163" s="217"/>
      <c r="C163" s="217"/>
      <c r="D163" s="217"/>
      <c r="E163" s="217"/>
      <c r="F163" s="217"/>
      <c r="G163" s="217"/>
      <c r="H163" s="217"/>
      <c r="I163" s="217"/>
      <c r="J163" s="217"/>
      <c r="K163" s="217"/>
      <c r="L163" s="34"/>
      <c r="M163" s="34"/>
      <c r="N163" s="34"/>
      <c r="O163" s="34"/>
      <c r="P163" s="34"/>
      <c r="Q163" s="34"/>
      <c r="R163" s="34"/>
      <c r="S163" s="34"/>
    </row>
    <row r="164" spans="2:19" ht="43.5" customHeight="1" x14ac:dyDescent="0.2">
      <c r="B164" s="217"/>
      <c r="C164" s="217"/>
      <c r="D164" s="217"/>
      <c r="E164" s="217"/>
      <c r="F164" s="217"/>
      <c r="G164" s="217"/>
      <c r="H164" s="217"/>
      <c r="I164" s="217"/>
      <c r="J164" s="217"/>
      <c r="K164" s="217"/>
      <c r="L164" s="34"/>
      <c r="M164" s="34"/>
      <c r="N164" s="34"/>
      <c r="O164" s="34"/>
      <c r="P164" s="34"/>
      <c r="Q164" s="34"/>
      <c r="R164" s="34"/>
      <c r="S164" s="34"/>
    </row>
    <row r="165" spans="2:19" ht="12.75" customHeight="1" x14ac:dyDescent="0.2"/>
    <row r="166" spans="2:19" ht="12.75" customHeight="1" x14ac:dyDescent="0.2"/>
    <row r="167" spans="2:19" ht="12.75" customHeight="1" x14ac:dyDescent="0.2"/>
    <row r="168" spans="2:19" ht="12.75" customHeight="1" x14ac:dyDescent="0.2"/>
    <row r="169" spans="2:19" ht="12.75" customHeight="1" x14ac:dyDescent="0.2"/>
    <row r="170" spans="2:19" ht="12.75" customHeight="1" x14ac:dyDescent="0.2"/>
    <row r="171" spans="2:19" ht="12.75" customHeight="1" x14ac:dyDescent="0.2"/>
    <row r="172" spans="2:19" ht="12.75" customHeight="1" x14ac:dyDescent="0.2"/>
    <row r="173" spans="2:19" ht="12.75" customHeight="1" x14ac:dyDescent="0.2"/>
    <row r="174" spans="2:19" ht="12.75" customHeight="1" x14ac:dyDescent="0.2"/>
    <row r="175" spans="2:19" ht="12.75" customHeight="1" x14ac:dyDescent="0.2"/>
    <row r="176" spans="2:19"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sheetData>
  <mergeCells count="120">
    <mergeCell ref="B162:K162"/>
    <mergeCell ref="B163:K164"/>
    <mergeCell ref="B137:S137"/>
    <mergeCell ref="B138:K139"/>
    <mergeCell ref="B140:K140"/>
    <mergeCell ref="B144:K158"/>
    <mergeCell ref="B159:S159"/>
    <mergeCell ref="B160:K161"/>
    <mergeCell ref="B113:S113"/>
    <mergeCell ref="B114:K115"/>
    <mergeCell ref="B116:K116"/>
    <mergeCell ref="B117:K117"/>
    <mergeCell ref="B118:B119"/>
    <mergeCell ref="C118:D118"/>
    <mergeCell ref="E118:E119"/>
    <mergeCell ref="F118:K136"/>
    <mergeCell ref="B100:D100"/>
    <mergeCell ref="E100:G100"/>
    <mergeCell ref="H100:L100"/>
    <mergeCell ref="B101:K101"/>
    <mergeCell ref="B102:K102"/>
    <mergeCell ref="B103:B104"/>
    <mergeCell ref="C103:E103"/>
    <mergeCell ref="F103:H103"/>
    <mergeCell ref="I103:K112"/>
    <mergeCell ref="B98:D98"/>
    <mergeCell ref="G98:H98"/>
    <mergeCell ref="I98:J98"/>
    <mergeCell ref="B99:D99"/>
    <mergeCell ref="E99:G99"/>
    <mergeCell ref="H99:L99"/>
    <mergeCell ref="C96:D96"/>
    <mergeCell ref="G96:H96"/>
    <mergeCell ref="I96:J96"/>
    <mergeCell ref="B97:D97"/>
    <mergeCell ref="G97:H97"/>
    <mergeCell ref="I97:J97"/>
    <mergeCell ref="B93:B96"/>
    <mergeCell ref="C93:D93"/>
    <mergeCell ref="G93:H93"/>
    <mergeCell ref="I93:J93"/>
    <mergeCell ref="C94:D94"/>
    <mergeCell ref="G94:H94"/>
    <mergeCell ref="I94:J94"/>
    <mergeCell ref="C95:D95"/>
    <mergeCell ref="G95:H95"/>
    <mergeCell ref="I95:J95"/>
    <mergeCell ref="B90:K90"/>
    <mergeCell ref="B91:D92"/>
    <mergeCell ref="E91:K91"/>
    <mergeCell ref="G92:H92"/>
    <mergeCell ref="I92:J92"/>
    <mergeCell ref="B66:S66"/>
    <mergeCell ref="B67:K68"/>
    <mergeCell ref="B69:K69"/>
    <mergeCell ref="B70:K70"/>
    <mergeCell ref="B71:B74"/>
    <mergeCell ref="B86:S86"/>
    <mergeCell ref="B52:K53"/>
    <mergeCell ref="B54:K54"/>
    <mergeCell ref="B55:K55"/>
    <mergeCell ref="B56:B57"/>
    <mergeCell ref="C56:D56"/>
    <mergeCell ref="E56:F56"/>
    <mergeCell ref="G56:K65"/>
    <mergeCell ref="B87:K88"/>
    <mergeCell ref="B89:K89"/>
    <mergeCell ref="B44:K44"/>
    <mergeCell ref="B45:C45"/>
    <mergeCell ref="G45:K50"/>
    <mergeCell ref="B46:C46"/>
    <mergeCell ref="B47:C47"/>
    <mergeCell ref="B48:C48"/>
    <mergeCell ref="B49:C49"/>
    <mergeCell ref="B50:C50"/>
    <mergeCell ref="B51:S51"/>
    <mergeCell ref="B32:K32"/>
    <mergeCell ref="B33:C33"/>
    <mergeCell ref="G33:K43"/>
    <mergeCell ref="B34:C34"/>
    <mergeCell ref="B35:C35"/>
    <mergeCell ref="B36:C36"/>
    <mergeCell ref="B37:C37"/>
    <mergeCell ref="B38:C38"/>
    <mergeCell ref="B39:C39"/>
    <mergeCell ref="B40:C40"/>
    <mergeCell ref="B41:C41"/>
    <mergeCell ref="B42:C42"/>
    <mergeCell ref="B43:C43"/>
    <mergeCell ref="B24:C24"/>
    <mergeCell ref="B25:C25"/>
    <mergeCell ref="B26:K26"/>
    <mergeCell ref="B27:C27"/>
    <mergeCell ref="G27:K31"/>
    <mergeCell ref="B28:C28"/>
    <mergeCell ref="B29:C29"/>
    <mergeCell ref="B31:C31"/>
    <mergeCell ref="B14:S14"/>
    <mergeCell ref="B15:K16"/>
    <mergeCell ref="B17:K17"/>
    <mergeCell ref="B18:K18"/>
    <mergeCell ref="B19:C19"/>
    <mergeCell ref="G19:K25"/>
    <mergeCell ref="B20:C20"/>
    <mergeCell ref="B21:C21"/>
    <mergeCell ref="B22:C22"/>
    <mergeCell ref="B23:C23"/>
    <mergeCell ref="B8:K8"/>
    <mergeCell ref="B9:K9"/>
    <mergeCell ref="C10:D10"/>
    <mergeCell ref="H10:K13"/>
    <mergeCell ref="C11:D11"/>
    <mergeCell ref="C12:D12"/>
    <mergeCell ref="C13:D13"/>
    <mergeCell ref="C3:C5"/>
    <mergeCell ref="H4:I4"/>
    <mergeCell ref="J5:K5"/>
    <mergeCell ref="C6:D6"/>
    <mergeCell ref="E6:G6"/>
    <mergeCell ref="H6:K6"/>
  </mergeCells>
  <pageMargins left="0.25" right="0.25"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322"/>
  <sheetViews>
    <sheetView showGridLines="0" tabSelected="1" topLeftCell="A213" zoomScale="115" zoomScaleNormal="115" workbookViewId="0">
      <selection activeCell="B84" sqref="B84:H84"/>
    </sheetView>
  </sheetViews>
  <sheetFormatPr baseColWidth="10" defaultColWidth="11.42578125" defaultRowHeight="12.75" customHeight="1" zeroHeight="1" x14ac:dyDescent="0.2"/>
  <cols>
    <col min="1" max="1" width="2.42578125" style="1" customWidth="1"/>
    <col min="2" max="2" width="20.5703125" style="1" customWidth="1"/>
    <col min="3" max="3" width="18.140625" style="1" customWidth="1"/>
    <col min="4" max="4" width="16.5703125" style="1" customWidth="1"/>
    <col min="5" max="5" width="15.140625" style="1" customWidth="1"/>
    <col min="6" max="6" width="12" style="1" customWidth="1"/>
    <col min="7" max="7" width="11.140625" style="1" customWidth="1"/>
    <col min="8" max="8" width="10.28515625" style="1" customWidth="1"/>
    <col min="9" max="9" width="13.42578125" style="1" customWidth="1"/>
    <col min="10" max="10" width="15.5703125" style="1" customWidth="1"/>
    <col min="11" max="11" width="18" style="1" customWidth="1"/>
    <col min="12" max="16383" width="0" style="1" hidden="1" customWidth="1"/>
    <col min="16384" max="16384" width="2.28515625" style="1" customWidth="1"/>
  </cols>
  <sheetData>
    <row r="1" spans="2:19" ht="6" customHeight="1" x14ac:dyDescent="0.2"/>
    <row r="2" spans="2:19" ht="9.75" customHeight="1" x14ac:dyDescent="0.2">
      <c r="B2" s="2"/>
      <c r="C2" s="3"/>
      <c r="D2" s="3"/>
      <c r="E2" s="4"/>
      <c r="F2" s="4"/>
      <c r="G2" s="4"/>
      <c r="H2" s="4"/>
      <c r="I2" s="4"/>
      <c r="J2" s="4"/>
      <c r="K2" s="5"/>
      <c r="L2" s="6"/>
    </row>
    <row r="3" spans="2:19" ht="21" customHeight="1" x14ac:dyDescent="0.2">
      <c r="B3" s="7"/>
      <c r="C3" s="160"/>
      <c r="D3" s="8" t="s">
        <v>0</v>
      </c>
      <c r="E3" s="8"/>
      <c r="F3" s="9"/>
      <c r="G3" s="10"/>
      <c r="H3" s="10"/>
      <c r="I3" s="10"/>
      <c r="J3" s="10"/>
      <c r="K3" s="11"/>
      <c r="L3" s="12"/>
    </row>
    <row r="4" spans="2:19" ht="27" customHeight="1" x14ac:dyDescent="0.2">
      <c r="B4" s="7"/>
      <c r="C4" s="160"/>
      <c r="D4" s="13" t="s">
        <v>1</v>
      </c>
      <c r="E4" s="13"/>
      <c r="F4" s="9"/>
      <c r="G4" s="10"/>
      <c r="H4" s="161"/>
      <c r="I4" s="161"/>
      <c r="J4" s="14"/>
      <c r="K4" s="11"/>
      <c r="L4" s="12"/>
    </row>
    <row r="5" spans="2:19" ht="26.25" customHeight="1" x14ac:dyDescent="0.2">
      <c r="B5" s="15"/>
      <c r="C5" s="160"/>
      <c r="D5" s="16" t="s">
        <v>2</v>
      </c>
      <c r="E5" s="16"/>
      <c r="F5" s="17"/>
      <c r="G5" s="10"/>
      <c r="J5" s="162"/>
      <c r="K5" s="163"/>
      <c r="L5" s="12"/>
    </row>
    <row r="6" spans="2:19" ht="21.75" customHeight="1" x14ac:dyDescent="0.2">
      <c r="B6" s="28" t="s">
        <v>3</v>
      </c>
      <c r="C6" s="253">
        <v>2020</v>
      </c>
      <c r="D6" s="253"/>
      <c r="E6" s="165" t="s">
        <v>5</v>
      </c>
      <c r="F6" s="165"/>
      <c r="G6" s="165"/>
      <c r="H6" s="253" t="s">
        <v>6</v>
      </c>
      <c r="I6" s="253"/>
      <c r="J6" s="253"/>
      <c r="K6" s="253"/>
      <c r="L6" s="18"/>
    </row>
    <row r="7" spans="2:19" ht="7.5" customHeight="1" x14ac:dyDescent="0.2">
      <c r="B7" s="15"/>
      <c r="C7" s="109"/>
      <c r="D7" s="16"/>
      <c r="E7" s="16"/>
      <c r="F7" s="17"/>
      <c r="G7" s="10"/>
      <c r="H7" s="27"/>
      <c r="I7" s="27"/>
      <c r="J7" s="110"/>
      <c r="K7" s="111"/>
      <c r="L7" s="18"/>
    </row>
    <row r="8" spans="2:19" ht="23.25" customHeight="1" x14ac:dyDescent="0.2">
      <c r="B8" s="139" t="s">
        <v>7</v>
      </c>
      <c r="C8" s="140"/>
      <c r="D8" s="140"/>
      <c r="E8" s="140"/>
      <c r="F8" s="140"/>
      <c r="G8" s="140"/>
      <c r="H8" s="140"/>
      <c r="I8" s="140"/>
      <c r="J8" s="140"/>
      <c r="K8" s="141"/>
      <c r="L8" s="18"/>
    </row>
    <row r="9" spans="2:19" ht="21.75" customHeight="1" x14ac:dyDescent="0.2">
      <c r="B9" s="142" t="s">
        <v>8</v>
      </c>
      <c r="C9" s="143"/>
      <c r="D9" s="143"/>
      <c r="E9" s="143"/>
      <c r="F9" s="143"/>
      <c r="G9" s="143"/>
      <c r="H9" s="143"/>
      <c r="I9" s="143"/>
      <c r="J9" s="143"/>
      <c r="K9" s="144"/>
      <c r="L9" s="18"/>
    </row>
    <row r="10" spans="2:19" ht="46.5" customHeight="1" x14ac:dyDescent="0.2">
      <c r="B10" s="33" t="s">
        <v>9</v>
      </c>
      <c r="C10" s="145" t="s">
        <v>10</v>
      </c>
      <c r="D10" s="146"/>
      <c r="E10" s="107" t="s">
        <v>11</v>
      </c>
      <c r="F10" s="30" t="s">
        <v>12</v>
      </c>
      <c r="G10" s="41" t="s">
        <v>13</v>
      </c>
      <c r="H10" s="147" t="s">
        <v>14</v>
      </c>
      <c r="I10" s="148"/>
      <c r="J10" s="148"/>
      <c r="K10" s="149"/>
      <c r="L10" s="19"/>
    </row>
    <row r="11" spans="2:19" ht="15.75" customHeight="1" x14ac:dyDescent="0.2">
      <c r="B11" s="70" t="s">
        <v>4</v>
      </c>
      <c r="C11" s="254">
        <v>285</v>
      </c>
      <c r="D11" s="255"/>
      <c r="E11" s="125">
        <v>232</v>
      </c>
      <c r="F11" s="70">
        <v>1122</v>
      </c>
      <c r="G11" s="72">
        <f>SUM(E11/C11)*1</f>
        <v>0.81403508771929822</v>
      </c>
      <c r="H11" s="150"/>
      <c r="I11" s="151"/>
      <c r="J11" s="151"/>
      <c r="K11" s="152"/>
    </row>
    <row r="12" spans="2:19" ht="30" customHeight="1" x14ac:dyDescent="0.2">
      <c r="B12" s="70" t="s">
        <v>15</v>
      </c>
      <c r="C12" s="256">
        <v>161</v>
      </c>
      <c r="D12" s="255"/>
      <c r="E12" s="70">
        <v>307</v>
      </c>
      <c r="F12" s="70">
        <v>1666</v>
      </c>
      <c r="G12" s="71">
        <v>0.92</v>
      </c>
      <c r="H12" s="150"/>
      <c r="I12" s="151"/>
      <c r="J12" s="151"/>
      <c r="K12" s="152"/>
    </row>
    <row r="13" spans="2:19" ht="20.25" customHeight="1" x14ac:dyDescent="0.2">
      <c r="B13" s="130" t="s">
        <v>16</v>
      </c>
      <c r="C13" s="257">
        <f>SUM(C11:D12)</f>
        <v>446</v>
      </c>
      <c r="D13" s="258"/>
      <c r="E13" s="130">
        <f>SUM(E11:E12)</f>
        <v>539</v>
      </c>
      <c r="F13" s="130">
        <f>SUM(F11:F12)</f>
        <v>2788</v>
      </c>
      <c r="G13" s="72">
        <f>AVERAGE(G11:G12)</f>
        <v>0.86701754385964913</v>
      </c>
      <c r="H13" s="153"/>
      <c r="I13" s="154"/>
      <c r="J13" s="154"/>
      <c r="K13" s="155"/>
    </row>
    <row r="14" spans="2:19" ht="21.75" customHeight="1" x14ac:dyDescent="0.2">
      <c r="B14" s="176" t="s">
        <v>17</v>
      </c>
      <c r="C14" s="176"/>
      <c r="D14" s="176"/>
      <c r="E14" s="176"/>
      <c r="F14" s="176"/>
      <c r="G14" s="176"/>
      <c r="H14" s="176"/>
      <c r="I14" s="176"/>
      <c r="J14" s="176"/>
      <c r="K14" s="176"/>
      <c r="L14" s="176"/>
      <c r="M14" s="176"/>
      <c r="N14" s="176"/>
      <c r="O14" s="176"/>
      <c r="P14" s="176"/>
      <c r="Q14" s="176"/>
      <c r="R14" s="176"/>
      <c r="S14" s="176"/>
    </row>
    <row r="15" spans="2:19" ht="114.75" customHeight="1" x14ac:dyDescent="0.2">
      <c r="B15" s="232" t="s">
        <v>141</v>
      </c>
      <c r="C15" s="232"/>
      <c r="D15" s="232"/>
      <c r="E15" s="232"/>
      <c r="F15" s="232"/>
      <c r="G15" s="232"/>
      <c r="H15" s="232"/>
      <c r="I15" s="232"/>
      <c r="J15" s="232"/>
      <c r="K15" s="232"/>
      <c r="L15" s="34"/>
      <c r="M15" s="34"/>
      <c r="N15" s="34"/>
      <c r="O15" s="34"/>
      <c r="P15" s="34"/>
      <c r="Q15" s="34"/>
      <c r="R15" s="34"/>
      <c r="S15" s="34"/>
    </row>
    <row r="16" spans="2:19" ht="143.25" customHeight="1" x14ac:dyDescent="0.2">
      <c r="B16" s="232"/>
      <c r="C16" s="232"/>
      <c r="D16" s="232"/>
      <c r="E16" s="232"/>
      <c r="F16" s="232"/>
      <c r="G16" s="232"/>
      <c r="H16" s="232"/>
      <c r="I16" s="232"/>
      <c r="J16" s="232"/>
      <c r="K16" s="232"/>
      <c r="L16" s="34"/>
      <c r="M16" s="34"/>
      <c r="N16" s="34"/>
      <c r="O16" s="34"/>
      <c r="P16" s="34"/>
      <c r="Q16" s="34"/>
      <c r="R16" s="34"/>
      <c r="S16" s="34"/>
    </row>
    <row r="17" spans="2:11" ht="20.25" customHeight="1" x14ac:dyDescent="0.2">
      <c r="B17" s="139" t="s">
        <v>18</v>
      </c>
      <c r="C17" s="140"/>
      <c r="D17" s="140"/>
      <c r="E17" s="140"/>
      <c r="F17" s="140"/>
      <c r="G17" s="140"/>
      <c r="H17" s="140"/>
      <c r="I17" s="140"/>
      <c r="J17" s="140"/>
      <c r="K17" s="141"/>
    </row>
    <row r="18" spans="2:11" ht="21.75" customHeight="1" x14ac:dyDescent="0.2">
      <c r="B18" s="170" t="s">
        <v>19</v>
      </c>
      <c r="C18" s="171"/>
      <c r="D18" s="171"/>
      <c r="E18" s="171"/>
      <c r="F18" s="171"/>
      <c r="G18" s="171"/>
      <c r="H18" s="171"/>
      <c r="I18" s="172"/>
      <c r="J18" s="172"/>
      <c r="K18" s="173"/>
    </row>
    <row r="19" spans="2:11" ht="33.75" customHeight="1" x14ac:dyDescent="0.2">
      <c r="B19" s="174" t="s">
        <v>20</v>
      </c>
      <c r="C19" s="174"/>
      <c r="D19" s="20" t="s">
        <v>4</v>
      </c>
      <c r="E19" s="21" t="s">
        <v>15</v>
      </c>
      <c r="F19" s="22" t="s">
        <v>21</v>
      </c>
      <c r="G19" s="147" t="s">
        <v>14</v>
      </c>
      <c r="H19" s="148"/>
      <c r="I19" s="148"/>
      <c r="J19" s="148"/>
      <c r="K19" s="149"/>
    </row>
    <row r="20" spans="2:11" x14ac:dyDescent="0.2">
      <c r="B20" s="234" t="s">
        <v>22</v>
      </c>
      <c r="C20" s="234"/>
      <c r="D20" s="70">
        <v>196</v>
      </c>
      <c r="E20" s="70">
        <v>278</v>
      </c>
      <c r="F20" s="130">
        <f>SUM(D20:E20)</f>
        <v>474</v>
      </c>
      <c r="G20" s="150"/>
      <c r="H20" s="151"/>
      <c r="I20" s="151"/>
      <c r="J20" s="151"/>
      <c r="K20" s="152"/>
    </row>
    <row r="21" spans="2:11" x14ac:dyDescent="0.2">
      <c r="B21" s="234" t="s">
        <v>23</v>
      </c>
      <c r="C21" s="234"/>
      <c r="D21" s="70">
        <v>22</v>
      </c>
      <c r="E21" s="70">
        <v>11</v>
      </c>
      <c r="F21" s="130">
        <f t="shared" ref="F21:F23" si="0">SUM(D21:E21)</f>
        <v>33</v>
      </c>
      <c r="G21" s="150"/>
      <c r="H21" s="151"/>
      <c r="I21" s="151"/>
      <c r="J21" s="151"/>
      <c r="K21" s="152"/>
    </row>
    <row r="22" spans="2:11" ht="15" customHeight="1" x14ac:dyDescent="0.2">
      <c r="B22" s="234" t="s">
        <v>25</v>
      </c>
      <c r="C22" s="234"/>
      <c r="D22" s="70">
        <v>11</v>
      </c>
      <c r="E22" s="70">
        <v>13</v>
      </c>
      <c r="F22" s="130">
        <f t="shared" si="0"/>
        <v>24</v>
      </c>
      <c r="G22" s="150"/>
      <c r="H22" s="151"/>
      <c r="I22" s="151"/>
      <c r="J22" s="151"/>
      <c r="K22" s="152"/>
    </row>
    <row r="23" spans="2:11" ht="15" customHeight="1" x14ac:dyDescent="0.2">
      <c r="B23" s="251" t="s">
        <v>26</v>
      </c>
      <c r="C23" s="252"/>
      <c r="D23" s="70">
        <v>3</v>
      </c>
      <c r="E23" s="70">
        <v>5</v>
      </c>
      <c r="F23" s="130">
        <f t="shared" si="0"/>
        <v>8</v>
      </c>
      <c r="G23" s="150"/>
      <c r="H23" s="151"/>
      <c r="I23" s="151"/>
      <c r="J23" s="151"/>
      <c r="K23" s="152"/>
    </row>
    <row r="24" spans="2:11" ht="14.25" customHeight="1" x14ac:dyDescent="0.2">
      <c r="B24" s="168" t="s">
        <v>16</v>
      </c>
      <c r="C24" s="169"/>
      <c r="D24" s="31">
        <f>SUM(D20:D23)</f>
        <v>232</v>
      </c>
      <c r="E24" s="31">
        <f>SUM(E20:E23)</f>
        <v>307</v>
      </c>
      <c r="F24" s="31">
        <f>SUM(F20:F23)</f>
        <v>539</v>
      </c>
      <c r="G24" s="153"/>
      <c r="H24" s="154"/>
      <c r="I24" s="154"/>
      <c r="J24" s="154"/>
      <c r="K24" s="155"/>
    </row>
    <row r="25" spans="2:11" ht="22.5" customHeight="1" x14ac:dyDescent="0.2">
      <c r="B25" s="170" t="s">
        <v>27</v>
      </c>
      <c r="C25" s="171"/>
      <c r="D25" s="171"/>
      <c r="E25" s="171"/>
      <c r="F25" s="171"/>
      <c r="G25" s="171"/>
      <c r="H25" s="171"/>
      <c r="I25" s="172"/>
      <c r="J25" s="172"/>
      <c r="K25" s="173"/>
    </row>
    <row r="26" spans="2:11" ht="33.75" customHeight="1" x14ac:dyDescent="0.2">
      <c r="B26" s="174" t="s">
        <v>28</v>
      </c>
      <c r="C26" s="174"/>
      <c r="D26" s="20" t="s">
        <v>4</v>
      </c>
      <c r="E26" s="21" t="s">
        <v>15</v>
      </c>
      <c r="F26" s="22" t="s">
        <v>21</v>
      </c>
      <c r="G26" s="147" t="s">
        <v>29</v>
      </c>
      <c r="H26" s="148"/>
      <c r="I26" s="148"/>
      <c r="J26" s="148"/>
      <c r="K26" s="149"/>
    </row>
    <row r="27" spans="2:11" x14ac:dyDescent="0.2">
      <c r="B27" s="234" t="s">
        <v>30</v>
      </c>
      <c r="C27" s="234"/>
      <c r="D27" s="70">
        <v>227</v>
      </c>
      <c r="E27" s="70">
        <v>298</v>
      </c>
      <c r="F27" s="82">
        <f>SUM(D27:E27)</f>
        <v>525</v>
      </c>
      <c r="G27" s="150"/>
      <c r="H27" s="151"/>
      <c r="I27" s="151"/>
      <c r="J27" s="151"/>
      <c r="K27" s="152"/>
    </row>
    <row r="28" spans="2:11" x14ac:dyDescent="0.2">
      <c r="B28" s="234" t="s">
        <v>31</v>
      </c>
      <c r="C28" s="234"/>
      <c r="D28" s="70">
        <v>5</v>
      </c>
      <c r="E28" s="70">
        <v>9</v>
      </c>
      <c r="F28" s="82">
        <f t="shared" ref="F28" si="1">SUM(D28:E28)</f>
        <v>14</v>
      </c>
      <c r="G28" s="150"/>
      <c r="H28" s="151"/>
      <c r="I28" s="151"/>
      <c r="J28" s="151"/>
      <c r="K28" s="152"/>
    </row>
    <row r="29" spans="2:11" x14ac:dyDescent="0.2">
      <c r="B29" s="123" t="s">
        <v>32</v>
      </c>
      <c r="C29" s="124"/>
      <c r="D29" s="70">
        <v>0</v>
      </c>
      <c r="E29" s="70">
        <v>0</v>
      </c>
      <c r="F29" s="82">
        <f>SUM(D29:E29)</f>
        <v>0</v>
      </c>
      <c r="G29" s="150"/>
      <c r="H29" s="151"/>
      <c r="I29" s="151"/>
      <c r="J29" s="151"/>
      <c r="K29" s="152"/>
    </row>
    <row r="30" spans="2:11" ht="14.25" customHeight="1" x14ac:dyDescent="0.2">
      <c r="B30" s="168" t="s">
        <v>16</v>
      </c>
      <c r="C30" s="169"/>
      <c r="D30" s="26">
        <f>SUM(D27:D29)</f>
        <v>232</v>
      </c>
      <c r="E30" s="26">
        <f>SUM(E27:E29)</f>
        <v>307</v>
      </c>
      <c r="F30" s="26">
        <f>SUM(F27:F29)</f>
        <v>539</v>
      </c>
      <c r="G30" s="153"/>
      <c r="H30" s="154"/>
      <c r="I30" s="154"/>
      <c r="J30" s="154"/>
      <c r="K30" s="155"/>
    </row>
    <row r="31" spans="2:11" ht="22.5" customHeight="1" x14ac:dyDescent="0.2">
      <c r="B31" s="170" t="s">
        <v>142</v>
      </c>
      <c r="C31" s="171"/>
      <c r="D31" s="171"/>
      <c r="E31" s="171"/>
      <c r="F31" s="171"/>
      <c r="G31" s="171"/>
      <c r="H31" s="171"/>
      <c r="I31" s="172"/>
      <c r="J31" s="172"/>
      <c r="K31" s="173"/>
    </row>
    <row r="32" spans="2:11" ht="33.75" customHeight="1" x14ac:dyDescent="0.2">
      <c r="B32" s="235" t="s">
        <v>34</v>
      </c>
      <c r="C32" s="235"/>
      <c r="D32" s="84" t="s">
        <v>4</v>
      </c>
      <c r="E32" s="21" t="s">
        <v>15</v>
      </c>
      <c r="F32" s="22" t="s">
        <v>21</v>
      </c>
      <c r="G32" s="147" t="s">
        <v>35</v>
      </c>
      <c r="H32" s="148"/>
      <c r="I32" s="148"/>
      <c r="J32" s="148"/>
      <c r="K32" s="149"/>
    </row>
    <row r="33" spans="2:11" ht="15" customHeight="1" x14ac:dyDescent="0.2">
      <c r="B33" s="234" t="s">
        <v>36</v>
      </c>
      <c r="C33" s="234"/>
      <c r="D33" s="70">
        <v>76</v>
      </c>
      <c r="E33" s="70">
        <v>100</v>
      </c>
      <c r="F33" s="31">
        <f>SUM(D33:E33)</f>
        <v>176</v>
      </c>
      <c r="G33" s="150"/>
      <c r="H33" s="151"/>
      <c r="I33" s="151"/>
      <c r="J33" s="151"/>
      <c r="K33" s="152"/>
    </row>
    <row r="34" spans="2:11" ht="15" customHeight="1" x14ac:dyDescent="0.2">
      <c r="B34" s="234" t="s">
        <v>37</v>
      </c>
      <c r="C34" s="234"/>
      <c r="D34" s="70">
        <v>34</v>
      </c>
      <c r="E34" s="70">
        <v>49</v>
      </c>
      <c r="F34" s="31">
        <f t="shared" ref="F34:F41" si="2">SUM(D34:E34)</f>
        <v>83</v>
      </c>
      <c r="G34" s="150"/>
      <c r="H34" s="151"/>
      <c r="I34" s="151"/>
      <c r="J34" s="151"/>
      <c r="K34" s="152"/>
    </row>
    <row r="35" spans="2:11" ht="15" customHeight="1" x14ac:dyDescent="0.2">
      <c r="B35" s="234" t="s">
        <v>38</v>
      </c>
      <c r="C35" s="234"/>
      <c r="D35" s="70">
        <v>30</v>
      </c>
      <c r="E35" s="70">
        <v>35</v>
      </c>
      <c r="F35" s="31">
        <f t="shared" ref="F35:F36" si="3">SUM(D35:E35)</f>
        <v>65</v>
      </c>
      <c r="G35" s="150"/>
      <c r="H35" s="151"/>
      <c r="I35" s="151"/>
      <c r="J35" s="151"/>
      <c r="K35" s="152"/>
    </row>
    <row r="36" spans="2:11" ht="15" customHeight="1" x14ac:dyDescent="0.2">
      <c r="B36" s="234" t="s">
        <v>39</v>
      </c>
      <c r="C36" s="234"/>
      <c r="D36" s="70">
        <v>24</v>
      </c>
      <c r="E36" s="70">
        <v>35</v>
      </c>
      <c r="F36" s="31">
        <f t="shared" si="3"/>
        <v>59</v>
      </c>
      <c r="G36" s="150"/>
      <c r="H36" s="151"/>
      <c r="I36" s="151"/>
      <c r="J36" s="151"/>
      <c r="K36" s="152"/>
    </row>
    <row r="37" spans="2:11" ht="15" customHeight="1" x14ac:dyDescent="0.2">
      <c r="B37" s="234" t="s">
        <v>40</v>
      </c>
      <c r="C37" s="234"/>
      <c r="D37" s="70">
        <v>23</v>
      </c>
      <c r="E37" s="83">
        <v>28</v>
      </c>
      <c r="F37" s="31">
        <f t="shared" si="2"/>
        <v>51</v>
      </c>
      <c r="G37" s="150"/>
      <c r="H37" s="151"/>
      <c r="I37" s="151"/>
      <c r="J37" s="151"/>
      <c r="K37" s="152"/>
    </row>
    <row r="38" spans="2:11" ht="15" customHeight="1" x14ac:dyDescent="0.2">
      <c r="B38" s="234" t="s">
        <v>41</v>
      </c>
      <c r="C38" s="234"/>
      <c r="D38" s="70">
        <v>17</v>
      </c>
      <c r="E38" s="70">
        <v>20</v>
      </c>
      <c r="F38" s="31">
        <f>SUM(D38:E38)</f>
        <v>37</v>
      </c>
      <c r="G38" s="150"/>
      <c r="H38" s="151"/>
      <c r="I38" s="151"/>
      <c r="J38" s="151"/>
      <c r="K38" s="152"/>
    </row>
    <row r="39" spans="2:11" ht="15" customHeight="1" x14ac:dyDescent="0.2">
      <c r="B39" s="234" t="s">
        <v>42</v>
      </c>
      <c r="C39" s="234"/>
      <c r="D39" s="70">
        <v>12</v>
      </c>
      <c r="E39" s="70">
        <v>21</v>
      </c>
      <c r="F39" s="31">
        <f t="shared" si="2"/>
        <v>33</v>
      </c>
      <c r="G39" s="150"/>
      <c r="H39" s="151"/>
      <c r="I39" s="151"/>
      <c r="J39" s="151"/>
      <c r="K39" s="152"/>
    </row>
    <row r="40" spans="2:11" ht="15" customHeight="1" x14ac:dyDescent="0.2">
      <c r="B40" s="234" t="s">
        <v>43</v>
      </c>
      <c r="C40" s="234"/>
      <c r="D40" s="70">
        <v>10</v>
      </c>
      <c r="E40" s="70">
        <v>7</v>
      </c>
      <c r="F40" s="31">
        <f t="shared" si="2"/>
        <v>17</v>
      </c>
      <c r="G40" s="150"/>
      <c r="H40" s="151"/>
      <c r="I40" s="151"/>
      <c r="J40" s="151"/>
      <c r="K40" s="152"/>
    </row>
    <row r="41" spans="2:11" ht="15" customHeight="1" x14ac:dyDescent="0.2">
      <c r="B41" s="277" t="s">
        <v>44</v>
      </c>
      <c r="C41" s="278"/>
      <c r="D41" s="66">
        <v>1</v>
      </c>
      <c r="E41" s="66">
        <v>3</v>
      </c>
      <c r="F41" s="67">
        <f t="shared" si="2"/>
        <v>4</v>
      </c>
      <c r="G41" s="150"/>
      <c r="H41" s="151"/>
      <c r="I41" s="151"/>
      <c r="J41" s="151"/>
      <c r="K41" s="152"/>
    </row>
    <row r="42" spans="2:11" ht="15" customHeight="1" x14ac:dyDescent="0.2">
      <c r="B42" s="168" t="s">
        <v>16</v>
      </c>
      <c r="C42" s="169"/>
      <c r="D42" s="31">
        <f>SUM(D33:D41)</f>
        <v>227</v>
      </c>
      <c r="E42" s="130">
        <f>SUM(E33:E41)</f>
        <v>298</v>
      </c>
      <c r="F42" s="31">
        <f>SUM(F33:F41)</f>
        <v>525</v>
      </c>
      <c r="G42" s="153"/>
      <c r="H42" s="154"/>
      <c r="I42" s="154"/>
      <c r="J42" s="154"/>
      <c r="K42" s="155"/>
    </row>
    <row r="43" spans="2:11" ht="22.5" customHeight="1" x14ac:dyDescent="0.2">
      <c r="B43" s="170" t="s">
        <v>45</v>
      </c>
      <c r="C43" s="171"/>
      <c r="D43" s="171"/>
      <c r="E43" s="171"/>
      <c r="F43" s="171"/>
      <c r="G43" s="171"/>
      <c r="H43" s="171"/>
      <c r="I43" s="172"/>
      <c r="J43" s="172"/>
      <c r="K43" s="173"/>
    </row>
    <row r="44" spans="2:11" ht="33.75" customHeight="1" x14ac:dyDescent="0.2">
      <c r="B44" s="235" t="s">
        <v>34</v>
      </c>
      <c r="C44" s="235"/>
      <c r="D44" s="84" t="s">
        <v>4</v>
      </c>
      <c r="E44" s="21" t="s">
        <v>15</v>
      </c>
      <c r="F44" s="22" t="s">
        <v>21</v>
      </c>
      <c r="G44" s="147" t="s">
        <v>14</v>
      </c>
      <c r="H44" s="148"/>
      <c r="I44" s="148"/>
      <c r="J44" s="148"/>
      <c r="K44" s="149"/>
    </row>
    <row r="45" spans="2:11" ht="15" customHeight="1" x14ac:dyDescent="0.2">
      <c r="B45" s="234" t="s">
        <v>40</v>
      </c>
      <c r="C45" s="234"/>
      <c r="D45" s="70">
        <v>2</v>
      </c>
      <c r="E45" s="70">
        <v>0</v>
      </c>
      <c r="F45" s="31">
        <f>SUM(D45:E45)</f>
        <v>2</v>
      </c>
      <c r="G45" s="150"/>
      <c r="H45" s="151"/>
      <c r="I45" s="151"/>
      <c r="J45" s="151"/>
      <c r="K45" s="152"/>
    </row>
    <row r="46" spans="2:11" ht="15" customHeight="1" x14ac:dyDescent="0.2">
      <c r="B46" s="234" t="s">
        <v>39</v>
      </c>
      <c r="C46" s="234"/>
      <c r="D46" s="70">
        <v>2</v>
      </c>
      <c r="E46" s="70">
        <v>2</v>
      </c>
      <c r="F46" s="31">
        <f t="shared" ref="F46" si="4">SUM(D46:E46)</f>
        <v>4</v>
      </c>
      <c r="G46" s="150"/>
      <c r="H46" s="151"/>
      <c r="I46" s="151"/>
      <c r="J46" s="151"/>
      <c r="K46" s="152"/>
    </row>
    <row r="47" spans="2:11" ht="15" customHeight="1" x14ac:dyDescent="0.2">
      <c r="B47" s="234" t="s">
        <v>46</v>
      </c>
      <c r="C47" s="234"/>
      <c r="D47" s="70">
        <v>1</v>
      </c>
      <c r="E47" s="70">
        <v>2</v>
      </c>
      <c r="F47" s="31">
        <f>SUM(D47:E47)</f>
        <v>3</v>
      </c>
      <c r="G47" s="150"/>
      <c r="H47" s="151"/>
      <c r="I47" s="151"/>
      <c r="J47" s="151"/>
      <c r="K47" s="152"/>
    </row>
    <row r="48" spans="2:11" ht="15" customHeight="1" x14ac:dyDescent="0.2">
      <c r="B48" s="251" t="s">
        <v>37</v>
      </c>
      <c r="C48" s="252"/>
      <c r="D48" s="70">
        <v>0</v>
      </c>
      <c r="E48" s="70">
        <v>2</v>
      </c>
      <c r="F48" s="31">
        <v>2</v>
      </c>
      <c r="G48" s="150"/>
      <c r="H48" s="151"/>
      <c r="I48" s="151"/>
      <c r="J48" s="151"/>
      <c r="K48" s="152"/>
    </row>
    <row r="49" spans="2:19" ht="15" customHeight="1" x14ac:dyDescent="0.2">
      <c r="B49" s="123" t="s">
        <v>43</v>
      </c>
      <c r="C49" s="124"/>
      <c r="D49" s="70">
        <v>0</v>
      </c>
      <c r="E49" s="70">
        <v>2</v>
      </c>
      <c r="F49" s="31">
        <v>2</v>
      </c>
      <c r="G49" s="150"/>
      <c r="H49" s="151"/>
      <c r="I49" s="151"/>
      <c r="J49" s="151"/>
      <c r="K49" s="152"/>
    </row>
    <row r="50" spans="2:19" ht="15" customHeight="1" x14ac:dyDescent="0.2">
      <c r="B50" s="251" t="s">
        <v>38</v>
      </c>
      <c r="C50" s="252"/>
      <c r="D50" s="70">
        <v>0</v>
      </c>
      <c r="E50" s="70">
        <v>1</v>
      </c>
      <c r="F50" s="31"/>
      <c r="G50" s="150"/>
      <c r="H50" s="151"/>
      <c r="I50" s="151"/>
      <c r="J50" s="151"/>
      <c r="K50" s="152"/>
    </row>
    <row r="51" spans="2:19" ht="15" customHeight="1" x14ac:dyDescent="0.2">
      <c r="B51" s="236" t="s">
        <v>47</v>
      </c>
      <c r="C51" s="237"/>
      <c r="D51" s="130">
        <f>SUM(D45:D49)</f>
        <v>5</v>
      </c>
      <c r="E51" s="31">
        <f>SUM(E45:E50)</f>
        <v>9</v>
      </c>
      <c r="F51" s="31">
        <f>SUM(F45:F46)</f>
        <v>6</v>
      </c>
      <c r="G51" s="153"/>
      <c r="H51" s="154"/>
      <c r="I51" s="154"/>
      <c r="J51" s="154"/>
      <c r="K51" s="155"/>
    </row>
    <row r="52" spans="2:19" ht="21.75" customHeight="1" x14ac:dyDescent="0.2">
      <c r="B52" s="176" t="s">
        <v>48</v>
      </c>
      <c r="C52" s="176"/>
      <c r="D52" s="176"/>
      <c r="E52" s="176"/>
      <c r="F52" s="176"/>
      <c r="G52" s="176"/>
      <c r="H52" s="176"/>
      <c r="I52" s="176"/>
      <c r="J52" s="176"/>
      <c r="K52" s="176"/>
      <c r="L52" s="176"/>
      <c r="M52" s="176"/>
      <c r="N52" s="176"/>
      <c r="O52" s="176"/>
      <c r="P52" s="176"/>
      <c r="Q52" s="176"/>
      <c r="R52" s="176"/>
      <c r="S52" s="176"/>
    </row>
    <row r="53" spans="2:19" ht="146.25" customHeight="1" x14ac:dyDescent="0.2">
      <c r="B53" s="232" t="s">
        <v>143</v>
      </c>
      <c r="C53" s="232"/>
      <c r="D53" s="232"/>
      <c r="E53" s="232"/>
      <c r="F53" s="232"/>
      <c r="G53" s="232"/>
      <c r="H53" s="232"/>
      <c r="I53" s="232"/>
      <c r="J53" s="232"/>
      <c r="K53" s="232"/>
      <c r="L53" s="34"/>
      <c r="M53" s="34"/>
      <c r="N53" s="34"/>
      <c r="O53" s="34"/>
      <c r="P53" s="34"/>
      <c r="Q53" s="34"/>
      <c r="R53" s="34"/>
      <c r="S53" s="34"/>
    </row>
    <row r="54" spans="2:19" ht="99" customHeight="1" x14ac:dyDescent="0.2">
      <c r="B54" s="232"/>
      <c r="C54" s="232"/>
      <c r="D54" s="232"/>
      <c r="E54" s="232"/>
      <c r="F54" s="232"/>
      <c r="G54" s="232"/>
      <c r="H54" s="232"/>
      <c r="I54" s="232"/>
      <c r="J54" s="232"/>
      <c r="K54" s="232"/>
      <c r="L54" s="34"/>
      <c r="M54" s="34"/>
      <c r="N54" s="34"/>
      <c r="O54" s="34"/>
      <c r="P54" s="34"/>
      <c r="Q54" s="34"/>
      <c r="R54" s="34"/>
      <c r="S54" s="34"/>
    </row>
    <row r="55" spans="2:19" ht="21.75" customHeight="1" x14ac:dyDescent="0.2">
      <c r="B55" s="139" t="s">
        <v>49</v>
      </c>
      <c r="C55" s="140"/>
      <c r="D55" s="140"/>
      <c r="E55" s="140"/>
      <c r="F55" s="140"/>
      <c r="G55" s="140"/>
      <c r="H55" s="140"/>
      <c r="I55" s="140"/>
      <c r="J55" s="140"/>
      <c r="K55" s="141"/>
    </row>
    <row r="56" spans="2:19" ht="21.75" customHeight="1" x14ac:dyDescent="0.2">
      <c r="B56" s="170" t="s">
        <v>50</v>
      </c>
      <c r="C56" s="171"/>
      <c r="D56" s="171"/>
      <c r="E56" s="171"/>
      <c r="F56" s="171"/>
      <c r="G56" s="171"/>
      <c r="H56" s="171"/>
      <c r="I56" s="172"/>
      <c r="J56" s="172"/>
      <c r="K56" s="173"/>
    </row>
    <row r="57" spans="2:19" ht="48.75" customHeight="1" x14ac:dyDescent="0.2">
      <c r="B57" s="178" t="s">
        <v>51</v>
      </c>
      <c r="C57" s="180" t="s">
        <v>52</v>
      </c>
      <c r="D57" s="181"/>
      <c r="E57" s="180" t="s">
        <v>53</v>
      </c>
      <c r="F57" s="181"/>
      <c r="G57" s="182" t="s">
        <v>14</v>
      </c>
      <c r="H57" s="182"/>
      <c r="I57" s="182"/>
      <c r="J57" s="182"/>
      <c r="K57" s="183"/>
    </row>
    <row r="58" spans="2:19" ht="28.5" customHeight="1" x14ac:dyDescent="0.2">
      <c r="B58" s="179"/>
      <c r="C58" s="115" t="s">
        <v>4</v>
      </c>
      <c r="D58" s="115" t="s">
        <v>15</v>
      </c>
      <c r="E58" s="119" t="s">
        <v>4</v>
      </c>
      <c r="F58" s="119" t="s">
        <v>15</v>
      </c>
      <c r="G58" s="184"/>
      <c r="H58" s="184"/>
      <c r="I58" s="184"/>
      <c r="J58" s="184"/>
      <c r="K58" s="185"/>
    </row>
    <row r="59" spans="2:19" x14ac:dyDescent="0.2">
      <c r="B59" s="74" t="s">
        <v>54</v>
      </c>
      <c r="C59" s="75">
        <v>88</v>
      </c>
      <c r="D59" s="125">
        <v>101</v>
      </c>
      <c r="E59" s="125">
        <v>71</v>
      </c>
      <c r="F59" s="70">
        <v>101</v>
      </c>
      <c r="G59" s="184"/>
      <c r="H59" s="184"/>
      <c r="I59" s="184"/>
      <c r="J59" s="184"/>
      <c r="K59" s="185"/>
    </row>
    <row r="60" spans="2:19" x14ac:dyDescent="0.2">
      <c r="B60" s="74" t="s">
        <v>55</v>
      </c>
      <c r="C60" s="75">
        <v>85</v>
      </c>
      <c r="D60" s="125">
        <v>110</v>
      </c>
      <c r="E60" s="125">
        <v>71</v>
      </c>
      <c r="F60" s="70">
        <v>104</v>
      </c>
      <c r="G60" s="184"/>
      <c r="H60" s="184"/>
      <c r="I60" s="184"/>
      <c r="J60" s="184"/>
      <c r="K60" s="185"/>
    </row>
    <row r="61" spans="2:19" x14ac:dyDescent="0.2">
      <c r="B61" s="74" t="s">
        <v>56</v>
      </c>
      <c r="C61" s="75">
        <v>53</v>
      </c>
      <c r="D61" s="125">
        <v>48</v>
      </c>
      <c r="E61" s="125">
        <v>34</v>
      </c>
      <c r="F61" s="70">
        <v>43</v>
      </c>
      <c r="G61" s="184"/>
      <c r="H61" s="184"/>
      <c r="I61" s="184"/>
      <c r="J61" s="184"/>
      <c r="K61" s="185"/>
    </row>
    <row r="62" spans="2:19" x14ac:dyDescent="0.2">
      <c r="B62" s="74" t="s">
        <v>57</v>
      </c>
      <c r="C62" s="75">
        <v>16</v>
      </c>
      <c r="D62" s="125">
        <v>24</v>
      </c>
      <c r="E62" s="125">
        <v>16</v>
      </c>
      <c r="F62" s="70">
        <v>24</v>
      </c>
      <c r="G62" s="184"/>
      <c r="H62" s="184"/>
      <c r="I62" s="184"/>
      <c r="J62" s="184"/>
      <c r="K62" s="185"/>
    </row>
    <row r="63" spans="2:19" x14ac:dyDescent="0.2">
      <c r="B63" s="74" t="s">
        <v>58</v>
      </c>
      <c r="C63" s="75">
        <v>4</v>
      </c>
      <c r="D63" s="125">
        <v>4</v>
      </c>
      <c r="E63" s="125">
        <v>4</v>
      </c>
      <c r="F63" s="70">
        <v>4</v>
      </c>
      <c r="G63" s="184"/>
      <c r="H63" s="184"/>
      <c r="I63" s="184"/>
      <c r="J63" s="184"/>
      <c r="K63" s="185"/>
    </row>
    <row r="64" spans="2:19" x14ac:dyDescent="0.2">
      <c r="B64" s="74" t="s">
        <v>59</v>
      </c>
      <c r="C64" s="75">
        <v>17</v>
      </c>
      <c r="D64" s="125">
        <v>22</v>
      </c>
      <c r="E64" s="125">
        <v>14</v>
      </c>
      <c r="F64" s="70">
        <v>20</v>
      </c>
      <c r="G64" s="184"/>
      <c r="H64" s="184"/>
      <c r="I64" s="184"/>
      <c r="J64" s="184"/>
      <c r="K64" s="185"/>
    </row>
    <row r="65" spans="2:19" x14ac:dyDescent="0.2">
      <c r="B65" s="74" t="s">
        <v>60</v>
      </c>
      <c r="C65" s="75">
        <v>22</v>
      </c>
      <c r="D65" s="125">
        <v>12</v>
      </c>
      <c r="E65" s="125">
        <v>22</v>
      </c>
      <c r="F65" s="70">
        <v>11</v>
      </c>
      <c r="G65" s="184"/>
      <c r="H65" s="184"/>
      <c r="I65" s="184"/>
      <c r="J65" s="184"/>
      <c r="K65" s="185"/>
    </row>
    <row r="66" spans="2:19" x14ac:dyDescent="0.2">
      <c r="B66" s="31" t="s">
        <v>16</v>
      </c>
      <c r="C66" s="59">
        <f>SUM(C59:C65)</f>
        <v>285</v>
      </c>
      <c r="D66" s="130">
        <f>SUM(D59:D65)</f>
        <v>321</v>
      </c>
      <c r="E66" s="31">
        <f>SUM(E59:E65)</f>
        <v>232</v>
      </c>
      <c r="F66" s="130">
        <f>SUM(F59:F65)</f>
        <v>307</v>
      </c>
      <c r="G66" s="186"/>
      <c r="H66" s="186"/>
      <c r="I66" s="186"/>
      <c r="J66" s="186"/>
      <c r="K66" s="187"/>
    </row>
    <row r="67" spans="2:19" ht="21.75" customHeight="1" x14ac:dyDescent="0.2">
      <c r="B67" s="176" t="s">
        <v>61</v>
      </c>
      <c r="C67" s="176"/>
      <c r="D67" s="176"/>
      <c r="E67" s="176"/>
      <c r="F67" s="176"/>
      <c r="G67" s="176"/>
      <c r="H67" s="176"/>
      <c r="I67" s="176"/>
      <c r="J67" s="176"/>
      <c r="K67" s="176"/>
      <c r="L67" s="176"/>
      <c r="M67" s="176"/>
      <c r="N67" s="176"/>
      <c r="O67" s="176"/>
      <c r="P67" s="176"/>
      <c r="Q67" s="176"/>
      <c r="R67" s="176"/>
      <c r="S67" s="176"/>
    </row>
    <row r="68" spans="2:19" ht="59.25" customHeight="1" x14ac:dyDescent="0.2">
      <c r="B68" s="232" t="s">
        <v>144</v>
      </c>
      <c r="C68" s="232"/>
      <c r="D68" s="232"/>
      <c r="E68" s="232"/>
      <c r="F68" s="232"/>
      <c r="G68" s="232"/>
      <c r="H68" s="232"/>
      <c r="I68" s="232"/>
      <c r="J68" s="232"/>
      <c r="K68" s="232"/>
      <c r="L68" s="34"/>
      <c r="M68" s="34"/>
      <c r="N68" s="34"/>
      <c r="O68" s="34"/>
      <c r="P68" s="34"/>
      <c r="Q68" s="34"/>
      <c r="R68" s="34"/>
      <c r="S68" s="34"/>
    </row>
    <row r="69" spans="2:19" ht="34.5" customHeight="1" x14ac:dyDescent="0.2">
      <c r="B69" s="232"/>
      <c r="C69" s="232"/>
      <c r="D69" s="232"/>
      <c r="E69" s="232"/>
      <c r="F69" s="232"/>
      <c r="G69" s="232"/>
      <c r="H69" s="232"/>
      <c r="I69" s="232"/>
      <c r="J69" s="232"/>
      <c r="K69" s="232"/>
      <c r="L69" s="34"/>
      <c r="M69" s="34"/>
      <c r="N69" s="34"/>
      <c r="O69" s="34"/>
      <c r="P69" s="34"/>
      <c r="Q69" s="34"/>
      <c r="R69" s="34"/>
      <c r="S69" s="34"/>
    </row>
    <row r="70" spans="2:19" ht="21.75" customHeight="1" x14ac:dyDescent="0.2">
      <c r="B70" s="139" t="s">
        <v>62</v>
      </c>
      <c r="C70" s="140"/>
      <c r="D70" s="140"/>
      <c r="E70" s="140"/>
      <c r="F70" s="140"/>
      <c r="G70" s="140"/>
      <c r="H70" s="140"/>
      <c r="I70" s="140"/>
      <c r="J70" s="140"/>
      <c r="K70" s="141"/>
    </row>
    <row r="71" spans="2:19" ht="21.75" customHeight="1" x14ac:dyDescent="0.2">
      <c r="B71" s="170" t="s">
        <v>63</v>
      </c>
      <c r="C71" s="171"/>
      <c r="D71" s="171"/>
      <c r="E71" s="171"/>
      <c r="F71" s="171"/>
      <c r="G71" s="171"/>
      <c r="H71" s="171"/>
      <c r="I71" s="172"/>
      <c r="J71" s="172"/>
      <c r="K71" s="173"/>
    </row>
    <row r="72" spans="2:19" ht="14.25" customHeight="1" x14ac:dyDescent="0.2">
      <c r="B72" s="178" t="s">
        <v>64</v>
      </c>
      <c r="C72" s="225" t="s">
        <v>65</v>
      </c>
      <c r="D72" s="247"/>
      <c r="E72" s="247"/>
      <c r="F72" s="247"/>
      <c r="G72" s="247"/>
      <c r="H72" s="226"/>
      <c r="I72" s="238" t="s">
        <v>145</v>
      </c>
      <c r="J72" s="239"/>
      <c r="K72" s="240"/>
    </row>
    <row r="73" spans="2:19" ht="6" customHeight="1" x14ac:dyDescent="0.2">
      <c r="B73" s="196"/>
      <c r="C73" s="248"/>
      <c r="D73" s="249"/>
      <c r="E73" s="249"/>
      <c r="F73" s="249"/>
      <c r="G73" s="249"/>
      <c r="H73" s="250"/>
      <c r="I73" s="241"/>
      <c r="J73" s="242"/>
      <c r="K73" s="243"/>
    </row>
    <row r="74" spans="2:19" ht="48" customHeight="1" x14ac:dyDescent="0.2">
      <c r="B74" s="196"/>
      <c r="C74" s="180" t="s">
        <v>66</v>
      </c>
      <c r="D74" s="181"/>
      <c r="E74" s="180" t="s">
        <v>67</v>
      </c>
      <c r="F74" s="181"/>
      <c r="G74" s="180" t="s">
        <v>68</v>
      </c>
      <c r="H74" s="181"/>
      <c r="I74" s="241"/>
      <c r="J74" s="242"/>
      <c r="K74" s="243"/>
    </row>
    <row r="75" spans="2:19" s="9" customFormat="1" ht="34.5" customHeight="1" x14ac:dyDescent="0.25">
      <c r="B75" s="179"/>
      <c r="C75" s="119" t="s">
        <v>4</v>
      </c>
      <c r="D75" s="119" t="s">
        <v>15</v>
      </c>
      <c r="E75" s="119" t="s">
        <v>4</v>
      </c>
      <c r="F75" s="119" t="s">
        <v>15</v>
      </c>
      <c r="G75" s="119" t="s">
        <v>4</v>
      </c>
      <c r="H75" s="119" t="s">
        <v>15</v>
      </c>
      <c r="I75" s="241"/>
      <c r="J75" s="242"/>
      <c r="K75" s="243"/>
    </row>
    <row r="76" spans="2:19" x14ac:dyDescent="0.2">
      <c r="B76" s="35" t="s">
        <v>36</v>
      </c>
      <c r="C76" s="60">
        <v>5</v>
      </c>
      <c r="D76" s="85">
        <v>5</v>
      </c>
      <c r="E76" s="61">
        <v>48</v>
      </c>
      <c r="F76" s="85">
        <v>62</v>
      </c>
      <c r="G76" s="61">
        <v>23</v>
      </c>
      <c r="H76" s="86">
        <v>33</v>
      </c>
      <c r="I76" s="241"/>
      <c r="J76" s="242"/>
      <c r="K76" s="243"/>
    </row>
    <row r="77" spans="2:19" x14ac:dyDescent="0.2">
      <c r="B77" s="35" t="s">
        <v>37</v>
      </c>
      <c r="C77" s="60">
        <v>3</v>
      </c>
      <c r="D77" s="85">
        <v>3</v>
      </c>
      <c r="E77" s="61">
        <v>26</v>
      </c>
      <c r="F77" s="85">
        <v>32</v>
      </c>
      <c r="G77" s="61">
        <v>7</v>
      </c>
      <c r="H77" s="85">
        <v>16</v>
      </c>
      <c r="I77" s="241"/>
      <c r="J77" s="242"/>
      <c r="K77" s="243"/>
    </row>
    <row r="78" spans="2:19" x14ac:dyDescent="0.2">
      <c r="B78" s="35" t="s">
        <v>41</v>
      </c>
      <c r="C78" s="60">
        <v>4</v>
      </c>
      <c r="D78" s="85">
        <v>4</v>
      </c>
      <c r="E78" s="61">
        <v>9</v>
      </c>
      <c r="F78" s="85">
        <v>12</v>
      </c>
      <c r="G78" s="61">
        <v>4</v>
      </c>
      <c r="H78" s="86">
        <v>4</v>
      </c>
      <c r="I78" s="241"/>
      <c r="J78" s="242"/>
      <c r="K78" s="243"/>
    </row>
    <row r="79" spans="2:19" ht="12.75" customHeight="1" x14ac:dyDescent="0.2">
      <c r="B79" s="35" t="s">
        <v>38</v>
      </c>
      <c r="C79" s="60">
        <v>2</v>
      </c>
      <c r="D79" s="85">
        <v>2</v>
      </c>
      <c r="E79" s="61">
        <v>21</v>
      </c>
      <c r="F79" s="85">
        <v>21</v>
      </c>
      <c r="G79" s="61">
        <v>6</v>
      </c>
      <c r="H79" s="86">
        <v>13</v>
      </c>
      <c r="I79" s="241"/>
      <c r="J79" s="242"/>
      <c r="K79" s="243"/>
    </row>
    <row r="80" spans="2:19" ht="12.75" customHeight="1" x14ac:dyDescent="0.2">
      <c r="B80" s="35" t="s">
        <v>39</v>
      </c>
      <c r="C80" s="60">
        <v>6</v>
      </c>
      <c r="D80" s="85">
        <v>4</v>
      </c>
      <c r="E80" s="61">
        <v>14</v>
      </c>
      <c r="F80" s="85">
        <v>21</v>
      </c>
      <c r="G80" s="61">
        <v>6</v>
      </c>
      <c r="H80" s="86">
        <v>12</v>
      </c>
      <c r="I80" s="241"/>
      <c r="J80" s="242"/>
      <c r="K80" s="243"/>
    </row>
    <row r="81" spans="2:19" x14ac:dyDescent="0.2">
      <c r="B81" s="35" t="s">
        <v>42</v>
      </c>
      <c r="C81" s="60">
        <v>0</v>
      </c>
      <c r="D81" s="85">
        <v>0</v>
      </c>
      <c r="E81" s="61">
        <v>10</v>
      </c>
      <c r="F81" s="85">
        <v>13</v>
      </c>
      <c r="G81" s="61">
        <v>2</v>
      </c>
      <c r="H81" s="86">
        <v>8</v>
      </c>
      <c r="I81" s="241"/>
      <c r="J81" s="242"/>
      <c r="K81" s="243"/>
    </row>
    <row r="82" spans="2:19" x14ac:dyDescent="0.2">
      <c r="B82" s="35" t="s">
        <v>43</v>
      </c>
      <c r="C82" s="60">
        <v>2</v>
      </c>
      <c r="D82" s="85">
        <v>2</v>
      </c>
      <c r="E82" s="61">
        <v>7</v>
      </c>
      <c r="F82" s="85">
        <v>5</v>
      </c>
      <c r="G82" s="61">
        <v>1</v>
      </c>
      <c r="H82" s="86">
        <v>2</v>
      </c>
      <c r="I82" s="241"/>
      <c r="J82" s="242"/>
      <c r="K82" s="243"/>
    </row>
    <row r="83" spans="2:19" x14ac:dyDescent="0.2">
      <c r="B83" s="35" t="s">
        <v>40</v>
      </c>
      <c r="C83" s="60">
        <v>3</v>
      </c>
      <c r="D83" s="85">
        <v>4</v>
      </c>
      <c r="E83" s="61">
        <v>15</v>
      </c>
      <c r="F83" s="85">
        <v>16</v>
      </c>
      <c r="G83" s="61">
        <v>6</v>
      </c>
      <c r="H83" s="86">
        <v>8</v>
      </c>
      <c r="I83" s="241"/>
      <c r="J83" s="242"/>
      <c r="K83" s="243"/>
    </row>
    <row r="84" spans="2:19" x14ac:dyDescent="0.2">
      <c r="B84" s="279" t="s">
        <v>70</v>
      </c>
      <c r="C84" s="280">
        <v>0</v>
      </c>
      <c r="D84" s="77">
        <v>1</v>
      </c>
      <c r="E84" s="77">
        <v>1</v>
      </c>
      <c r="F84" s="77">
        <v>2</v>
      </c>
      <c r="G84" s="77">
        <v>0</v>
      </c>
      <c r="H84" s="78">
        <v>0</v>
      </c>
      <c r="I84" s="241"/>
      <c r="J84" s="242"/>
      <c r="K84" s="243"/>
    </row>
    <row r="85" spans="2:19" x14ac:dyDescent="0.2">
      <c r="B85" s="51" t="s">
        <v>46</v>
      </c>
      <c r="C85" s="60">
        <v>0</v>
      </c>
      <c r="D85" s="85">
        <v>0</v>
      </c>
      <c r="E85" s="61">
        <v>0</v>
      </c>
      <c r="F85" s="85">
        <v>1</v>
      </c>
      <c r="G85" s="61">
        <v>1</v>
      </c>
      <c r="H85" s="86">
        <v>1</v>
      </c>
      <c r="I85" s="241"/>
      <c r="J85" s="242"/>
      <c r="K85" s="243"/>
    </row>
    <row r="86" spans="2:19" x14ac:dyDescent="0.2">
      <c r="B86" s="36" t="s">
        <v>16</v>
      </c>
      <c r="C86" s="31">
        <f t="shared" ref="C86:H86" si="5">SUM(C76:C85)</f>
        <v>25</v>
      </c>
      <c r="D86" s="130">
        <f t="shared" si="5"/>
        <v>25</v>
      </c>
      <c r="E86" s="31">
        <f t="shared" si="5"/>
        <v>151</v>
      </c>
      <c r="F86" s="130">
        <f t="shared" si="5"/>
        <v>185</v>
      </c>
      <c r="G86" s="31">
        <f t="shared" si="5"/>
        <v>56</v>
      </c>
      <c r="H86" s="130">
        <f t="shared" si="5"/>
        <v>97</v>
      </c>
      <c r="I86" s="244"/>
      <c r="J86" s="245"/>
      <c r="K86" s="246"/>
    </row>
    <row r="87" spans="2:19" ht="21.75" customHeight="1" x14ac:dyDescent="0.2">
      <c r="B87" s="176" t="s">
        <v>71</v>
      </c>
      <c r="C87" s="176"/>
      <c r="D87" s="176"/>
      <c r="E87" s="176"/>
      <c r="F87" s="176"/>
      <c r="G87" s="176"/>
      <c r="H87" s="176"/>
      <c r="I87" s="176"/>
      <c r="J87" s="176"/>
      <c r="K87" s="176"/>
      <c r="L87" s="176"/>
      <c r="M87" s="176"/>
      <c r="N87" s="176"/>
      <c r="O87" s="176"/>
      <c r="P87" s="176"/>
      <c r="Q87" s="176"/>
      <c r="R87" s="176"/>
      <c r="S87" s="176"/>
    </row>
    <row r="88" spans="2:19" ht="89.25" customHeight="1" x14ac:dyDescent="0.2">
      <c r="B88" s="233" t="s">
        <v>146</v>
      </c>
      <c r="C88" s="233"/>
      <c r="D88" s="233"/>
      <c r="E88" s="233"/>
      <c r="F88" s="233"/>
      <c r="G88" s="233"/>
      <c r="H88" s="233"/>
      <c r="I88" s="233"/>
      <c r="J88" s="233"/>
      <c r="K88" s="233"/>
      <c r="L88" s="34"/>
      <c r="M88" s="34"/>
      <c r="N88" s="34"/>
      <c r="O88" s="34"/>
      <c r="P88" s="34"/>
      <c r="Q88" s="34"/>
      <c r="R88" s="34"/>
      <c r="S88" s="34"/>
    </row>
    <row r="89" spans="2:19" ht="54.75" customHeight="1" x14ac:dyDescent="0.2">
      <c r="B89" s="233"/>
      <c r="C89" s="233"/>
      <c r="D89" s="233"/>
      <c r="E89" s="233"/>
      <c r="F89" s="233"/>
      <c r="G89" s="233"/>
      <c r="H89" s="233"/>
      <c r="I89" s="233"/>
      <c r="J89" s="233"/>
      <c r="K89" s="233"/>
      <c r="L89" s="34"/>
      <c r="M89" s="34"/>
      <c r="N89" s="34"/>
      <c r="O89" s="34"/>
      <c r="P89" s="34"/>
      <c r="Q89" s="34"/>
      <c r="R89" s="34"/>
      <c r="S89" s="34"/>
    </row>
    <row r="90" spans="2:19" ht="21.75" customHeight="1" x14ac:dyDescent="0.2">
      <c r="B90" s="139" t="s">
        <v>72</v>
      </c>
      <c r="C90" s="140"/>
      <c r="D90" s="140"/>
      <c r="E90" s="140"/>
      <c r="F90" s="140"/>
      <c r="G90" s="140"/>
      <c r="H90" s="140"/>
      <c r="I90" s="140"/>
      <c r="J90" s="140"/>
      <c r="K90" s="141"/>
    </row>
    <row r="91" spans="2:19" ht="19.5" customHeight="1" x14ac:dyDescent="0.2">
      <c r="B91" s="188" t="s">
        <v>73</v>
      </c>
      <c r="C91" s="189"/>
      <c r="D91" s="189"/>
      <c r="E91" s="189"/>
      <c r="F91" s="189"/>
      <c r="G91" s="189"/>
      <c r="H91" s="189"/>
      <c r="I91" s="189"/>
      <c r="J91" s="189"/>
      <c r="K91" s="190"/>
    </row>
    <row r="92" spans="2:19" ht="21" customHeight="1" x14ac:dyDescent="0.2">
      <c r="B92" s="229" t="s">
        <v>147</v>
      </c>
      <c r="C92" s="225" t="s">
        <v>74</v>
      </c>
      <c r="D92" s="226"/>
      <c r="E92" s="192" t="s">
        <v>75</v>
      </c>
      <c r="F92" s="192"/>
      <c r="G92" s="192"/>
      <c r="H92" s="192"/>
      <c r="I92" s="192"/>
      <c r="J92" s="192"/>
      <c r="K92" s="193"/>
    </row>
    <row r="93" spans="2:19" ht="30" customHeight="1" x14ac:dyDescent="0.2">
      <c r="B93" s="229"/>
      <c r="C93" s="227"/>
      <c r="D93" s="228"/>
      <c r="E93" s="62" t="s">
        <v>76</v>
      </c>
      <c r="F93" s="63" t="s">
        <v>77</v>
      </c>
      <c r="G93" s="230" t="s">
        <v>78</v>
      </c>
      <c r="H93" s="231"/>
      <c r="I93" s="230" t="s">
        <v>79</v>
      </c>
      <c r="J93" s="231"/>
      <c r="K93" s="64" t="s">
        <v>80</v>
      </c>
    </row>
    <row r="94" spans="2:19" ht="27" customHeight="1" x14ac:dyDescent="0.2">
      <c r="B94" s="197" t="s">
        <v>4</v>
      </c>
      <c r="C94" s="197" t="s">
        <v>81</v>
      </c>
      <c r="D94" s="65" t="s">
        <v>82</v>
      </c>
      <c r="E94" s="122">
        <v>0.87</v>
      </c>
      <c r="F94" s="117">
        <v>0.12</v>
      </c>
      <c r="G94" s="198">
        <v>0</v>
      </c>
      <c r="H94" s="198"/>
      <c r="I94" s="198">
        <v>6.0000000000000001E-3</v>
      </c>
      <c r="J94" s="198"/>
      <c r="K94" s="117">
        <v>0</v>
      </c>
      <c r="L94" s="34"/>
    </row>
    <row r="95" spans="2:19" ht="27" customHeight="1" x14ac:dyDescent="0.2">
      <c r="B95" s="197"/>
      <c r="C95" s="197"/>
      <c r="D95" s="65" t="s">
        <v>83</v>
      </c>
      <c r="E95" s="122">
        <v>0.64</v>
      </c>
      <c r="F95" s="117">
        <v>0.3</v>
      </c>
      <c r="G95" s="198">
        <v>3.2000000000000001E-2</v>
      </c>
      <c r="H95" s="198"/>
      <c r="I95" s="198">
        <v>1.9E-2</v>
      </c>
      <c r="J95" s="198"/>
      <c r="K95" s="117">
        <v>0</v>
      </c>
      <c r="L95" s="34"/>
    </row>
    <row r="96" spans="2:19" ht="27" customHeight="1" x14ac:dyDescent="0.2">
      <c r="B96" s="197"/>
      <c r="C96" s="197"/>
      <c r="D96" s="65" t="s">
        <v>84</v>
      </c>
      <c r="E96" s="122">
        <v>0.84</v>
      </c>
      <c r="F96" s="117">
        <v>0.14000000000000001</v>
      </c>
      <c r="G96" s="198">
        <v>6.0000000000000001E-3</v>
      </c>
      <c r="H96" s="198"/>
      <c r="I96" s="198">
        <v>6.0000000000000001E-3</v>
      </c>
      <c r="J96" s="198"/>
      <c r="K96" s="117">
        <v>0</v>
      </c>
      <c r="L96" s="34"/>
    </row>
    <row r="97" spans="2:12" ht="27" customHeight="1" x14ac:dyDescent="0.2">
      <c r="B97" s="197"/>
      <c r="C97" s="197"/>
      <c r="D97" s="65" t="s">
        <v>85</v>
      </c>
      <c r="E97" s="122">
        <v>0.8</v>
      </c>
      <c r="F97" s="117">
        <v>0.18</v>
      </c>
      <c r="G97" s="198">
        <v>6.0000000000000001E-3</v>
      </c>
      <c r="H97" s="198"/>
      <c r="I97" s="198">
        <v>6.0000000000000001E-3</v>
      </c>
      <c r="J97" s="198"/>
      <c r="K97" s="117">
        <v>0</v>
      </c>
      <c r="L97" s="34"/>
    </row>
    <row r="98" spans="2:12" ht="28.5" customHeight="1" x14ac:dyDescent="0.2">
      <c r="B98" s="197"/>
      <c r="C98" s="199"/>
      <c r="D98" s="201"/>
      <c r="E98" s="118" t="s">
        <v>86</v>
      </c>
      <c r="F98" s="118" t="s">
        <v>87</v>
      </c>
      <c r="G98" s="209" t="s">
        <v>88</v>
      </c>
      <c r="H98" s="209"/>
      <c r="I98" s="209" t="s">
        <v>89</v>
      </c>
      <c r="J98" s="209"/>
      <c r="K98" s="118" t="s">
        <v>90</v>
      </c>
      <c r="L98" s="34"/>
    </row>
    <row r="99" spans="2:12" ht="21" customHeight="1" x14ac:dyDescent="0.2">
      <c r="B99" s="197"/>
      <c r="C99" s="197" t="s">
        <v>91</v>
      </c>
      <c r="D99" s="197"/>
      <c r="E99" s="122">
        <v>0.8</v>
      </c>
      <c r="F99" s="117">
        <v>0.187</v>
      </c>
      <c r="G99" s="198">
        <v>1.9E-2</v>
      </c>
      <c r="H99" s="198"/>
      <c r="I99" s="198">
        <v>0</v>
      </c>
      <c r="J99" s="198"/>
      <c r="K99" s="117">
        <v>1.9E-2</v>
      </c>
      <c r="L99" s="34"/>
    </row>
    <row r="100" spans="2:12" ht="25.5" customHeight="1" x14ac:dyDescent="0.2">
      <c r="B100" s="197"/>
      <c r="C100" s="199"/>
      <c r="D100" s="201"/>
      <c r="E100" s="223" t="s">
        <v>92</v>
      </c>
      <c r="F100" s="223"/>
      <c r="G100" s="223"/>
      <c r="H100" s="203" t="s">
        <v>93</v>
      </c>
      <c r="I100" s="203"/>
      <c r="J100" s="203"/>
      <c r="K100" s="203"/>
      <c r="L100" s="203"/>
    </row>
    <row r="101" spans="2:12" ht="25.5" customHeight="1" x14ac:dyDescent="0.2">
      <c r="B101" s="197"/>
      <c r="C101" s="197" t="s">
        <v>94</v>
      </c>
      <c r="D101" s="197"/>
      <c r="E101" s="224">
        <v>0.98</v>
      </c>
      <c r="F101" s="224"/>
      <c r="G101" s="224"/>
      <c r="H101" s="198">
        <v>0.02</v>
      </c>
      <c r="I101" s="198"/>
      <c r="J101" s="198"/>
      <c r="K101" s="198"/>
      <c r="L101" s="198"/>
    </row>
    <row r="102" spans="2:12" ht="25.5" customHeight="1" x14ac:dyDescent="0.2">
      <c r="B102" s="197"/>
      <c r="C102" s="175" t="s">
        <v>148</v>
      </c>
      <c r="D102" s="175"/>
      <c r="E102" s="175"/>
      <c r="F102" s="175"/>
      <c r="G102" s="175"/>
      <c r="H102" s="175"/>
      <c r="I102" s="175"/>
      <c r="J102" s="175"/>
      <c r="K102" s="175"/>
      <c r="L102" s="34"/>
    </row>
    <row r="103" spans="2:12" ht="27" customHeight="1" x14ac:dyDescent="0.2">
      <c r="B103" s="197" t="s">
        <v>15</v>
      </c>
      <c r="C103" s="197" t="s">
        <v>81</v>
      </c>
      <c r="D103" s="65" t="s">
        <v>82</v>
      </c>
      <c r="E103" s="91">
        <v>0.85870000000000002</v>
      </c>
      <c r="F103" s="120">
        <v>0.1196</v>
      </c>
      <c r="G103" s="222">
        <v>1.09E-2</v>
      </c>
      <c r="H103" s="222"/>
      <c r="I103" s="222">
        <v>0</v>
      </c>
      <c r="J103" s="222"/>
      <c r="K103" s="120">
        <v>1.09E-2</v>
      </c>
      <c r="L103" s="34"/>
    </row>
    <row r="104" spans="2:12" ht="27" customHeight="1" x14ac:dyDescent="0.2">
      <c r="B104" s="197"/>
      <c r="C104" s="197"/>
      <c r="D104" s="65" t="s">
        <v>83</v>
      </c>
      <c r="E104" s="91">
        <v>0.68479999999999996</v>
      </c>
      <c r="F104" s="120">
        <v>0.16300000000000001</v>
      </c>
      <c r="G104" s="222" t="s">
        <v>149</v>
      </c>
      <c r="H104" s="222"/>
      <c r="I104" s="222">
        <v>1.09E-2</v>
      </c>
      <c r="J104" s="222"/>
      <c r="K104" s="120">
        <v>0</v>
      </c>
      <c r="L104" s="34"/>
    </row>
    <row r="105" spans="2:12" ht="27" customHeight="1" x14ac:dyDescent="0.2">
      <c r="B105" s="197"/>
      <c r="C105" s="197"/>
      <c r="D105" s="65" t="s">
        <v>84</v>
      </c>
      <c r="E105" s="91">
        <v>0.81520000000000004</v>
      </c>
      <c r="F105" s="120">
        <v>0.16300000000000001</v>
      </c>
      <c r="G105" s="222">
        <v>1.09E-2</v>
      </c>
      <c r="H105" s="222"/>
      <c r="I105" s="222">
        <v>1.09E-2</v>
      </c>
      <c r="J105" s="222"/>
      <c r="K105" s="120">
        <v>0</v>
      </c>
      <c r="L105" s="34"/>
    </row>
    <row r="106" spans="2:12" ht="27" customHeight="1" x14ac:dyDescent="0.2">
      <c r="B106" s="197"/>
      <c r="C106" s="197"/>
      <c r="D106" s="65" t="s">
        <v>85</v>
      </c>
      <c r="E106" s="91">
        <v>0.76090000000000002</v>
      </c>
      <c r="F106" s="120">
        <v>0.21740000000000001</v>
      </c>
      <c r="G106" s="222">
        <v>1.09E-2</v>
      </c>
      <c r="H106" s="222"/>
      <c r="I106" s="222">
        <v>0</v>
      </c>
      <c r="J106" s="222"/>
      <c r="K106" s="120">
        <v>1.09E-2</v>
      </c>
      <c r="L106" s="34"/>
    </row>
    <row r="107" spans="2:12" ht="28.5" customHeight="1" x14ac:dyDescent="0.2">
      <c r="B107" s="197"/>
      <c r="C107" s="199"/>
      <c r="D107" s="201"/>
      <c r="E107" s="118" t="s">
        <v>86</v>
      </c>
      <c r="F107" s="118" t="s">
        <v>87</v>
      </c>
      <c r="G107" s="209" t="s">
        <v>88</v>
      </c>
      <c r="H107" s="209"/>
      <c r="I107" s="209" t="s">
        <v>89</v>
      </c>
      <c r="J107" s="209"/>
      <c r="K107" s="118" t="s">
        <v>90</v>
      </c>
      <c r="L107" s="34"/>
    </row>
    <row r="108" spans="2:12" ht="21" customHeight="1" x14ac:dyDescent="0.2">
      <c r="B108" s="197"/>
      <c r="C108" s="197" t="s">
        <v>91</v>
      </c>
      <c r="D108" s="197"/>
      <c r="E108" s="122">
        <v>0.77170000000000005</v>
      </c>
      <c r="F108" s="117">
        <v>0.21740000000000001</v>
      </c>
      <c r="G108" s="198">
        <v>0</v>
      </c>
      <c r="H108" s="198"/>
      <c r="I108" s="198">
        <v>1.09E-2</v>
      </c>
      <c r="J108" s="198"/>
      <c r="K108" s="117">
        <v>0</v>
      </c>
      <c r="L108" s="34"/>
    </row>
    <row r="109" spans="2:12" ht="25.5" customHeight="1" x14ac:dyDescent="0.2">
      <c r="B109" s="197"/>
      <c r="C109" s="199"/>
      <c r="D109" s="201"/>
      <c r="E109" s="223" t="s">
        <v>92</v>
      </c>
      <c r="F109" s="223"/>
      <c r="G109" s="223"/>
      <c r="H109" s="203" t="s">
        <v>93</v>
      </c>
      <c r="I109" s="203"/>
      <c r="J109" s="203"/>
      <c r="K109" s="203"/>
      <c r="L109" s="203"/>
    </row>
    <row r="110" spans="2:12" ht="25.5" customHeight="1" x14ac:dyDescent="0.2">
      <c r="B110" s="197"/>
      <c r="C110" s="197" t="s">
        <v>94</v>
      </c>
      <c r="D110" s="197"/>
      <c r="E110" s="224">
        <v>0.98909999999999998</v>
      </c>
      <c r="F110" s="224"/>
      <c r="G110" s="224"/>
      <c r="H110" s="198">
        <v>1.09E-2</v>
      </c>
      <c r="I110" s="198"/>
      <c r="J110" s="198"/>
      <c r="K110" s="198"/>
      <c r="L110" s="198"/>
    </row>
    <row r="111" spans="2:12" ht="25.5" customHeight="1" x14ac:dyDescent="0.2">
      <c r="B111" s="197"/>
      <c r="C111" s="175" t="s">
        <v>150</v>
      </c>
      <c r="D111" s="175"/>
      <c r="E111" s="175"/>
      <c r="F111" s="175"/>
      <c r="G111" s="175"/>
      <c r="H111" s="175"/>
      <c r="I111" s="175"/>
      <c r="J111" s="175"/>
      <c r="K111" s="175"/>
      <c r="L111" s="34"/>
    </row>
    <row r="112" spans="2:12" ht="21.75" customHeight="1" x14ac:dyDescent="0.2">
      <c r="B112" s="170" t="s">
        <v>96</v>
      </c>
      <c r="C112" s="171"/>
      <c r="D112" s="171"/>
      <c r="E112" s="171"/>
      <c r="F112" s="171"/>
      <c r="G112" s="171"/>
      <c r="H112" s="171"/>
      <c r="I112" s="171"/>
      <c r="J112" s="171"/>
      <c r="K112" s="214"/>
    </row>
    <row r="113" spans="2:19" ht="39.75" customHeight="1" x14ac:dyDescent="0.2">
      <c r="B113" s="191" t="s">
        <v>51</v>
      </c>
      <c r="C113" s="191"/>
      <c r="D113" s="180" t="s">
        <v>4</v>
      </c>
      <c r="E113" s="215"/>
      <c r="F113" s="181"/>
      <c r="G113" s="215" t="s">
        <v>15</v>
      </c>
      <c r="H113" s="215"/>
      <c r="I113" s="215"/>
      <c r="J113" s="215"/>
      <c r="K113" s="181"/>
    </row>
    <row r="114" spans="2:19" ht="51" x14ac:dyDescent="0.2">
      <c r="B114" s="191"/>
      <c r="C114" s="191"/>
      <c r="D114" s="119" t="s">
        <v>97</v>
      </c>
      <c r="E114" s="119" t="s">
        <v>91</v>
      </c>
      <c r="F114" s="119" t="s">
        <v>94</v>
      </c>
      <c r="G114" s="218" t="s">
        <v>81</v>
      </c>
      <c r="H114" s="218"/>
      <c r="I114" s="218" t="s">
        <v>91</v>
      </c>
      <c r="J114" s="218"/>
      <c r="K114" s="119" t="s">
        <v>94</v>
      </c>
    </row>
    <row r="115" spans="2:19" ht="15" customHeight="1" x14ac:dyDescent="0.2">
      <c r="B115" s="175" t="s">
        <v>57</v>
      </c>
      <c r="C115" s="175"/>
      <c r="D115" s="70">
        <v>4.71</v>
      </c>
      <c r="E115" s="104">
        <v>0.94</v>
      </c>
      <c r="F115" s="104">
        <v>1</v>
      </c>
      <c r="G115" s="262">
        <v>4.9000000000000004</v>
      </c>
      <c r="H115" s="262"/>
      <c r="I115" s="259">
        <v>0.97</v>
      </c>
      <c r="J115" s="259"/>
      <c r="K115" s="104">
        <v>1</v>
      </c>
    </row>
    <row r="116" spans="2:19" ht="15" customHeight="1" x14ac:dyDescent="0.2">
      <c r="B116" s="175" t="s">
        <v>54</v>
      </c>
      <c r="C116" s="175"/>
      <c r="D116" s="70">
        <v>4.71</v>
      </c>
      <c r="E116" s="104">
        <v>0.96</v>
      </c>
      <c r="F116" s="104">
        <v>0.98</v>
      </c>
      <c r="G116" s="262">
        <v>4.7699999999999996</v>
      </c>
      <c r="H116" s="262"/>
      <c r="I116" s="259">
        <v>0.94</v>
      </c>
      <c r="J116" s="259"/>
      <c r="K116" s="104">
        <v>1</v>
      </c>
    </row>
    <row r="117" spans="2:19" ht="15" customHeight="1" x14ac:dyDescent="0.2">
      <c r="B117" s="175" t="s">
        <v>56</v>
      </c>
      <c r="C117" s="175"/>
      <c r="D117" s="120" t="s">
        <v>151</v>
      </c>
      <c r="E117" s="104">
        <v>0.92</v>
      </c>
      <c r="F117" s="104">
        <v>0.96</v>
      </c>
      <c r="G117" s="222">
        <v>4.3900000000000002E-2</v>
      </c>
      <c r="H117" s="222"/>
      <c r="I117" s="259">
        <v>0.89</v>
      </c>
      <c r="J117" s="259"/>
      <c r="K117" s="104">
        <v>0.91</v>
      </c>
    </row>
    <row r="118" spans="2:19" ht="15" customHeight="1" x14ac:dyDescent="0.2">
      <c r="B118" s="175" t="s">
        <v>55</v>
      </c>
      <c r="C118" s="175"/>
      <c r="D118" s="70" t="s">
        <v>152</v>
      </c>
      <c r="E118" s="104">
        <v>0.96</v>
      </c>
      <c r="F118" s="104">
        <v>1</v>
      </c>
      <c r="G118" s="262">
        <v>4.75</v>
      </c>
      <c r="H118" s="262"/>
      <c r="I118" s="259">
        <v>0.98</v>
      </c>
      <c r="J118" s="259"/>
      <c r="K118" s="104">
        <v>1</v>
      </c>
    </row>
    <row r="119" spans="2:19" ht="15" customHeight="1" x14ac:dyDescent="0.2">
      <c r="B119" s="175" t="s">
        <v>101</v>
      </c>
      <c r="C119" s="175"/>
      <c r="D119" s="131" t="s">
        <v>102</v>
      </c>
      <c r="E119" s="104" t="s">
        <v>103</v>
      </c>
      <c r="F119" s="104" t="s">
        <v>103</v>
      </c>
      <c r="G119" s="262">
        <v>5</v>
      </c>
      <c r="H119" s="262"/>
      <c r="I119" s="259">
        <v>1</v>
      </c>
      <c r="J119" s="259"/>
      <c r="K119" s="104">
        <v>1</v>
      </c>
    </row>
    <row r="120" spans="2:19" ht="15" customHeight="1" x14ac:dyDescent="0.2">
      <c r="B120" s="217" t="s">
        <v>59</v>
      </c>
      <c r="C120" s="217"/>
      <c r="D120" s="132" t="s">
        <v>153</v>
      </c>
      <c r="E120" s="104">
        <v>1</v>
      </c>
      <c r="F120" s="104">
        <v>1</v>
      </c>
      <c r="G120" s="262">
        <v>4.71</v>
      </c>
      <c r="H120" s="262"/>
      <c r="I120" s="259">
        <v>0.93</v>
      </c>
      <c r="J120" s="259"/>
      <c r="K120" s="104">
        <v>1</v>
      </c>
    </row>
    <row r="121" spans="2:19" ht="15" customHeight="1" x14ac:dyDescent="0.2">
      <c r="B121" s="217" t="s">
        <v>60</v>
      </c>
      <c r="C121" s="217"/>
      <c r="D121" s="70">
        <v>4.91</v>
      </c>
      <c r="E121" s="104">
        <v>0.99</v>
      </c>
      <c r="F121" s="104">
        <v>0.93</v>
      </c>
      <c r="G121" s="262">
        <v>4.75</v>
      </c>
      <c r="H121" s="262"/>
      <c r="I121" s="259">
        <v>0.9</v>
      </c>
      <c r="J121" s="259"/>
      <c r="K121" s="104">
        <v>1</v>
      </c>
    </row>
    <row r="122" spans="2:19" ht="15" customHeight="1" x14ac:dyDescent="0.2">
      <c r="B122" s="261" t="s">
        <v>105</v>
      </c>
      <c r="C122" s="261"/>
      <c r="D122" s="133" t="s">
        <v>154</v>
      </c>
      <c r="E122" s="134">
        <v>0.96</v>
      </c>
      <c r="F122" s="133" t="s">
        <v>155</v>
      </c>
      <c r="G122" s="263">
        <v>4.21</v>
      </c>
      <c r="H122" s="263"/>
      <c r="I122" s="260">
        <v>0.95</v>
      </c>
      <c r="J122" s="260"/>
      <c r="K122" s="134">
        <v>0.99</v>
      </c>
    </row>
    <row r="123" spans="2:19" ht="21.75" customHeight="1" x14ac:dyDescent="0.2">
      <c r="B123" s="176" t="s">
        <v>106</v>
      </c>
      <c r="C123" s="176"/>
      <c r="D123" s="176"/>
      <c r="E123" s="176"/>
      <c r="F123" s="176"/>
      <c r="G123" s="176"/>
      <c r="H123" s="176"/>
      <c r="I123" s="176"/>
      <c r="J123" s="176"/>
      <c r="K123" s="176"/>
      <c r="L123" s="176"/>
      <c r="M123" s="176"/>
      <c r="N123" s="176"/>
      <c r="O123" s="176"/>
      <c r="P123" s="176"/>
      <c r="Q123" s="176"/>
      <c r="R123" s="176"/>
      <c r="S123" s="176"/>
    </row>
    <row r="124" spans="2:19" ht="227.25" customHeight="1" x14ac:dyDescent="0.2">
      <c r="B124" s="175" t="s">
        <v>156</v>
      </c>
      <c r="C124" s="175"/>
      <c r="D124" s="175"/>
      <c r="E124" s="175"/>
      <c r="F124" s="175"/>
      <c r="G124" s="175"/>
      <c r="H124" s="175"/>
      <c r="I124" s="175"/>
      <c r="J124" s="175"/>
      <c r="K124" s="175"/>
      <c r="L124" s="34"/>
      <c r="M124" s="34"/>
      <c r="N124" s="34"/>
      <c r="O124" s="34"/>
      <c r="P124" s="34"/>
      <c r="Q124" s="34"/>
      <c r="R124" s="34"/>
      <c r="S124" s="34"/>
    </row>
    <row r="125" spans="2:19" ht="153.75" customHeight="1" x14ac:dyDescent="0.2">
      <c r="B125" s="175"/>
      <c r="C125" s="175"/>
      <c r="D125" s="175"/>
      <c r="E125" s="175"/>
      <c r="F125" s="175"/>
      <c r="G125" s="175"/>
      <c r="H125" s="175"/>
      <c r="I125" s="175"/>
      <c r="J125" s="175"/>
      <c r="K125" s="175"/>
      <c r="L125" s="34"/>
      <c r="M125" s="34"/>
      <c r="N125" s="34"/>
      <c r="O125" s="34"/>
      <c r="P125" s="34"/>
      <c r="Q125" s="34"/>
      <c r="R125" s="34"/>
      <c r="S125" s="34"/>
    </row>
    <row r="126" spans="2:19" ht="21.75" customHeight="1" x14ac:dyDescent="0.2">
      <c r="B126" s="139" t="s">
        <v>107</v>
      </c>
      <c r="C126" s="140"/>
      <c r="D126" s="140"/>
      <c r="E126" s="140"/>
      <c r="F126" s="140"/>
      <c r="G126" s="140"/>
      <c r="H126" s="140"/>
      <c r="I126" s="140"/>
      <c r="J126" s="140"/>
      <c r="K126" s="141"/>
    </row>
    <row r="127" spans="2:19" ht="21.75" customHeight="1" x14ac:dyDescent="0.2">
      <c r="B127" s="170" t="s">
        <v>108</v>
      </c>
      <c r="C127" s="171"/>
      <c r="D127" s="171"/>
      <c r="E127" s="171"/>
      <c r="F127" s="171"/>
      <c r="G127" s="171"/>
      <c r="H127" s="171"/>
      <c r="I127" s="172"/>
      <c r="J127" s="172"/>
      <c r="K127" s="173"/>
    </row>
    <row r="128" spans="2:19" ht="28.5" customHeight="1" x14ac:dyDescent="0.2">
      <c r="B128" s="178" t="s">
        <v>109</v>
      </c>
      <c r="C128" s="180" t="s">
        <v>110</v>
      </c>
      <c r="D128" s="181"/>
      <c r="E128" s="218" t="s">
        <v>21</v>
      </c>
      <c r="F128" s="219" t="s">
        <v>29</v>
      </c>
      <c r="G128" s="182"/>
      <c r="H128" s="182"/>
      <c r="I128" s="182"/>
      <c r="J128" s="182"/>
      <c r="K128" s="183"/>
    </row>
    <row r="129" spans="2:11" ht="30.75" customHeight="1" x14ac:dyDescent="0.2">
      <c r="B129" s="179"/>
      <c r="C129" s="115" t="s">
        <v>4</v>
      </c>
      <c r="D129" s="119" t="s">
        <v>15</v>
      </c>
      <c r="E129" s="218"/>
      <c r="F129" s="220"/>
      <c r="G129" s="184"/>
      <c r="H129" s="184"/>
      <c r="I129" s="184"/>
      <c r="J129" s="184"/>
      <c r="K129" s="185"/>
    </row>
    <row r="130" spans="2:11" x14ac:dyDescent="0.2">
      <c r="B130" s="29" t="s">
        <v>111</v>
      </c>
      <c r="C130" s="75">
        <v>170</v>
      </c>
      <c r="D130" s="70">
        <v>129</v>
      </c>
      <c r="E130" s="31">
        <f t="shared" ref="E130" si="6">SUM(C130:D130)</f>
        <v>299</v>
      </c>
      <c r="F130" s="220"/>
      <c r="G130" s="184"/>
      <c r="H130" s="184"/>
      <c r="I130" s="184"/>
      <c r="J130" s="184"/>
      <c r="K130" s="185"/>
    </row>
    <row r="131" spans="2:11" x14ac:dyDescent="0.2">
      <c r="B131" s="29" t="s">
        <v>34</v>
      </c>
      <c r="C131" s="76">
        <v>40</v>
      </c>
      <c r="D131" s="70">
        <v>69</v>
      </c>
      <c r="E131" s="31">
        <f>SUM(C131:D131)</f>
        <v>109</v>
      </c>
      <c r="F131" s="220"/>
      <c r="G131" s="184"/>
      <c r="H131" s="184"/>
      <c r="I131" s="184"/>
      <c r="J131" s="184"/>
      <c r="K131" s="185"/>
    </row>
    <row r="132" spans="2:11" ht="25.5" x14ac:dyDescent="0.2">
      <c r="B132" s="37" t="s">
        <v>112</v>
      </c>
      <c r="C132" s="75">
        <v>35</v>
      </c>
      <c r="D132" s="70">
        <v>23</v>
      </c>
      <c r="E132" s="31">
        <f t="shared" ref="E132" si="7">SUM(C132:D132)</f>
        <v>58</v>
      </c>
      <c r="F132" s="220"/>
      <c r="G132" s="184"/>
      <c r="H132" s="184"/>
      <c r="I132" s="184"/>
      <c r="J132" s="184"/>
      <c r="K132" s="185"/>
    </row>
    <row r="133" spans="2:11" x14ac:dyDescent="0.2">
      <c r="B133" s="29" t="s">
        <v>113</v>
      </c>
      <c r="C133" s="76">
        <v>10</v>
      </c>
      <c r="D133" s="70">
        <v>34</v>
      </c>
      <c r="E133" s="31">
        <f t="shared" ref="E133:E144" si="8">SUM(C133:D133)</f>
        <v>44</v>
      </c>
      <c r="F133" s="220"/>
      <c r="G133" s="184"/>
      <c r="H133" s="184"/>
      <c r="I133" s="184"/>
      <c r="J133" s="184"/>
      <c r="K133" s="185"/>
    </row>
    <row r="134" spans="2:11" x14ac:dyDescent="0.2">
      <c r="B134" s="29" t="s">
        <v>114</v>
      </c>
      <c r="C134" s="75">
        <v>6</v>
      </c>
      <c r="D134" s="70">
        <v>9</v>
      </c>
      <c r="E134" s="31">
        <f t="shared" ref="E134:E137" si="9">SUM(C134:D134)</f>
        <v>15</v>
      </c>
      <c r="F134" s="220"/>
      <c r="G134" s="184"/>
      <c r="H134" s="184"/>
      <c r="I134" s="184"/>
      <c r="J134" s="184"/>
      <c r="K134" s="185"/>
    </row>
    <row r="135" spans="2:11" x14ac:dyDescent="0.2">
      <c r="B135" s="29" t="s">
        <v>115</v>
      </c>
      <c r="C135" s="75">
        <v>6</v>
      </c>
      <c r="D135" s="70">
        <v>27</v>
      </c>
      <c r="E135" s="31">
        <f t="shared" si="9"/>
        <v>33</v>
      </c>
      <c r="F135" s="220"/>
      <c r="G135" s="184"/>
      <c r="H135" s="184"/>
      <c r="I135" s="184"/>
      <c r="J135" s="184"/>
      <c r="K135" s="185"/>
    </row>
    <row r="136" spans="2:11" x14ac:dyDescent="0.2">
      <c r="B136" s="29" t="s">
        <v>116</v>
      </c>
      <c r="C136" s="75">
        <v>5</v>
      </c>
      <c r="D136" s="70">
        <v>8</v>
      </c>
      <c r="E136" s="31">
        <f t="shared" si="9"/>
        <v>13</v>
      </c>
      <c r="F136" s="220"/>
      <c r="G136" s="184"/>
      <c r="H136" s="184"/>
      <c r="I136" s="184"/>
      <c r="J136" s="184"/>
      <c r="K136" s="185"/>
    </row>
    <row r="137" spans="2:11" x14ac:dyDescent="0.2">
      <c r="B137" s="29" t="s">
        <v>118</v>
      </c>
      <c r="C137" s="75">
        <v>1</v>
      </c>
      <c r="D137" s="70">
        <v>8</v>
      </c>
      <c r="E137" s="31">
        <f t="shared" si="9"/>
        <v>9</v>
      </c>
      <c r="F137" s="220"/>
      <c r="G137" s="184"/>
      <c r="H137" s="184"/>
      <c r="I137" s="184"/>
      <c r="J137" s="184"/>
      <c r="K137" s="185"/>
    </row>
    <row r="138" spans="2:11" x14ac:dyDescent="0.2">
      <c r="B138" s="29" t="s">
        <v>119</v>
      </c>
      <c r="C138" s="75">
        <v>1</v>
      </c>
      <c r="D138" s="70">
        <v>4</v>
      </c>
      <c r="E138" s="31">
        <f t="shared" si="8"/>
        <v>5</v>
      </c>
      <c r="F138" s="220"/>
      <c r="G138" s="184"/>
      <c r="H138" s="184"/>
      <c r="I138" s="184"/>
      <c r="J138" s="184"/>
      <c r="K138" s="185"/>
    </row>
    <row r="139" spans="2:11" x14ac:dyDescent="0.2">
      <c r="B139" s="29" t="s">
        <v>120</v>
      </c>
      <c r="C139" s="75">
        <v>3</v>
      </c>
      <c r="D139" s="70">
        <v>7</v>
      </c>
      <c r="E139" s="31">
        <f t="shared" ref="E139:E140" si="10">SUM(C139:D139)</f>
        <v>10</v>
      </c>
      <c r="F139" s="220"/>
      <c r="G139" s="184"/>
      <c r="H139" s="184"/>
      <c r="I139" s="184"/>
      <c r="J139" s="184"/>
      <c r="K139" s="185"/>
    </row>
    <row r="140" spans="2:11" x14ac:dyDescent="0.2">
      <c r="B140" s="29" t="s">
        <v>121</v>
      </c>
      <c r="C140" s="75">
        <v>3</v>
      </c>
      <c r="D140" s="70">
        <v>2</v>
      </c>
      <c r="E140" s="31">
        <f t="shared" si="10"/>
        <v>5</v>
      </c>
      <c r="F140" s="220"/>
      <c r="G140" s="184"/>
      <c r="H140" s="184"/>
      <c r="I140" s="184"/>
      <c r="J140" s="184"/>
      <c r="K140" s="185"/>
    </row>
    <row r="141" spans="2:11" x14ac:dyDescent="0.2">
      <c r="B141" s="29" t="s">
        <v>122</v>
      </c>
      <c r="C141" s="75">
        <v>2</v>
      </c>
      <c r="D141" s="70">
        <v>1</v>
      </c>
      <c r="E141" s="31">
        <f t="shared" si="8"/>
        <v>3</v>
      </c>
      <c r="F141" s="220"/>
      <c r="G141" s="184"/>
      <c r="H141" s="184"/>
      <c r="I141" s="184"/>
      <c r="J141" s="184"/>
      <c r="K141" s="185"/>
    </row>
    <row r="142" spans="2:11" x14ac:dyDescent="0.2">
      <c r="B142" s="29" t="s">
        <v>123</v>
      </c>
      <c r="C142" s="75">
        <v>1</v>
      </c>
      <c r="D142" s="70">
        <v>0</v>
      </c>
      <c r="E142" s="31">
        <f t="shared" si="8"/>
        <v>1</v>
      </c>
      <c r="F142" s="220"/>
      <c r="G142" s="184"/>
      <c r="H142" s="184"/>
      <c r="I142" s="184"/>
      <c r="J142" s="184"/>
      <c r="K142" s="185"/>
    </row>
    <row r="143" spans="2:11" x14ac:dyDescent="0.2">
      <c r="B143" s="29" t="s">
        <v>124</v>
      </c>
      <c r="C143" s="75">
        <v>1</v>
      </c>
      <c r="D143" s="70">
        <v>0</v>
      </c>
      <c r="E143" s="31">
        <f t="shared" si="8"/>
        <v>1</v>
      </c>
      <c r="F143" s="220"/>
      <c r="G143" s="184"/>
      <c r="H143" s="184"/>
      <c r="I143" s="184"/>
      <c r="J143" s="184"/>
      <c r="K143" s="185"/>
    </row>
    <row r="144" spans="2:11" x14ac:dyDescent="0.2">
      <c r="B144" s="29" t="s">
        <v>125</v>
      </c>
      <c r="C144" s="58">
        <v>1</v>
      </c>
      <c r="D144" s="70">
        <v>0</v>
      </c>
      <c r="E144" s="31">
        <f t="shared" si="8"/>
        <v>1</v>
      </c>
      <c r="F144" s="220"/>
      <c r="G144" s="184"/>
      <c r="H144" s="184"/>
      <c r="I144" s="184"/>
      <c r="J144" s="184"/>
      <c r="K144" s="185"/>
    </row>
    <row r="145" spans="2:19" x14ac:dyDescent="0.2">
      <c r="B145" s="38" t="s">
        <v>16</v>
      </c>
      <c r="C145" s="31">
        <f>SUM(C130:C144)</f>
        <v>285</v>
      </c>
      <c r="D145" s="130">
        <f>SUM(D130:D144)</f>
        <v>321</v>
      </c>
      <c r="E145" s="31">
        <f>SUM(E130:E144)</f>
        <v>606</v>
      </c>
      <c r="F145" s="221"/>
      <c r="G145" s="186"/>
      <c r="H145" s="186"/>
      <c r="I145" s="186"/>
      <c r="J145" s="186"/>
      <c r="K145" s="187"/>
    </row>
    <row r="146" spans="2:19" ht="21.75" customHeight="1" x14ac:dyDescent="0.2">
      <c r="B146" s="176" t="s">
        <v>126</v>
      </c>
      <c r="C146" s="176"/>
      <c r="D146" s="176"/>
      <c r="E146" s="176"/>
      <c r="F146" s="176"/>
      <c r="G146" s="176"/>
      <c r="H146" s="176"/>
      <c r="I146" s="176"/>
      <c r="J146" s="176"/>
      <c r="K146" s="176"/>
      <c r="L146" s="176"/>
      <c r="M146" s="176"/>
      <c r="N146" s="176"/>
      <c r="O146" s="176"/>
      <c r="P146" s="176"/>
      <c r="Q146" s="176"/>
      <c r="R146" s="176"/>
      <c r="S146" s="176"/>
    </row>
    <row r="147" spans="2:19" ht="63.75" customHeight="1" x14ac:dyDescent="0.2">
      <c r="B147" s="232" t="s">
        <v>157</v>
      </c>
      <c r="C147" s="232"/>
      <c r="D147" s="232"/>
      <c r="E147" s="232"/>
      <c r="F147" s="232"/>
      <c r="G147" s="232"/>
      <c r="H147" s="232"/>
      <c r="I147" s="232"/>
      <c r="J147" s="232"/>
      <c r="K147" s="232"/>
      <c r="L147" s="34"/>
      <c r="M147" s="34"/>
      <c r="N147" s="34"/>
      <c r="O147" s="34"/>
      <c r="P147" s="34"/>
      <c r="Q147" s="34"/>
      <c r="R147" s="34"/>
      <c r="S147" s="34"/>
    </row>
    <row r="148" spans="2:19" ht="34.5" customHeight="1" x14ac:dyDescent="0.2">
      <c r="B148" s="232"/>
      <c r="C148" s="232"/>
      <c r="D148" s="232"/>
      <c r="E148" s="232"/>
      <c r="F148" s="232"/>
      <c r="G148" s="232"/>
      <c r="H148" s="232"/>
      <c r="I148" s="232"/>
      <c r="J148" s="232"/>
      <c r="K148" s="232"/>
      <c r="L148" s="34"/>
      <c r="M148" s="34"/>
      <c r="N148" s="34"/>
      <c r="O148" s="34"/>
      <c r="P148" s="34"/>
      <c r="Q148" s="34"/>
      <c r="R148" s="34"/>
      <c r="S148" s="34"/>
    </row>
    <row r="149" spans="2:19" ht="27" customHeight="1" x14ac:dyDescent="0.2">
      <c r="B149" s="139" t="s">
        <v>127</v>
      </c>
      <c r="C149" s="140"/>
      <c r="D149" s="140"/>
      <c r="E149" s="140"/>
      <c r="F149" s="140"/>
      <c r="G149" s="140"/>
      <c r="H149" s="140"/>
      <c r="I149" s="140"/>
      <c r="J149" s="140"/>
      <c r="K149" s="141"/>
    </row>
    <row r="150" spans="2:19" x14ac:dyDescent="0.2">
      <c r="B150" s="25" t="s">
        <v>128</v>
      </c>
      <c r="C150" s="114" t="s">
        <v>129</v>
      </c>
      <c r="D150" s="114" t="s">
        <v>130</v>
      </c>
      <c r="E150" s="114" t="s">
        <v>131</v>
      </c>
      <c r="F150" s="114" t="s">
        <v>132</v>
      </c>
      <c r="G150" s="23" t="s">
        <v>133</v>
      </c>
      <c r="H150" s="40" t="s">
        <v>134</v>
      </c>
      <c r="I150" s="40" t="s">
        <v>135</v>
      </c>
      <c r="J150" s="40" t="s">
        <v>4</v>
      </c>
      <c r="K150" s="25" t="s">
        <v>15</v>
      </c>
    </row>
    <row r="151" spans="2:19" ht="48" customHeight="1" x14ac:dyDescent="0.2">
      <c r="B151" s="24" t="s">
        <v>136</v>
      </c>
      <c r="C151" s="46">
        <v>189</v>
      </c>
      <c r="D151" s="46">
        <v>199</v>
      </c>
      <c r="E151" s="46">
        <v>187</v>
      </c>
      <c r="F151" s="46">
        <v>212</v>
      </c>
      <c r="G151" s="46">
        <v>298</v>
      </c>
      <c r="H151" s="46">
        <v>331</v>
      </c>
      <c r="I151" s="46">
        <v>276</v>
      </c>
      <c r="J151" s="46">
        <v>232</v>
      </c>
      <c r="K151" s="46">
        <v>307</v>
      </c>
    </row>
    <row r="152" spans="2:19" ht="26.25" customHeight="1" x14ac:dyDescent="0.2">
      <c r="B152" s="24" t="s">
        <v>137</v>
      </c>
      <c r="C152" s="46">
        <v>0</v>
      </c>
      <c r="D152" s="46">
        <v>0</v>
      </c>
      <c r="E152" s="46">
        <v>0</v>
      </c>
      <c r="F152" s="46">
        <v>0</v>
      </c>
      <c r="G152" s="46">
        <v>1024</v>
      </c>
      <c r="H152" s="46">
        <v>1259</v>
      </c>
      <c r="I152" s="46">
        <v>1086</v>
      </c>
      <c r="J152" s="46">
        <v>1077</v>
      </c>
      <c r="K152" s="46">
        <v>1666</v>
      </c>
    </row>
    <row r="153" spans="2:19" x14ac:dyDescent="0.2">
      <c r="B153" s="197" t="s">
        <v>14</v>
      </c>
      <c r="C153" s="197"/>
      <c r="D153" s="197"/>
      <c r="E153" s="197"/>
      <c r="F153" s="197"/>
      <c r="G153" s="197"/>
      <c r="H153" s="197"/>
      <c r="I153" s="197"/>
      <c r="J153" s="197"/>
      <c r="K153" s="197"/>
    </row>
    <row r="154" spans="2:19" ht="12.75" hidden="1" customHeight="1" x14ac:dyDescent="0.2">
      <c r="B154" s="197"/>
      <c r="C154" s="197"/>
      <c r="D154" s="197"/>
      <c r="E154" s="197"/>
      <c r="F154" s="197"/>
      <c r="G154" s="197"/>
      <c r="H154" s="197"/>
      <c r="I154" s="197"/>
      <c r="J154" s="197"/>
      <c r="K154" s="197"/>
    </row>
    <row r="155" spans="2:19" ht="12.75" hidden="1" customHeight="1" x14ac:dyDescent="0.2">
      <c r="B155" s="197"/>
      <c r="C155" s="197"/>
      <c r="D155" s="197"/>
      <c r="E155" s="197"/>
      <c r="F155" s="197"/>
      <c r="G155" s="197"/>
      <c r="H155" s="197"/>
      <c r="I155" s="197"/>
      <c r="J155" s="197"/>
      <c r="K155" s="197"/>
    </row>
    <row r="156" spans="2:19" ht="12.75" hidden="1" customHeight="1" x14ac:dyDescent="0.2">
      <c r="B156" s="197"/>
      <c r="C156" s="197"/>
      <c r="D156" s="197"/>
      <c r="E156" s="197"/>
      <c r="F156" s="197"/>
      <c r="G156" s="197"/>
      <c r="H156" s="197"/>
      <c r="I156" s="197"/>
      <c r="J156" s="197"/>
      <c r="K156" s="197"/>
    </row>
    <row r="157" spans="2:19" ht="12.75" customHeight="1" x14ac:dyDescent="0.2">
      <c r="B157" s="197"/>
      <c r="C157" s="197"/>
      <c r="D157" s="197"/>
      <c r="E157" s="197"/>
      <c r="F157" s="197"/>
      <c r="G157" s="197"/>
      <c r="H157" s="197"/>
      <c r="I157" s="197"/>
      <c r="J157" s="197"/>
      <c r="K157" s="197"/>
    </row>
    <row r="158" spans="2:19" ht="12.75" customHeight="1" x14ac:dyDescent="0.2">
      <c r="B158" s="197"/>
      <c r="C158" s="197"/>
      <c r="D158" s="197"/>
      <c r="E158" s="197"/>
      <c r="F158" s="197"/>
      <c r="G158" s="197"/>
      <c r="H158" s="197"/>
      <c r="I158" s="197"/>
      <c r="J158" s="197"/>
      <c r="K158" s="197"/>
    </row>
    <row r="159" spans="2:19" ht="12.75" customHeight="1" x14ac:dyDescent="0.2">
      <c r="B159" s="197"/>
      <c r="C159" s="197"/>
      <c r="D159" s="197"/>
      <c r="E159" s="197"/>
      <c r="F159" s="197"/>
      <c r="G159" s="197"/>
      <c r="H159" s="197"/>
      <c r="I159" s="197"/>
      <c r="J159" s="197"/>
      <c r="K159" s="197"/>
    </row>
    <row r="160" spans="2:19" ht="12.75" customHeight="1" x14ac:dyDescent="0.2">
      <c r="B160" s="197"/>
      <c r="C160" s="197"/>
      <c r="D160" s="197"/>
      <c r="E160" s="197"/>
      <c r="F160" s="197"/>
      <c r="G160" s="197"/>
      <c r="H160" s="197"/>
      <c r="I160" s="197"/>
      <c r="J160" s="197"/>
      <c r="K160" s="197"/>
    </row>
    <row r="161" spans="2:19" ht="72" customHeight="1" x14ac:dyDescent="0.2">
      <c r="B161" s="197"/>
      <c r="C161" s="197"/>
      <c r="D161" s="197"/>
      <c r="E161" s="197"/>
      <c r="F161" s="197"/>
      <c r="G161" s="197"/>
      <c r="H161" s="197"/>
      <c r="I161" s="197"/>
      <c r="J161" s="197"/>
      <c r="K161" s="197"/>
    </row>
    <row r="162" spans="2:19" ht="12.75" customHeight="1" x14ac:dyDescent="0.2">
      <c r="B162" s="197"/>
      <c r="C162" s="197"/>
      <c r="D162" s="197"/>
      <c r="E162" s="197"/>
      <c r="F162" s="197"/>
      <c r="G162" s="197"/>
      <c r="H162" s="197"/>
      <c r="I162" s="197"/>
      <c r="J162" s="197"/>
      <c r="K162" s="197"/>
    </row>
    <row r="163" spans="2:19" ht="12.75" customHeight="1" x14ac:dyDescent="0.2">
      <c r="B163" s="197"/>
      <c r="C163" s="197"/>
      <c r="D163" s="197"/>
      <c r="E163" s="197"/>
      <c r="F163" s="197"/>
      <c r="G163" s="197"/>
      <c r="H163" s="197"/>
      <c r="I163" s="197"/>
      <c r="J163" s="197"/>
      <c r="K163" s="197"/>
    </row>
    <row r="164" spans="2:19" ht="34.5" customHeight="1" x14ac:dyDescent="0.2">
      <c r="B164" s="197"/>
      <c r="C164" s="197"/>
      <c r="D164" s="197"/>
      <c r="E164" s="197"/>
      <c r="F164" s="197"/>
      <c r="G164" s="197"/>
      <c r="H164" s="197"/>
      <c r="I164" s="197"/>
      <c r="J164" s="197"/>
      <c r="K164" s="197"/>
    </row>
    <row r="165" spans="2:19" ht="12.75" customHeight="1" x14ac:dyDescent="0.2">
      <c r="B165" s="197"/>
      <c r="C165" s="197"/>
      <c r="D165" s="197"/>
      <c r="E165" s="197"/>
      <c r="F165" s="197"/>
      <c r="G165" s="197"/>
      <c r="H165" s="197"/>
      <c r="I165" s="197"/>
      <c r="J165" s="197"/>
      <c r="K165" s="197"/>
    </row>
    <row r="166" spans="2:19" ht="12.75" customHeight="1" x14ac:dyDescent="0.2">
      <c r="B166" s="197"/>
      <c r="C166" s="197"/>
      <c r="D166" s="197"/>
      <c r="E166" s="197"/>
      <c r="F166" s="197"/>
      <c r="G166" s="197"/>
      <c r="H166" s="197"/>
      <c r="I166" s="197"/>
      <c r="J166" s="197"/>
      <c r="K166" s="197"/>
    </row>
    <row r="167" spans="2:19" ht="12.75" customHeight="1" x14ac:dyDescent="0.2">
      <c r="B167" s="197"/>
      <c r="C167" s="197"/>
      <c r="D167" s="197"/>
      <c r="E167" s="197"/>
      <c r="F167" s="197"/>
      <c r="G167" s="197"/>
      <c r="H167" s="197"/>
      <c r="I167" s="197"/>
      <c r="J167" s="197"/>
      <c r="K167" s="197"/>
    </row>
    <row r="168" spans="2:19" ht="21.75" customHeight="1" x14ac:dyDescent="0.2">
      <c r="B168" s="176" t="s">
        <v>139</v>
      </c>
      <c r="C168" s="176"/>
      <c r="D168" s="176"/>
      <c r="E168" s="176"/>
      <c r="F168" s="176"/>
      <c r="G168" s="176"/>
      <c r="H168" s="176"/>
      <c r="I168" s="176"/>
      <c r="J168" s="176"/>
      <c r="K168" s="176"/>
      <c r="L168" s="176"/>
      <c r="M168" s="176"/>
      <c r="N168" s="176"/>
      <c r="O168" s="176"/>
      <c r="P168" s="176"/>
      <c r="Q168" s="176"/>
      <c r="R168" s="176"/>
      <c r="S168" s="176"/>
    </row>
    <row r="169" spans="2:19" ht="30.75" customHeight="1" x14ac:dyDescent="0.2">
      <c r="B169" s="232" t="s">
        <v>158</v>
      </c>
      <c r="C169" s="232"/>
      <c r="D169" s="232"/>
      <c r="E169" s="232"/>
      <c r="F169" s="232"/>
      <c r="G169" s="232"/>
      <c r="H169" s="232"/>
      <c r="I169" s="232"/>
      <c r="J169" s="232"/>
      <c r="K169" s="232"/>
      <c r="L169" s="34"/>
      <c r="M169" s="34"/>
      <c r="N169" s="34"/>
      <c r="O169" s="34"/>
      <c r="P169" s="34"/>
      <c r="Q169" s="34"/>
      <c r="R169" s="34"/>
      <c r="S169" s="34"/>
    </row>
    <row r="170" spans="2:19" ht="22.5" customHeight="1" x14ac:dyDescent="0.2">
      <c r="B170" s="232"/>
      <c r="C170" s="232"/>
      <c r="D170" s="232"/>
      <c r="E170" s="232"/>
      <c r="F170" s="232"/>
      <c r="G170" s="232"/>
      <c r="H170" s="232"/>
      <c r="I170" s="232"/>
      <c r="J170" s="232"/>
      <c r="K170" s="232"/>
      <c r="L170" s="34"/>
      <c r="M170" s="34"/>
      <c r="N170" s="34"/>
      <c r="O170" s="34"/>
      <c r="P170" s="34"/>
      <c r="Q170" s="34"/>
      <c r="R170" s="34"/>
      <c r="S170" s="34"/>
    </row>
    <row r="171" spans="2:19" ht="22.5" customHeight="1" x14ac:dyDescent="0.2">
      <c r="B171" s="216" t="s">
        <v>140</v>
      </c>
      <c r="C171" s="216"/>
      <c r="D171" s="216"/>
      <c r="E171" s="216"/>
      <c r="F171" s="216"/>
      <c r="G171" s="216"/>
      <c r="H171" s="216"/>
      <c r="I171" s="216"/>
      <c r="J171" s="216"/>
      <c r="K171" s="216"/>
      <c r="L171" s="34"/>
      <c r="M171" s="34"/>
      <c r="N171" s="34"/>
      <c r="O171" s="34"/>
      <c r="P171" s="34"/>
      <c r="Q171" s="34"/>
      <c r="R171" s="34"/>
      <c r="S171" s="34"/>
    </row>
    <row r="172" spans="2:19" ht="34.5" customHeight="1" x14ac:dyDescent="0.2">
      <c r="B172" s="175" t="s">
        <v>159</v>
      </c>
      <c r="C172" s="217"/>
      <c r="D172" s="217"/>
      <c r="E172" s="217"/>
      <c r="F172" s="217"/>
      <c r="G172" s="217"/>
      <c r="H172" s="217"/>
      <c r="I172" s="217"/>
      <c r="J172" s="217"/>
      <c r="K172" s="217"/>
      <c r="L172" s="34"/>
      <c r="M172" s="34"/>
      <c r="N172" s="34"/>
      <c r="O172" s="34"/>
      <c r="P172" s="34"/>
      <c r="Q172" s="34"/>
      <c r="R172" s="34"/>
      <c r="S172" s="34"/>
    </row>
    <row r="173" spans="2:19" ht="71.25" customHeight="1" x14ac:dyDescent="0.2">
      <c r="B173" s="217"/>
      <c r="C173" s="217"/>
      <c r="D173" s="217"/>
      <c r="E173" s="217"/>
      <c r="F173" s="217"/>
      <c r="G173" s="217"/>
      <c r="H173" s="217"/>
      <c r="I173" s="217"/>
      <c r="J173" s="217"/>
      <c r="K173" s="217"/>
      <c r="L173" s="34"/>
      <c r="M173" s="34"/>
      <c r="N173" s="34"/>
      <c r="O173" s="34"/>
      <c r="P173" s="34"/>
      <c r="Q173" s="34"/>
      <c r="R173" s="34"/>
      <c r="S173" s="34"/>
    </row>
    <row r="174" spans="2:19" ht="12.75" customHeight="1" x14ac:dyDescent="0.2"/>
    <row r="175" spans="2:19" ht="12.75" customHeight="1" x14ac:dyDescent="0.2"/>
    <row r="176" spans="2:19"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sheetData>
  <mergeCells count="171">
    <mergeCell ref="B121:C121"/>
    <mergeCell ref="B122:C122"/>
    <mergeCell ref="G113:K113"/>
    <mergeCell ref="D113:F113"/>
    <mergeCell ref="B113:C114"/>
    <mergeCell ref="B115:C115"/>
    <mergeCell ref="B116:C116"/>
    <mergeCell ref="B117:C117"/>
    <mergeCell ref="B118:C118"/>
    <mergeCell ref="B119:C119"/>
    <mergeCell ref="B120:C120"/>
    <mergeCell ref="G114:H114"/>
    <mergeCell ref="G115:H115"/>
    <mergeCell ref="G116:H116"/>
    <mergeCell ref="G117:H117"/>
    <mergeCell ref="G118:H118"/>
    <mergeCell ref="G119:H119"/>
    <mergeCell ref="G120:H120"/>
    <mergeCell ref="G121:H121"/>
    <mergeCell ref="G122:H122"/>
    <mergeCell ref="I114:J114"/>
    <mergeCell ref="I115:J115"/>
    <mergeCell ref="I116:J116"/>
    <mergeCell ref="I117:J117"/>
    <mergeCell ref="I118:J118"/>
    <mergeCell ref="I119:J119"/>
    <mergeCell ref="I120:J120"/>
    <mergeCell ref="I121:J121"/>
    <mergeCell ref="I122:J122"/>
    <mergeCell ref="B126:K126"/>
    <mergeCell ref="B127:K127"/>
    <mergeCell ref="B112:K112"/>
    <mergeCell ref="B35:C35"/>
    <mergeCell ref="B36:C36"/>
    <mergeCell ref="E100:G100"/>
    <mergeCell ref="H100:L100"/>
    <mergeCell ref="E101:G101"/>
    <mergeCell ref="H101:L101"/>
    <mergeCell ref="G98:H98"/>
    <mergeCell ref="I98:J98"/>
    <mergeCell ref="G99:H99"/>
    <mergeCell ref="I99:J99"/>
    <mergeCell ref="G96:H96"/>
    <mergeCell ref="G57:K66"/>
    <mergeCell ref="B57:B58"/>
    <mergeCell ref="B56:K56"/>
    <mergeCell ref="B55:K55"/>
    <mergeCell ref="I97:J97"/>
    <mergeCell ref="B8:K8"/>
    <mergeCell ref="B9:K9"/>
    <mergeCell ref="C3:C5"/>
    <mergeCell ref="H4:I4"/>
    <mergeCell ref="J5:K5"/>
    <mergeCell ref="C6:D6"/>
    <mergeCell ref="E6:G6"/>
    <mergeCell ref="H6:K6"/>
    <mergeCell ref="B25:K25"/>
    <mergeCell ref="C11:D11"/>
    <mergeCell ref="C12:D12"/>
    <mergeCell ref="C13:D13"/>
    <mergeCell ref="H10:K13"/>
    <mergeCell ref="B24:C24"/>
    <mergeCell ref="G19:K24"/>
    <mergeCell ref="B20:C20"/>
    <mergeCell ref="B21:C21"/>
    <mergeCell ref="B22:C22"/>
    <mergeCell ref="C10:D10"/>
    <mergeCell ref="B17:K17"/>
    <mergeCell ref="B18:K18"/>
    <mergeCell ref="B19:C19"/>
    <mergeCell ref="B23:C23"/>
    <mergeCell ref="B26:C26"/>
    <mergeCell ref="G26:K30"/>
    <mergeCell ref="B27:C27"/>
    <mergeCell ref="B28:C28"/>
    <mergeCell ref="B30:C30"/>
    <mergeCell ref="B31:K31"/>
    <mergeCell ref="B32:C32"/>
    <mergeCell ref="B33:C33"/>
    <mergeCell ref="B34:C34"/>
    <mergeCell ref="G32:K42"/>
    <mergeCell ref="B38:C38"/>
    <mergeCell ref="B39:C39"/>
    <mergeCell ref="B41:C41"/>
    <mergeCell ref="B91:K91"/>
    <mergeCell ref="B71:K71"/>
    <mergeCell ref="B40:C40"/>
    <mergeCell ref="B43:K43"/>
    <mergeCell ref="B44:C44"/>
    <mergeCell ref="B45:C45"/>
    <mergeCell ref="B47:C47"/>
    <mergeCell ref="B46:C46"/>
    <mergeCell ref="B70:K70"/>
    <mergeCell ref="B42:C42"/>
    <mergeCell ref="B51:C51"/>
    <mergeCell ref="G44:K51"/>
    <mergeCell ref="I72:K86"/>
    <mergeCell ref="C72:H73"/>
    <mergeCell ref="C74:D74"/>
    <mergeCell ref="E74:F74"/>
    <mergeCell ref="G74:H74"/>
    <mergeCell ref="C57:D57"/>
    <mergeCell ref="E57:F57"/>
    <mergeCell ref="B90:K90"/>
    <mergeCell ref="B50:C50"/>
    <mergeCell ref="B48:C48"/>
    <mergeCell ref="B171:K171"/>
    <mergeCell ref="B172:K173"/>
    <mergeCell ref="B14:S14"/>
    <mergeCell ref="B15:K16"/>
    <mergeCell ref="B52:S52"/>
    <mergeCell ref="B53:K54"/>
    <mergeCell ref="B67:S67"/>
    <mergeCell ref="B68:K69"/>
    <mergeCell ref="B87:S87"/>
    <mergeCell ref="B88:K89"/>
    <mergeCell ref="B123:S123"/>
    <mergeCell ref="B124:K125"/>
    <mergeCell ref="B146:S146"/>
    <mergeCell ref="B147:K148"/>
    <mergeCell ref="E128:E129"/>
    <mergeCell ref="C128:D128"/>
    <mergeCell ref="B128:B129"/>
    <mergeCell ref="F128:K145"/>
    <mergeCell ref="B153:K167"/>
    <mergeCell ref="B149:K149"/>
    <mergeCell ref="B168:S168"/>
    <mergeCell ref="B169:K170"/>
    <mergeCell ref="B72:B75"/>
    <mergeCell ref="B37:C37"/>
    <mergeCell ref="C101:D101"/>
    <mergeCell ref="C99:D99"/>
    <mergeCell ref="C94:C97"/>
    <mergeCell ref="C92:D93"/>
    <mergeCell ref="B92:B93"/>
    <mergeCell ref="B94:B102"/>
    <mergeCell ref="C102:K102"/>
    <mergeCell ref="C100:D100"/>
    <mergeCell ref="C98:D98"/>
    <mergeCell ref="I94:J94"/>
    <mergeCell ref="G95:H95"/>
    <mergeCell ref="I95:J95"/>
    <mergeCell ref="I96:J96"/>
    <mergeCell ref="G97:H97"/>
    <mergeCell ref="E92:K92"/>
    <mergeCell ref="G93:H93"/>
    <mergeCell ref="I93:J93"/>
    <mergeCell ref="G94:H94"/>
    <mergeCell ref="B103:B111"/>
    <mergeCell ref="C103:C106"/>
    <mergeCell ref="G103:H103"/>
    <mergeCell ref="I103:J103"/>
    <mergeCell ref="G104:H104"/>
    <mergeCell ref="I104:J104"/>
    <mergeCell ref="G105:H105"/>
    <mergeCell ref="I105:J105"/>
    <mergeCell ref="G106:H106"/>
    <mergeCell ref="I106:J106"/>
    <mergeCell ref="C107:D107"/>
    <mergeCell ref="G107:H107"/>
    <mergeCell ref="I107:J107"/>
    <mergeCell ref="C108:D108"/>
    <mergeCell ref="G108:H108"/>
    <mergeCell ref="I108:J108"/>
    <mergeCell ref="C109:D109"/>
    <mergeCell ref="E109:G109"/>
    <mergeCell ref="H109:L109"/>
    <mergeCell ref="C110:D110"/>
    <mergeCell ref="E110:G110"/>
    <mergeCell ref="H110:L110"/>
    <mergeCell ref="C111:K111"/>
  </mergeCells>
  <pageMargins left="0.25" right="0.25" top="0.75" bottom="0.75" header="0.3" footer="0.3"/>
  <pageSetup paperSize="9"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67"/>
  <sheetViews>
    <sheetView topLeftCell="A56" workbookViewId="0">
      <selection activeCell="A66" sqref="A66:F67"/>
    </sheetView>
  </sheetViews>
  <sheetFormatPr baseColWidth="10" defaultColWidth="11.42578125" defaultRowHeight="15" x14ac:dyDescent="0.25"/>
  <cols>
    <col min="1" max="1" width="14.7109375" style="92" customWidth="1"/>
    <col min="2" max="5" width="11.42578125" style="92" customWidth="1"/>
    <col min="6" max="6" width="17.42578125" style="92" customWidth="1"/>
    <col min="7" max="10" width="11.42578125" style="92" customWidth="1"/>
    <col min="11" max="11" width="11.42578125" style="89"/>
  </cols>
  <sheetData>
    <row r="1" spans="1:13" ht="33.75" customHeight="1" x14ac:dyDescent="0.25">
      <c r="B1" s="264"/>
      <c r="C1" s="264"/>
      <c r="D1" s="265"/>
      <c r="E1" s="126"/>
      <c r="F1" s="126"/>
      <c r="G1" s="266" t="s">
        <v>53</v>
      </c>
      <c r="H1" s="264"/>
      <c r="I1" s="265"/>
      <c r="L1">
        <v>100</v>
      </c>
    </row>
    <row r="2" spans="1:13" x14ac:dyDescent="0.25">
      <c r="A2" s="93" t="s">
        <v>51</v>
      </c>
      <c r="B2" s="127"/>
      <c r="C2" s="127"/>
      <c r="D2" s="127" t="s">
        <v>15</v>
      </c>
      <c r="E2" s="127"/>
      <c r="F2" s="127" t="s">
        <v>160</v>
      </c>
      <c r="G2" s="128" t="s">
        <v>4</v>
      </c>
      <c r="H2" s="128"/>
      <c r="I2" s="128" t="s">
        <v>15</v>
      </c>
      <c r="J2" s="94" t="s">
        <v>161</v>
      </c>
    </row>
    <row r="3" spans="1:13" x14ac:dyDescent="0.25">
      <c r="A3" s="74" t="s">
        <v>54</v>
      </c>
      <c r="B3" s="76"/>
      <c r="C3" s="76"/>
      <c r="D3" s="125">
        <v>101</v>
      </c>
      <c r="E3" s="125"/>
      <c r="F3" s="125">
        <f t="shared" ref="F3:F9" si="0">SUM(B3:D3)</f>
        <v>101</v>
      </c>
      <c r="G3" s="125">
        <v>71</v>
      </c>
      <c r="H3" s="125"/>
      <c r="I3" s="70">
        <v>101</v>
      </c>
      <c r="J3" s="92">
        <f>SUM(G3:I3)</f>
        <v>172</v>
      </c>
      <c r="K3" s="89">
        <f>F3-J3</f>
        <v>-71</v>
      </c>
      <c r="L3">
        <v>91.005291005290999</v>
      </c>
      <c r="M3">
        <f>L3-100</f>
        <v>-8.9947089947090006</v>
      </c>
    </row>
    <row r="4" spans="1:13" x14ac:dyDescent="0.25">
      <c r="A4" s="74" t="s">
        <v>55</v>
      </c>
      <c r="B4" s="76"/>
      <c r="C4" s="76"/>
      <c r="D4" s="125">
        <v>110</v>
      </c>
      <c r="E4" s="125"/>
      <c r="F4" s="125">
        <f t="shared" si="0"/>
        <v>110</v>
      </c>
      <c r="G4" s="125">
        <v>71</v>
      </c>
      <c r="H4" s="125"/>
      <c r="I4" s="70">
        <v>104</v>
      </c>
      <c r="J4" s="92">
        <f t="shared" ref="J4:J9" si="1">SUM(G4:I4)</f>
        <v>175</v>
      </c>
      <c r="K4" s="89">
        <f t="shared" ref="K4:K9" si="2">F4-J4</f>
        <v>-65</v>
      </c>
      <c r="L4">
        <v>89.743589743589737</v>
      </c>
      <c r="M4">
        <f t="shared" ref="M4:M9" si="3">L4-100</f>
        <v>-10.256410256410263</v>
      </c>
    </row>
    <row r="5" spans="1:13" x14ac:dyDescent="0.25">
      <c r="A5" s="74" t="s">
        <v>56</v>
      </c>
      <c r="B5" s="76"/>
      <c r="C5" s="76"/>
      <c r="D5" s="125">
        <v>48</v>
      </c>
      <c r="E5" s="125"/>
      <c r="F5" s="125">
        <f t="shared" si="0"/>
        <v>48</v>
      </c>
      <c r="G5" s="125">
        <v>34</v>
      </c>
      <c r="H5" s="125"/>
      <c r="I5" s="70">
        <v>43</v>
      </c>
      <c r="J5" s="92">
        <f t="shared" si="1"/>
        <v>77</v>
      </c>
      <c r="K5" s="89">
        <f t="shared" si="2"/>
        <v>-29</v>
      </c>
      <c r="L5">
        <v>76.237623762376231</v>
      </c>
      <c r="M5">
        <f t="shared" si="3"/>
        <v>-23.762376237623769</v>
      </c>
    </row>
    <row r="6" spans="1:13" x14ac:dyDescent="0.25">
      <c r="A6" s="74" t="s">
        <v>57</v>
      </c>
      <c r="B6" s="76"/>
      <c r="C6" s="76"/>
      <c r="D6" s="125">
        <v>24</v>
      </c>
      <c r="E6" s="125"/>
      <c r="F6" s="125">
        <f t="shared" si="0"/>
        <v>24</v>
      </c>
      <c r="G6" s="125">
        <v>16</v>
      </c>
      <c r="H6" s="125"/>
      <c r="I6" s="70">
        <v>24</v>
      </c>
      <c r="J6" s="92">
        <f t="shared" si="1"/>
        <v>40</v>
      </c>
      <c r="K6" s="89">
        <f t="shared" si="2"/>
        <v>-16</v>
      </c>
      <c r="L6">
        <v>100</v>
      </c>
      <c r="M6">
        <f t="shared" si="3"/>
        <v>0</v>
      </c>
    </row>
    <row r="7" spans="1:13" x14ac:dyDescent="0.25">
      <c r="A7" s="74" t="s">
        <v>58</v>
      </c>
      <c r="B7" s="76"/>
      <c r="C7" s="76"/>
      <c r="D7" s="125">
        <v>4</v>
      </c>
      <c r="E7" s="125"/>
      <c r="F7" s="125">
        <f t="shared" si="0"/>
        <v>4</v>
      </c>
      <c r="G7" s="125">
        <v>4</v>
      </c>
      <c r="H7" s="125"/>
      <c r="I7" s="70">
        <v>4</v>
      </c>
      <c r="J7" s="92">
        <f t="shared" si="1"/>
        <v>8</v>
      </c>
      <c r="K7" s="89">
        <f t="shared" si="2"/>
        <v>-4</v>
      </c>
      <c r="L7">
        <v>100</v>
      </c>
      <c r="M7">
        <f t="shared" si="3"/>
        <v>0</v>
      </c>
    </row>
    <row r="8" spans="1:13" x14ac:dyDescent="0.25">
      <c r="A8" s="74" t="s">
        <v>59</v>
      </c>
      <c r="B8" s="76"/>
      <c r="C8" s="76"/>
      <c r="D8" s="125">
        <v>22</v>
      </c>
      <c r="E8" s="125"/>
      <c r="F8" s="125">
        <f t="shared" si="0"/>
        <v>22</v>
      </c>
      <c r="G8" s="125">
        <v>14</v>
      </c>
      <c r="H8" s="125"/>
      <c r="I8" s="70">
        <v>20</v>
      </c>
      <c r="J8" s="92">
        <f t="shared" si="1"/>
        <v>34</v>
      </c>
      <c r="K8" s="89">
        <f t="shared" si="2"/>
        <v>-12</v>
      </c>
      <c r="L8">
        <v>87.179487179487182</v>
      </c>
      <c r="M8">
        <f t="shared" si="3"/>
        <v>-12.820512820512818</v>
      </c>
    </row>
    <row r="9" spans="1:13" x14ac:dyDescent="0.25">
      <c r="A9" s="74" t="s">
        <v>60</v>
      </c>
      <c r="B9" s="76"/>
      <c r="C9" s="76"/>
      <c r="D9" s="125">
        <v>12</v>
      </c>
      <c r="E9" s="125"/>
      <c r="F9" s="125">
        <f t="shared" si="0"/>
        <v>12</v>
      </c>
      <c r="G9" s="125">
        <v>22</v>
      </c>
      <c r="H9" s="125"/>
      <c r="I9" s="70">
        <v>11</v>
      </c>
      <c r="J9" s="92">
        <f t="shared" si="1"/>
        <v>33</v>
      </c>
      <c r="K9" s="89">
        <f t="shared" si="2"/>
        <v>-21</v>
      </c>
      <c r="L9">
        <v>97.058823529411768</v>
      </c>
      <c r="M9">
        <f t="shared" si="3"/>
        <v>-2.941176470588232</v>
      </c>
    </row>
    <row r="10" spans="1:13" x14ac:dyDescent="0.25">
      <c r="A10" s="130" t="s">
        <v>16</v>
      </c>
      <c r="B10" s="95"/>
      <c r="C10" s="95"/>
      <c r="D10" s="130">
        <f>SUM(D3:D9)</f>
        <v>321</v>
      </c>
      <c r="E10" s="130"/>
      <c r="F10" s="130"/>
      <c r="G10" s="130">
        <f>SUM(G3:G9)</f>
        <v>232</v>
      </c>
      <c r="H10" s="130"/>
      <c r="I10" s="130">
        <f>SUM(I3:I9)</f>
        <v>307</v>
      </c>
    </row>
    <row r="13" spans="1:13" x14ac:dyDescent="0.25">
      <c r="B13" s="267"/>
      <c r="C13" s="267"/>
      <c r="D13" s="267"/>
      <c r="E13" s="267"/>
      <c r="F13" s="267"/>
      <c r="G13" s="267"/>
      <c r="H13" s="267"/>
      <c r="I13" s="267"/>
      <c r="J13" s="268"/>
    </row>
    <row r="14" spans="1:13" x14ac:dyDescent="0.25">
      <c r="A14" s="96"/>
      <c r="B14" s="269"/>
      <c r="C14" s="269"/>
      <c r="D14" s="269"/>
      <c r="E14" s="270"/>
      <c r="F14" s="270"/>
      <c r="G14" s="270"/>
      <c r="H14" s="270"/>
      <c r="I14" s="270"/>
      <c r="J14" s="271"/>
    </row>
    <row r="15" spans="1:13" ht="31.5" customHeight="1" x14ac:dyDescent="0.25">
      <c r="A15" s="93" t="s">
        <v>64</v>
      </c>
      <c r="B15" s="264"/>
      <c r="C15" s="264"/>
      <c r="D15" s="265"/>
      <c r="E15" s="128" t="s">
        <v>66</v>
      </c>
      <c r="F15" s="272" t="s">
        <v>67</v>
      </c>
      <c r="G15" s="272"/>
      <c r="H15" s="128" t="s">
        <v>67</v>
      </c>
      <c r="I15" s="272" t="s">
        <v>68</v>
      </c>
      <c r="J15" s="272"/>
      <c r="K15" s="90" t="s">
        <v>68</v>
      </c>
    </row>
    <row r="16" spans="1:13" x14ac:dyDescent="0.25">
      <c r="A16" s="97" t="s">
        <v>36</v>
      </c>
      <c r="B16" s="98"/>
      <c r="C16" s="98"/>
      <c r="D16" s="85">
        <v>5</v>
      </c>
      <c r="E16" s="85">
        <f t="shared" ref="E16:E26" si="4">SUM(B16:D16)</f>
        <v>5</v>
      </c>
      <c r="F16" s="85">
        <v>48</v>
      </c>
      <c r="G16" s="85">
        <v>62</v>
      </c>
      <c r="H16" s="85">
        <f>SUM(F16:G16)</f>
        <v>110</v>
      </c>
      <c r="I16" s="85">
        <v>23</v>
      </c>
      <c r="J16" s="86">
        <v>33</v>
      </c>
      <c r="K16" s="90">
        <f>SUM(I16:J16)</f>
        <v>56</v>
      </c>
    </row>
    <row r="17" spans="1:11" x14ac:dyDescent="0.25">
      <c r="A17" s="97" t="s">
        <v>37</v>
      </c>
      <c r="B17" s="98"/>
      <c r="C17" s="98"/>
      <c r="D17" s="85">
        <v>3</v>
      </c>
      <c r="E17" s="85">
        <f t="shared" si="4"/>
        <v>3</v>
      </c>
      <c r="F17" s="85">
        <v>26</v>
      </c>
      <c r="G17" s="85">
        <v>32</v>
      </c>
      <c r="H17" s="85">
        <f t="shared" ref="H17:H26" si="5">SUM(F17:G17)</f>
        <v>58</v>
      </c>
      <c r="I17" s="85">
        <v>7</v>
      </c>
      <c r="J17" s="85">
        <v>16</v>
      </c>
      <c r="K17" s="90">
        <f t="shared" ref="K17:K26" si="6">SUM(I17:J17)</f>
        <v>23</v>
      </c>
    </row>
    <row r="18" spans="1:11" x14ac:dyDescent="0.25">
      <c r="A18" s="97" t="s">
        <v>41</v>
      </c>
      <c r="B18" s="98"/>
      <c r="C18" s="98"/>
      <c r="D18" s="85">
        <v>4</v>
      </c>
      <c r="E18" s="85">
        <f t="shared" si="4"/>
        <v>4</v>
      </c>
      <c r="F18" s="85">
        <v>9</v>
      </c>
      <c r="G18" s="85">
        <v>12</v>
      </c>
      <c r="H18" s="85">
        <f t="shared" si="5"/>
        <v>21</v>
      </c>
      <c r="I18" s="85">
        <v>4</v>
      </c>
      <c r="J18" s="86">
        <v>4</v>
      </c>
      <c r="K18" s="90">
        <f t="shared" si="6"/>
        <v>8</v>
      </c>
    </row>
    <row r="19" spans="1:11" ht="38.25" x14ac:dyDescent="0.25">
      <c r="A19" s="97" t="s">
        <v>38</v>
      </c>
      <c r="B19" s="98"/>
      <c r="C19" s="98"/>
      <c r="D19" s="85">
        <v>2</v>
      </c>
      <c r="E19" s="85">
        <f t="shared" si="4"/>
        <v>2</v>
      </c>
      <c r="F19" s="85">
        <v>21</v>
      </c>
      <c r="G19" s="85">
        <v>21</v>
      </c>
      <c r="H19" s="85">
        <f t="shared" si="5"/>
        <v>42</v>
      </c>
      <c r="I19" s="85">
        <v>6</v>
      </c>
      <c r="J19" s="86">
        <v>13</v>
      </c>
      <c r="K19" s="90">
        <f t="shared" si="6"/>
        <v>19</v>
      </c>
    </row>
    <row r="20" spans="1:11" ht="25.5" x14ac:dyDescent="0.25">
      <c r="A20" s="97" t="s">
        <v>39</v>
      </c>
      <c r="B20" s="98"/>
      <c r="C20" s="98"/>
      <c r="D20" s="85">
        <v>4</v>
      </c>
      <c r="E20" s="85">
        <f t="shared" si="4"/>
        <v>4</v>
      </c>
      <c r="F20" s="85">
        <v>14</v>
      </c>
      <c r="G20" s="85">
        <v>21</v>
      </c>
      <c r="H20" s="85">
        <f t="shared" si="5"/>
        <v>35</v>
      </c>
      <c r="I20" s="85">
        <v>6</v>
      </c>
      <c r="J20" s="86">
        <v>12</v>
      </c>
      <c r="K20" s="90">
        <f t="shared" si="6"/>
        <v>18</v>
      </c>
    </row>
    <row r="21" spans="1:11" x14ac:dyDescent="0.25">
      <c r="A21" s="97" t="s">
        <v>42</v>
      </c>
      <c r="B21" s="98"/>
      <c r="C21" s="98"/>
      <c r="D21" s="85">
        <v>0</v>
      </c>
      <c r="E21" s="85">
        <f t="shared" si="4"/>
        <v>0</v>
      </c>
      <c r="F21" s="85">
        <v>10</v>
      </c>
      <c r="G21" s="85">
        <v>13</v>
      </c>
      <c r="H21" s="85">
        <f t="shared" si="5"/>
        <v>23</v>
      </c>
      <c r="I21" s="85">
        <v>2</v>
      </c>
      <c r="J21" s="86">
        <v>8</v>
      </c>
      <c r="K21" s="90">
        <f t="shared" si="6"/>
        <v>10</v>
      </c>
    </row>
    <row r="22" spans="1:11" x14ac:dyDescent="0.25">
      <c r="A22" s="97" t="s">
        <v>43</v>
      </c>
      <c r="B22" s="98"/>
      <c r="C22" s="98"/>
      <c r="D22" s="85">
        <v>2</v>
      </c>
      <c r="E22" s="85">
        <f t="shared" si="4"/>
        <v>2</v>
      </c>
      <c r="F22" s="85">
        <v>7</v>
      </c>
      <c r="G22" s="85">
        <v>5</v>
      </c>
      <c r="H22" s="85">
        <f t="shared" si="5"/>
        <v>12</v>
      </c>
      <c r="I22" s="85">
        <v>1</v>
      </c>
      <c r="J22" s="86">
        <v>2</v>
      </c>
      <c r="K22" s="90">
        <f t="shared" si="6"/>
        <v>3</v>
      </c>
    </row>
    <row r="23" spans="1:11" x14ac:dyDescent="0.25">
      <c r="A23" s="97" t="s">
        <v>40</v>
      </c>
      <c r="B23" s="98"/>
      <c r="C23" s="98"/>
      <c r="D23" s="85">
        <v>4</v>
      </c>
      <c r="E23" s="85">
        <f t="shared" si="4"/>
        <v>4</v>
      </c>
      <c r="F23" s="85">
        <v>15</v>
      </c>
      <c r="G23" s="85">
        <v>16</v>
      </c>
      <c r="H23" s="85">
        <f t="shared" si="5"/>
        <v>31</v>
      </c>
      <c r="I23" s="85">
        <v>6</v>
      </c>
      <c r="J23" s="86">
        <v>8</v>
      </c>
      <c r="K23" s="90">
        <f t="shared" si="6"/>
        <v>14</v>
      </c>
    </row>
    <row r="24" spans="1:11" x14ac:dyDescent="0.25">
      <c r="A24" s="99" t="s">
        <v>70</v>
      </c>
      <c r="B24" s="98"/>
      <c r="C24" s="98"/>
      <c r="D24" s="85">
        <v>1</v>
      </c>
      <c r="E24" s="85">
        <f t="shared" si="4"/>
        <v>1</v>
      </c>
      <c r="F24" s="85">
        <v>1</v>
      </c>
      <c r="G24" s="85">
        <v>2</v>
      </c>
      <c r="H24" s="85">
        <f t="shared" si="5"/>
        <v>3</v>
      </c>
      <c r="I24" s="85">
        <v>0</v>
      </c>
      <c r="J24" s="86">
        <v>0</v>
      </c>
      <c r="K24" s="90">
        <f t="shared" si="6"/>
        <v>0</v>
      </c>
    </row>
    <row r="25" spans="1:11" ht="25.5" x14ac:dyDescent="0.25">
      <c r="A25" s="99" t="s">
        <v>46</v>
      </c>
      <c r="B25" s="98"/>
      <c r="C25" s="98"/>
      <c r="D25" s="85">
        <v>0</v>
      </c>
      <c r="E25" s="85">
        <f t="shared" si="4"/>
        <v>0</v>
      </c>
      <c r="F25" s="85">
        <v>0</v>
      </c>
      <c r="G25" s="85">
        <v>1</v>
      </c>
      <c r="H25" s="85">
        <f t="shared" si="5"/>
        <v>1</v>
      </c>
      <c r="I25" s="85">
        <v>1</v>
      </c>
      <c r="J25" s="86">
        <v>1</v>
      </c>
      <c r="K25" s="90">
        <f t="shared" si="6"/>
        <v>2</v>
      </c>
    </row>
    <row r="26" spans="1:11" x14ac:dyDescent="0.25">
      <c r="A26" s="100" t="s">
        <v>16</v>
      </c>
      <c r="B26" s="130"/>
      <c r="C26" s="130"/>
      <c r="D26" s="130">
        <f t="shared" ref="D26:J26" si="7">SUM(D16:D25)</f>
        <v>25</v>
      </c>
      <c r="E26" s="87">
        <f t="shared" si="4"/>
        <v>25</v>
      </c>
      <c r="F26" s="88">
        <f t="shared" si="7"/>
        <v>151</v>
      </c>
      <c r="G26" s="88">
        <f t="shared" si="7"/>
        <v>185</v>
      </c>
      <c r="H26" s="87">
        <f t="shared" si="5"/>
        <v>336</v>
      </c>
      <c r="I26" s="88">
        <f t="shared" si="7"/>
        <v>56</v>
      </c>
      <c r="J26" s="88">
        <f t="shared" si="7"/>
        <v>97</v>
      </c>
      <c r="K26" s="89">
        <f t="shared" si="6"/>
        <v>153</v>
      </c>
    </row>
    <row r="32" spans="1:11" x14ac:dyDescent="0.25">
      <c r="A32" s="170" t="s">
        <v>108</v>
      </c>
      <c r="B32" s="171"/>
      <c r="C32" s="171"/>
      <c r="D32" s="171"/>
      <c r="E32" s="171"/>
      <c r="F32" s="171"/>
      <c r="G32" s="171"/>
      <c r="H32" s="171"/>
      <c r="I32" s="172"/>
      <c r="J32" s="172"/>
      <c r="K32" s="173"/>
    </row>
    <row r="33" spans="1:11" x14ac:dyDescent="0.25">
      <c r="A33" s="273" t="s">
        <v>109</v>
      </c>
      <c r="B33" s="264"/>
      <c r="C33" s="264"/>
      <c r="D33" s="265"/>
      <c r="E33" s="272" t="s">
        <v>21</v>
      </c>
      <c r="F33" s="219" t="s">
        <v>29</v>
      </c>
      <c r="G33" s="182"/>
      <c r="H33" s="182"/>
      <c r="I33" s="182"/>
      <c r="J33" s="182"/>
      <c r="K33" s="183"/>
    </row>
    <row r="34" spans="1:11" x14ac:dyDescent="0.25">
      <c r="A34" s="274"/>
      <c r="B34" s="127"/>
      <c r="C34" s="127"/>
      <c r="D34" s="128" t="s">
        <v>15</v>
      </c>
      <c r="E34" s="272"/>
      <c r="F34" s="220"/>
      <c r="G34" s="184"/>
      <c r="H34" s="184"/>
      <c r="I34" s="184"/>
      <c r="J34" s="184"/>
      <c r="K34" s="185"/>
    </row>
    <row r="35" spans="1:11" x14ac:dyDescent="0.25">
      <c r="A35" s="101" t="s">
        <v>111</v>
      </c>
      <c r="B35" s="75"/>
      <c r="C35" s="75"/>
      <c r="D35" s="70">
        <v>24</v>
      </c>
      <c r="E35" s="130" t="e">
        <f>#REF!-D35</f>
        <v>#REF!</v>
      </c>
      <c r="F35" s="220"/>
      <c r="G35" s="184"/>
      <c r="H35" s="184"/>
      <c r="I35" s="184"/>
      <c r="J35" s="184"/>
      <c r="K35" s="185"/>
    </row>
    <row r="36" spans="1:11" x14ac:dyDescent="0.25">
      <c r="A36" s="101" t="s">
        <v>34</v>
      </c>
      <c r="B36" s="76"/>
      <c r="C36" s="76"/>
      <c r="D36" s="70">
        <v>49</v>
      </c>
      <c r="E36" s="130" t="e">
        <f>#REF!-D36</f>
        <v>#REF!</v>
      </c>
      <c r="F36" s="220"/>
      <c r="G36" s="184"/>
      <c r="H36" s="184"/>
      <c r="I36" s="184"/>
      <c r="J36" s="184"/>
      <c r="K36" s="185"/>
    </row>
    <row r="37" spans="1:11" ht="26.25" x14ac:dyDescent="0.25">
      <c r="A37" s="102" t="s">
        <v>112</v>
      </c>
      <c r="B37" s="75"/>
      <c r="C37" s="75"/>
      <c r="D37" s="70">
        <v>12</v>
      </c>
      <c r="E37" s="130" t="e">
        <f>#REF!-D37</f>
        <v>#REF!</v>
      </c>
      <c r="F37" s="220"/>
      <c r="G37" s="184"/>
      <c r="H37" s="184"/>
      <c r="I37" s="184"/>
      <c r="J37" s="184"/>
      <c r="K37" s="185"/>
    </row>
    <row r="38" spans="1:11" x14ac:dyDescent="0.25">
      <c r="A38" s="101" t="s">
        <v>113</v>
      </c>
      <c r="B38" s="76"/>
      <c r="C38" s="76"/>
      <c r="D38" s="70">
        <v>26</v>
      </c>
      <c r="E38" s="130" t="e">
        <f>#REF!-D38</f>
        <v>#REF!</v>
      </c>
      <c r="F38" s="220"/>
      <c r="G38" s="184"/>
      <c r="H38" s="184"/>
      <c r="I38" s="184"/>
      <c r="J38" s="184"/>
      <c r="K38" s="185"/>
    </row>
    <row r="39" spans="1:11" x14ac:dyDescent="0.25">
      <c r="A39" s="101" t="s">
        <v>114</v>
      </c>
      <c r="B39" s="75"/>
      <c r="C39" s="75"/>
      <c r="D39" s="70">
        <v>7</v>
      </c>
      <c r="E39" s="130" t="e">
        <f>#REF!-D39</f>
        <v>#REF!</v>
      </c>
      <c r="F39" s="220"/>
      <c r="G39" s="184"/>
      <c r="H39" s="184"/>
      <c r="I39" s="184"/>
      <c r="J39" s="184"/>
      <c r="K39" s="185"/>
    </row>
    <row r="40" spans="1:11" x14ac:dyDescent="0.25">
      <c r="A40" s="101" t="s">
        <v>115</v>
      </c>
      <c r="B40" s="75"/>
      <c r="C40" s="75"/>
      <c r="D40" s="70">
        <v>23</v>
      </c>
      <c r="E40" s="130" t="e">
        <f>#REF!-D40</f>
        <v>#REF!</v>
      </c>
      <c r="F40" s="220"/>
      <c r="G40" s="184"/>
      <c r="H40" s="184"/>
      <c r="I40" s="184"/>
      <c r="J40" s="184"/>
      <c r="K40" s="185"/>
    </row>
    <row r="41" spans="1:11" x14ac:dyDescent="0.25">
      <c r="A41" s="101" t="s">
        <v>116</v>
      </c>
      <c r="B41" s="75"/>
      <c r="C41" s="75"/>
      <c r="D41" s="70">
        <v>4</v>
      </c>
      <c r="E41" s="130" t="e">
        <f>#REF!-D41</f>
        <v>#REF!</v>
      </c>
      <c r="F41" s="220"/>
      <c r="G41" s="184"/>
      <c r="H41" s="184"/>
      <c r="I41" s="184"/>
      <c r="J41" s="184"/>
      <c r="K41" s="185"/>
    </row>
    <row r="42" spans="1:11" x14ac:dyDescent="0.25">
      <c r="A42" s="101" t="s">
        <v>118</v>
      </c>
      <c r="B42" s="75"/>
      <c r="C42" s="75"/>
      <c r="D42" s="70">
        <v>7</v>
      </c>
      <c r="E42" s="130" t="e">
        <f>#REF!-D42</f>
        <v>#REF!</v>
      </c>
      <c r="F42" s="220"/>
      <c r="G42" s="184"/>
      <c r="H42" s="184"/>
      <c r="I42" s="184"/>
      <c r="J42" s="184"/>
      <c r="K42" s="185"/>
    </row>
    <row r="43" spans="1:11" x14ac:dyDescent="0.25">
      <c r="A43" s="101" t="s">
        <v>119</v>
      </c>
      <c r="B43" s="75"/>
      <c r="C43" s="75"/>
      <c r="D43" s="70">
        <v>3</v>
      </c>
      <c r="E43" s="130" t="e">
        <f>#REF!-D43</f>
        <v>#REF!</v>
      </c>
      <c r="F43" s="220"/>
      <c r="G43" s="184"/>
      <c r="H43" s="184"/>
      <c r="I43" s="184"/>
      <c r="J43" s="184"/>
      <c r="K43" s="185"/>
    </row>
    <row r="44" spans="1:11" x14ac:dyDescent="0.25">
      <c r="A44" s="101" t="s">
        <v>120</v>
      </c>
      <c r="B44" s="75"/>
      <c r="C44" s="75"/>
      <c r="D44" s="70">
        <v>5</v>
      </c>
      <c r="E44" s="130" t="e">
        <f>#REF!-D44</f>
        <v>#REF!</v>
      </c>
      <c r="F44" s="220"/>
      <c r="G44" s="184"/>
      <c r="H44" s="184"/>
      <c r="I44" s="184"/>
      <c r="J44" s="184"/>
      <c r="K44" s="185"/>
    </row>
    <row r="45" spans="1:11" x14ac:dyDescent="0.25">
      <c r="A45" s="101" t="s">
        <v>121</v>
      </c>
      <c r="B45" s="75"/>
      <c r="C45" s="75"/>
      <c r="D45" s="70">
        <v>1</v>
      </c>
      <c r="E45" s="130" t="e">
        <f>#REF!-D45</f>
        <v>#REF!</v>
      </c>
      <c r="F45" s="220"/>
      <c r="G45" s="184"/>
      <c r="H45" s="184"/>
      <c r="I45" s="184"/>
      <c r="J45" s="184"/>
      <c r="K45" s="185"/>
    </row>
    <row r="46" spans="1:11" x14ac:dyDescent="0.25">
      <c r="A46" s="101" t="s">
        <v>122</v>
      </c>
      <c r="B46" s="75"/>
      <c r="C46" s="75"/>
      <c r="D46" s="70"/>
      <c r="E46" s="130" t="e">
        <f>#REF!-D46</f>
        <v>#REF!</v>
      </c>
      <c r="F46" s="220"/>
      <c r="G46" s="184"/>
      <c r="H46" s="184"/>
      <c r="I46" s="184"/>
      <c r="J46" s="184"/>
      <c r="K46" s="185"/>
    </row>
    <row r="47" spans="1:11" x14ac:dyDescent="0.25">
      <c r="A47" s="101" t="s">
        <v>123</v>
      </c>
      <c r="B47" s="75"/>
      <c r="C47" s="75"/>
      <c r="D47" s="70">
        <v>0</v>
      </c>
      <c r="E47" s="130" t="e">
        <f>#REF!-D47</f>
        <v>#REF!</v>
      </c>
      <c r="F47" s="220"/>
      <c r="G47" s="184"/>
      <c r="H47" s="184"/>
      <c r="I47" s="184"/>
      <c r="J47" s="184"/>
      <c r="K47" s="185"/>
    </row>
    <row r="48" spans="1:11" x14ac:dyDescent="0.25">
      <c r="A48" s="101" t="s">
        <v>124</v>
      </c>
      <c r="B48" s="75"/>
      <c r="C48" s="75"/>
      <c r="D48" s="70">
        <v>0</v>
      </c>
      <c r="E48" s="130" t="e">
        <f>#REF!-D48</f>
        <v>#REF!</v>
      </c>
      <c r="F48" s="220"/>
      <c r="G48" s="184"/>
      <c r="H48" s="184"/>
      <c r="I48" s="184"/>
      <c r="J48" s="184"/>
      <c r="K48" s="185"/>
    </row>
    <row r="49" spans="1:11" x14ac:dyDescent="0.25">
      <c r="A49" s="101" t="s">
        <v>125</v>
      </c>
      <c r="B49" s="75"/>
      <c r="C49" s="75"/>
      <c r="D49" s="70">
        <v>0</v>
      </c>
      <c r="E49" s="130" t="e">
        <f>#REF!-D49</f>
        <v>#REF!</v>
      </c>
      <c r="F49" s="220"/>
      <c r="G49" s="184"/>
      <c r="H49" s="184"/>
      <c r="I49" s="184"/>
      <c r="J49" s="184"/>
      <c r="K49" s="185"/>
    </row>
    <row r="50" spans="1:11" x14ac:dyDescent="0.25">
      <c r="A50" s="103" t="s">
        <v>16</v>
      </c>
      <c r="B50" s="130"/>
      <c r="C50" s="130"/>
      <c r="D50" s="130">
        <f>SUM(D36:D46)</f>
        <v>137</v>
      </c>
      <c r="E50" s="130" t="e">
        <f>SUM(E35:E49)</f>
        <v>#REF!</v>
      </c>
      <c r="F50" s="221"/>
      <c r="G50" s="186"/>
      <c r="H50" s="186"/>
      <c r="I50" s="186"/>
      <c r="J50" s="186"/>
      <c r="K50" s="187"/>
    </row>
    <row r="53" spans="1:11" x14ac:dyDescent="0.25">
      <c r="A53" s="191" t="s">
        <v>51</v>
      </c>
      <c r="B53" s="57"/>
      <c r="C53" s="57"/>
      <c r="D53" s="57"/>
      <c r="E53" s="57" t="s">
        <v>15</v>
      </c>
      <c r="F53" s="57"/>
      <c r="G53" s="105"/>
    </row>
    <row r="54" spans="1:11" ht="51" x14ac:dyDescent="0.25">
      <c r="A54" s="191"/>
      <c r="B54" s="119" t="s">
        <v>91</v>
      </c>
      <c r="C54" s="119" t="s">
        <v>162</v>
      </c>
      <c r="D54" s="119" t="s">
        <v>94</v>
      </c>
      <c r="E54" s="119" t="s">
        <v>94</v>
      </c>
      <c r="F54" s="119" t="s">
        <v>94</v>
      </c>
    </row>
    <row r="55" spans="1:11" ht="25.5" x14ac:dyDescent="0.25">
      <c r="A55" s="35" t="s">
        <v>57</v>
      </c>
      <c r="B55" s="104">
        <v>0.97</v>
      </c>
      <c r="C55" s="104">
        <f t="shared" ref="C55:C62" si="8">AVERAGE(B55:B55)</f>
        <v>0.97</v>
      </c>
      <c r="D55" s="104">
        <v>1</v>
      </c>
      <c r="E55" s="104">
        <v>1</v>
      </c>
      <c r="F55" s="106">
        <f>AVERAGE(D55:E55)</f>
        <v>1</v>
      </c>
    </row>
    <row r="56" spans="1:11" x14ac:dyDescent="0.25">
      <c r="A56" s="35" t="s">
        <v>54</v>
      </c>
      <c r="B56" s="104">
        <v>0.94</v>
      </c>
      <c r="C56" s="104">
        <f t="shared" si="8"/>
        <v>0.94</v>
      </c>
      <c r="D56" s="104">
        <v>0.98</v>
      </c>
      <c r="E56" s="104">
        <v>1</v>
      </c>
      <c r="F56" s="106">
        <f t="shared" ref="F56:F62" si="9">AVERAGE(D56:E56)</f>
        <v>0.99</v>
      </c>
    </row>
    <row r="57" spans="1:11" x14ac:dyDescent="0.25">
      <c r="A57" s="35" t="s">
        <v>56</v>
      </c>
      <c r="B57" s="104">
        <v>0.89</v>
      </c>
      <c r="C57" s="104">
        <f t="shared" si="8"/>
        <v>0.89</v>
      </c>
      <c r="D57" s="104">
        <v>0.96</v>
      </c>
      <c r="E57" s="104">
        <v>0.91</v>
      </c>
      <c r="F57" s="106">
        <f t="shared" si="9"/>
        <v>0.93500000000000005</v>
      </c>
    </row>
    <row r="58" spans="1:11" x14ac:dyDescent="0.25">
      <c r="A58" s="35" t="s">
        <v>55</v>
      </c>
      <c r="B58" s="104">
        <v>0.98</v>
      </c>
      <c r="C58" s="104">
        <f t="shared" si="8"/>
        <v>0.98</v>
      </c>
      <c r="D58" s="104">
        <v>1</v>
      </c>
      <c r="E58" s="104">
        <v>1</v>
      </c>
      <c r="F58" s="106">
        <f t="shared" si="9"/>
        <v>1</v>
      </c>
    </row>
    <row r="59" spans="1:11" x14ac:dyDescent="0.25">
      <c r="A59" s="35" t="s">
        <v>101</v>
      </c>
      <c r="B59" s="104">
        <v>1</v>
      </c>
      <c r="C59" s="104">
        <f t="shared" si="8"/>
        <v>1</v>
      </c>
      <c r="D59" s="104" t="s">
        <v>103</v>
      </c>
      <c r="E59" s="104">
        <v>1</v>
      </c>
      <c r="F59" s="106">
        <f t="shared" si="9"/>
        <v>1</v>
      </c>
    </row>
    <row r="60" spans="1:11" x14ac:dyDescent="0.25">
      <c r="A60" s="52" t="s">
        <v>59</v>
      </c>
      <c r="B60" s="104">
        <v>0.93</v>
      </c>
      <c r="C60" s="104">
        <f t="shared" si="8"/>
        <v>0.93</v>
      </c>
      <c r="D60" s="104">
        <v>1</v>
      </c>
      <c r="E60" s="104">
        <v>1</v>
      </c>
      <c r="F60" s="106">
        <f t="shared" si="9"/>
        <v>1</v>
      </c>
    </row>
    <row r="61" spans="1:11" x14ac:dyDescent="0.25">
      <c r="A61" s="52" t="s">
        <v>60</v>
      </c>
      <c r="B61" s="104">
        <v>0.9</v>
      </c>
      <c r="C61" s="104">
        <f t="shared" si="8"/>
        <v>0.9</v>
      </c>
      <c r="D61" s="104">
        <v>0.93</v>
      </c>
      <c r="E61" s="104">
        <v>1</v>
      </c>
      <c r="F61" s="106">
        <f t="shared" si="9"/>
        <v>0.96500000000000008</v>
      </c>
    </row>
    <row r="62" spans="1:11" x14ac:dyDescent="0.25">
      <c r="A62" s="55" t="s">
        <v>105</v>
      </c>
      <c r="B62" s="134">
        <v>0.95</v>
      </c>
      <c r="C62" s="104">
        <f t="shared" si="8"/>
        <v>0.95</v>
      </c>
      <c r="D62" s="133" t="s">
        <v>155</v>
      </c>
      <c r="E62" s="134">
        <v>0.99</v>
      </c>
      <c r="F62" s="106">
        <f t="shared" si="9"/>
        <v>0.99</v>
      </c>
    </row>
    <row r="65" spans="1:6" x14ac:dyDescent="0.25">
      <c r="A65" s="139" t="s">
        <v>127</v>
      </c>
      <c r="B65" s="140"/>
      <c r="C65" s="140"/>
      <c r="D65" s="140"/>
      <c r="E65" s="140"/>
      <c r="F65" s="141"/>
    </row>
    <row r="66" spans="1:6" ht="25.5" x14ac:dyDescent="0.25">
      <c r="A66" s="25" t="s">
        <v>128</v>
      </c>
      <c r="B66" s="23" t="s">
        <v>133</v>
      </c>
      <c r="C66" s="40" t="s">
        <v>134</v>
      </c>
      <c r="D66" s="40" t="s">
        <v>135</v>
      </c>
      <c r="E66" s="40" t="s">
        <v>4</v>
      </c>
      <c r="F66" s="25" t="s">
        <v>15</v>
      </c>
    </row>
    <row r="67" spans="1:6" ht="24" x14ac:dyDescent="0.25">
      <c r="A67" s="24" t="s">
        <v>137</v>
      </c>
      <c r="B67" s="46">
        <v>1024</v>
      </c>
      <c r="C67" s="46">
        <v>1259</v>
      </c>
      <c r="D67" s="46">
        <v>1086</v>
      </c>
      <c r="E67" s="46">
        <v>1077</v>
      </c>
      <c r="F67" s="46">
        <v>1666</v>
      </c>
    </row>
  </sheetData>
  <mergeCells count="13">
    <mergeCell ref="A65:F65"/>
    <mergeCell ref="A53:A54"/>
    <mergeCell ref="B1:D1"/>
    <mergeCell ref="G1:I1"/>
    <mergeCell ref="B13:J14"/>
    <mergeCell ref="B15:D15"/>
    <mergeCell ref="F15:G15"/>
    <mergeCell ref="I15:J15"/>
    <mergeCell ref="E33:E34"/>
    <mergeCell ref="A32:K32"/>
    <mergeCell ref="A33:A34"/>
    <mergeCell ref="B33:D33"/>
    <mergeCell ref="F33:K5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S320"/>
  <sheetViews>
    <sheetView showGridLines="0" topLeftCell="A127" zoomScale="115" zoomScaleNormal="115" workbookViewId="0">
      <selection activeCell="B127" sqref="B127:K145"/>
    </sheetView>
  </sheetViews>
  <sheetFormatPr baseColWidth="10" defaultColWidth="11.42578125" defaultRowHeight="12.75" customHeight="1" zeroHeight="1" x14ac:dyDescent="0.2"/>
  <cols>
    <col min="1" max="1" width="2.42578125" style="1" customWidth="1"/>
    <col min="2" max="2" width="20.5703125" style="1" customWidth="1"/>
    <col min="3" max="3" width="18.140625" style="1" customWidth="1"/>
    <col min="4" max="4" width="16.5703125" style="1" customWidth="1"/>
    <col min="5" max="5" width="15.140625" style="1" customWidth="1"/>
    <col min="6" max="6" width="12" style="1" customWidth="1"/>
    <col min="7" max="7" width="11.140625" style="1" customWidth="1"/>
    <col min="8" max="8" width="10.28515625" style="1" customWidth="1"/>
    <col min="9" max="9" width="13.42578125" style="1" customWidth="1"/>
    <col min="10" max="10" width="15.5703125" style="1" customWidth="1"/>
    <col min="11" max="11" width="18" style="1" customWidth="1"/>
    <col min="12" max="16383" width="0" style="1" hidden="1" customWidth="1"/>
    <col min="16384" max="16384" width="2.28515625" style="1" customWidth="1"/>
  </cols>
  <sheetData>
    <row r="1" spans="2:19" ht="6" customHeight="1" x14ac:dyDescent="0.2"/>
    <row r="2" spans="2:19" ht="9.75" customHeight="1" x14ac:dyDescent="0.2">
      <c r="B2" s="2"/>
      <c r="C2" s="3"/>
      <c r="D2" s="3"/>
      <c r="E2" s="4"/>
      <c r="F2" s="4"/>
      <c r="G2" s="4"/>
      <c r="H2" s="4"/>
      <c r="I2" s="4"/>
      <c r="J2" s="4"/>
      <c r="K2" s="5"/>
      <c r="L2" s="6"/>
    </row>
    <row r="3" spans="2:19" ht="21" customHeight="1" x14ac:dyDescent="0.2">
      <c r="B3" s="7"/>
      <c r="C3" s="160"/>
      <c r="D3" s="8" t="s">
        <v>0</v>
      </c>
      <c r="E3" s="8"/>
      <c r="F3" s="9"/>
      <c r="G3" s="10"/>
      <c r="H3" s="10"/>
      <c r="I3" s="10"/>
      <c r="J3" s="10"/>
      <c r="K3" s="11"/>
      <c r="L3" s="12"/>
    </row>
    <row r="4" spans="2:19" ht="27" customHeight="1" x14ac:dyDescent="0.2">
      <c r="B4" s="7"/>
      <c r="C4" s="160"/>
      <c r="D4" s="13" t="s">
        <v>1</v>
      </c>
      <c r="E4" s="13"/>
      <c r="F4" s="9"/>
      <c r="G4" s="10"/>
      <c r="H4" s="161"/>
      <c r="I4" s="161"/>
      <c r="J4" s="14"/>
      <c r="K4" s="11"/>
      <c r="L4" s="12"/>
    </row>
    <row r="5" spans="2:19" ht="26.25" customHeight="1" x14ac:dyDescent="0.2">
      <c r="B5" s="15"/>
      <c r="C5" s="160"/>
      <c r="D5" s="16" t="s">
        <v>2</v>
      </c>
      <c r="E5" s="16"/>
      <c r="F5" s="17"/>
      <c r="G5" s="10"/>
      <c r="J5" s="162"/>
      <c r="K5" s="163"/>
      <c r="L5" s="12"/>
    </row>
    <row r="6" spans="2:19" ht="21.75" customHeight="1" x14ac:dyDescent="0.2">
      <c r="B6" s="28" t="s">
        <v>3</v>
      </c>
      <c r="C6" s="253">
        <v>2020</v>
      </c>
      <c r="D6" s="253"/>
      <c r="E6" s="165" t="s">
        <v>5</v>
      </c>
      <c r="F6" s="165"/>
      <c r="G6" s="165"/>
      <c r="H6" s="253" t="s">
        <v>6</v>
      </c>
      <c r="I6" s="253"/>
      <c r="J6" s="253"/>
      <c r="K6" s="253"/>
      <c r="L6" s="18"/>
    </row>
    <row r="7" spans="2:19" ht="7.5" customHeight="1" x14ac:dyDescent="0.2">
      <c r="B7" s="15"/>
      <c r="C7" s="109"/>
      <c r="D7" s="16"/>
      <c r="E7" s="16"/>
      <c r="F7" s="17"/>
      <c r="G7" s="10"/>
      <c r="H7" s="27"/>
      <c r="I7" s="27"/>
      <c r="J7" s="110"/>
      <c r="K7" s="111"/>
      <c r="L7" s="18"/>
    </row>
    <row r="8" spans="2:19" ht="23.25" customHeight="1" x14ac:dyDescent="0.2">
      <c r="B8" s="139" t="s">
        <v>7</v>
      </c>
      <c r="C8" s="140"/>
      <c r="D8" s="140"/>
      <c r="E8" s="140"/>
      <c r="F8" s="140"/>
      <c r="G8" s="140"/>
      <c r="H8" s="140"/>
      <c r="I8" s="140"/>
      <c r="J8" s="140"/>
      <c r="K8" s="141"/>
      <c r="L8" s="18"/>
    </row>
    <row r="9" spans="2:19" ht="21.75" customHeight="1" x14ac:dyDescent="0.2">
      <c r="B9" s="142" t="s">
        <v>8</v>
      </c>
      <c r="C9" s="143"/>
      <c r="D9" s="143"/>
      <c r="E9" s="143"/>
      <c r="F9" s="143"/>
      <c r="G9" s="143"/>
      <c r="H9" s="143"/>
      <c r="I9" s="143"/>
      <c r="J9" s="143"/>
      <c r="K9" s="144"/>
      <c r="L9" s="18"/>
    </row>
    <row r="10" spans="2:19" ht="46.5" customHeight="1" x14ac:dyDescent="0.2">
      <c r="B10" s="33" t="s">
        <v>9</v>
      </c>
      <c r="C10" s="145" t="s">
        <v>10</v>
      </c>
      <c r="D10" s="146"/>
      <c r="E10" s="107" t="s">
        <v>11</v>
      </c>
      <c r="F10" s="30" t="s">
        <v>12</v>
      </c>
      <c r="G10" s="41" t="s">
        <v>13</v>
      </c>
      <c r="H10" s="147" t="s">
        <v>14</v>
      </c>
      <c r="I10" s="148"/>
      <c r="J10" s="148"/>
      <c r="K10" s="149"/>
      <c r="L10" s="19"/>
    </row>
    <row r="11" spans="2:19" ht="15.75" customHeight="1" x14ac:dyDescent="0.2">
      <c r="B11" s="70" t="s">
        <v>4</v>
      </c>
      <c r="C11" s="254">
        <v>285</v>
      </c>
      <c r="D11" s="255"/>
      <c r="E11" s="125">
        <v>232</v>
      </c>
      <c r="F11" s="70">
        <v>1122</v>
      </c>
      <c r="G11" s="72">
        <f>SUM(E11/C11)*1</f>
        <v>0.81403508771929822</v>
      </c>
      <c r="H11" s="150"/>
      <c r="I11" s="151"/>
      <c r="J11" s="151"/>
      <c r="K11" s="152"/>
    </row>
    <row r="12" spans="2:19" ht="30" customHeight="1" x14ac:dyDescent="0.2">
      <c r="B12" s="70" t="s">
        <v>15</v>
      </c>
      <c r="C12" s="256">
        <v>161</v>
      </c>
      <c r="D12" s="255"/>
      <c r="E12" s="70" t="s">
        <v>163</v>
      </c>
      <c r="F12" s="70">
        <v>1666</v>
      </c>
      <c r="G12" s="71">
        <v>0.92</v>
      </c>
      <c r="H12" s="150"/>
      <c r="I12" s="151"/>
      <c r="J12" s="151"/>
      <c r="K12" s="152"/>
    </row>
    <row r="13" spans="2:19" ht="20.25" customHeight="1" x14ac:dyDescent="0.2">
      <c r="B13" s="130" t="s">
        <v>16</v>
      </c>
      <c r="C13" s="257">
        <f>SUM(C11:D12)</f>
        <v>446</v>
      </c>
      <c r="D13" s="258"/>
      <c r="E13" s="130">
        <f>SUM(E11:E12)</f>
        <v>232</v>
      </c>
      <c r="F13" s="130">
        <f>SUM(F11:F12)</f>
        <v>2788</v>
      </c>
      <c r="G13" s="72">
        <f>AVERAGE(G11:G12)</f>
        <v>0.86701754385964913</v>
      </c>
      <c r="H13" s="153"/>
      <c r="I13" s="154"/>
      <c r="J13" s="154"/>
      <c r="K13" s="155"/>
    </row>
    <row r="14" spans="2:19" ht="21.75" customHeight="1" x14ac:dyDescent="0.2">
      <c r="B14" s="176" t="s">
        <v>17</v>
      </c>
      <c r="C14" s="176"/>
      <c r="D14" s="176"/>
      <c r="E14" s="176"/>
      <c r="F14" s="176"/>
      <c r="G14" s="176"/>
      <c r="H14" s="176"/>
      <c r="I14" s="176"/>
      <c r="J14" s="176"/>
      <c r="K14" s="176"/>
      <c r="L14" s="176"/>
      <c r="M14" s="176"/>
      <c r="N14" s="176"/>
      <c r="O14" s="176"/>
      <c r="P14" s="176"/>
      <c r="Q14" s="176"/>
      <c r="R14" s="176"/>
      <c r="S14" s="176"/>
    </row>
    <row r="15" spans="2:19" ht="114.75" customHeight="1" x14ac:dyDescent="0.2">
      <c r="B15" s="232" t="s">
        <v>164</v>
      </c>
      <c r="C15" s="232"/>
      <c r="D15" s="232"/>
      <c r="E15" s="232"/>
      <c r="F15" s="232"/>
      <c r="G15" s="232"/>
      <c r="H15" s="232"/>
      <c r="I15" s="232"/>
      <c r="J15" s="232"/>
      <c r="K15" s="232"/>
      <c r="L15" s="34"/>
      <c r="M15" s="34"/>
      <c r="N15" s="34"/>
      <c r="O15" s="34"/>
      <c r="P15" s="34"/>
      <c r="Q15" s="34"/>
      <c r="R15" s="34"/>
      <c r="S15" s="34"/>
    </row>
    <row r="16" spans="2:19" ht="143.25" customHeight="1" x14ac:dyDescent="0.2">
      <c r="B16" s="232"/>
      <c r="C16" s="232"/>
      <c r="D16" s="232"/>
      <c r="E16" s="232"/>
      <c r="F16" s="232"/>
      <c r="G16" s="232"/>
      <c r="H16" s="232"/>
      <c r="I16" s="232"/>
      <c r="J16" s="232"/>
      <c r="K16" s="232"/>
      <c r="L16" s="34"/>
      <c r="M16" s="34"/>
      <c r="N16" s="34"/>
      <c r="O16" s="34"/>
      <c r="P16" s="34"/>
      <c r="Q16" s="34"/>
      <c r="R16" s="34"/>
      <c r="S16" s="34"/>
    </row>
    <row r="17" spans="2:11" ht="20.25" customHeight="1" x14ac:dyDescent="0.2">
      <c r="B17" s="139" t="s">
        <v>18</v>
      </c>
      <c r="C17" s="140"/>
      <c r="D17" s="140"/>
      <c r="E17" s="140"/>
      <c r="F17" s="140"/>
      <c r="G17" s="140"/>
      <c r="H17" s="140"/>
      <c r="I17" s="140"/>
      <c r="J17" s="140"/>
      <c r="K17" s="141"/>
    </row>
    <row r="18" spans="2:11" ht="21.75" customHeight="1" x14ac:dyDescent="0.2">
      <c r="B18" s="170" t="s">
        <v>19</v>
      </c>
      <c r="C18" s="171"/>
      <c r="D18" s="171"/>
      <c r="E18" s="171"/>
      <c r="F18" s="171"/>
      <c r="G18" s="171"/>
      <c r="H18" s="171"/>
      <c r="I18" s="172"/>
      <c r="J18" s="172"/>
      <c r="K18" s="173"/>
    </row>
    <row r="19" spans="2:11" ht="33.75" customHeight="1" x14ac:dyDescent="0.2">
      <c r="B19" s="174" t="s">
        <v>20</v>
      </c>
      <c r="C19" s="174"/>
      <c r="D19" s="20" t="s">
        <v>4</v>
      </c>
      <c r="E19" s="21" t="s">
        <v>15</v>
      </c>
      <c r="F19" s="22" t="s">
        <v>21</v>
      </c>
      <c r="G19" s="147" t="s">
        <v>14</v>
      </c>
      <c r="H19" s="148"/>
      <c r="I19" s="148"/>
      <c r="J19" s="148"/>
      <c r="K19" s="149"/>
    </row>
    <row r="20" spans="2:11" x14ac:dyDescent="0.2">
      <c r="B20" s="234" t="s">
        <v>22</v>
      </c>
      <c r="C20" s="234"/>
      <c r="D20" s="70">
        <v>196</v>
      </c>
      <c r="E20" s="66" t="s">
        <v>165</v>
      </c>
      <c r="F20" s="67">
        <f>SUM(D20:E20)</f>
        <v>196</v>
      </c>
      <c r="G20" s="150"/>
      <c r="H20" s="151"/>
      <c r="I20" s="151"/>
      <c r="J20" s="151"/>
      <c r="K20" s="152"/>
    </row>
    <row r="21" spans="2:11" x14ac:dyDescent="0.2">
      <c r="B21" s="234" t="s">
        <v>23</v>
      </c>
      <c r="C21" s="234"/>
      <c r="D21" s="70">
        <v>22</v>
      </c>
      <c r="E21" s="66" t="s">
        <v>166</v>
      </c>
      <c r="F21" s="67">
        <f t="shared" ref="F21:F23" si="0">SUM(D21:E21)</f>
        <v>22</v>
      </c>
      <c r="G21" s="150"/>
      <c r="H21" s="151"/>
      <c r="I21" s="151"/>
      <c r="J21" s="151"/>
      <c r="K21" s="152"/>
    </row>
    <row r="22" spans="2:11" ht="15" customHeight="1" x14ac:dyDescent="0.2">
      <c r="B22" s="234" t="s">
        <v>25</v>
      </c>
      <c r="C22" s="234"/>
      <c r="D22" s="70">
        <v>11</v>
      </c>
      <c r="E22" s="66" t="s">
        <v>167</v>
      </c>
      <c r="F22" s="67">
        <f t="shared" si="0"/>
        <v>11</v>
      </c>
      <c r="G22" s="150"/>
      <c r="H22" s="151"/>
      <c r="I22" s="151"/>
      <c r="J22" s="151"/>
      <c r="K22" s="152"/>
    </row>
    <row r="23" spans="2:11" ht="15" customHeight="1" x14ac:dyDescent="0.2">
      <c r="B23" s="251" t="s">
        <v>26</v>
      </c>
      <c r="C23" s="252"/>
      <c r="D23" s="70">
        <v>3</v>
      </c>
      <c r="E23" s="66" t="s">
        <v>168</v>
      </c>
      <c r="F23" s="67">
        <f t="shared" si="0"/>
        <v>3</v>
      </c>
      <c r="G23" s="150"/>
      <c r="H23" s="151"/>
      <c r="I23" s="151"/>
      <c r="J23" s="151"/>
      <c r="K23" s="152"/>
    </row>
    <row r="24" spans="2:11" ht="14.25" customHeight="1" x14ac:dyDescent="0.2">
      <c r="B24" s="168" t="s">
        <v>16</v>
      </c>
      <c r="C24" s="169"/>
      <c r="D24" s="31">
        <f>SUM(D20:D23)</f>
        <v>232</v>
      </c>
      <c r="E24" s="31">
        <f>SUM(E20:E23)</f>
        <v>0</v>
      </c>
      <c r="F24" s="31">
        <f>SUM(F20:F23)</f>
        <v>232</v>
      </c>
      <c r="G24" s="153"/>
      <c r="H24" s="154"/>
      <c r="I24" s="154"/>
      <c r="J24" s="154"/>
      <c r="K24" s="155"/>
    </row>
    <row r="25" spans="2:11" ht="22.5" customHeight="1" x14ac:dyDescent="0.2">
      <c r="B25" s="170" t="s">
        <v>27</v>
      </c>
      <c r="C25" s="171"/>
      <c r="D25" s="171"/>
      <c r="E25" s="171"/>
      <c r="F25" s="171"/>
      <c r="G25" s="171"/>
      <c r="H25" s="171"/>
      <c r="I25" s="172"/>
      <c r="J25" s="172"/>
      <c r="K25" s="173"/>
    </row>
    <row r="26" spans="2:11" ht="33.75" customHeight="1" x14ac:dyDescent="0.2">
      <c r="B26" s="174" t="s">
        <v>28</v>
      </c>
      <c r="C26" s="174"/>
      <c r="D26" s="20" t="s">
        <v>4</v>
      </c>
      <c r="E26" s="21" t="s">
        <v>15</v>
      </c>
      <c r="F26" s="22" t="s">
        <v>21</v>
      </c>
      <c r="G26" s="147" t="s">
        <v>29</v>
      </c>
      <c r="H26" s="148"/>
      <c r="I26" s="148"/>
      <c r="J26" s="148"/>
      <c r="K26" s="149"/>
    </row>
    <row r="27" spans="2:11" x14ac:dyDescent="0.2">
      <c r="B27" s="234" t="s">
        <v>30</v>
      </c>
      <c r="C27" s="234"/>
      <c r="D27" s="70">
        <v>227</v>
      </c>
      <c r="E27" s="66" t="s">
        <v>169</v>
      </c>
      <c r="F27" s="68">
        <f>SUM(D27:E27)</f>
        <v>227</v>
      </c>
      <c r="G27" s="150"/>
      <c r="H27" s="151"/>
      <c r="I27" s="151"/>
      <c r="J27" s="151"/>
      <c r="K27" s="152"/>
    </row>
    <row r="28" spans="2:11" x14ac:dyDescent="0.2">
      <c r="B28" s="234" t="s">
        <v>31</v>
      </c>
      <c r="C28" s="234"/>
      <c r="D28" s="70">
        <v>5</v>
      </c>
      <c r="E28" s="66" t="s">
        <v>170</v>
      </c>
      <c r="F28" s="68">
        <f t="shared" ref="F28" si="1">SUM(D28:E28)</f>
        <v>5</v>
      </c>
      <c r="G28" s="150"/>
      <c r="H28" s="151"/>
      <c r="I28" s="151"/>
      <c r="J28" s="151"/>
      <c r="K28" s="152"/>
    </row>
    <row r="29" spans="2:11" x14ac:dyDescent="0.2">
      <c r="B29" s="123" t="s">
        <v>32</v>
      </c>
      <c r="C29" s="124"/>
      <c r="D29" s="70">
        <v>0</v>
      </c>
      <c r="E29" s="66">
        <v>0</v>
      </c>
      <c r="F29" s="68">
        <f>SUM(D29:E29)</f>
        <v>0</v>
      </c>
      <c r="G29" s="150"/>
      <c r="H29" s="151"/>
      <c r="I29" s="151"/>
      <c r="J29" s="151"/>
      <c r="K29" s="152"/>
    </row>
    <row r="30" spans="2:11" ht="14.25" customHeight="1" x14ac:dyDescent="0.2">
      <c r="B30" s="168" t="s">
        <v>16</v>
      </c>
      <c r="C30" s="169"/>
      <c r="D30" s="26">
        <f>SUM(D27:D29)</f>
        <v>232</v>
      </c>
      <c r="E30" s="26">
        <f>SUM(E27:E29)</f>
        <v>0</v>
      </c>
      <c r="F30" s="26">
        <f>SUM(F27:F29)</f>
        <v>232</v>
      </c>
      <c r="G30" s="153"/>
      <c r="H30" s="154"/>
      <c r="I30" s="154"/>
      <c r="J30" s="154"/>
      <c r="K30" s="155"/>
    </row>
    <row r="31" spans="2:11" ht="22.5" customHeight="1" x14ac:dyDescent="0.2">
      <c r="B31" s="170" t="s">
        <v>142</v>
      </c>
      <c r="C31" s="171"/>
      <c r="D31" s="171"/>
      <c r="E31" s="171"/>
      <c r="F31" s="171"/>
      <c r="G31" s="171"/>
      <c r="H31" s="171"/>
      <c r="I31" s="172"/>
      <c r="J31" s="172"/>
      <c r="K31" s="173"/>
    </row>
    <row r="32" spans="2:11" ht="33.75" customHeight="1" x14ac:dyDescent="0.2">
      <c r="B32" s="275" t="s">
        <v>34</v>
      </c>
      <c r="C32" s="275"/>
      <c r="D32" s="73" t="s">
        <v>4</v>
      </c>
      <c r="E32" s="21" t="s">
        <v>15</v>
      </c>
      <c r="F32" s="22" t="s">
        <v>21</v>
      </c>
      <c r="G32" s="147" t="s">
        <v>35</v>
      </c>
      <c r="H32" s="148"/>
      <c r="I32" s="148"/>
      <c r="J32" s="148"/>
      <c r="K32" s="149"/>
    </row>
    <row r="33" spans="2:11" ht="15" customHeight="1" x14ac:dyDescent="0.2">
      <c r="B33" s="234" t="s">
        <v>36</v>
      </c>
      <c r="C33" s="234"/>
      <c r="D33" s="70">
        <v>76</v>
      </c>
      <c r="E33" s="66" t="s">
        <v>171</v>
      </c>
      <c r="F33" s="31">
        <f>SUM(D33:E33)</f>
        <v>76</v>
      </c>
      <c r="G33" s="150"/>
      <c r="H33" s="151"/>
      <c r="I33" s="151"/>
      <c r="J33" s="151"/>
      <c r="K33" s="152"/>
    </row>
    <row r="34" spans="2:11" ht="15" customHeight="1" x14ac:dyDescent="0.2">
      <c r="B34" s="234" t="s">
        <v>37</v>
      </c>
      <c r="C34" s="234"/>
      <c r="D34" s="70">
        <v>34</v>
      </c>
      <c r="E34" s="66" t="s">
        <v>172</v>
      </c>
      <c r="F34" s="31">
        <f t="shared" ref="F34:F41" si="2">SUM(D34:E34)</f>
        <v>34</v>
      </c>
      <c r="G34" s="150"/>
      <c r="H34" s="151"/>
      <c r="I34" s="151"/>
      <c r="J34" s="151"/>
      <c r="K34" s="152"/>
    </row>
    <row r="35" spans="2:11" ht="15" customHeight="1" x14ac:dyDescent="0.2">
      <c r="B35" s="234" t="s">
        <v>38</v>
      </c>
      <c r="C35" s="234"/>
      <c r="D35" s="70">
        <v>30</v>
      </c>
      <c r="E35" s="66" t="s">
        <v>173</v>
      </c>
      <c r="F35" s="31">
        <f t="shared" si="2"/>
        <v>30</v>
      </c>
      <c r="G35" s="150"/>
      <c r="H35" s="151"/>
      <c r="I35" s="151"/>
      <c r="J35" s="151"/>
      <c r="K35" s="152"/>
    </row>
    <row r="36" spans="2:11" ht="15" customHeight="1" x14ac:dyDescent="0.2">
      <c r="B36" s="234" t="s">
        <v>39</v>
      </c>
      <c r="C36" s="234"/>
      <c r="D36" s="70">
        <v>24</v>
      </c>
      <c r="E36" s="66" t="s">
        <v>174</v>
      </c>
      <c r="F36" s="31">
        <f t="shared" si="2"/>
        <v>24</v>
      </c>
      <c r="G36" s="150"/>
      <c r="H36" s="151"/>
      <c r="I36" s="151"/>
      <c r="J36" s="151"/>
      <c r="K36" s="152"/>
    </row>
    <row r="37" spans="2:11" ht="15" customHeight="1" x14ac:dyDescent="0.2">
      <c r="B37" s="234" t="s">
        <v>40</v>
      </c>
      <c r="C37" s="234"/>
      <c r="D37" s="70">
        <v>23</v>
      </c>
      <c r="E37" s="81" t="s">
        <v>175</v>
      </c>
      <c r="F37" s="31">
        <f t="shared" si="2"/>
        <v>23</v>
      </c>
      <c r="G37" s="150"/>
      <c r="H37" s="151"/>
      <c r="I37" s="151"/>
      <c r="J37" s="151"/>
      <c r="K37" s="152"/>
    </row>
    <row r="38" spans="2:11" ht="15" customHeight="1" x14ac:dyDescent="0.2">
      <c r="B38" s="234" t="s">
        <v>41</v>
      </c>
      <c r="C38" s="234"/>
      <c r="D38" s="70">
        <v>17</v>
      </c>
      <c r="E38" s="66" t="s">
        <v>176</v>
      </c>
      <c r="F38" s="31">
        <f>SUM(D38:E38)</f>
        <v>17</v>
      </c>
      <c r="G38" s="150"/>
      <c r="H38" s="151"/>
      <c r="I38" s="151"/>
      <c r="J38" s="151"/>
      <c r="K38" s="152"/>
    </row>
    <row r="39" spans="2:11" ht="15" customHeight="1" x14ac:dyDescent="0.2">
      <c r="B39" s="234" t="s">
        <v>42</v>
      </c>
      <c r="C39" s="234"/>
      <c r="D39" s="70">
        <v>12</v>
      </c>
      <c r="E39" s="66" t="s">
        <v>177</v>
      </c>
      <c r="F39" s="31">
        <f t="shared" si="2"/>
        <v>12</v>
      </c>
      <c r="G39" s="150"/>
      <c r="H39" s="151"/>
      <c r="I39" s="151"/>
      <c r="J39" s="151"/>
      <c r="K39" s="152"/>
    </row>
    <row r="40" spans="2:11" ht="15" customHeight="1" x14ac:dyDescent="0.2">
      <c r="B40" s="234" t="s">
        <v>43</v>
      </c>
      <c r="C40" s="234"/>
      <c r="D40" s="70">
        <v>10</v>
      </c>
      <c r="E40" s="66" t="s">
        <v>178</v>
      </c>
      <c r="F40" s="31">
        <f t="shared" si="2"/>
        <v>10</v>
      </c>
      <c r="G40" s="150"/>
      <c r="H40" s="151"/>
      <c r="I40" s="151"/>
      <c r="J40" s="151"/>
      <c r="K40" s="152"/>
    </row>
    <row r="41" spans="2:11" ht="15" customHeight="1" x14ac:dyDescent="0.2">
      <c r="B41" s="251" t="s">
        <v>44</v>
      </c>
      <c r="C41" s="252"/>
      <c r="D41" s="70">
        <v>1</v>
      </c>
      <c r="E41" s="66" t="s">
        <v>179</v>
      </c>
      <c r="F41" s="31">
        <f t="shared" si="2"/>
        <v>1</v>
      </c>
      <c r="G41" s="150"/>
      <c r="H41" s="151"/>
      <c r="I41" s="151"/>
      <c r="J41" s="151"/>
      <c r="K41" s="152"/>
    </row>
    <row r="42" spans="2:11" ht="15" customHeight="1" x14ac:dyDescent="0.2">
      <c r="B42" s="168" t="s">
        <v>16</v>
      </c>
      <c r="C42" s="169"/>
      <c r="D42" s="31">
        <f>SUM(D33:D41)</f>
        <v>227</v>
      </c>
      <c r="E42" s="31">
        <f>SUM(E33:E41)</f>
        <v>0</v>
      </c>
      <c r="F42" s="31">
        <f>SUM(F33:F41)</f>
        <v>227</v>
      </c>
      <c r="G42" s="153"/>
      <c r="H42" s="154"/>
      <c r="I42" s="154"/>
      <c r="J42" s="154"/>
      <c r="K42" s="155"/>
    </row>
    <row r="43" spans="2:11" ht="22.5" customHeight="1" x14ac:dyDescent="0.2">
      <c r="B43" s="170" t="s">
        <v>45</v>
      </c>
      <c r="C43" s="171"/>
      <c r="D43" s="171"/>
      <c r="E43" s="171"/>
      <c r="F43" s="171"/>
      <c r="G43" s="171"/>
      <c r="H43" s="171"/>
      <c r="I43" s="172"/>
      <c r="J43" s="172"/>
      <c r="K43" s="173"/>
    </row>
    <row r="44" spans="2:11" ht="33.75" customHeight="1" x14ac:dyDescent="0.2">
      <c r="B44" s="275" t="s">
        <v>34</v>
      </c>
      <c r="C44" s="275"/>
      <c r="D44" s="73" t="s">
        <v>4</v>
      </c>
      <c r="E44" s="21" t="s">
        <v>15</v>
      </c>
      <c r="F44" s="22" t="s">
        <v>21</v>
      </c>
      <c r="G44" s="147" t="s">
        <v>14</v>
      </c>
      <c r="H44" s="148"/>
      <c r="I44" s="148"/>
      <c r="J44" s="148"/>
      <c r="K44" s="149"/>
    </row>
    <row r="45" spans="2:11" ht="15" customHeight="1" x14ac:dyDescent="0.2">
      <c r="B45" s="234" t="s">
        <v>40</v>
      </c>
      <c r="C45" s="234"/>
      <c r="D45" s="70">
        <v>2</v>
      </c>
      <c r="E45" s="66">
        <v>0</v>
      </c>
      <c r="F45" s="31">
        <f>SUM(D45:E45)</f>
        <v>2</v>
      </c>
      <c r="G45" s="150"/>
      <c r="H45" s="151"/>
      <c r="I45" s="151"/>
      <c r="J45" s="151"/>
      <c r="K45" s="152"/>
    </row>
    <row r="46" spans="2:11" ht="15" customHeight="1" x14ac:dyDescent="0.2">
      <c r="B46" s="234" t="s">
        <v>46</v>
      </c>
      <c r="C46" s="234"/>
      <c r="D46" s="70">
        <v>1</v>
      </c>
      <c r="E46" s="66" t="s">
        <v>180</v>
      </c>
      <c r="F46" s="31">
        <f t="shared" ref="F46:F47" si="3">SUM(D46:E46)</f>
        <v>1</v>
      </c>
      <c r="G46" s="150"/>
      <c r="H46" s="151"/>
      <c r="I46" s="151"/>
      <c r="J46" s="151"/>
      <c r="K46" s="152"/>
    </row>
    <row r="47" spans="2:11" ht="15" customHeight="1" x14ac:dyDescent="0.2">
      <c r="B47" s="234" t="s">
        <v>39</v>
      </c>
      <c r="C47" s="234"/>
      <c r="D47" s="70">
        <v>2</v>
      </c>
      <c r="E47" s="66">
        <v>2</v>
      </c>
      <c r="F47" s="31">
        <f t="shared" si="3"/>
        <v>4</v>
      </c>
      <c r="G47" s="150"/>
      <c r="H47" s="151"/>
      <c r="I47" s="151"/>
      <c r="J47" s="151"/>
      <c r="K47" s="152"/>
    </row>
    <row r="48" spans="2:11" ht="15" customHeight="1" x14ac:dyDescent="0.2">
      <c r="B48" s="251" t="s">
        <v>38</v>
      </c>
      <c r="C48" s="252"/>
      <c r="D48" s="70">
        <v>0</v>
      </c>
      <c r="E48" s="66">
        <v>1</v>
      </c>
      <c r="F48" s="31"/>
      <c r="G48" s="150"/>
      <c r="H48" s="151"/>
      <c r="I48" s="151"/>
      <c r="J48" s="151"/>
      <c r="K48" s="152"/>
    </row>
    <row r="49" spans="2:19" ht="15" customHeight="1" x14ac:dyDescent="0.2">
      <c r="B49" s="251" t="s">
        <v>37</v>
      </c>
      <c r="C49" s="252"/>
      <c r="D49" s="70">
        <v>0</v>
      </c>
      <c r="E49" s="66">
        <v>2</v>
      </c>
      <c r="F49" s="31"/>
      <c r="G49" s="150"/>
      <c r="H49" s="151"/>
      <c r="I49" s="151"/>
      <c r="J49" s="151"/>
      <c r="K49" s="152"/>
    </row>
    <row r="50" spans="2:19" ht="15" customHeight="1" x14ac:dyDescent="0.2">
      <c r="B50" s="123" t="s">
        <v>43</v>
      </c>
      <c r="C50" s="124"/>
      <c r="D50" s="70">
        <v>0</v>
      </c>
      <c r="E50" s="66">
        <v>2</v>
      </c>
      <c r="F50" s="31"/>
      <c r="G50" s="150"/>
      <c r="H50" s="151"/>
      <c r="I50" s="151"/>
      <c r="J50" s="151"/>
      <c r="K50" s="152"/>
    </row>
    <row r="51" spans="2:19" ht="15" customHeight="1" x14ac:dyDescent="0.2">
      <c r="B51" s="236" t="s">
        <v>47</v>
      </c>
      <c r="C51" s="237"/>
      <c r="D51" s="130">
        <f>SUM(D45:D47)</f>
        <v>5</v>
      </c>
      <c r="E51" s="31">
        <f>SUM(E45:E47)</f>
        <v>2</v>
      </c>
      <c r="F51" s="31">
        <f>SUM(F45:F47)</f>
        <v>7</v>
      </c>
      <c r="G51" s="153"/>
      <c r="H51" s="154"/>
      <c r="I51" s="154"/>
      <c r="J51" s="154"/>
      <c r="K51" s="155"/>
    </row>
    <row r="52" spans="2:19" ht="21.75" customHeight="1" x14ac:dyDescent="0.2">
      <c r="B52" s="176" t="s">
        <v>48</v>
      </c>
      <c r="C52" s="176"/>
      <c r="D52" s="176"/>
      <c r="E52" s="176"/>
      <c r="F52" s="176"/>
      <c r="G52" s="176"/>
      <c r="H52" s="176"/>
      <c r="I52" s="176"/>
      <c r="J52" s="176"/>
      <c r="K52" s="176"/>
      <c r="L52" s="176"/>
      <c r="M52" s="176"/>
      <c r="N52" s="176"/>
      <c r="O52" s="176"/>
      <c r="P52" s="176"/>
      <c r="Q52" s="176"/>
      <c r="R52" s="176"/>
      <c r="S52" s="176"/>
    </row>
    <row r="53" spans="2:19" ht="54.75" customHeight="1" x14ac:dyDescent="0.2">
      <c r="B53" s="232" t="s">
        <v>181</v>
      </c>
      <c r="C53" s="232"/>
      <c r="D53" s="232"/>
      <c r="E53" s="232"/>
      <c r="F53" s="232"/>
      <c r="G53" s="232"/>
      <c r="H53" s="232"/>
      <c r="I53" s="232"/>
      <c r="J53" s="232"/>
      <c r="K53" s="232"/>
      <c r="L53" s="34"/>
      <c r="M53" s="34"/>
      <c r="N53" s="34"/>
      <c r="O53" s="34"/>
      <c r="P53" s="34"/>
      <c r="Q53" s="34"/>
      <c r="R53" s="34"/>
      <c r="S53" s="34"/>
    </row>
    <row r="54" spans="2:19" ht="45" customHeight="1" x14ac:dyDescent="0.2">
      <c r="B54" s="232"/>
      <c r="C54" s="232"/>
      <c r="D54" s="232"/>
      <c r="E54" s="232"/>
      <c r="F54" s="232"/>
      <c r="G54" s="232"/>
      <c r="H54" s="232"/>
      <c r="I54" s="232"/>
      <c r="J54" s="232"/>
      <c r="K54" s="232"/>
      <c r="L54" s="34"/>
      <c r="M54" s="34"/>
      <c r="N54" s="34"/>
      <c r="O54" s="34"/>
      <c r="P54" s="34"/>
      <c r="Q54" s="34"/>
      <c r="R54" s="34"/>
      <c r="S54" s="34"/>
    </row>
    <row r="55" spans="2:19" ht="21.75" customHeight="1" x14ac:dyDescent="0.2">
      <c r="B55" s="139" t="s">
        <v>49</v>
      </c>
      <c r="C55" s="140"/>
      <c r="D55" s="140"/>
      <c r="E55" s="140"/>
      <c r="F55" s="140"/>
      <c r="G55" s="140"/>
      <c r="H55" s="140"/>
      <c r="I55" s="140"/>
      <c r="J55" s="140"/>
      <c r="K55" s="141"/>
    </row>
    <row r="56" spans="2:19" ht="21.75" customHeight="1" x14ac:dyDescent="0.2">
      <c r="B56" s="170" t="s">
        <v>50</v>
      </c>
      <c r="C56" s="171"/>
      <c r="D56" s="171"/>
      <c r="E56" s="171"/>
      <c r="F56" s="171"/>
      <c r="G56" s="171"/>
      <c r="H56" s="171"/>
      <c r="I56" s="172"/>
      <c r="J56" s="172"/>
      <c r="K56" s="173"/>
    </row>
    <row r="57" spans="2:19" ht="48.75" customHeight="1" x14ac:dyDescent="0.2">
      <c r="B57" s="178" t="s">
        <v>51</v>
      </c>
      <c r="C57" s="180" t="s">
        <v>52</v>
      </c>
      <c r="D57" s="181"/>
      <c r="E57" s="180" t="s">
        <v>53</v>
      </c>
      <c r="F57" s="181"/>
      <c r="G57" s="182" t="s">
        <v>14</v>
      </c>
      <c r="H57" s="182"/>
      <c r="I57" s="182"/>
      <c r="J57" s="182"/>
      <c r="K57" s="183"/>
    </row>
    <row r="58" spans="2:19" ht="28.5" customHeight="1" x14ac:dyDescent="0.2">
      <c r="B58" s="179"/>
      <c r="C58" s="115" t="s">
        <v>4</v>
      </c>
      <c r="D58" s="115" t="s">
        <v>15</v>
      </c>
      <c r="E58" s="119" t="s">
        <v>4</v>
      </c>
      <c r="F58" s="119" t="s">
        <v>15</v>
      </c>
      <c r="G58" s="184"/>
      <c r="H58" s="184"/>
      <c r="I58" s="184"/>
      <c r="J58" s="184"/>
      <c r="K58" s="185"/>
    </row>
    <row r="59" spans="2:19" x14ac:dyDescent="0.2">
      <c r="B59" s="74" t="s">
        <v>54</v>
      </c>
      <c r="C59" s="75">
        <v>88</v>
      </c>
      <c r="D59" s="69" t="s">
        <v>182</v>
      </c>
      <c r="E59" s="125">
        <v>71</v>
      </c>
      <c r="F59" s="66" t="s">
        <v>182</v>
      </c>
      <c r="G59" s="184"/>
      <c r="H59" s="184"/>
      <c r="I59" s="184"/>
      <c r="J59" s="184"/>
      <c r="K59" s="185"/>
    </row>
    <row r="60" spans="2:19" x14ac:dyDescent="0.2">
      <c r="B60" s="74" t="s">
        <v>55</v>
      </c>
      <c r="C60" s="75">
        <v>85</v>
      </c>
      <c r="D60" s="69" t="s">
        <v>183</v>
      </c>
      <c r="E60" s="125">
        <v>71</v>
      </c>
      <c r="F60" s="66" t="s">
        <v>184</v>
      </c>
      <c r="G60" s="184"/>
      <c r="H60" s="184"/>
      <c r="I60" s="184"/>
      <c r="J60" s="184"/>
      <c r="K60" s="185"/>
    </row>
    <row r="61" spans="2:19" x14ac:dyDescent="0.2">
      <c r="B61" s="74" t="s">
        <v>56</v>
      </c>
      <c r="C61" s="75">
        <v>53</v>
      </c>
      <c r="D61" s="69" t="s">
        <v>185</v>
      </c>
      <c r="E61" s="125">
        <v>34</v>
      </c>
      <c r="F61" s="66" t="s">
        <v>186</v>
      </c>
      <c r="G61" s="184"/>
      <c r="H61" s="184"/>
      <c r="I61" s="184"/>
      <c r="J61" s="184"/>
      <c r="K61" s="185"/>
    </row>
    <row r="62" spans="2:19" x14ac:dyDescent="0.2">
      <c r="B62" s="74" t="s">
        <v>57</v>
      </c>
      <c r="C62" s="75">
        <v>16</v>
      </c>
      <c r="D62" s="69" t="s">
        <v>187</v>
      </c>
      <c r="E62" s="125">
        <v>16</v>
      </c>
      <c r="F62" s="66" t="s">
        <v>187</v>
      </c>
      <c r="G62" s="184"/>
      <c r="H62" s="184"/>
      <c r="I62" s="184"/>
      <c r="J62" s="184"/>
      <c r="K62" s="185"/>
    </row>
    <row r="63" spans="2:19" x14ac:dyDescent="0.2">
      <c r="B63" s="74" t="s">
        <v>58</v>
      </c>
      <c r="C63" s="75">
        <v>4</v>
      </c>
      <c r="D63" s="69" t="s">
        <v>188</v>
      </c>
      <c r="E63" s="125">
        <v>4</v>
      </c>
      <c r="F63" s="66" t="s">
        <v>188</v>
      </c>
      <c r="G63" s="184"/>
      <c r="H63" s="184"/>
      <c r="I63" s="184"/>
      <c r="J63" s="184"/>
      <c r="K63" s="185"/>
    </row>
    <row r="64" spans="2:19" x14ac:dyDescent="0.2">
      <c r="B64" s="74" t="s">
        <v>59</v>
      </c>
      <c r="C64" s="75">
        <v>17</v>
      </c>
      <c r="D64" s="69" t="s">
        <v>189</v>
      </c>
      <c r="E64" s="125">
        <v>14</v>
      </c>
      <c r="F64" s="66" t="s">
        <v>190</v>
      </c>
      <c r="G64" s="184"/>
      <c r="H64" s="184"/>
      <c r="I64" s="184"/>
      <c r="J64" s="184"/>
      <c r="K64" s="185"/>
    </row>
    <row r="65" spans="2:19" x14ac:dyDescent="0.2">
      <c r="B65" s="74" t="s">
        <v>60</v>
      </c>
      <c r="C65" s="75">
        <v>22</v>
      </c>
      <c r="D65" s="69" t="s">
        <v>191</v>
      </c>
      <c r="E65" s="125">
        <v>22</v>
      </c>
      <c r="F65" s="66" t="s">
        <v>192</v>
      </c>
      <c r="G65" s="184"/>
      <c r="H65" s="184"/>
      <c r="I65" s="184"/>
      <c r="J65" s="184"/>
      <c r="K65" s="185"/>
    </row>
    <row r="66" spans="2:19" x14ac:dyDescent="0.2">
      <c r="B66" s="31" t="s">
        <v>16</v>
      </c>
      <c r="C66" s="59">
        <f>SUM(C59:C65)</f>
        <v>285</v>
      </c>
      <c r="D66" s="67">
        <f>SUM(D59:D65)</f>
        <v>0</v>
      </c>
      <c r="E66" s="31">
        <f>SUM(E59:E65)</f>
        <v>232</v>
      </c>
      <c r="F66" s="31">
        <f>SUM(F59:F65)</f>
        <v>0</v>
      </c>
      <c r="G66" s="186"/>
      <c r="H66" s="186"/>
      <c r="I66" s="186"/>
      <c r="J66" s="186"/>
      <c r="K66" s="187"/>
    </row>
    <row r="67" spans="2:19" ht="21.75" customHeight="1" x14ac:dyDescent="0.2">
      <c r="B67" s="176" t="s">
        <v>61</v>
      </c>
      <c r="C67" s="176"/>
      <c r="D67" s="176"/>
      <c r="E67" s="176"/>
      <c r="F67" s="176"/>
      <c r="G67" s="176"/>
      <c r="H67" s="176"/>
      <c r="I67" s="176"/>
      <c r="J67" s="176"/>
      <c r="K67" s="176"/>
      <c r="L67" s="176"/>
      <c r="M67" s="176"/>
      <c r="N67" s="176"/>
      <c r="O67" s="176"/>
      <c r="P67" s="176"/>
      <c r="Q67" s="176"/>
      <c r="R67" s="176"/>
      <c r="S67" s="176"/>
    </row>
    <row r="68" spans="2:19" ht="30.75" customHeight="1" x14ac:dyDescent="0.2">
      <c r="B68" s="177"/>
      <c r="C68" s="177"/>
      <c r="D68" s="177"/>
      <c r="E68" s="177"/>
      <c r="F68" s="177"/>
      <c r="G68" s="177"/>
      <c r="H68" s="177"/>
      <c r="I68" s="177"/>
      <c r="J68" s="177"/>
      <c r="K68" s="177"/>
      <c r="L68" s="34"/>
      <c r="M68" s="34"/>
      <c r="N68" s="34"/>
      <c r="O68" s="34"/>
      <c r="P68" s="34"/>
      <c r="Q68" s="34"/>
      <c r="R68" s="34"/>
      <c r="S68" s="34"/>
    </row>
    <row r="69" spans="2:19" ht="34.5" customHeight="1" x14ac:dyDescent="0.2">
      <c r="B69" s="177"/>
      <c r="C69" s="177"/>
      <c r="D69" s="177"/>
      <c r="E69" s="177"/>
      <c r="F69" s="177"/>
      <c r="G69" s="177"/>
      <c r="H69" s="177"/>
      <c r="I69" s="177"/>
      <c r="J69" s="177"/>
      <c r="K69" s="177"/>
      <c r="L69" s="34"/>
      <c r="M69" s="34"/>
      <c r="N69" s="34"/>
      <c r="O69" s="34"/>
      <c r="P69" s="34"/>
      <c r="Q69" s="34"/>
      <c r="R69" s="34"/>
      <c r="S69" s="34"/>
    </row>
    <row r="70" spans="2:19" ht="21.75" customHeight="1" x14ac:dyDescent="0.2">
      <c r="B70" s="139" t="s">
        <v>62</v>
      </c>
      <c r="C70" s="140"/>
      <c r="D70" s="140"/>
      <c r="E70" s="140"/>
      <c r="F70" s="140"/>
      <c r="G70" s="140"/>
      <c r="H70" s="140"/>
      <c r="I70" s="140"/>
      <c r="J70" s="140"/>
      <c r="K70" s="141"/>
    </row>
    <row r="71" spans="2:19" ht="21.75" customHeight="1" x14ac:dyDescent="0.2">
      <c r="B71" s="170" t="s">
        <v>63</v>
      </c>
      <c r="C71" s="171"/>
      <c r="D71" s="171"/>
      <c r="E71" s="171"/>
      <c r="F71" s="171"/>
      <c r="G71" s="171"/>
      <c r="H71" s="171"/>
      <c r="I71" s="172"/>
      <c r="J71" s="172"/>
      <c r="K71" s="173"/>
    </row>
    <row r="72" spans="2:19" ht="14.25" customHeight="1" x14ac:dyDescent="0.2">
      <c r="B72" s="178" t="s">
        <v>64</v>
      </c>
      <c r="C72" s="225" t="s">
        <v>65</v>
      </c>
      <c r="D72" s="247"/>
      <c r="E72" s="247"/>
      <c r="F72" s="247"/>
      <c r="G72" s="247"/>
      <c r="H72" s="226"/>
      <c r="I72" s="238" t="s">
        <v>145</v>
      </c>
      <c r="J72" s="239"/>
      <c r="K72" s="240"/>
    </row>
    <row r="73" spans="2:19" ht="6" customHeight="1" x14ac:dyDescent="0.2">
      <c r="B73" s="196"/>
      <c r="C73" s="248"/>
      <c r="D73" s="249"/>
      <c r="E73" s="249"/>
      <c r="F73" s="249"/>
      <c r="G73" s="249"/>
      <c r="H73" s="250"/>
      <c r="I73" s="241"/>
      <c r="J73" s="242"/>
      <c r="K73" s="243"/>
    </row>
    <row r="74" spans="2:19" ht="48" customHeight="1" x14ac:dyDescent="0.2">
      <c r="B74" s="196"/>
      <c r="C74" s="180" t="s">
        <v>66</v>
      </c>
      <c r="D74" s="181"/>
      <c r="E74" s="180" t="s">
        <v>67</v>
      </c>
      <c r="F74" s="181"/>
      <c r="G74" s="180" t="s">
        <v>68</v>
      </c>
      <c r="H74" s="181"/>
      <c r="I74" s="241"/>
      <c r="J74" s="242"/>
      <c r="K74" s="243"/>
    </row>
    <row r="75" spans="2:19" s="9" customFormat="1" ht="34.5" customHeight="1" x14ac:dyDescent="0.25">
      <c r="B75" s="179"/>
      <c r="C75" s="119" t="s">
        <v>4</v>
      </c>
      <c r="D75" s="119" t="s">
        <v>15</v>
      </c>
      <c r="E75" s="119" t="s">
        <v>4</v>
      </c>
      <c r="F75" s="119" t="s">
        <v>15</v>
      </c>
      <c r="G75" s="119" t="s">
        <v>4</v>
      </c>
      <c r="H75" s="119" t="s">
        <v>15</v>
      </c>
      <c r="I75" s="241"/>
      <c r="J75" s="242"/>
      <c r="K75" s="243"/>
    </row>
    <row r="76" spans="2:19" x14ac:dyDescent="0.2">
      <c r="B76" s="35" t="s">
        <v>36</v>
      </c>
      <c r="C76" s="60">
        <v>5</v>
      </c>
      <c r="D76" s="77" t="s">
        <v>193</v>
      </c>
      <c r="E76" s="61">
        <v>48</v>
      </c>
      <c r="F76" s="77" t="s">
        <v>194</v>
      </c>
      <c r="G76" s="61">
        <v>23</v>
      </c>
      <c r="H76" s="78" t="s">
        <v>195</v>
      </c>
      <c r="I76" s="241"/>
      <c r="J76" s="242"/>
      <c r="K76" s="243"/>
    </row>
    <row r="77" spans="2:19" x14ac:dyDescent="0.2">
      <c r="B77" s="35" t="s">
        <v>37</v>
      </c>
      <c r="C77" s="60">
        <v>3</v>
      </c>
      <c r="D77" s="77" t="s">
        <v>196</v>
      </c>
      <c r="E77" s="61">
        <v>26</v>
      </c>
      <c r="F77" s="77" t="s">
        <v>197</v>
      </c>
      <c r="G77" s="61">
        <v>7</v>
      </c>
      <c r="H77" s="77" t="s">
        <v>198</v>
      </c>
      <c r="I77" s="241"/>
      <c r="J77" s="242"/>
      <c r="K77" s="243"/>
    </row>
    <row r="78" spans="2:19" x14ac:dyDescent="0.2">
      <c r="B78" s="35" t="s">
        <v>41</v>
      </c>
      <c r="C78" s="60">
        <v>4</v>
      </c>
      <c r="D78" s="77" t="s">
        <v>199</v>
      </c>
      <c r="E78" s="61">
        <v>9</v>
      </c>
      <c r="F78" s="77" t="s">
        <v>200</v>
      </c>
      <c r="G78" s="61">
        <v>4</v>
      </c>
      <c r="H78" s="78" t="s">
        <v>188</v>
      </c>
      <c r="I78" s="241"/>
      <c r="J78" s="242"/>
      <c r="K78" s="243"/>
    </row>
    <row r="79" spans="2:19" ht="12.75" customHeight="1" x14ac:dyDescent="0.2">
      <c r="B79" s="35" t="s">
        <v>38</v>
      </c>
      <c r="C79" s="60">
        <v>2</v>
      </c>
      <c r="D79" s="77" t="s">
        <v>201</v>
      </c>
      <c r="E79" s="61">
        <v>21</v>
      </c>
      <c r="F79" s="77" t="s">
        <v>202</v>
      </c>
      <c r="G79" s="61">
        <v>6</v>
      </c>
      <c r="H79" s="78" t="s">
        <v>203</v>
      </c>
      <c r="I79" s="241"/>
      <c r="J79" s="242"/>
      <c r="K79" s="243"/>
    </row>
    <row r="80" spans="2:19" ht="12.75" customHeight="1" x14ac:dyDescent="0.2">
      <c r="B80" s="35" t="s">
        <v>39</v>
      </c>
      <c r="C80" s="60">
        <v>6</v>
      </c>
      <c r="D80" s="77" t="s">
        <v>199</v>
      </c>
      <c r="E80" s="61">
        <v>14</v>
      </c>
      <c r="F80" s="77" t="s">
        <v>204</v>
      </c>
      <c r="G80" s="61">
        <v>6</v>
      </c>
      <c r="H80" s="78" t="s">
        <v>205</v>
      </c>
      <c r="I80" s="241"/>
      <c r="J80" s="242"/>
      <c r="K80" s="243"/>
    </row>
    <row r="81" spans="2:19" x14ac:dyDescent="0.2">
      <c r="B81" s="35" t="s">
        <v>42</v>
      </c>
      <c r="C81" s="60">
        <v>0</v>
      </c>
      <c r="D81" s="77">
        <v>0</v>
      </c>
      <c r="E81" s="61">
        <v>10</v>
      </c>
      <c r="F81" s="77" t="s">
        <v>203</v>
      </c>
      <c r="G81" s="61">
        <v>2</v>
      </c>
      <c r="H81" s="78" t="s">
        <v>206</v>
      </c>
      <c r="I81" s="241"/>
      <c r="J81" s="242"/>
      <c r="K81" s="243"/>
    </row>
    <row r="82" spans="2:19" x14ac:dyDescent="0.2">
      <c r="B82" s="35" t="s">
        <v>43</v>
      </c>
      <c r="C82" s="60">
        <v>2</v>
      </c>
      <c r="D82" s="77" t="s">
        <v>207</v>
      </c>
      <c r="E82" s="61">
        <v>7</v>
      </c>
      <c r="F82" s="77" t="s">
        <v>193</v>
      </c>
      <c r="G82" s="61">
        <v>1</v>
      </c>
      <c r="H82" s="78" t="s">
        <v>207</v>
      </c>
      <c r="I82" s="241"/>
      <c r="J82" s="242"/>
      <c r="K82" s="243"/>
    </row>
    <row r="83" spans="2:19" x14ac:dyDescent="0.2">
      <c r="B83" s="35" t="s">
        <v>40</v>
      </c>
      <c r="C83" s="60">
        <v>3</v>
      </c>
      <c r="D83" s="77" t="s">
        <v>208</v>
      </c>
      <c r="E83" s="61">
        <v>15</v>
      </c>
      <c r="F83" s="77" t="s">
        <v>209</v>
      </c>
      <c r="G83" s="61">
        <v>6</v>
      </c>
      <c r="H83" s="78" t="s">
        <v>210</v>
      </c>
      <c r="I83" s="241"/>
      <c r="J83" s="242"/>
      <c r="K83" s="243"/>
    </row>
    <row r="84" spans="2:19" x14ac:dyDescent="0.2">
      <c r="B84" s="51" t="s">
        <v>70</v>
      </c>
      <c r="C84" s="60">
        <v>0</v>
      </c>
      <c r="D84" s="77">
        <v>1</v>
      </c>
      <c r="E84" s="61">
        <v>1</v>
      </c>
      <c r="F84" s="77" t="s">
        <v>201</v>
      </c>
      <c r="G84" s="61">
        <v>0</v>
      </c>
      <c r="H84" s="78">
        <v>0</v>
      </c>
      <c r="I84" s="241"/>
      <c r="J84" s="242"/>
      <c r="K84" s="243"/>
    </row>
    <row r="85" spans="2:19" x14ac:dyDescent="0.2">
      <c r="B85" s="51" t="s">
        <v>46</v>
      </c>
      <c r="C85" s="60">
        <v>0</v>
      </c>
      <c r="D85" s="77">
        <v>0</v>
      </c>
      <c r="E85" s="61">
        <v>0</v>
      </c>
      <c r="F85" s="77" t="s">
        <v>211</v>
      </c>
      <c r="G85" s="61">
        <v>1</v>
      </c>
      <c r="H85" s="78" t="s">
        <v>212</v>
      </c>
      <c r="I85" s="241"/>
      <c r="J85" s="242"/>
      <c r="K85" s="243"/>
    </row>
    <row r="86" spans="2:19" x14ac:dyDescent="0.2">
      <c r="B86" s="36" t="s">
        <v>16</v>
      </c>
      <c r="C86" s="31">
        <f t="shared" ref="C86:H86" si="4">SUM(C76:C85)</f>
        <v>25</v>
      </c>
      <c r="D86" s="67">
        <f t="shared" si="4"/>
        <v>1</v>
      </c>
      <c r="E86" s="31">
        <f t="shared" si="4"/>
        <v>151</v>
      </c>
      <c r="F86" s="67">
        <f t="shared" si="4"/>
        <v>0</v>
      </c>
      <c r="G86" s="31">
        <f t="shared" si="4"/>
        <v>56</v>
      </c>
      <c r="H86" s="67">
        <f t="shared" si="4"/>
        <v>0</v>
      </c>
      <c r="I86" s="244"/>
      <c r="J86" s="245"/>
      <c r="K86" s="246"/>
    </row>
    <row r="87" spans="2:19" ht="21.75" customHeight="1" x14ac:dyDescent="0.2">
      <c r="B87" s="176" t="s">
        <v>71</v>
      </c>
      <c r="C87" s="176"/>
      <c r="D87" s="176"/>
      <c r="E87" s="176"/>
      <c r="F87" s="176"/>
      <c r="G87" s="176"/>
      <c r="H87" s="176"/>
      <c r="I87" s="176"/>
      <c r="J87" s="176"/>
      <c r="K87" s="176"/>
      <c r="L87" s="176"/>
      <c r="M87" s="176"/>
      <c r="N87" s="176"/>
      <c r="O87" s="176"/>
      <c r="P87" s="176"/>
      <c r="Q87" s="176"/>
      <c r="R87" s="176"/>
      <c r="S87" s="176"/>
    </row>
    <row r="88" spans="2:19" ht="30.75" customHeight="1" x14ac:dyDescent="0.2">
      <c r="B88" s="177"/>
      <c r="C88" s="177"/>
      <c r="D88" s="177"/>
      <c r="E88" s="177"/>
      <c r="F88" s="177"/>
      <c r="G88" s="177"/>
      <c r="H88" s="177"/>
      <c r="I88" s="177"/>
      <c r="J88" s="177"/>
      <c r="K88" s="177"/>
      <c r="L88" s="34"/>
      <c r="M88" s="34"/>
      <c r="N88" s="34"/>
      <c r="O88" s="34"/>
      <c r="P88" s="34"/>
      <c r="Q88" s="34"/>
      <c r="R88" s="34"/>
      <c r="S88" s="34"/>
    </row>
    <row r="89" spans="2:19" ht="34.5" customHeight="1" x14ac:dyDescent="0.2">
      <c r="B89" s="177"/>
      <c r="C89" s="177"/>
      <c r="D89" s="177"/>
      <c r="E89" s="177"/>
      <c r="F89" s="177"/>
      <c r="G89" s="177"/>
      <c r="H89" s="177"/>
      <c r="I89" s="177"/>
      <c r="J89" s="177"/>
      <c r="K89" s="177"/>
      <c r="L89" s="34"/>
      <c r="M89" s="34"/>
      <c r="N89" s="34"/>
      <c r="O89" s="34"/>
      <c r="P89" s="34"/>
      <c r="Q89" s="34"/>
      <c r="R89" s="34"/>
      <c r="S89" s="34"/>
    </row>
    <row r="90" spans="2:19" ht="21.75" customHeight="1" x14ac:dyDescent="0.2">
      <c r="B90" s="139" t="s">
        <v>72</v>
      </c>
      <c r="C90" s="140"/>
      <c r="D90" s="140"/>
      <c r="E90" s="140"/>
      <c r="F90" s="140"/>
      <c r="G90" s="140"/>
      <c r="H90" s="140"/>
      <c r="I90" s="140"/>
      <c r="J90" s="140"/>
      <c r="K90" s="141"/>
    </row>
    <row r="91" spans="2:19" ht="19.5" customHeight="1" x14ac:dyDescent="0.2">
      <c r="B91" s="188" t="s">
        <v>73</v>
      </c>
      <c r="C91" s="189"/>
      <c r="D91" s="189"/>
      <c r="E91" s="189"/>
      <c r="F91" s="189"/>
      <c r="G91" s="189"/>
      <c r="H91" s="189"/>
      <c r="I91" s="189"/>
      <c r="J91" s="189"/>
      <c r="K91" s="190"/>
    </row>
    <row r="92" spans="2:19" ht="21" customHeight="1" x14ac:dyDescent="0.2">
      <c r="B92" s="229" t="s">
        <v>147</v>
      </c>
      <c r="C92" s="225" t="s">
        <v>74</v>
      </c>
      <c r="D92" s="226"/>
      <c r="E92" s="192" t="s">
        <v>75</v>
      </c>
      <c r="F92" s="192"/>
      <c r="G92" s="192"/>
      <c r="H92" s="192"/>
      <c r="I92" s="192"/>
      <c r="J92" s="192"/>
      <c r="K92" s="193"/>
    </row>
    <row r="93" spans="2:19" ht="30" customHeight="1" x14ac:dyDescent="0.2">
      <c r="B93" s="229"/>
      <c r="C93" s="227"/>
      <c r="D93" s="228"/>
      <c r="E93" s="62" t="s">
        <v>76</v>
      </c>
      <c r="F93" s="63" t="s">
        <v>77</v>
      </c>
      <c r="G93" s="230" t="s">
        <v>78</v>
      </c>
      <c r="H93" s="231"/>
      <c r="I93" s="230" t="s">
        <v>79</v>
      </c>
      <c r="J93" s="231"/>
      <c r="K93" s="64" t="s">
        <v>80</v>
      </c>
    </row>
    <row r="94" spans="2:19" ht="27" customHeight="1" x14ac:dyDescent="0.2">
      <c r="B94" s="197" t="s">
        <v>4</v>
      </c>
      <c r="C94" s="197" t="s">
        <v>81</v>
      </c>
      <c r="D94" s="65" t="s">
        <v>82</v>
      </c>
      <c r="E94" s="122">
        <v>0.87</v>
      </c>
      <c r="F94" s="117">
        <v>0.12</v>
      </c>
      <c r="G94" s="198">
        <v>0</v>
      </c>
      <c r="H94" s="198"/>
      <c r="I94" s="198">
        <v>6.0000000000000001E-3</v>
      </c>
      <c r="J94" s="198"/>
      <c r="K94" s="117">
        <v>0</v>
      </c>
      <c r="L94" s="34"/>
    </row>
    <row r="95" spans="2:19" ht="27" customHeight="1" x14ac:dyDescent="0.2">
      <c r="B95" s="197"/>
      <c r="C95" s="197"/>
      <c r="D95" s="65" t="s">
        <v>83</v>
      </c>
      <c r="E95" s="122">
        <v>0.64</v>
      </c>
      <c r="F95" s="117">
        <v>0.3</v>
      </c>
      <c r="G95" s="198">
        <v>3.2000000000000001E-2</v>
      </c>
      <c r="H95" s="198"/>
      <c r="I95" s="198">
        <v>1.9E-2</v>
      </c>
      <c r="J95" s="198"/>
      <c r="K95" s="117">
        <v>0</v>
      </c>
      <c r="L95" s="34"/>
    </row>
    <row r="96" spans="2:19" ht="27" customHeight="1" x14ac:dyDescent="0.2">
      <c r="B96" s="197"/>
      <c r="C96" s="197"/>
      <c r="D96" s="65" t="s">
        <v>84</v>
      </c>
      <c r="E96" s="122">
        <v>0.84</v>
      </c>
      <c r="F96" s="117">
        <v>0.14000000000000001</v>
      </c>
      <c r="G96" s="198">
        <v>6.0000000000000001E-3</v>
      </c>
      <c r="H96" s="198"/>
      <c r="I96" s="198">
        <v>6.0000000000000001E-3</v>
      </c>
      <c r="J96" s="198"/>
      <c r="K96" s="117">
        <v>0</v>
      </c>
      <c r="L96" s="34"/>
    </row>
    <row r="97" spans="2:12" ht="27" customHeight="1" x14ac:dyDescent="0.2">
      <c r="B97" s="197"/>
      <c r="C97" s="197"/>
      <c r="D97" s="65" t="s">
        <v>85</v>
      </c>
      <c r="E97" s="122">
        <v>0.8</v>
      </c>
      <c r="F97" s="117">
        <v>0.18</v>
      </c>
      <c r="G97" s="198">
        <v>6.0000000000000001E-3</v>
      </c>
      <c r="H97" s="198"/>
      <c r="I97" s="198">
        <v>6.0000000000000001E-3</v>
      </c>
      <c r="J97" s="198"/>
      <c r="K97" s="117">
        <v>0</v>
      </c>
      <c r="L97" s="34"/>
    </row>
    <row r="98" spans="2:12" ht="28.5" customHeight="1" x14ac:dyDescent="0.2">
      <c r="B98" s="197"/>
      <c r="C98" s="199"/>
      <c r="D98" s="201"/>
      <c r="E98" s="118" t="s">
        <v>86</v>
      </c>
      <c r="F98" s="118" t="s">
        <v>87</v>
      </c>
      <c r="G98" s="209" t="s">
        <v>88</v>
      </c>
      <c r="H98" s="209"/>
      <c r="I98" s="209" t="s">
        <v>89</v>
      </c>
      <c r="J98" s="209"/>
      <c r="K98" s="118" t="s">
        <v>90</v>
      </c>
      <c r="L98" s="34"/>
    </row>
    <row r="99" spans="2:12" ht="21" customHeight="1" x14ac:dyDescent="0.2">
      <c r="B99" s="197"/>
      <c r="C99" s="197" t="s">
        <v>91</v>
      </c>
      <c r="D99" s="197"/>
      <c r="E99" s="122">
        <v>0.8</v>
      </c>
      <c r="F99" s="117">
        <v>0.187</v>
      </c>
      <c r="G99" s="198">
        <v>1.9E-2</v>
      </c>
      <c r="H99" s="198"/>
      <c r="I99" s="198">
        <v>0</v>
      </c>
      <c r="J99" s="198"/>
      <c r="K99" s="117">
        <v>1.9E-2</v>
      </c>
      <c r="L99" s="34"/>
    </row>
    <row r="100" spans="2:12" ht="25.5" customHeight="1" x14ac:dyDescent="0.2">
      <c r="B100" s="197"/>
      <c r="C100" s="199"/>
      <c r="D100" s="201"/>
      <c r="E100" s="223" t="s">
        <v>92</v>
      </c>
      <c r="F100" s="223"/>
      <c r="G100" s="223"/>
      <c r="H100" s="203" t="s">
        <v>93</v>
      </c>
      <c r="I100" s="203"/>
      <c r="J100" s="203"/>
      <c r="K100" s="203"/>
      <c r="L100" s="203"/>
    </row>
    <row r="101" spans="2:12" ht="25.5" customHeight="1" x14ac:dyDescent="0.2">
      <c r="B101" s="197"/>
      <c r="C101" s="197" t="s">
        <v>94</v>
      </c>
      <c r="D101" s="197"/>
      <c r="E101" s="224">
        <v>0.98</v>
      </c>
      <c r="F101" s="224"/>
      <c r="G101" s="224"/>
      <c r="H101" s="198">
        <v>0.02</v>
      </c>
      <c r="I101" s="198"/>
      <c r="J101" s="198"/>
      <c r="K101" s="198"/>
      <c r="L101" s="198"/>
    </row>
    <row r="102" spans="2:12" ht="25.5" customHeight="1" x14ac:dyDescent="0.2">
      <c r="B102" s="197"/>
      <c r="C102" s="175" t="s">
        <v>148</v>
      </c>
      <c r="D102" s="175"/>
      <c r="E102" s="175"/>
      <c r="F102" s="175"/>
      <c r="G102" s="175"/>
      <c r="H102" s="175"/>
      <c r="I102" s="175"/>
      <c r="J102" s="175"/>
      <c r="K102" s="175"/>
      <c r="L102" s="34"/>
    </row>
    <row r="103" spans="2:12" ht="27" customHeight="1" x14ac:dyDescent="0.2">
      <c r="B103" s="197" t="s">
        <v>15</v>
      </c>
      <c r="C103" s="197" t="s">
        <v>81</v>
      </c>
      <c r="D103" s="65" t="s">
        <v>82</v>
      </c>
      <c r="E103" s="80">
        <v>0.85799999999999998</v>
      </c>
      <c r="F103" s="129">
        <v>0.11899999999999999</v>
      </c>
      <c r="G103" s="276">
        <v>1.0800000000000001E-2</v>
      </c>
      <c r="H103" s="276"/>
      <c r="I103" s="276">
        <v>0</v>
      </c>
      <c r="J103" s="276"/>
      <c r="K103" s="129">
        <v>1.0800000000000001E-2</v>
      </c>
      <c r="L103" s="34"/>
    </row>
    <row r="104" spans="2:12" ht="27" customHeight="1" x14ac:dyDescent="0.2">
      <c r="B104" s="197"/>
      <c r="C104" s="197"/>
      <c r="D104" s="65" t="s">
        <v>83</v>
      </c>
      <c r="E104" s="80">
        <v>0.68400000000000005</v>
      </c>
      <c r="F104" s="129">
        <v>0.27</v>
      </c>
      <c r="G104" s="276">
        <v>3.2000000000000001E-2</v>
      </c>
      <c r="H104" s="276"/>
      <c r="I104" s="276">
        <v>0</v>
      </c>
      <c r="J104" s="276"/>
      <c r="K104" s="129">
        <v>1.0800000000000001E-2</v>
      </c>
      <c r="L104" s="34"/>
    </row>
    <row r="105" spans="2:12" ht="27" customHeight="1" x14ac:dyDescent="0.2">
      <c r="B105" s="197"/>
      <c r="C105" s="197"/>
      <c r="D105" s="65" t="s">
        <v>84</v>
      </c>
      <c r="E105" s="80">
        <v>0.81499999999999995</v>
      </c>
      <c r="F105" s="129">
        <v>0.16300000000000001</v>
      </c>
      <c r="G105" s="276">
        <v>1.0800000000000001E-2</v>
      </c>
      <c r="H105" s="276"/>
      <c r="I105" s="276">
        <v>1.0800000000000001E-2</v>
      </c>
      <c r="J105" s="276"/>
      <c r="K105" s="129">
        <v>0</v>
      </c>
      <c r="L105" s="34"/>
    </row>
    <row r="106" spans="2:12" ht="27" customHeight="1" x14ac:dyDescent="0.2">
      <c r="B106" s="197"/>
      <c r="C106" s="197"/>
      <c r="D106" s="65" t="s">
        <v>85</v>
      </c>
      <c r="E106" s="80">
        <v>0.76080000000000003</v>
      </c>
      <c r="F106" s="129">
        <v>0.217</v>
      </c>
      <c r="G106" s="276">
        <v>1.0800000000000001E-2</v>
      </c>
      <c r="H106" s="276"/>
      <c r="I106" s="276">
        <v>0</v>
      </c>
      <c r="J106" s="276"/>
      <c r="K106" s="129">
        <v>1.0800000000000001E-2</v>
      </c>
      <c r="L106" s="34"/>
    </row>
    <row r="107" spans="2:12" ht="28.5" customHeight="1" x14ac:dyDescent="0.2">
      <c r="B107" s="197"/>
      <c r="C107" s="199"/>
      <c r="D107" s="201"/>
      <c r="E107" s="118" t="s">
        <v>86</v>
      </c>
      <c r="F107" s="118" t="s">
        <v>87</v>
      </c>
      <c r="G107" s="209" t="s">
        <v>88</v>
      </c>
      <c r="H107" s="209"/>
      <c r="I107" s="209" t="s">
        <v>89</v>
      </c>
      <c r="J107" s="209"/>
      <c r="K107" s="118" t="s">
        <v>90</v>
      </c>
      <c r="L107" s="34"/>
    </row>
    <row r="108" spans="2:12" ht="21" customHeight="1" x14ac:dyDescent="0.2">
      <c r="B108" s="197"/>
      <c r="C108" s="197" t="s">
        <v>91</v>
      </c>
      <c r="D108" s="197"/>
      <c r="E108" s="122">
        <v>0.77</v>
      </c>
      <c r="F108" s="117">
        <v>0.217</v>
      </c>
      <c r="G108" s="198">
        <v>0</v>
      </c>
      <c r="H108" s="198"/>
      <c r="I108" s="198">
        <v>1.0800000000000001E-2</v>
      </c>
      <c r="J108" s="198"/>
      <c r="K108" s="117">
        <v>0</v>
      </c>
      <c r="L108" s="34"/>
    </row>
    <row r="109" spans="2:12" ht="25.5" customHeight="1" x14ac:dyDescent="0.2">
      <c r="B109" s="197"/>
      <c r="C109" s="199"/>
      <c r="D109" s="201"/>
      <c r="E109" s="223" t="s">
        <v>92</v>
      </c>
      <c r="F109" s="223"/>
      <c r="G109" s="223"/>
      <c r="H109" s="203" t="s">
        <v>93</v>
      </c>
      <c r="I109" s="203"/>
      <c r="J109" s="203"/>
      <c r="K109" s="203"/>
      <c r="L109" s="203"/>
    </row>
    <row r="110" spans="2:12" ht="25.5" customHeight="1" x14ac:dyDescent="0.2">
      <c r="B110" s="197"/>
      <c r="C110" s="197" t="s">
        <v>94</v>
      </c>
      <c r="D110" s="197"/>
      <c r="E110" s="224">
        <v>0.98899999999999999</v>
      </c>
      <c r="F110" s="224"/>
      <c r="G110" s="224"/>
      <c r="H110" s="198">
        <v>1.0800000000000001E-2</v>
      </c>
      <c r="I110" s="198"/>
      <c r="J110" s="198"/>
      <c r="K110" s="198"/>
      <c r="L110" s="198"/>
    </row>
    <row r="111" spans="2:12" ht="25.5" customHeight="1" x14ac:dyDescent="0.2">
      <c r="B111" s="197"/>
      <c r="C111" s="175" t="s">
        <v>150</v>
      </c>
      <c r="D111" s="175"/>
      <c r="E111" s="175"/>
      <c r="F111" s="175"/>
      <c r="G111" s="175"/>
      <c r="H111" s="175"/>
      <c r="I111" s="175"/>
      <c r="J111" s="175"/>
      <c r="K111" s="175"/>
      <c r="L111" s="34"/>
    </row>
    <row r="112" spans="2:12" ht="21.75" customHeight="1" x14ac:dyDescent="0.2">
      <c r="B112" s="170" t="s">
        <v>96</v>
      </c>
      <c r="C112" s="171"/>
      <c r="D112" s="171"/>
      <c r="E112" s="171"/>
      <c r="F112" s="171"/>
      <c r="G112" s="171"/>
      <c r="H112" s="171"/>
      <c r="I112" s="171"/>
      <c r="J112" s="171"/>
      <c r="K112" s="214"/>
    </row>
    <row r="113" spans="2:19" ht="39.75" customHeight="1" x14ac:dyDescent="0.2">
      <c r="B113" s="178" t="s">
        <v>51</v>
      </c>
      <c r="C113" s="180" t="s">
        <v>4</v>
      </c>
      <c r="D113" s="215"/>
      <c r="E113" s="181"/>
      <c r="F113" s="180" t="s">
        <v>15</v>
      </c>
      <c r="G113" s="215"/>
      <c r="H113" s="181"/>
      <c r="I113" s="147"/>
      <c r="J113" s="148"/>
      <c r="K113" s="149"/>
    </row>
    <row r="114" spans="2:19" ht="63.75" x14ac:dyDescent="0.2">
      <c r="B114" s="179"/>
      <c r="C114" s="119" t="s">
        <v>97</v>
      </c>
      <c r="D114" s="119" t="s">
        <v>91</v>
      </c>
      <c r="E114" s="119" t="s">
        <v>94</v>
      </c>
      <c r="F114" s="119" t="s">
        <v>81</v>
      </c>
      <c r="G114" s="119" t="s">
        <v>91</v>
      </c>
      <c r="H114" s="119" t="s">
        <v>94</v>
      </c>
      <c r="I114" s="150"/>
      <c r="J114" s="151"/>
      <c r="K114" s="152"/>
    </row>
    <row r="115" spans="2:19" x14ac:dyDescent="0.2">
      <c r="B115" s="35" t="s">
        <v>57</v>
      </c>
      <c r="C115" s="66">
        <v>4.71</v>
      </c>
      <c r="D115" s="79">
        <v>0.94</v>
      </c>
      <c r="E115" s="79">
        <v>1</v>
      </c>
      <c r="F115" s="66">
        <v>4.9000000000000004</v>
      </c>
      <c r="G115" s="79">
        <v>0.97</v>
      </c>
      <c r="H115" s="79">
        <v>1</v>
      </c>
      <c r="I115" s="150"/>
      <c r="J115" s="151"/>
      <c r="K115" s="152"/>
    </row>
    <row r="116" spans="2:19" x14ac:dyDescent="0.2">
      <c r="B116" s="35" t="s">
        <v>54</v>
      </c>
      <c r="C116" s="66">
        <v>4.71</v>
      </c>
      <c r="D116" s="79">
        <v>0.96</v>
      </c>
      <c r="E116" s="79">
        <v>0.98</v>
      </c>
      <c r="F116" s="66">
        <v>4.7699999999999996</v>
      </c>
      <c r="G116" s="79">
        <v>0.94</v>
      </c>
      <c r="H116" s="79">
        <v>1</v>
      </c>
      <c r="I116" s="150"/>
      <c r="J116" s="151"/>
      <c r="K116" s="152"/>
    </row>
    <row r="117" spans="2:19" x14ac:dyDescent="0.2">
      <c r="B117" s="35" t="s">
        <v>56</v>
      </c>
      <c r="C117" s="129" t="s">
        <v>151</v>
      </c>
      <c r="D117" s="79">
        <v>0.92</v>
      </c>
      <c r="E117" s="79">
        <v>0.96</v>
      </c>
      <c r="F117" s="129">
        <v>4.3900000000000002E-2</v>
      </c>
      <c r="G117" s="79">
        <v>0.89</v>
      </c>
      <c r="H117" s="79">
        <v>0.91</v>
      </c>
      <c r="I117" s="150"/>
      <c r="J117" s="151"/>
      <c r="K117" s="152"/>
    </row>
    <row r="118" spans="2:19" x14ac:dyDescent="0.2">
      <c r="B118" s="35" t="s">
        <v>55</v>
      </c>
      <c r="C118" s="66" t="s">
        <v>152</v>
      </c>
      <c r="D118" s="79">
        <v>0.96</v>
      </c>
      <c r="E118" s="79">
        <v>1</v>
      </c>
      <c r="F118" s="66">
        <v>4.75</v>
      </c>
      <c r="G118" s="79">
        <v>0.98</v>
      </c>
      <c r="H118" s="79">
        <v>1</v>
      </c>
      <c r="I118" s="150"/>
      <c r="J118" s="151"/>
      <c r="K118" s="152"/>
    </row>
    <row r="119" spans="2:19" x14ac:dyDescent="0.2">
      <c r="B119" s="35" t="s">
        <v>101</v>
      </c>
      <c r="C119" s="135" t="s">
        <v>102</v>
      </c>
      <c r="D119" s="79" t="s">
        <v>103</v>
      </c>
      <c r="E119" s="79" t="s">
        <v>103</v>
      </c>
      <c r="F119" s="66">
        <v>5</v>
      </c>
      <c r="G119" s="79">
        <v>1</v>
      </c>
      <c r="H119" s="79">
        <v>1</v>
      </c>
      <c r="I119" s="150"/>
      <c r="J119" s="151"/>
      <c r="K119" s="152"/>
    </row>
    <row r="120" spans="2:19" x14ac:dyDescent="0.2">
      <c r="B120" s="52" t="s">
        <v>59</v>
      </c>
      <c r="C120" s="136" t="s">
        <v>153</v>
      </c>
      <c r="D120" s="79">
        <v>1</v>
      </c>
      <c r="E120" s="79">
        <v>1</v>
      </c>
      <c r="F120" s="66">
        <v>4.71</v>
      </c>
      <c r="G120" s="79">
        <v>0.93</v>
      </c>
      <c r="H120" s="79">
        <v>1</v>
      </c>
      <c r="I120" s="150"/>
      <c r="J120" s="151"/>
      <c r="K120" s="152"/>
    </row>
    <row r="121" spans="2:19" x14ac:dyDescent="0.2">
      <c r="B121" s="52" t="s">
        <v>60</v>
      </c>
      <c r="C121" s="66">
        <v>4.91</v>
      </c>
      <c r="D121" s="79">
        <v>0.99</v>
      </c>
      <c r="E121" s="79">
        <v>0.93</v>
      </c>
      <c r="F121" s="66">
        <v>4.75</v>
      </c>
      <c r="G121" s="79">
        <v>0.9</v>
      </c>
      <c r="H121" s="79">
        <v>1</v>
      </c>
      <c r="I121" s="150"/>
      <c r="J121" s="151"/>
      <c r="K121" s="152"/>
    </row>
    <row r="122" spans="2:19" x14ac:dyDescent="0.2">
      <c r="B122" s="55" t="s">
        <v>105</v>
      </c>
      <c r="C122" s="137" t="s">
        <v>154</v>
      </c>
      <c r="D122" s="138">
        <v>0.96</v>
      </c>
      <c r="E122" s="137" t="s">
        <v>155</v>
      </c>
      <c r="F122" s="67">
        <v>4.21</v>
      </c>
      <c r="G122" s="138">
        <v>0.95</v>
      </c>
      <c r="H122" s="138">
        <v>0.99</v>
      </c>
      <c r="I122" s="153"/>
      <c r="J122" s="154"/>
      <c r="K122" s="155"/>
    </row>
    <row r="123" spans="2:19" ht="21.75" customHeight="1" x14ac:dyDescent="0.2">
      <c r="B123" s="176" t="s">
        <v>106</v>
      </c>
      <c r="C123" s="176"/>
      <c r="D123" s="176"/>
      <c r="E123" s="176"/>
      <c r="F123" s="176"/>
      <c r="G123" s="176"/>
      <c r="H123" s="176"/>
      <c r="I123" s="176"/>
      <c r="J123" s="176"/>
      <c r="K123" s="176"/>
      <c r="L123" s="176"/>
      <c r="M123" s="176"/>
      <c r="N123" s="176"/>
      <c r="O123" s="176"/>
      <c r="P123" s="176"/>
      <c r="Q123" s="176"/>
      <c r="R123" s="176"/>
      <c r="S123" s="176"/>
    </row>
    <row r="124" spans="2:19" ht="30.75" customHeight="1" x14ac:dyDescent="0.2">
      <c r="B124" s="177"/>
      <c r="C124" s="177"/>
      <c r="D124" s="177"/>
      <c r="E124" s="177"/>
      <c r="F124" s="177"/>
      <c r="G124" s="177"/>
      <c r="H124" s="177"/>
      <c r="I124" s="177"/>
      <c r="J124" s="177"/>
      <c r="K124" s="177"/>
      <c r="L124" s="34"/>
      <c r="M124" s="34"/>
      <c r="N124" s="34"/>
      <c r="O124" s="34"/>
      <c r="P124" s="34"/>
      <c r="Q124" s="34"/>
      <c r="R124" s="34"/>
      <c r="S124" s="34"/>
    </row>
    <row r="125" spans="2:19" ht="34.5" customHeight="1" x14ac:dyDescent="0.2">
      <c r="B125" s="177"/>
      <c r="C125" s="177"/>
      <c r="D125" s="177"/>
      <c r="E125" s="177"/>
      <c r="F125" s="177"/>
      <c r="G125" s="177"/>
      <c r="H125" s="177"/>
      <c r="I125" s="177"/>
      <c r="J125" s="177"/>
      <c r="K125" s="177"/>
      <c r="L125" s="34"/>
      <c r="M125" s="34"/>
      <c r="N125" s="34"/>
      <c r="O125" s="34"/>
      <c r="P125" s="34"/>
      <c r="Q125" s="34"/>
      <c r="R125" s="34"/>
      <c r="S125" s="34"/>
    </row>
    <row r="126" spans="2:19" ht="21.75" customHeight="1" x14ac:dyDescent="0.2">
      <c r="B126" s="139" t="s">
        <v>107</v>
      </c>
      <c r="C126" s="140"/>
      <c r="D126" s="140"/>
      <c r="E126" s="140"/>
      <c r="F126" s="140"/>
      <c r="G126" s="140"/>
      <c r="H126" s="140"/>
      <c r="I126" s="140"/>
      <c r="J126" s="140"/>
      <c r="K126" s="141"/>
    </row>
    <row r="127" spans="2:19" ht="21.75" customHeight="1" x14ac:dyDescent="0.2">
      <c r="B127" s="170" t="s">
        <v>108</v>
      </c>
      <c r="C127" s="171"/>
      <c r="D127" s="171"/>
      <c r="E127" s="171"/>
      <c r="F127" s="171"/>
      <c r="G127" s="171"/>
      <c r="H127" s="171"/>
      <c r="I127" s="172"/>
      <c r="J127" s="172"/>
      <c r="K127" s="173"/>
    </row>
    <row r="128" spans="2:19" ht="28.5" customHeight="1" x14ac:dyDescent="0.2">
      <c r="B128" s="178" t="s">
        <v>109</v>
      </c>
      <c r="C128" s="180" t="s">
        <v>110</v>
      </c>
      <c r="D128" s="181"/>
      <c r="E128" s="218" t="s">
        <v>21</v>
      </c>
      <c r="F128" s="219" t="s">
        <v>29</v>
      </c>
      <c r="G128" s="182"/>
      <c r="H128" s="182"/>
      <c r="I128" s="182"/>
      <c r="J128" s="182"/>
      <c r="K128" s="183"/>
    </row>
    <row r="129" spans="2:11" ht="30.75" customHeight="1" x14ac:dyDescent="0.2">
      <c r="B129" s="179"/>
      <c r="C129" s="115" t="s">
        <v>4</v>
      </c>
      <c r="D129" s="119" t="s">
        <v>15</v>
      </c>
      <c r="E129" s="218"/>
      <c r="F129" s="220"/>
      <c r="G129" s="184"/>
      <c r="H129" s="184"/>
      <c r="I129" s="184"/>
      <c r="J129" s="184"/>
      <c r="K129" s="185"/>
    </row>
    <row r="130" spans="2:11" x14ac:dyDescent="0.2">
      <c r="B130" s="29" t="s">
        <v>111</v>
      </c>
      <c r="C130" s="75">
        <v>170</v>
      </c>
      <c r="D130" s="66" t="s">
        <v>213</v>
      </c>
      <c r="E130" s="31">
        <f t="shared" ref="E130" si="5">SUM(C130:D130)</f>
        <v>170</v>
      </c>
      <c r="F130" s="220"/>
      <c r="G130" s="184"/>
      <c r="H130" s="184"/>
      <c r="I130" s="184"/>
      <c r="J130" s="184"/>
      <c r="K130" s="185"/>
    </row>
    <row r="131" spans="2:11" x14ac:dyDescent="0.2">
      <c r="B131" s="29" t="s">
        <v>34</v>
      </c>
      <c r="C131" s="76">
        <v>40</v>
      </c>
      <c r="D131" s="66" t="s">
        <v>214</v>
      </c>
      <c r="E131" s="31">
        <f>SUM(C131:D131)</f>
        <v>40</v>
      </c>
      <c r="F131" s="220"/>
      <c r="G131" s="184"/>
      <c r="H131" s="184"/>
      <c r="I131" s="184"/>
      <c r="J131" s="184"/>
      <c r="K131" s="185"/>
    </row>
    <row r="132" spans="2:11" ht="25.5" x14ac:dyDescent="0.2">
      <c r="B132" s="37" t="s">
        <v>112</v>
      </c>
      <c r="C132" s="75">
        <v>35</v>
      </c>
      <c r="D132" s="66" t="s">
        <v>215</v>
      </c>
      <c r="E132" s="31">
        <f t="shared" ref="E132:E144" si="6">SUM(C132:D132)</f>
        <v>35</v>
      </c>
      <c r="F132" s="220"/>
      <c r="G132" s="184"/>
      <c r="H132" s="184"/>
      <c r="I132" s="184"/>
      <c r="J132" s="184"/>
      <c r="K132" s="185"/>
    </row>
    <row r="133" spans="2:11" x14ac:dyDescent="0.2">
      <c r="B133" s="29" t="s">
        <v>113</v>
      </c>
      <c r="C133" s="76">
        <v>10</v>
      </c>
      <c r="D133" s="66" t="s">
        <v>216</v>
      </c>
      <c r="E133" s="31">
        <f t="shared" si="6"/>
        <v>10</v>
      </c>
      <c r="F133" s="220"/>
      <c r="G133" s="184"/>
      <c r="H133" s="184"/>
      <c r="I133" s="184"/>
      <c r="J133" s="184"/>
      <c r="K133" s="185"/>
    </row>
    <row r="134" spans="2:11" x14ac:dyDescent="0.2">
      <c r="B134" s="29" t="s">
        <v>114</v>
      </c>
      <c r="C134" s="75">
        <v>6</v>
      </c>
      <c r="D134" s="66" t="s">
        <v>217</v>
      </c>
      <c r="E134" s="31">
        <f t="shared" si="6"/>
        <v>6</v>
      </c>
      <c r="F134" s="220"/>
      <c r="G134" s="184"/>
      <c r="H134" s="184"/>
      <c r="I134" s="184"/>
      <c r="J134" s="184"/>
      <c r="K134" s="185"/>
    </row>
    <row r="135" spans="2:11" x14ac:dyDescent="0.2">
      <c r="B135" s="29" t="s">
        <v>115</v>
      </c>
      <c r="C135" s="75">
        <v>6</v>
      </c>
      <c r="D135" s="66" t="s">
        <v>218</v>
      </c>
      <c r="E135" s="31">
        <f t="shared" si="6"/>
        <v>6</v>
      </c>
      <c r="F135" s="220"/>
      <c r="G135" s="184"/>
      <c r="H135" s="184"/>
      <c r="I135" s="184"/>
      <c r="J135" s="184"/>
      <c r="K135" s="185"/>
    </row>
    <row r="136" spans="2:11" x14ac:dyDescent="0.2">
      <c r="B136" s="29" t="s">
        <v>116</v>
      </c>
      <c r="C136" s="75">
        <v>5</v>
      </c>
      <c r="D136" s="66" t="s">
        <v>210</v>
      </c>
      <c r="E136" s="31">
        <f t="shared" si="6"/>
        <v>5</v>
      </c>
      <c r="F136" s="220"/>
      <c r="G136" s="184"/>
      <c r="H136" s="184"/>
      <c r="I136" s="184"/>
      <c r="J136" s="184"/>
      <c r="K136" s="185"/>
    </row>
    <row r="137" spans="2:11" x14ac:dyDescent="0.2">
      <c r="B137" s="29" t="s">
        <v>118</v>
      </c>
      <c r="C137" s="75">
        <v>1</v>
      </c>
      <c r="D137" s="66" t="s">
        <v>219</v>
      </c>
      <c r="E137" s="31">
        <f t="shared" si="6"/>
        <v>1</v>
      </c>
      <c r="F137" s="220"/>
      <c r="G137" s="184"/>
      <c r="H137" s="184"/>
      <c r="I137" s="184"/>
      <c r="J137" s="184"/>
      <c r="K137" s="185"/>
    </row>
    <row r="138" spans="2:11" x14ac:dyDescent="0.2">
      <c r="B138" s="29" t="s">
        <v>119</v>
      </c>
      <c r="C138" s="75">
        <v>1</v>
      </c>
      <c r="D138" s="66" t="s">
        <v>188</v>
      </c>
      <c r="E138" s="31">
        <f t="shared" si="6"/>
        <v>1</v>
      </c>
      <c r="F138" s="220"/>
      <c r="G138" s="184"/>
      <c r="H138" s="184"/>
      <c r="I138" s="184"/>
      <c r="J138" s="184"/>
      <c r="K138" s="185"/>
    </row>
    <row r="139" spans="2:11" x14ac:dyDescent="0.2">
      <c r="B139" s="29" t="s">
        <v>120</v>
      </c>
      <c r="C139" s="75">
        <v>3</v>
      </c>
      <c r="D139" s="66" t="s">
        <v>220</v>
      </c>
      <c r="E139" s="31">
        <f t="shared" si="6"/>
        <v>3</v>
      </c>
      <c r="F139" s="220"/>
      <c r="G139" s="184"/>
      <c r="H139" s="184"/>
      <c r="I139" s="184"/>
      <c r="J139" s="184"/>
      <c r="K139" s="185"/>
    </row>
    <row r="140" spans="2:11" x14ac:dyDescent="0.2">
      <c r="B140" s="29" t="s">
        <v>121</v>
      </c>
      <c r="C140" s="75">
        <v>3</v>
      </c>
      <c r="D140" s="66" t="s">
        <v>201</v>
      </c>
      <c r="E140" s="31">
        <f t="shared" si="6"/>
        <v>3</v>
      </c>
      <c r="F140" s="220"/>
      <c r="G140" s="184"/>
      <c r="H140" s="184"/>
      <c r="I140" s="184"/>
      <c r="J140" s="184"/>
      <c r="K140" s="185"/>
    </row>
    <row r="141" spans="2:11" x14ac:dyDescent="0.2">
      <c r="B141" s="29" t="s">
        <v>122</v>
      </c>
      <c r="C141" s="75">
        <v>2</v>
      </c>
      <c r="D141" s="66">
        <v>1</v>
      </c>
      <c r="E141" s="31">
        <f t="shared" si="6"/>
        <v>3</v>
      </c>
      <c r="F141" s="220"/>
      <c r="G141" s="184"/>
      <c r="H141" s="184"/>
      <c r="I141" s="184"/>
      <c r="J141" s="184"/>
      <c r="K141" s="185"/>
    </row>
    <row r="142" spans="2:11" x14ac:dyDescent="0.2">
      <c r="B142" s="29" t="s">
        <v>123</v>
      </c>
      <c r="C142" s="75">
        <v>1</v>
      </c>
      <c r="D142" s="66">
        <v>0</v>
      </c>
      <c r="E142" s="31">
        <f t="shared" si="6"/>
        <v>1</v>
      </c>
      <c r="F142" s="220"/>
      <c r="G142" s="184"/>
      <c r="H142" s="184"/>
      <c r="I142" s="184"/>
      <c r="J142" s="184"/>
      <c r="K142" s="185"/>
    </row>
    <row r="143" spans="2:11" x14ac:dyDescent="0.2">
      <c r="B143" s="29" t="s">
        <v>124</v>
      </c>
      <c r="C143" s="75">
        <v>1</v>
      </c>
      <c r="D143" s="66">
        <v>0</v>
      </c>
      <c r="E143" s="31">
        <f t="shared" si="6"/>
        <v>1</v>
      </c>
      <c r="F143" s="220"/>
      <c r="G143" s="184"/>
      <c r="H143" s="184"/>
      <c r="I143" s="184"/>
      <c r="J143" s="184"/>
      <c r="K143" s="185"/>
    </row>
    <row r="144" spans="2:11" x14ac:dyDescent="0.2">
      <c r="B144" s="29" t="s">
        <v>125</v>
      </c>
      <c r="C144" s="58">
        <v>1</v>
      </c>
      <c r="D144" s="66">
        <v>0</v>
      </c>
      <c r="E144" s="31">
        <f t="shared" si="6"/>
        <v>1</v>
      </c>
      <c r="F144" s="220"/>
      <c r="G144" s="184"/>
      <c r="H144" s="184"/>
      <c r="I144" s="184"/>
      <c r="J144" s="184"/>
      <c r="K144" s="185"/>
    </row>
    <row r="145" spans="2:19" x14ac:dyDescent="0.2">
      <c r="B145" s="38" t="s">
        <v>16</v>
      </c>
      <c r="C145" s="31">
        <f>SUM(C130:C144)</f>
        <v>285</v>
      </c>
      <c r="D145" s="31">
        <f>SUM(D131:D141)</f>
        <v>1</v>
      </c>
      <c r="E145" s="31">
        <f>SUM(E130:E144)</f>
        <v>286</v>
      </c>
      <c r="F145" s="221"/>
      <c r="G145" s="186"/>
      <c r="H145" s="186"/>
      <c r="I145" s="186"/>
      <c r="J145" s="186"/>
      <c r="K145" s="187"/>
    </row>
    <row r="146" spans="2:19" ht="21.75" customHeight="1" x14ac:dyDescent="0.2">
      <c r="B146" s="176" t="s">
        <v>126</v>
      </c>
      <c r="C146" s="176"/>
      <c r="D146" s="176"/>
      <c r="E146" s="176"/>
      <c r="F146" s="176"/>
      <c r="G146" s="176"/>
      <c r="H146" s="176"/>
      <c r="I146" s="176"/>
      <c r="J146" s="176"/>
      <c r="K146" s="176"/>
      <c r="L146" s="176"/>
      <c r="M146" s="176"/>
      <c r="N146" s="176"/>
      <c r="O146" s="176"/>
      <c r="P146" s="176"/>
      <c r="Q146" s="176"/>
      <c r="R146" s="176"/>
      <c r="S146" s="176"/>
    </row>
    <row r="147" spans="2:19" ht="30.75" customHeight="1" x14ac:dyDescent="0.2">
      <c r="B147" s="177"/>
      <c r="C147" s="177"/>
      <c r="D147" s="177"/>
      <c r="E147" s="177"/>
      <c r="F147" s="177"/>
      <c r="G147" s="177"/>
      <c r="H147" s="177"/>
      <c r="I147" s="177"/>
      <c r="J147" s="177"/>
      <c r="K147" s="177"/>
      <c r="L147" s="34"/>
      <c r="M147" s="34"/>
      <c r="N147" s="34"/>
      <c r="O147" s="34"/>
      <c r="P147" s="34"/>
      <c r="Q147" s="34"/>
      <c r="R147" s="34"/>
      <c r="S147" s="34"/>
    </row>
    <row r="148" spans="2:19" ht="34.5" customHeight="1" x14ac:dyDescent="0.2">
      <c r="B148" s="177"/>
      <c r="C148" s="177"/>
      <c r="D148" s="177"/>
      <c r="E148" s="177"/>
      <c r="F148" s="177"/>
      <c r="G148" s="177"/>
      <c r="H148" s="177"/>
      <c r="I148" s="177"/>
      <c r="J148" s="177"/>
      <c r="K148" s="177"/>
      <c r="L148" s="34"/>
      <c r="M148" s="34"/>
      <c r="N148" s="34"/>
      <c r="O148" s="34"/>
      <c r="P148" s="34"/>
      <c r="Q148" s="34"/>
      <c r="R148" s="34"/>
      <c r="S148" s="34"/>
    </row>
    <row r="149" spans="2:19" ht="27" customHeight="1" x14ac:dyDescent="0.2">
      <c r="B149" s="139" t="s">
        <v>127</v>
      </c>
      <c r="C149" s="140"/>
      <c r="D149" s="140"/>
      <c r="E149" s="140"/>
      <c r="F149" s="140"/>
      <c r="G149" s="140"/>
      <c r="H149" s="140"/>
      <c r="I149" s="140"/>
      <c r="J149" s="140"/>
      <c r="K149" s="141"/>
    </row>
    <row r="150" spans="2:19" x14ac:dyDescent="0.2">
      <c r="B150" s="25" t="s">
        <v>128</v>
      </c>
      <c r="C150" s="114" t="s">
        <v>129</v>
      </c>
      <c r="D150" s="114" t="s">
        <v>130</v>
      </c>
      <c r="E150" s="114" t="s">
        <v>131</v>
      </c>
      <c r="F150" s="114" t="s">
        <v>132</v>
      </c>
      <c r="G150" s="23" t="s">
        <v>133</v>
      </c>
      <c r="H150" s="40" t="s">
        <v>134</v>
      </c>
      <c r="I150" s="40" t="s">
        <v>135</v>
      </c>
      <c r="J150" s="40" t="s">
        <v>4</v>
      </c>
      <c r="K150" s="25" t="s">
        <v>15</v>
      </c>
    </row>
    <row r="151" spans="2:19" ht="48" customHeight="1" x14ac:dyDescent="0.2">
      <c r="B151" s="24" t="s">
        <v>136</v>
      </c>
      <c r="C151" s="46">
        <v>189</v>
      </c>
      <c r="D151" s="46">
        <v>199</v>
      </c>
      <c r="E151" s="46">
        <v>187</v>
      </c>
      <c r="F151" s="46">
        <v>212</v>
      </c>
      <c r="G151" s="46">
        <v>298</v>
      </c>
      <c r="H151" s="46">
        <v>331</v>
      </c>
      <c r="I151" s="46">
        <v>276</v>
      </c>
      <c r="J151" s="46">
        <v>232</v>
      </c>
      <c r="K151" s="46">
        <v>307</v>
      </c>
    </row>
    <row r="152" spans="2:19" ht="26.25" customHeight="1" x14ac:dyDescent="0.2">
      <c r="B152" s="24" t="s">
        <v>137</v>
      </c>
      <c r="C152" s="46" t="s">
        <v>138</v>
      </c>
      <c r="D152" s="46" t="s">
        <v>138</v>
      </c>
      <c r="E152" s="46" t="s">
        <v>138</v>
      </c>
      <c r="F152" s="46" t="s">
        <v>138</v>
      </c>
      <c r="G152" s="46">
        <v>1024</v>
      </c>
      <c r="H152" s="46">
        <v>1259</v>
      </c>
      <c r="I152" s="46">
        <v>1086</v>
      </c>
      <c r="J152" s="46">
        <v>1077</v>
      </c>
      <c r="K152" s="46">
        <v>1666</v>
      </c>
    </row>
    <row r="153" spans="2:19" x14ac:dyDescent="0.2">
      <c r="B153" s="197" t="s">
        <v>14</v>
      </c>
      <c r="C153" s="197"/>
      <c r="D153" s="197"/>
      <c r="E153" s="197"/>
      <c r="F153" s="197"/>
      <c r="G153" s="197"/>
      <c r="H153" s="197"/>
      <c r="I153" s="197"/>
      <c r="J153" s="197"/>
      <c r="K153" s="197"/>
    </row>
    <row r="154" spans="2:19" ht="12.75" hidden="1" customHeight="1" x14ac:dyDescent="0.2">
      <c r="B154" s="197"/>
      <c r="C154" s="197"/>
      <c r="D154" s="197"/>
      <c r="E154" s="197"/>
      <c r="F154" s="197"/>
      <c r="G154" s="197"/>
      <c r="H154" s="197"/>
      <c r="I154" s="197"/>
      <c r="J154" s="197"/>
      <c r="K154" s="197"/>
    </row>
    <row r="155" spans="2:19" ht="12.75" hidden="1" customHeight="1" x14ac:dyDescent="0.2">
      <c r="B155" s="197"/>
      <c r="C155" s="197"/>
      <c r="D155" s="197"/>
      <c r="E155" s="197"/>
      <c r="F155" s="197"/>
      <c r="G155" s="197"/>
      <c r="H155" s="197"/>
      <c r="I155" s="197"/>
      <c r="J155" s="197"/>
      <c r="K155" s="197"/>
    </row>
    <row r="156" spans="2:19" ht="12.75" hidden="1" customHeight="1" x14ac:dyDescent="0.2">
      <c r="B156" s="197"/>
      <c r="C156" s="197"/>
      <c r="D156" s="197"/>
      <c r="E156" s="197"/>
      <c r="F156" s="197"/>
      <c r="G156" s="197"/>
      <c r="H156" s="197"/>
      <c r="I156" s="197"/>
      <c r="J156" s="197"/>
      <c r="K156" s="197"/>
    </row>
    <row r="157" spans="2:19" ht="12.75" customHeight="1" x14ac:dyDescent="0.2">
      <c r="B157" s="197"/>
      <c r="C157" s="197"/>
      <c r="D157" s="197"/>
      <c r="E157" s="197"/>
      <c r="F157" s="197"/>
      <c r="G157" s="197"/>
      <c r="H157" s="197"/>
      <c r="I157" s="197"/>
      <c r="J157" s="197"/>
      <c r="K157" s="197"/>
    </row>
    <row r="158" spans="2:19" ht="12.75" customHeight="1" x14ac:dyDescent="0.2">
      <c r="B158" s="197"/>
      <c r="C158" s="197"/>
      <c r="D158" s="197"/>
      <c r="E158" s="197"/>
      <c r="F158" s="197"/>
      <c r="G158" s="197"/>
      <c r="H158" s="197"/>
      <c r="I158" s="197"/>
      <c r="J158" s="197"/>
      <c r="K158" s="197"/>
    </row>
    <row r="159" spans="2:19" ht="12.75" customHeight="1" x14ac:dyDescent="0.2">
      <c r="B159" s="197"/>
      <c r="C159" s="197"/>
      <c r="D159" s="197"/>
      <c r="E159" s="197"/>
      <c r="F159" s="197"/>
      <c r="G159" s="197"/>
      <c r="H159" s="197"/>
      <c r="I159" s="197"/>
      <c r="J159" s="197"/>
      <c r="K159" s="197"/>
    </row>
    <row r="160" spans="2:19" ht="12.75" customHeight="1" x14ac:dyDescent="0.2">
      <c r="B160" s="197"/>
      <c r="C160" s="197"/>
      <c r="D160" s="197"/>
      <c r="E160" s="197"/>
      <c r="F160" s="197"/>
      <c r="G160" s="197"/>
      <c r="H160" s="197"/>
      <c r="I160" s="197"/>
      <c r="J160" s="197"/>
      <c r="K160" s="197"/>
    </row>
    <row r="161" spans="2:19" ht="72" customHeight="1" x14ac:dyDescent="0.2">
      <c r="B161" s="197"/>
      <c r="C161" s="197"/>
      <c r="D161" s="197"/>
      <c r="E161" s="197"/>
      <c r="F161" s="197"/>
      <c r="G161" s="197"/>
      <c r="H161" s="197"/>
      <c r="I161" s="197"/>
      <c r="J161" s="197"/>
      <c r="K161" s="197"/>
    </row>
    <row r="162" spans="2:19" ht="12.75" customHeight="1" x14ac:dyDescent="0.2">
      <c r="B162" s="197"/>
      <c r="C162" s="197"/>
      <c r="D162" s="197"/>
      <c r="E162" s="197"/>
      <c r="F162" s="197"/>
      <c r="G162" s="197"/>
      <c r="H162" s="197"/>
      <c r="I162" s="197"/>
      <c r="J162" s="197"/>
      <c r="K162" s="197"/>
    </row>
    <row r="163" spans="2:19" ht="12.75" customHeight="1" x14ac:dyDescent="0.2">
      <c r="B163" s="197"/>
      <c r="C163" s="197"/>
      <c r="D163" s="197"/>
      <c r="E163" s="197"/>
      <c r="F163" s="197"/>
      <c r="G163" s="197"/>
      <c r="H163" s="197"/>
      <c r="I163" s="197"/>
      <c r="J163" s="197"/>
      <c r="K163" s="197"/>
    </row>
    <row r="164" spans="2:19" ht="34.5" customHeight="1" x14ac:dyDescent="0.2">
      <c r="B164" s="197"/>
      <c r="C164" s="197"/>
      <c r="D164" s="197"/>
      <c r="E164" s="197"/>
      <c r="F164" s="197"/>
      <c r="G164" s="197"/>
      <c r="H164" s="197"/>
      <c r="I164" s="197"/>
      <c r="J164" s="197"/>
      <c r="K164" s="197"/>
    </row>
    <row r="165" spans="2:19" ht="12.75" customHeight="1" x14ac:dyDescent="0.2">
      <c r="B165" s="197"/>
      <c r="C165" s="197"/>
      <c r="D165" s="197"/>
      <c r="E165" s="197"/>
      <c r="F165" s="197"/>
      <c r="G165" s="197"/>
      <c r="H165" s="197"/>
      <c r="I165" s="197"/>
      <c r="J165" s="197"/>
      <c r="K165" s="197"/>
    </row>
    <row r="166" spans="2:19" ht="12.75" customHeight="1" x14ac:dyDescent="0.2">
      <c r="B166" s="197"/>
      <c r="C166" s="197"/>
      <c r="D166" s="197"/>
      <c r="E166" s="197"/>
      <c r="F166" s="197"/>
      <c r="G166" s="197"/>
      <c r="H166" s="197"/>
      <c r="I166" s="197"/>
      <c r="J166" s="197"/>
      <c r="K166" s="197"/>
    </row>
    <row r="167" spans="2:19" ht="12.75" customHeight="1" x14ac:dyDescent="0.2">
      <c r="B167" s="197"/>
      <c r="C167" s="197"/>
      <c r="D167" s="197"/>
      <c r="E167" s="197"/>
      <c r="F167" s="197"/>
      <c r="G167" s="197"/>
      <c r="H167" s="197"/>
      <c r="I167" s="197"/>
      <c r="J167" s="197"/>
      <c r="K167" s="197"/>
    </row>
    <row r="168" spans="2:19" ht="21.75" customHeight="1" x14ac:dyDescent="0.2">
      <c r="B168" s="176" t="s">
        <v>139</v>
      </c>
      <c r="C168" s="176"/>
      <c r="D168" s="176"/>
      <c r="E168" s="176"/>
      <c r="F168" s="176"/>
      <c r="G168" s="176"/>
      <c r="H168" s="176"/>
      <c r="I168" s="176"/>
      <c r="J168" s="176"/>
      <c r="K168" s="176"/>
      <c r="L168" s="176"/>
      <c r="M168" s="176"/>
      <c r="N168" s="176"/>
      <c r="O168" s="176"/>
      <c r="P168" s="176"/>
      <c r="Q168" s="176"/>
      <c r="R168" s="176"/>
      <c r="S168" s="176"/>
    </row>
    <row r="169" spans="2:19" ht="30.75" customHeight="1" x14ac:dyDescent="0.2">
      <c r="B169" s="177"/>
      <c r="C169" s="177"/>
      <c r="D169" s="177"/>
      <c r="E169" s="177"/>
      <c r="F169" s="177"/>
      <c r="G169" s="177"/>
      <c r="H169" s="177"/>
      <c r="I169" s="177"/>
      <c r="J169" s="177"/>
      <c r="K169" s="177"/>
      <c r="L169" s="34"/>
      <c r="M169" s="34"/>
      <c r="N169" s="34"/>
      <c r="O169" s="34"/>
      <c r="P169" s="34"/>
      <c r="Q169" s="34"/>
      <c r="R169" s="34"/>
      <c r="S169" s="34"/>
    </row>
    <row r="170" spans="2:19" ht="34.5" customHeight="1" x14ac:dyDescent="0.2">
      <c r="B170" s="177"/>
      <c r="C170" s="177"/>
      <c r="D170" s="177"/>
      <c r="E170" s="177"/>
      <c r="F170" s="177"/>
      <c r="G170" s="177"/>
      <c r="H170" s="177"/>
      <c r="I170" s="177"/>
      <c r="J170" s="177"/>
      <c r="K170" s="177"/>
      <c r="L170" s="34"/>
      <c r="M170" s="34"/>
      <c r="N170" s="34"/>
      <c r="O170" s="34"/>
      <c r="P170" s="34"/>
      <c r="Q170" s="34"/>
      <c r="R170" s="34"/>
      <c r="S170" s="34"/>
    </row>
    <row r="171" spans="2:19" ht="22.5" customHeight="1" x14ac:dyDescent="0.2">
      <c r="B171" s="216" t="s">
        <v>140</v>
      </c>
      <c r="C171" s="216"/>
      <c r="D171" s="216"/>
      <c r="E171" s="216"/>
      <c r="F171" s="216"/>
      <c r="G171" s="216"/>
      <c r="H171" s="216"/>
      <c r="I171" s="216"/>
      <c r="J171" s="216"/>
      <c r="K171" s="216"/>
      <c r="L171" s="34"/>
      <c r="M171" s="34"/>
      <c r="N171" s="34"/>
      <c r="O171" s="34"/>
      <c r="P171" s="34"/>
      <c r="Q171" s="34"/>
      <c r="R171" s="34"/>
      <c r="S171" s="34"/>
    </row>
    <row r="172" spans="2:19" ht="34.5" customHeight="1" x14ac:dyDescent="0.2">
      <c r="B172" s="217"/>
      <c r="C172" s="217"/>
      <c r="D172" s="217"/>
      <c r="E172" s="217"/>
      <c r="F172" s="217"/>
      <c r="G172" s="217"/>
      <c r="H172" s="217"/>
      <c r="I172" s="217"/>
      <c r="J172" s="217"/>
      <c r="K172" s="217"/>
      <c r="L172" s="34"/>
      <c r="M172" s="34"/>
      <c r="N172" s="34"/>
      <c r="O172" s="34"/>
      <c r="P172" s="34"/>
      <c r="Q172" s="34"/>
      <c r="R172" s="34"/>
      <c r="S172" s="34"/>
    </row>
    <row r="173" spans="2:19" ht="43.5" customHeight="1" x14ac:dyDescent="0.2">
      <c r="B173" s="217"/>
      <c r="C173" s="217"/>
      <c r="D173" s="217"/>
      <c r="E173" s="217"/>
      <c r="F173" s="217"/>
      <c r="G173" s="217"/>
      <c r="H173" s="217"/>
      <c r="I173" s="217"/>
      <c r="J173" s="217"/>
      <c r="K173" s="217"/>
      <c r="L173" s="34"/>
      <c r="M173" s="34"/>
      <c r="N173" s="34"/>
      <c r="O173" s="34"/>
      <c r="P173" s="34"/>
      <c r="Q173" s="34"/>
      <c r="R173" s="34"/>
      <c r="S173" s="34"/>
    </row>
    <row r="174" spans="2:19" ht="12.75" customHeight="1" x14ac:dyDescent="0.2"/>
    <row r="175" spans="2:19" ht="12.75" customHeight="1" x14ac:dyDescent="0.2"/>
    <row r="176" spans="2:19"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sheetData>
  <mergeCells count="146">
    <mergeCell ref="B171:K171"/>
    <mergeCell ref="B172:K173"/>
    <mergeCell ref="B146:S146"/>
    <mergeCell ref="B147:K148"/>
    <mergeCell ref="B149:K149"/>
    <mergeCell ref="B153:K167"/>
    <mergeCell ref="B168:S168"/>
    <mergeCell ref="B169:K170"/>
    <mergeCell ref="B123:S123"/>
    <mergeCell ref="B124:K125"/>
    <mergeCell ref="B126:K126"/>
    <mergeCell ref="B127:K127"/>
    <mergeCell ref="B128:B129"/>
    <mergeCell ref="C128:D128"/>
    <mergeCell ref="E128:E129"/>
    <mergeCell ref="F128:K145"/>
    <mergeCell ref="C111:K111"/>
    <mergeCell ref="B112:K112"/>
    <mergeCell ref="B113:B114"/>
    <mergeCell ref="C113:E113"/>
    <mergeCell ref="F113:H113"/>
    <mergeCell ref="I113:K122"/>
    <mergeCell ref="C109:D109"/>
    <mergeCell ref="E109:G109"/>
    <mergeCell ref="H109:L109"/>
    <mergeCell ref="C110:D110"/>
    <mergeCell ref="E110:G110"/>
    <mergeCell ref="H110:L110"/>
    <mergeCell ref="I106:J106"/>
    <mergeCell ref="C107:D107"/>
    <mergeCell ref="G107:H107"/>
    <mergeCell ref="I107:J107"/>
    <mergeCell ref="C108:D108"/>
    <mergeCell ref="G108:H108"/>
    <mergeCell ref="I108:J108"/>
    <mergeCell ref="C102:K102"/>
    <mergeCell ref="B103:B111"/>
    <mergeCell ref="C103:C106"/>
    <mergeCell ref="G103:H103"/>
    <mergeCell ref="I103:J103"/>
    <mergeCell ref="G104:H104"/>
    <mergeCell ref="I104:J104"/>
    <mergeCell ref="G105:H105"/>
    <mergeCell ref="I105:J105"/>
    <mergeCell ref="G106:H106"/>
    <mergeCell ref="B94:B102"/>
    <mergeCell ref="C94:C97"/>
    <mergeCell ref="G94:H94"/>
    <mergeCell ref="I94:J94"/>
    <mergeCell ref="G95:H95"/>
    <mergeCell ref="I95:J95"/>
    <mergeCell ref="G96:H96"/>
    <mergeCell ref="C100:D100"/>
    <mergeCell ref="E100:G100"/>
    <mergeCell ref="H100:L100"/>
    <mergeCell ref="C101:D101"/>
    <mergeCell ref="E101:G101"/>
    <mergeCell ref="H101:L101"/>
    <mergeCell ref="C98:D98"/>
    <mergeCell ref="G98:H98"/>
    <mergeCell ref="I98:J98"/>
    <mergeCell ref="C99:D99"/>
    <mergeCell ref="G99:H99"/>
    <mergeCell ref="I99:J99"/>
    <mergeCell ref="I96:J96"/>
    <mergeCell ref="G97:H97"/>
    <mergeCell ref="I97:J97"/>
    <mergeCell ref="B87:S87"/>
    <mergeCell ref="B88:K89"/>
    <mergeCell ref="B90:K90"/>
    <mergeCell ref="B91:K91"/>
    <mergeCell ref="B92:B93"/>
    <mergeCell ref="C92:D93"/>
    <mergeCell ref="E92:K92"/>
    <mergeCell ref="G93:H93"/>
    <mergeCell ref="I93:J93"/>
    <mergeCell ref="B70:K70"/>
    <mergeCell ref="B71:K71"/>
    <mergeCell ref="B72:B75"/>
    <mergeCell ref="C72:H73"/>
    <mergeCell ref="I72:K86"/>
    <mergeCell ref="C74:D74"/>
    <mergeCell ref="E74:F74"/>
    <mergeCell ref="G74:H74"/>
    <mergeCell ref="B57:B58"/>
    <mergeCell ref="C57:D57"/>
    <mergeCell ref="E57:F57"/>
    <mergeCell ref="G57:K66"/>
    <mergeCell ref="B67:S67"/>
    <mergeCell ref="B68:K69"/>
    <mergeCell ref="B49:C49"/>
    <mergeCell ref="B51:C51"/>
    <mergeCell ref="B52:S52"/>
    <mergeCell ref="B53:K54"/>
    <mergeCell ref="B55:K55"/>
    <mergeCell ref="B56:K56"/>
    <mergeCell ref="B40:C40"/>
    <mergeCell ref="B41:C41"/>
    <mergeCell ref="B42:C42"/>
    <mergeCell ref="B43:K43"/>
    <mergeCell ref="B44:C44"/>
    <mergeCell ref="G44:K51"/>
    <mergeCell ref="B45:C45"/>
    <mergeCell ref="B46:C46"/>
    <mergeCell ref="B47:C47"/>
    <mergeCell ref="B48:C48"/>
    <mergeCell ref="B31:K31"/>
    <mergeCell ref="B32:C32"/>
    <mergeCell ref="G32:K42"/>
    <mergeCell ref="B33:C33"/>
    <mergeCell ref="B34:C34"/>
    <mergeCell ref="B35:C35"/>
    <mergeCell ref="B36:C36"/>
    <mergeCell ref="B37:C37"/>
    <mergeCell ref="B38:C38"/>
    <mergeCell ref="B39:C39"/>
    <mergeCell ref="B24:C24"/>
    <mergeCell ref="B25:K25"/>
    <mergeCell ref="B26:C26"/>
    <mergeCell ref="G26:K30"/>
    <mergeCell ref="B27:C27"/>
    <mergeCell ref="B28:C28"/>
    <mergeCell ref="B30:C30"/>
    <mergeCell ref="B14:S14"/>
    <mergeCell ref="B15:K16"/>
    <mergeCell ref="B17:K17"/>
    <mergeCell ref="B18:K18"/>
    <mergeCell ref="B19:C19"/>
    <mergeCell ref="G19:K24"/>
    <mergeCell ref="B20:C20"/>
    <mergeCell ref="B21:C21"/>
    <mergeCell ref="B22:C22"/>
    <mergeCell ref="B23:C23"/>
    <mergeCell ref="B8:K8"/>
    <mergeCell ref="B9:K9"/>
    <mergeCell ref="C10:D10"/>
    <mergeCell ref="H10:K13"/>
    <mergeCell ref="C11:D11"/>
    <mergeCell ref="C12:D12"/>
    <mergeCell ref="C13:D13"/>
    <mergeCell ref="C3:C5"/>
    <mergeCell ref="H4:I4"/>
    <mergeCell ref="J5:K5"/>
    <mergeCell ref="C6:D6"/>
    <mergeCell ref="E6:G6"/>
    <mergeCell ref="H6:K6"/>
  </mergeCells>
  <pageMargins left="0.25" right="0.25" top="0.75" bottom="0.75" header="0.3" footer="0.3"/>
  <pageSetup paperSize="9"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1ff709fa-6d6a-449e-a9ef-a200e2783c0e">5CJVHRM7X7WS-502481601-59</_dlc_DocId>
    <_dlc_DocIdUrl xmlns="1ff709fa-6d6a-449e-a9ef-a200e2783c0e">
      <Url>https://portalservicios.unisabana.edu.co/direccion_central_estudiantes/_layouts/15/DocIdRedir.aspx?ID=5CJVHRM7X7WS-502481601-59</Url>
      <Description>5CJVHRM7X7WS-502481601-59</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o" ma:contentTypeID="0x010100E858ECFB9CB3B24C82CCEEB5A58916CB" ma:contentTypeVersion="0" ma:contentTypeDescription="Crear nuevo documento." ma:contentTypeScope="" ma:versionID="93123099b331f6cc1a6216ede24268b2">
  <xsd:schema xmlns:xsd="http://www.w3.org/2001/XMLSchema" xmlns:xs="http://www.w3.org/2001/XMLSchema" xmlns:p="http://schemas.microsoft.com/office/2006/metadata/properties" xmlns:ns2="1ff709fa-6d6a-449e-a9ef-a200e2783c0e" targetNamespace="http://schemas.microsoft.com/office/2006/metadata/properties" ma:root="true" ma:fieldsID="4e48b27ac563a9501d92e5ff32af97e9" ns2:_="">
    <xsd:import namespace="1ff709fa-6d6a-449e-a9ef-a200e2783c0e"/>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f709fa-6d6a-449e-a9ef-a200e2783c0e"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372249-B17E-40A7-99E6-1D34F8CDB5E1}">
  <ds:schemaRefs>
    <ds:schemaRef ds:uri="http://schemas.microsoft.com/sharepoint/v3/contenttype/forms"/>
  </ds:schemaRefs>
</ds:datastoreItem>
</file>

<file path=customXml/itemProps2.xml><?xml version="1.0" encoding="utf-8"?>
<ds:datastoreItem xmlns:ds="http://schemas.openxmlformats.org/officeDocument/2006/customXml" ds:itemID="{C0AFFDE7-B829-47CE-8CB6-B63690955E8F}">
  <ds:schemaRefs>
    <ds:schemaRef ds:uri="http://www.w3.org/XML/1998/namespace"/>
    <ds:schemaRef ds:uri="http://purl.org/dc/elements/1.1/"/>
    <ds:schemaRef ds:uri="1a9d5585-ecc7-4800-a476-5b6a11968964"/>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purl.org/dc/dcmitype/"/>
    <ds:schemaRef ds:uri="http://purl.org/dc/terms/"/>
    <ds:schemaRef ds:uri="1ff709fa-6d6a-449e-a9ef-a200e2783c0e"/>
  </ds:schemaRefs>
</ds:datastoreItem>
</file>

<file path=customXml/itemProps3.xml><?xml version="1.0" encoding="utf-8"?>
<ds:datastoreItem xmlns:ds="http://schemas.openxmlformats.org/officeDocument/2006/customXml" ds:itemID="{C296CAE1-0469-41B0-9DEA-5B73E317A25E}">
  <ds:schemaRefs>
    <ds:schemaRef ds:uri="http://schemas.microsoft.com/sharepoint/events"/>
  </ds:schemaRefs>
</ds:datastoreItem>
</file>

<file path=customXml/itemProps4.xml><?xml version="1.0" encoding="utf-8"?>
<ds:datastoreItem xmlns:ds="http://schemas.openxmlformats.org/officeDocument/2006/customXml" ds:itemID="{A81CA08C-AF70-4668-81F6-8E303537BE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f709fa-6d6a-449e-a9ef-a200e2783c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Asesoría Psicopedagógica (2)</vt:lpstr>
      <vt:lpstr>Asesoría Psicopedagógica</vt:lpstr>
      <vt:lpstr>Hoja2</vt:lpstr>
      <vt:lpstr>Asesoría Psicopedagógica (2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Angie Katherine Hurtado Murcia</dc:creator>
  <cp:keywords/>
  <dc:description/>
  <cp:lastModifiedBy>Maria Elvira Martinez A - outlook . es</cp:lastModifiedBy>
  <dcterms:created xsi:type="dcterms:W3CDTF">2019-09-06T21:49:04Z</dcterms:created>
  <dcterms:modified xsi:type="dcterms:W3CDTF">2021-10-29T00:38:20Z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0x010100E858ECFB9CB3B24C82CCEEB5A58916CB</vt:lpwstr>
  </property>
  <property fmtid="{D5CDD505-2E9C-101B-9397-08002B2CF9AE}" pid="3" name="_dlc_DocIdItemGuid">
    <vt:lpwstr>31bedd11-a7ea-4630-b2dc-e56e0bbecb50</vt:lpwstr>
  </property>
</Properties>
</file>