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mfon\Documents\Automation_Project\First-automation-project\"/>
    </mc:Choice>
  </mc:AlternateContent>
  <xr:revisionPtr revIDLastSave="0" documentId="8_{51E74235-CA84-4BA2-9EE2-BF60BA805215}" xr6:coauthVersionLast="44" xr6:coauthVersionMax="44" xr10:uidLastSave="{00000000-0000-0000-0000-000000000000}"/>
  <bookViews>
    <workbookView xWindow="-120" yWindow="-120" windowWidth="20730" windowHeight="11160" tabRatio="699" xr2:uid="{00000000-000D-0000-FFFF-FFFF00000000}"/>
  </bookViews>
  <sheets>
    <sheet name="9 - MAR 2020" sheetId="20" r:id="rId1"/>
  </sheets>
  <definedNames>
    <definedName name="_xlnm._FilterDatabase" localSheetId="0" hidden="1">'9 - MAR 2020'!$A$1:$Y$178</definedName>
    <definedName name="_xlnm.Print_Area" localSheetId="0">'9 - MAR 2020'!$A$1:$U$1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4" i="20" l="1"/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2" i="20"/>
  <c r="F174" i="20" l="1"/>
  <c r="F173" i="20"/>
  <c r="F172" i="20"/>
  <c r="F171" i="20"/>
  <c r="F170" i="20"/>
  <c r="F169" i="20"/>
  <c r="F168" i="20"/>
  <c r="F167" i="20"/>
  <c r="F166" i="20"/>
  <c r="F165" i="20"/>
  <c r="F163" i="20"/>
  <c r="F162" i="20"/>
  <c r="H161" i="20"/>
  <c r="G161" i="20"/>
  <c r="F161" i="20"/>
  <c r="Y160" i="20"/>
  <c r="L172" i="20" s="1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F159" i="20"/>
  <c r="L163" i="20" l="1"/>
  <c r="L162" i="20"/>
  <c r="L161" i="20"/>
  <c r="L174" i="20"/>
  <c r="L173" i="20"/>
  <c r="L167" i="20"/>
  <c r="L168" i="20"/>
  <c r="L171" i="20"/>
  <c r="L164" i="20"/>
  <c r="L170" i="20"/>
  <c r="L169" i="20"/>
</calcChain>
</file>

<file path=xl/sharedStrings.xml><?xml version="1.0" encoding="utf-8"?>
<sst xmlns="http://schemas.openxmlformats.org/spreadsheetml/2006/main" count="399" uniqueCount="61">
  <si>
    <t>DEPOSIT DATE</t>
  </si>
  <si>
    <t>GPD</t>
  </si>
  <si>
    <t>Over</t>
  </si>
  <si>
    <t>Under</t>
  </si>
  <si>
    <t xml:space="preserve"> </t>
  </si>
  <si>
    <t>Corporate Match</t>
  </si>
  <si>
    <t>N/A</t>
  </si>
  <si>
    <t>CC</t>
  </si>
  <si>
    <t>Cash</t>
  </si>
  <si>
    <t>GRAND TOTAL</t>
  </si>
  <si>
    <t>SPECIAL</t>
  </si>
  <si>
    <t>GDP</t>
  </si>
  <si>
    <t>ENTITY MERGE</t>
  </si>
  <si>
    <t>SALES TYPE</t>
  </si>
  <si>
    <t>TENDER TYPE</t>
  </si>
  <si>
    <t>CK</t>
  </si>
  <si>
    <t>CA</t>
  </si>
  <si>
    <t>WR</t>
  </si>
  <si>
    <t>AD</t>
  </si>
  <si>
    <t>QU</t>
  </si>
  <si>
    <t>SC</t>
  </si>
  <si>
    <t>Credit Card</t>
  </si>
  <si>
    <t>Check</t>
  </si>
  <si>
    <t>GK</t>
  </si>
  <si>
    <t>Quote</t>
  </si>
  <si>
    <t>Wire In</t>
  </si>
  <si>
    <t>Adjustment</t>
  </si>
  <si>
    <t>Stock Transfer</t>
  </si>
  <si>
    <t>SALES ID</t>
  </si>
  <si>
    <t>DATE OF SALE</t>
  </si>
  <si>
    <t>TAX RCPT</t>
  </si>
  <si>
    <t>PO #</t>
  </si>
  <si>
    <t>Gift-in-Kind</t>
  </si>
  <si>
    <t>RCPTS</t>
  </si>
  <si>
    <t>SALES DATE</t>
  </si>
  <si>
    <t xml:space="preserve">TOTAL </t>
  </si>
  <si>
    <t>TAX EXEMPT AMT</t>
  </si>
  <si>
    <t>SALE AMT</t>
  </si>
  <si>
    <t>QUOTE AMT</t>
  </si>
  <si>
    <t>RESTRICTED USE</t>
  </si>
  <si>
    <t>CURRENT USE</t>
  </si>
  <si>
    <t>ATH CU</t>
  </si>
  <si>
    <t>ATH CAPITAL</t>
  </si>
  <si>
    <t>ATH CAP</t>
  </si>
  <si>
    <t>ATH AC CU</t>
  </si>
  <si>
    <t>ATH RESTRICTRED</t>
  </si>
  <si>
    <t>TOTAL BY FUND</t>
  </si>
  <si>
    <t>RESTRICTED</t>
  </si>
  <si>
    <t>ATH RESTRICTED</t>
  </si>
  <si>
    <t>ADJUSTMENTS</t>
  </si>
  <si>
    <t>WIRE IN - ATH</t>
  </si>
  <si>
    <t>RESTRICTED PD</t>
  </si>
  <si>
    <t>CURRENT USE PD</t>
  </si>
  <si>
    <t>ATH CU PD</t>
  </si>
  <si>
    <t>ATH CAP PD</t>
  </si>
  <si>
    <t>ATH RESTRICTED PD</t>
  </si>
  <si>
    <t>ADJ</t>
  </si>
  <si>
    <t>QUOTES</t>
  </si>
  <si>
    <t>SALES TOTAL</t>
  </si>
  <si>
    <t>SALES TAX</t>
  </si>
  <si>
    <t>WIRE IN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</si>
</sst>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7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sz val="8"/>
      <name val="Consolas"/>
      <family val="3"/>
    </font>
    <font>
      <sz val="9"/>
      <color theme="1"/>
      <name val="Consolas"/>
      <family val="3"/>
    </font>
    <font>
      <sz val="11"/>
      <color theme="1"/>
      <name val="Consolas"/>
      <family val="3"/>
    </font>
    <font>
      <b/>
      <sz val="8"/>
      <name val="Consolas"/>
      <family val="3"/>
    </font>
    <font>
      <sz val="12"/>
      <color theme="1"/>
      <name val="Consolas"/>
      <family val="3"/>
    </font>
    <font>
      <b/>
      <sz val="8"/>
      <color rgb="FF92D050"/>
      <name val="Consolas"/>
      <family val="3"/>
    </font>
    <font>
      <sz val="8"/>
      <color theme="2" tint="-0.2499771111178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7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64" fontId="9" fillId="2" borderId="10" xfId="0" applyNumberFormat="1" applyFont="1" applyFill="1" applyBorder="1" applyAlignment="1">
      <alignment horizontal="center" vertical="center" wrapText="1"/>
    </xf>
    <xf numFmtId="167" fontId="9" fillId="2" borderId="10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167" fontId="3" fillId="3" borderId="10" xfId="0" applyNumberFormat="1" applyFont="1" applyFill="1" applyBorder="1" applyAlignment="1">
      <alignment horizontal="center"/>
    </xf>
    <xf numFmtId="43" fontId="3" fillId="3" borderId="10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5" fillId="3" borderId="10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167" fontId="2" fillId="3" borderId="2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3" fontId="2" fillId="3" borderId="7" xfId="1" applyFont="1" applyFill="1" applyBorder="1" applyAlignment="1"/>
    <xf numFmtId="44" fontId="3" fillId="3" borderId="2" xfId="2" applyFont="1" applyFill="1" applyBorder="1" applyAlignment="1"/>
    <xf numFmtId="43" fontId="2" fillId="3" borderId="9" xfId="1" applyFont="1" applyFill="1" applyBorder="1" applyAlignment="1">
      <alignment horizontal="center"/>
    </xf>
    <xf numFmtId="43" fontId="2" fillId="3" borderId="8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/>
    <xf numFmtId="44" fontId="3" fillId="3" borderId="4" xfId="2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NumberFormat="1" applyFont="1" applyFill="1" applyAlignment="1">
      <alignment horizontal="center"/>
    </xf>
    <xf numFmtId="0" fontId="2" fillId="3" borderId="5" xfId="0" applyFont="1" applyFill="1" applyBorder="1" applyAlignment="1"/>
    <xf numFmtId="44" fontId="3" fillId="3" borderId="6" xfId="2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8" xfId="0" applyFont="1" applyFill="1" applyBorder="1"/>
    <xf numFmtId="44" fontId="3" fillId="3" borderId="0" xfId="2" applyFont="1" applyFill="1" applyBorder="1"/>
    <xf numFmtId="0" fontId="8" fillId="3" borderId="0" xfId="0" applyFont="1" applyFill="1" applyBorder="1" applyAlignment="1">
      <alignment horizontal="center"/>
    </xf>
    <xf numFmtId="0" fontId="2" fillId="3" borderId="11" xfId="0" applyFont="1" applyFill="1" applyBorder="1" applyAlignment="1"/>
    <xf numFmtId="44" fontId="2" fillId="3" borderId="12" xfId="2" applyFont="1" applyFill="1" applyBorder="1" applyAlignment="1"/>
    <xf numFmtId="0" fontId="2" fillId="3" borderId="1" xfId="0" applyFont="1" applyFill="1" applyBorder="1" applyAlignment="1"/>
    <xf numFmtId="44" fontId="3" fillId="3" borderId="13" xfId="2" applyFont="1" applyFill="1" applyBorder="1" applyAlignment="1"/>
    <xf numFmtId="0" fontId="3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14" xfId="0" applyFont="1" applyFill="1" applyBorder="1" applyAlignment="1"/>
    <xf numFmtId="44" fontId="3" fillId="3" borderId="15" xfId="2" applyFont="1" applyFill="1" applyBorder="1" applyAlignment="1"/>
    <xf numFmtId="167" fontId="10" fillId="3" borderId="0" xfId="0" applyNumberFormat="1" applyFont="1" applyFill="1" applyBorder="1" applyAlignment="1">
      <alignment horizontal="center"/>
    </xf>
    <xf numFmtId="167" fontId="10" fillId="3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65E2-1C70-490B-918E-22851D278B7A}">
  <sheetPr>
    <pageSetUpPr fitToPage="1"/>
  </sheetPr>
  <dimension ref="A1:AI187"/>
  <sheetViews>
    <sheetView tabSelected="1" zoomScale="110" zoomScaleNormal="110" workbookViewId="0">
      <pane ySplit="1" topLeftCell="A77" activePane="bottomLeft" state="frozen"/>
      <selection pane="bottomLeft" activeCell="T1" sqref="T1"/>
    </sheetView>
  </sheetViews>
  <sheetFormatPr defaultColWidth="9.140625" defaultRowHeight="15.75" x14ac:dyDescent="0.25"/>
  <cols>
    <col min="1" max="1" width="5.7109375" style="6" customWidth="1"/>
    <col min="2" max="2" width="8.140625" style="6" customWidth="1"/>
    <col min="3" max="3" width="11.42578125" style="6" bestFit="1" customWidth="1"/>
    <col min="4" max="4" width="14.7109375" style="6" customWidth="1"/>
    <col min="5" max="5" width="5.85546875" style="14" customWidth="1"/>
    <col min="6" max="6" width="8.5703125" style="10" customWidth="1"/>
    <col min="7" max="7" width="6.85546875" style="6" customWidth="1"/>
    <col min="8" max="8" width="9.85546875" style="6" bestFit="1" customWidth="1"/>
    <col min="9" max="9" width="13.7109375" style="6" bestFit="1" customWidth="1"/>
    <col min="10" max="10" width="11.5703125" style="6" bestFit="1" customWidth="1"/>
    <col min="11" max="11" width="15.7109375" style="6" customWidth="1"/>
    <col min="12" max="12" width="14.7109375" style="5" bestFit="1" customWidth="1"/>
    <col min="13" max="13" width="14.140625" style="4" bestFit="1" customWidth="1"/>
    <col min="14" max="14" width="11.140625" style="4" bestFit="1" customWidth="1"/>
    <col min="15" max="15" width="6.5703125" style="4" customWidth="1"/>
    <col min="16" max="16" width="6.140625" style="4" customWidth="1"/>
    <col min="17" max="17" width="8.140625" style="4" bestFit="1" customWidth="1"/>
    <col min="18" max="18" width="10.7109375" style="4" customWidth="1"/>
    <col min="19" max="19" width="11.28515625" style="5" customWidth="1"/>
    <col min="20" max="20" width="9.42578125" style="5" customWidth="1"/>
    <col min="21" max="21" width="7.28515625" style="4" bestFit="1" customWidth="1"/>
    <col min="22" max="22" width="11.5703125" style="6" bestFit="1" customWidth="1"/>
    <col min="23" max="23" width="13.28515625" style="4" bestFit="1" customWidth="1"/>
    <col min="24" max="24" width="14.140625" style="4" bestFit="1" customWidth="1"/>
    <col min="25" max="25" width="9.140625" style="6" bestFit="1" customWidth="1"/>
    <col min="26" max="16384" width="9.140625" style="5"/>
  </cols>
  <sheetData>
    <row r="1" spans="1:25" s="1" customFormat="1" ht="45.75" customHeight="1" x14ac:dyDescent="0.25">
      <c r="A1" s="15" t="s">
        <v>28</v>
      </c>
      <c r="B1" s="15" t="s">
        <v>0</v>
      </c>
      <c r="C1" s="15" t="s">
        <v>14</v>
      </c>
      <c r="D1" s="15" t="s">
        <v>13</v>
      </c>
      <c r="E1" s="15" t="s">
        <v>31</v>
      </c>
      <c r="F1" s="16" t="s">
        <v>29</v>
      </c>
      <c r="G1" s="15" t="s">
        <v>30</v>
      </c>
      <c r="H1" s="15" t="s">
        <v>10</v>
      </c>
      <c r="I1" s="15" t="s">
        <v>37</v>
      </c>
      <c r="J1" s="17" t="s">
        <v>36</v>
      </c>
      <c r="K1" s="17" t="s">
        <v>35</v>
      </c>
      <c r="L1" s="17" t="s">
        <v>38</v>
      </c>
      <c r="M1" s="17" t="s">
        <v>39</v>
      </c>
      <c r="N1" s="17" t="s">
        <v>40</v>
      </c>
      <c r="O1" s="17" t="s">
        <v>41</v>
      </c>
      <c r="P1" s="17" t="s">
        <v>43</v>
      </c>
      <c r="Q1" s="17" t="s">
        <v>44</v>
      </c>
      <c r="R1" s="17" t="s">
        <v>45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53</v>
      </c>
      <c r="X1" s="17" t="s">
        <v>55</v>
      </c>
      <c r="Y1" s="17" t="s">
        <v>56</v>
      </c>
    </row>
    <row r="2" spans="1:25" s="23" customFormat="1" ht="12" x14ac:dyDescent="0.2">
      <c r="A2" s="18">
        <v>1</v>
      </c>
      <c r="B2" s="19">
        <v>43887</v>
      </c>
      <c r="C2" s="18" t="s">
        <v>15</v>
      </c>
      <c r="D2" s="18" t="s">
        <v>22</v>
      </c>
      <c r="E2" s="18">
        <v>81551</v>
      </c>
      <c r="F2" s="20">
        <v>43892</v>
      </c>
      <c r="G2" s="18">
        <v>19</v>
      </c>
      <c r="H2" s="18">
        <v>1</v>
      </c>
      <c r="I2" s="21">
        <v>1090</v>
      </c>
      <c r="J2" s="21"/>
      <c r="K2" s="21">
        <f>SUM(I2:J2)</f>
        <v>1090</v>
      </c>
      <c r="L2" s="21"/>
      <c r="M2" s="22"/>
      <c r="N2" s="21">
        <v>1090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3" customFormat="1" ht="12" x14ac:dyDescent="0.2">
      <c r="A3" s="18">
        <v>1</v>
      </c>
      <c r="B3" s="19">
        <v>43888</v>
      </c>
      <c r="C3" s="18" t="s">
        <v>15</v>
      </c>
      <c r="D3" s="18" t="s">
        <v>22</v>
      </c>
      <c r="E3" s="18">
        <v>81563</v>
      </c>
      <c r="F3" s="20">
        <v>43892</v>
      </c>
      <c r="G3" s="18">
        <v>5</v>
      </c>
      <c r="H3" s="18"/>
      <c r="I3" s="21">
        <v>6578.84</v>
      </c>
      <c r="J3" s="21">
        <v>1300</v>
      </c>
      <c r="K3" s="21">
        <f t="shared" ref="K3:K66" si="0">SUM(I3:J3)</f>
        <v>7878.84</v>
      </c>
      <c r="L3" s="21"/>
      <c r="M3" s="22"/>
      <c r="N3" s="21">
        <v>6578.84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3" customFormat="1" ht="12" x14ac:dyDescent="0.2">
      <c r="A4" s="18">
        <v>1</v>
      </c>
      <c r="B4" s="19">
        <v>43888</v>
      </c>
      <c r="C4" s="18" t="s">
        <v>15</v>
      </c>
      <c r="D4" s="18" t="s">
        <v>22</v>
      </c>
      <c r="E4" s="18">
        <v>81564</v>
      </c>
      <c r="F4" s="20">
        <v>43892</v>
      </c>
      <c r="G4" s="18">
        <v>0</v>
      </c>
      <c r="H4" s="18">
        <v>1</v>
      </c>
      <c r="I4" s="21">
        <v>200</v>
      </c>
      <c r="J4" s="21"/>
      <c r="K4" s="21">
        <f t="shared" si="0"/>
        <v>200</v>
      </c>
      <c r="L4" s="21"/>
      <c r="M4" s="22"/>
      <c r="N4" s="21">
        <v>200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23" customFormat="1" ht="12" x14ac:dyDescent="0.2">
      <c r="A5" s="18">
        <v>4</v>
      </c>
      <c r="B5" s="19">
        <v>43888</v>
      </c>
      <c r="C5" s="18" t="s">
        <v>15</v>
      </c>
      <c r="D5" s="18" t="s">
        <v>22</v>
      </c>
      <c r="E5" s="18">
        <v>81565</v>
      </c>
      <c r="F5" s="20">
        <v>43892</v>
      </c>
      <c r="G5" s="18">
        <v>10</v>
      </c>
      <c r="H5" s="18">
        <v>0</v>
      </c>
      <c r="I5" s="21">
        <v>1700</v>
      </c>
      <c r="J5" s="21"/>
      <c r="K5" s="21">
        <f t="shared" si="0"/>
        <v>1700</v>
      </c>
      <c r="L5" s="21"/>
      <c r="M5" s="22"/>
      <c r="N5" s="21">
        <v>1700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3" customFormat="1" ht="12" x14ac:dyDescent="0.2">
      <c r="A6" s="18">
        <v>4</v>
      </c>
      <c r="B6" s="19">
        <v>43888</v>
      </c>
      <c r="C6" s="18" t="s">
        <v>15</v>
      </c>
      <c r="D6" s="18" t="s">
        <v>22</v>
      </c>
      <c r="E6" s="18">
        <v>81566</v>
      </c>
      <c r="F6" s="20">
        <v>43892</v>
      </c>
      <c r="G6" s="18">
        <v>8</v>
      </c>
      <c r="H6" s="18">
        <v>0</v>
      </c>
      <c r="I6" s="21">
        <v>3675</v>
      </c>
      <c r="J6" s="21"/>
      <c r="K6" s="21">
        <f t="shared" si="0"/>
        <v>3675</v>
      </c>
      <c r="L6" s="21"/>
      <c r="M6" s="22"/>
      <c r="N6" s="21">
        <v>3675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3" customFormat="1" ht="12" x14ac:dyDescent="0.2">
      <c r="A7" s="18"/>
      <c r="B7" s="19" t="s">
        <v>6</v>
      </c>
      <c r="C7" s="18" t="s">
        <v>19</v>
      </c>
      <c r="D7" s="18" t="s">
        <v>24</v>
      </c>
      <c r="E7" s="18">
        <v>81567</v>
      </c>
      <c r="F7" s="20">
        <v>43892</v>
      </c>
      <c r="G7" s="18">
        <v>0</v>
      </c>
      <c r="H7" s="18">
        <v>1</v>
      </c>
      <c r="I7" s="21">
        <v>0</v>
      </c>
      <c r="J7" s="21"/>
      <c r="K7" s="21">
        <f t="shared" si="0"/>
        <v>0</v>
      </c>
      <c r="L7" s="21">
        <v>20000</v>
      </c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s="23" customFormat="1" ht="12" x14ac:dyDescent="0.2">
      <c r="A8" s="18">
        <v>4</v>
      </c>
      <c r="B8" s="19">
        <v>43888</v>
      </c>
      <c r="C8" s="18" t="s">
        <v>16</v>
      </c>
      <c r="D8" s="18" t="s">
        <v>8</v>
      </c>
      <c r="E8" s="18">
        <v>81574</v>
      </c>
      <c r="F8" s="20">
        <v>43892</v>
      </c>
      <c r="G8" s="18">
        <v>1</v>
      </c>
      <c r="H8" s="18">
        <v>0</v>
      </c>
      <c r="I8" s="21">
        <v>666</v>
      </c>
      <c r="J8" s="21"/>
      <c r="K8" s="21">
        <f t="shared" si="0"/>
        <v>666</v>
      </c>
      <c r="L8" s="21"/>
      <c r="M8" s="22"/>
      <c r="N8" s="21">
        <v>666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3" customFormat="1" ht="12" x14ac:dyDescent="0.2">
      <c r="A9" s="18">
        <v>2</v>
      </c>
      <c r="B9" s="19" t="s">
        <v>6</v>
      </c>
      <c r="C9" s="18" t="s">
        <v>17</v>
      </c>
      <c r="D9" s="18" t="s">
        <v>25</v>
      </c>
      <c r="E9" s="18">
        <v>81581</v>
      </c>
      <c r="F9" s="20">
        <v>43899</v>
      </c>
      <c r="G9" s="18">
        <v>0</v>
      </c>
      <c r="H9" s="18">
        <v>0</v>
      </c>
      <c r="I9" s="21">
        <v>25639.15</v>
      </c>
      <c r="J9" s="21"/>
      <c r="K9" s="21">
        <f t="shared" si="0"/>
        <v>25639.15</v>
      </c>
      <c r="L9" s="21"/>
      <c r="M9" s="22"/>
      <c r="N9" s="21"/>
      <c r="O9" s="21"/>
      <c r="P9" s="21"/>
      <c r="Q9" s="21"/>
      <c r="R9" s="21"/>
      <c r="S9" s="21"/>
      <c r="T9" s="21"/>
      <c r="U9" s="21"/>
      <c r="V9" s="21">
        <v>2227</v>
      </c>
      <c r="W9" s="21">
        <v>18107.150000000001</v>
      </c>
      <c r="X9" s="21">
        <v>5305</v>
      </c>
      <c r="Y9" s="21"/>
    </row>
    <row r="10" spans="1:25" s="23" customFormat="1" ht="12" x14ac:dyDescent="0.2">
      <c r="A10" s="18">
        <v>4</v>
      </c>
      <c r="B10" s="19">
        <v>43892</v>
      </c>
      <c r="C10" s="18" t="s">
        <v>15</v>
      </c>
      <c r="D10" s="18" t="s">
        <v>22</v>
      </c>
      <c r="E10" s="18">
        <v>81583</v>
      </c>
      <c r="F10" s="20">
        <v>43892</v>
      </c>
      <c r="G10" s="18">
        <v>8</v>
      </c>
      <c r="H10" s="18">
        <v>0</v>
      </c>
      <c r="I10" s="21">
        <v>1115</v>
      </c>
      <c r="J10" s="21"/>
      <c r="K10" s="21">
        <f t="shared" si="0"/>
        <v>1115</v>
      </c>
      <c r="L10" s="21"/>
      <c r="M10" s="22"/>
      <c r="N10" s="21">
        <v>1115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3" customFormat="1" ht="12" x14ac:dyDescent="0.2">
      <c r="A11" s="18">
        <v>1</v>
      </c>
      <c r="B11" s="19">
        <v>43892</v>
      </c>
      <c r="C11" s="18" t="s">
        <v>15</v>
      </c>
      <c r="D11" s="18" t="s">
        <v>22</v>
      </c>
      <c r="E11" s="18">
        <v>81584</v>
      </c>
      <c r="F11" s="20">
        <v>43892</v>
      </c>
      <c r="G11" s="18">
        <v>2</v>
      </c>
      <c r="H11" s="18">
        <v>2</v>
      </c>
      <c r="I11" s="21">
        <v>150</v>
      </c>
      <c r="J11" s="21"/>
      <c r="K11" s="21">
        <f t="shared" si="0"/>
        <v>150</v>
      </c>
      <c r="L11" s="21"/>
      <c r="M11" s="22"/>
      <c r="N11" s="21">
        <v>150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s="23" customFormat="1" ht="12" x14ac:dyDescent="0.2">
      <c r="A12" s="18">
        <v>1</v>
      </c>
      <c r="B12" s="19">
        <v>43887</v>
      </c>
      <c r="C12" s="18" t="s">
        <v>15</v>
      </c>
      <c r="D12" s="18" t="s">
        <v>22</v>
      </c>
      <c r="E12" s="18">
        <v>81586</v>
      </c>
      <c r="F12" s="20">
        <v>43892</v>
      </c>
      <c r="G12" s="18">
        <v>0</v>
      </c>
      <c r="H12" s="18">
        <v>1</v>
      </c>
      <c r="I12" s="21">
        <v>1000</v>
      </c>
      <c r="J12" s="21"/>
      <c r="K12" s="21">
        <f t="shared" si="0"/>
        <v>1000</v>
      </c>
      <c r="L12" s="21"/>
      <c r="M12" s="22"/>
      <c r="N12" s="21">
        <v>1000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s="23" customFormat="1" ht="12" x14ac:dyDescent="0.2">
      <c r="A13" s="18">
        <v>1</v>
      </c>
      <c r="B13" s="19">
        <v>43889</v>
      </c>
      <c r="C13" s="18" t="s">
        <v>7</v>
      </c>
      <c r="D13" s="18" t="s">
        <v>21</v>
      </c>
      <c r="E13" s="18">
        <v>81587</v>
      </c>
      <c r="F13" s="20">
        <v>43892</v>
      </c>
      <c r="G13" s="18">
        <v>4</v>
      </c>
      <c r="H13" s="18">
        <v>0</v>
      </c>
      <c r="I13" s="21">
        <v>280</v>
      </c>
      <c r="J13" s="21"/>
      <c r="K13" s="21">
        <f t="shared" si="0"/>
        <v>280</v>
      </c>
      <c r="L13" s="21"/>
      <c r="M13" s="22"/>
      <c r="N13" s="21">
        <v>280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3" customFormat="1" ht="12" x14ac:dyDescent="0.2">
      <c r="A14" s="18">
        <v>1</v>
      </c>
      <c r="B14" s="19" t="s">
        <v>6</v>
      </c>
      <c r="C14" s="18" t="s">
        <v>7</v>
      </c>
      <c r="D14" s="18" t="s">
        <v>21</v>
      </c>
      <c r="E14" s="18">
        <v>81588</v>
      </c>
      <c r="F14" s="20">
        <v>43893</v>
      </c>
      <c r="G14" s="18">
        <v>0</v>
      </c>
      <c r="H14" s="18">
        <v>0</v>
      </c>
      <c r="I14" s="21">
        <v>0</v>
      </c>
      <c r="J14" s="21"/>
      <c r="K14" s="21">
        <f t="shared" si="0"/>
        <v>0</v>
      </c>
      <c r="L14" s="21">
        <v>235</v>
      </c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s="23" customFormat="1" ht="12" x14ac:dyDescent="0.2">
      <c r="A15" s="18">
        <v>1</v>
      </c>
      <c r="B15" s="19" t="s">
        <v>6</v>
      </c>
      <c r="C15" s="18" t="s">
        <v>7</v>
      </c>
      <c r="D15" s="18" t="s">
        <v>21</v>
      </c>
      <c r="E15" s="18">
        <v>81589</v>
      </c>
      <c r="F15" s="20">
        <v>43893</v>
      </c>
      <c r="G15" s="18">
        <v>0</v>
      </c>
      <c r="H15" s="18">
        <v>0</v>
      </c>
      <c r="I15" s="21">
        <v>0</v>
      </c>
      <c r="J15" s="21"/>
      <c r="K15" s="21">
        <f t="shared" si="0"/>
        <v>0</v>
      </c>
      <c r="L15" s="21">
        <v>1345</v>
      </c>
      <c r="M15" s="22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s="23" customFormat="1" ht="12" x14ac:dyDescent="0.2">
      <c r="A16" s="18">
        <v>1</v>
      </c>
      <c r="B16" s="19" t="s">
        <v>6</v>
      </c>
      <c r="C16" s="18" t="s">
        <v>7</v>
      </c>
      <c r="D16" s="18" t="s">
        <v>21</v>
      </c>
      <c r="E16" s="18">
        <v>81590</v>
      </c>
      <c r="F16" s="20">
        <v>43892</v>
      </c>
      <c r="G16" s="18">
        <v>0</v>
      </c>
      <c r="H16" s="18">
        <v>0</v>
      </c>
      <c r="I16" s="21">
        <v>0</v>
      </c>
      <c r="J16" s="21"/>
      <c r="K16" s="21">
        <f t="shared" si="0"/>
        <v>0</v>
      </c>
      <c r="L16" s="21">
        <v>400</v>
      </c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s="23" customFormat="1" ht="12" x14ac:dyDescent="0.2">
      <c r="A17" s="18">
        <v>1</v>
      </c>
      <c r="B17" s="19" t="s">
        <v>6</v>
      </c>
      <c r="C17" s="18" t="s">
        <v>19</v>
      </c>
      <c r="D17" s="18" t="s">
        <v>24</v>
      </c>
      <c r="E17" s="18">
        <v>81591</v>
      </c>
      <c r="F17" s="20">
        <v>43893</v>
      </c>
      <c r="G17" s="18">
        <v>0</v>
      </c>
      <c r="H17" s="18">
        <v>0</v>
      </c>
      <c r="I17" s="21">
        <v>0</v>
      </c>
      <c r="J17" s="21"/>
      <c r="K17" s="21">
        <f t="shared" si="0"/>
        <v>0</v>
      </c>
      <c r="L17" s="21">
        <v>480</v>
      </c>
      <c r="M17" s="22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s="23" customFormat="1" ht="12" x14ac:dyDescent="0.2">
      <c r="A18" s="18">
        <v>1</v>
      </c>
      <c r="B18" s="19">
        <v>43892</v>
      </c>
      <c r="C18" s="18" t="s">
        <v>7</v>
      </c>
      <c r="D18" s="18" t="s">
        <v>21</v>
      </c>
      <c r="E18" s="18">
        <v>81592</v>
      </c>
      <c r="F18" s="20">
        <v>43892</v>
      </c>
      <c r="G18" s="18">
        <v>1</v>
      </c>
      <c r="H18" s="18">
        <v>1</v>
      </c>
      <c r="I18" s="21">
        <v>20</v>
      </c>
      <c r="J18" s="21"/>
      <c r="K18" s="21">
        <f t="shared" si="0"/>
        <v>20</v>
      </c>
      <c r="L18" s="21">
        <v>1200</v>
      </c>
      <c r="M18" s="22"/>
      <c r="N18" s="21">
        <v>20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s="23" customFormat="1" ht="12" x14ac:dyDescent="0.2">
      <c r="A19" s="18">
        <v>1</v>
      </c>
      <c r="B19" s="19">
        <v>43892</v>
      </c>
      <c r="C19" s="18" t="s">
        <v>7</v>
      </c>
      <c r="D19" s="18" t="s">
        <v>21</v>
      </c>
      <c r="E19" s="18">
        <v>81593</v>
      </c>
      <c r="F19" s="20">
        <v>43892</v>
      </c>
      <c r="G19" s="18">
        <v>1</v>
      </c>
      <c r="H19" s="18">
        <v>0</v>
      </c>
      <c r="I19" s="21">
        <v>15</v>
      </c>
      <c r="J19" s="21"/>
      <c r="K19" s="21">
        <f t="shared" si="0"/>
        <v>15</v>
      </c>
      <c r="L19" s="21"/>
      <c r="M19" s="22"/>
      <c r="N19" s="21">
        <v>15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s="23" customFormat="1" ht="12" x14ac:dyDescent="0.2">
      <c r="A20" s="18">
        <v>4</v>
      </c>
      <c r="B20" s="19">
        <v>43892</v>
      </c>
      <c r="C20" s="18" t="s">
        <v>7</v>
      </c>
      <c r="D20" s="18" t="s">
        <v>21</v>
      </c>
      <c r="E20" s="18">
        <v>81594</v>
      </c>
      <c r="F20" s="20">
        <v>43892</v>
      </c>
      <c r="G20" s="18">
        <v>4</v>
      </c>
      <c r="H20" s="18">
        <v>0</v>
      </c>
      <c r="I20" s="21">
        <v>310</v>
      </c>
      <c r="J20" s="21"/>
      <c r="K20" s="21">
        <f t="shared" si="0"/>
        <v>310</v>
      </c>
      <c r="L20" s="21"/>
      <c r="M20" s="22"/>
      <c r="N20" s="21">
        <v>310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s="23" customFormat="1" ht="12" x14ac:dyDescent="0.2">
      <c r="A21" s="18">
        <v>4</v>
      </c>
      <c r="B21" s="19">
        <v>43888</v>
      </c>
      <c r="C21" s="18" t="s">
        <v>17</v>
      </c>
      <c r="D21" s="18" t="s">
        <v>25</v>
      </c>
      <c r="E21" s="18">
        <v>81595</v>
      </c>
      <c r="F21" s="20">
        <v>43892</v>
      </c>
      <c r="G21" s="18">
        <v>0</v>
      </c>
      <c r="H21" s="18">
        <v>0</v>
      </c>
      <c r="I21" s="21">
        <v>1975.4</v>
      </c>
      <c r="J21" s="21"/>
      <c r="K21" s="21">
        <f t="shared" si="0"/>
        <v>1975.4</v>
      </c>
      <c r="L21" s="21"/>
      <c r="M21" s="22"/>
      <c r="N21" s="21">
        <v>1975.4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s="23" customFormat="1" ht="12" x14ac:dyDescent="0.2">
      <c r="A22" s="18">
        <v>4</v>
      </c>
      <c r="B22" s="19" t="s">
        <v>1</v>
      </c>
      <c r="C22" s="18" t="s">
        <v>18</v>
      </c>
      <c r="D22" s="18" t="s">
        <v>26</v>
      </c>
      <c r="E22" s="18">
        <v>81596</v>
      </c>
      <c r="F22" s="20">
        <v>43892</v>
      </c>
      <c r="G22" s="18">
        <v>0</v>
      </c>
      <c r="H22" s="18">
        <v>0</v>
      </c>
      <c r="I22" s="21">
        <v>0</v>
      </c>
      <c r="J22" s="21"/>
      <c r="K22" s="21">
        <f t="shared" si="0"/>
        <v>0</v>
      </c>
      <c r="L22" s="21"/>
      <c r="M22" s="22"/>
      <c r="N22" s="21">
        <v>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542.44000000000005</v>
      </c>
    </row>
    <row r="23" spans="1:25" s="23" customFormat="1" ht="12" x14ac:dyDescent="0.2">
      <c r="A23" s="18">
        <v>3</v>
      </c>
      <c r="B23" s="19">
        <v>43892</v>
      </c>
      <c r="C23" s="18" t="s">
        <v>15</v>
      </c>
      <c r="D23" s="18" t="s">
        <v>22</v>
      </c>
      <c r="E23" s="18">
        <v>81598</v>
      </c>
      <c r="F23" s="20">
        <v>43895</v>
      </c>
      <c r="G23" s="18">
        <v>1</v>
      </c>
      <c r="H23" s="18">
        <v>0</v>
      </c>
      <c r="I23" s="21">
        <v>3050</v>
      </c>
      <c r="J23" s="21"/>
      <c r="K23" s="21">
        <f t="shared" si="0"/>
        <v>3050</v>
      </c>
      <c r="L23" s="21"/>
      <c r="M23" s="22"/>
      <c r="N23" s="21">
        <v>3050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3" customFormat="1" ht="12" x14ac:dyDescent="0.2">
      <c r="A24" s="18">
        <v>3</v>
      </c>
      <c r="B24" s="19" t="s">
        <v>6</v>
      </c>
      <c r="C24" s="18" t="s">
        <v>17</v>
      </c>
      <c r="D24" s="18" t="s">
        <v>25</v>
      </c>
      <c r="E24" s="18">
        <v>81599</v>
      </c>
      <c r="F24" s="20">
        <v>43895</v>
      </c>
      <c r="G24" s="18">
        <v>0</v>
      </c>
      <c r="H24" s="18">
        <v>0</v>
      </c>
      <c r="I24" s="21">
        <v>0</v>
      </c>
      <c r="J24" s="21"/>
      <c r="K24" s="21">
        <f t="shared" si="0"/>
        <v>0</v>
      </c>
      <c r="L24" s="21">
        <v>131956.89000000001</v>
      </c>
      <c r="M24" s="22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s="23" customFormat="1" ht="12" x14ac:dyDescent="0.2">
      <c r="A25" s="18">
        <v>1</v>
      </c>
      <c r="B25" s="19" t="s">
        <v>6</v>
      </c>
      <c r="C25" s="18" t="s">
        <v>19</v>
      </c>
      <c r="D25" s="18" t="s">
        <v>24</v>
      </c>
      <c r="E25" s="18">
        <v>81600</v>
      </c>
      <c r="F25" s="20">
        <v>43893</v>
      </c>
      <c r="G25" s="18">
        <v>0</v>
      </c>
      <c r="H25" s="18">
        <v>0</v>
      </c>
      <c r="I25" s="21">
        <v>0</v>
      </c>
      <c r="J25" s="21"/>
      <c r="K25" s="21">
        <f t="shared" si="0"/>
        <v>0</v>
      </c>
      <c r="L25" s="21">
        <v>820</v>
      </c>
      <c r="M25" s="22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3" customFormat="1" ht="12" x14ac:dyDescent="0.2">
      <c r="A26" s="18">
        <v>1</v>
      </c>
      <c r="B26" s="19" t="s">
        <v>6</v>
      </c>
      <c r="C26" s="18" t="s">
        <v>19</v>
      </c>
      <c r="D26" s="18" t="s">
        <v>24</v>
      </c>
      <c r="E26" s="18">
        <v>81601</v>
      </c>
      <c r="F26" s="20">
        <v>43893</v>
      </c>
      <c r="G26" s="18">
        <v>0</v>
      </c>
      <c r="H26" s="18">
        <v>0</v>
      </c>
      <c r="I26" s="21">
        <v>0</v>
      </c>
      <c r="J26" s="21"/>
      <c r="K26" s="21">
        <f t="shared" si="0"/>
        <v>0</v>
      </c>
      <c r="L26" s="21">
        <v>490</v>
      </c>
      <c r="M26" s="22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23" customFormat="1" ht="12" x14ac:dyDescent="0.2">
      <c r="A27" s="18">
        <v>1</v>
      </c>
      <c r="B27" s="19">
        <v>43892</v>
      </c>
      <c r="C27" s="18" t="s">
        <v>7</v>
      </c>
      <c r="D27" s="18" t="s">
        <v>21</v>
      </c>
      <c r="E27" s="18">
        <v>81602</v>
      </c>
      <c r="F27" s="20">
        <v>43893</v>
      </c>
      <c r="G27" s="18">
        <v>7</v>
      </c>
      <c r="H27" s="18">
        <v>0</v>
      </c>
      <c r="I27" s="21">
        <v>610</v>
      </c>
      <c r="J27" s="21"/>
      <c r="K27" s="21">
        <f t="shared" si="0"/>
        <v>610</v>
      </c>
      <c r="L27" s="21"/>
      <c r="M27" s="22"/>
      <c r="N27" s="21">
        <v>610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s="23" customFormat="1" ht="12" x14ac:dyDescent="0.2">
      <c r="A28" s="18">
        <v>1</v>
      </c>
      <c r="B28" s="19">
        <v>43892</v>
      </c>
      <c r="C28" s="18" t="s">
        <v>7</v>
      </c>
      <c r="D28" s="18" t="s">
        <v>21</v>
      </c>
      <c r="E28" s="18">
        <v>81603</v>
      </c>
      <c r="F28" s="20">
        <v>43893</v>
      </c>
      <c r="G28" s="18">
        <v>12</v>
      </c>
      <c r="H28" s="18">
        <v>0</v>
      </c>
      <c r="I28" s="21">
        <v>1383.39</v>
      </c>
      <c r="J28" s="21"/>
      <c r="K28" s="21">
        <f t="shared" si="0"/>
        <v>1383.39</v>
      </c>
      <c r="L28" s="21"/>
      <c r="M28" s="22"/>
      <c r="N28" s="21">
        <v>1383.39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s="23" customFormat="1" ht="12" x14ac:dyDescent="0.2">
      <c r="A29" s="18">
        <v>4</v>
      </c>
      <c r="B29" s="19" t="s">
        <v>6</v>
      </c>
      <c r="C29" s="18" t="s">
        <v>18</v>
      </c>
      <c r="D29" s="18" t="s">
        <v>26</v>
      </c>
      <c r="E29" s="18">
        <v>81604</v>
      </c>
      <c r="F29" s="20">
        <v>43893</v>
      </c>
      <c r="G29" s="18">
        <v>0</v>
      </c>
      <c r="H29" s="18">
        <v>0</v>
      </c>
      <c r="I29" s="21">
        <v>0</v>
      </c>
      <c r="J29" s="21"/>
      <c r="K29" s="21">
        <f t="shared" si="0"/>
        <v>0</v>
      </c>
      <c r="L29" s="21">
        <v>1000</v>
      </c>
      <c r="M29" s="2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>
        <v>0</v>
      </c>
    </row>
    <row r="30" spans="1:25" s="23" customFormat="1" ht="12" x14ac:dyDescent="0.2">
      <c r="A30" s="18">
        <v>4</v>
      </c>
      <c r="B30" s="19" t="s">
        <v>1</v>
      </c>
      <c r="C30" s="18" t="s">
        <v>20</v>
      </c>
      <c r="D30" s="18" t="s">
        <v>27</v>
      </c>
      <c r="E30" s="18">
        <v>81605</v>
      </c>
      <c r="F30" s="20">
        <v>43893</v>
      </c>
      <c r="G30" s="18">
        <v>1</v>
      </c>
      <c r="H30" s="18">
        <v>1</v>
      </c>
      <c r="I30" s="21">
        <v>407137.42</v>
      </c>
      <c r="J30" s="21"/>
      <c r="K30" s="21">
        <f t="shared" si="0"/>
        <v>407137.42</v>
      </c>
      <c r="L30" s="21"/>
      <c r="M30" s="22"/>
      <c r="N30" s="21"/>
      <c r="O30" s="21"/>
      <c r="P30" s="21"/>
      <c r="Q30" s="21"/>
      <c r="R30" s="21"/>
      <c r="S30" s="21">
        <v>407137.42</v>
      </c>
      <c r="T30" s="21"/>
      <c r="U30" s="21"/>
      <c r="V30" s="21"/>
      <c r="W30" s="21"/>
      <c r="X30" s="21"/>
      <c r="Y30" s="21"/>
    </row>
    <row r="31" spans="1:25" s="23" customFormat="1" ht="12" x14ac:dyDescent="0.2">
      <c r="A31" s="18">
        <v>4</v>
      </c>
      <c r="B31" s="19" t="s">
        <v>6</v>
      </c>
      <c r="C31" s="18" t="s">
        <v>18</v>
      </c>
      <c r="D31" s="18" t="s">
        <v>26</v>
      </c>
      <c r="E31" s="18">
        <v>81606</v>
      </c>
      <c r="F31" s="20">
        <v>43893</v>
      </c>
      <c r="G31" s="18">
        <v>0</v>
      </c>
      <c r="H31" s="18">
        <v>0</v>
      </c>
      <c r="I31" s="21"/>
      <c r="J31" s="21"/>
      <c r="K31" s="21">
        <f t="shared" si="0"/>
        <v>0</v>
      </c>
      <c r="L31" s="21"/>
      <c r="M31" s="22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>
        <v>0</v>
      </c>
    </row>
    <row r="32" spans="1:25" s="23" customFormat="1" ht="12" x14ac:dyDescent="0.2">
      <c r="A32" s="18">
        <v>1</v>
      </c>
      <c r="B32" s="19">
        <v>43894</v>
      </c>
      <c r="C32" s="18" t="s">
        <v>15</v>
      </c>
      <c r="D32" s="18" t="s">
        <v>22</v>
      </c>
      <c r="E32" s="18">
        <v>81607</v>
      </c>
      <c r="F32" s="20">
        <v>43894</v>
      </c>
      <c r="G32" s="18">
        <v>4</v>
      </c>
      <c r="H32" s="18">
        <v>2</v>
      </c>
      <c r="I32" s="21">
        <v>42971.46</v>
      </c>
      <c r="J32" s="21"/>
      <c r="K32" s="21">
        <f t="shared" si="0"/>
        <v>42971.46</v>
      </c>
      <c r="L32" s="21"/>
      <c r="M32" s="22"/>
      <c r="N32" s="21">
        <v>42971.46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s="23" customFormat="1" ht="12" x14ac:dyDescent="0.2">
      <c r="A33" s="18">
        <v>1</v>
      </c>
      <c r="B33" s="19">
        <v>43894</v>
      </c>
      <c r="C33" s="18" t="s">
        <v>15</v>
      </c>
      <c r="D33" s="18" t="s">
        <v>22</v>
      </c>
      <c r="E33" s="18">
        <v>81608</v>
      </c>
      <c r="F33" s="20">
        <v>43894</v>
      </c>
      <c r="G33" s="18">
        <v>3</v>
      </c>
      <c r="H33" s="18">
        <v>0</v>
      </c>
      <c r="I33" s="21">
        <v>240</v>
      </c>
      <c r="J33" s="21"/>
      <c r="K33" s="21">
        <f t="shared" si="0"/>
        <v>240</v>
      </c>
      <c r="L33" s="21"/>
      <c r="M33" s="22"/>
      <c r="N33" s="21">
        <v>240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s="23" customFormat="1" ht="12" x14ac:dyDescent="0.2">
      <c r="A34" s="18">
        <v>1</v>
      </c>
      <c r="B34" s="19">
        <v>43894</v>
      </c>
      <c r="C34" s="18" t="s">
        <v>15</v>
      </c>
      <c r="D34" s="18" t="s">
        <v>22</v>
      </c>
      <c r="E34" s="18">
        <v>81609</v>
      </c>
      <c r="F34" s="20">
        <v>43894</v>
      </c>
      <c r="G34" s="18">
        <v>1</v>
      </c>
      <c r="H34" s="18">
        <v>3</v>
      </c>
      <c r="I34" s="21">
        <v>5000</v>
      </c>
      <c r="J34" s="21"/>
      <c r="K34" s="21">
        <f t="shared" si="0"/>
        <v>5000</v>
      </c>
      <c r="L34" s="21">
        <v>60000</v>
      </c>
      <c r="M34" s="22">
        <v>5000</v>
      </c>
      <c r="N34" s="21" t="s">
        <v>4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s="23" customFormat="1" ht="12" x14ac:dyDescent="0.2">
      <c r="A35" s="18">
        <v>1</v>
      </c>
      <c r="B35" s="19">
        <v>43893</v>
      </c>
      <c r="C35" s="18" t="s">
        <v>7</v>
      </c>
      <c r="D35" s="18" t="s">
        <v>21</v>
      </c>
      <c r="E35" s="18">
        <v>81610</v>
      </c>
      <c r="F35" s="20">
        <v>43894</v>
      </c>
      <c r="G35" s="18">
        <v>12</v>
      </c>
      <c r="H35" s="18">
        <v>1</v>
      </c>
      <c r="I35" s="21">
        <v>2650</v>
      </c>
      <c r="J35" s="21"/>
      <c r="K35" s="21">
        <f t="shared" si="0"/>
        <v>2650</v>
      </c>
      <c r="L35" s="21"/>
      <c r="M35" s="22"/>
      <c r="N35" s="21">
        <v>2650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s="23" customFormat="1" ht="12" x14ac:dyDescent="0.2">
      <c r="A36" s="18">
        <v>1</v>
      </c>
      <c r="B36" s="19">
        <v>43894</v>
      </c>
      <c r="C36" s="18" t="s">
        <v>15</v>
      </c>
      <c r="D36" s="18" t="s">
        <v>22</v>
      </c>
      <c r="E36" s="18">
        <v>81611</v>
      </c>
      <c r="F36" s="20">
        <v>43895</v>
      </c>
      <c r="G36" s="18">
        <v>4</v>
      </c>
      <c r="H36" s="18">
        <v>2</v>
      </c>
      <c r="I36" s="21">
        <v>2250</v>
      </c>
      <c r="J36" s="21"/>
      <c r="K36" s="21">
        <f t="shared" si="0"/>
        <v>2250</v>
      </c>
      <c r="L36" s="21"/>
      <c r="M36" s="22"/>
      <c r="N36" s="21">
        <v>2250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s="23" customFormat="1" ht="12" x14ac:dyDescent="0.2">
      <c r="A37" s="18">
        <v>1</v>
      </c>
      <c r="B37" s="19">
        <v>43894</v>
      </c>
      <c r="C37" s="18" t="s">
        <v>15</v>
      </c>
      <c r="D37" s="18" t="s">
        <v>22</v>
      </c>
      <c r="E37" s="18">
        <v>81612</v>
      </c>
      <c r="F37" s="20">
        <v>43895</v>
      </c>
      <c r="G37" s="18">
        <v>0</v>
      </c>
      <c r="H37" s="18">
        <v>1</v>
      </c>
      <c r="I37" s="21">
        <v>1000</v>
      </c>
      <c r="J37" s="21"/>
      <c r="K37" s="21">
        <f t="shared" si="0"/>
        <v>1000</v>
      </c>
      <c r="L37" s="21"/>
      <c r="M37" s="22"/>
      <c r="N37" s="21">
        <v>1000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s="23" customFormat="1" ht="12" x14ac:dyDescent="0.2">
      <c r="A38" s="18">
        <v>1</v>
      </c>
      <c r="B38" s="19">
        <v>43894</v>
      </c>
      <c r="C38" s="18" t="s">
        <v>15</v>
      </c>
      <c r="D38" s="18" t="s">
        <v>22</v>
      </c>
      <c r="E38" s="18">
        <v>81613</v>
      </c>
      <c r="F38" s="20">
        <v>43895</v>
      </c>
      <c r="G38" s="18">
        <v>19</v>
      </c>
      <c r="H38" s="18">
        <v>0</v>
      </c>
      <c r="I38" s="21">
        <v>8055</v>
      </c>
      <c r="J38" s="21"/>
      <c r="K38" s="21">
        <f t="shared" si="0"/>
        <v>8055</v>
      </c>
      <c r="L38" s="21"/>
      <c r="M38" s="22">
        <v>6250</v>
      </c>
      <c r="N38" s="21">
        <v>1805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3" customFormat="1" ht="12" x14ac:dyDescent="0.2">
      <c r="A39" s="18">
        <v>5</v>
      </c>
      <c r="B39" s="19"/>
      <c r="C39" s="18" t="s">
        <v>17</v>
      </c>
      <c r="D39" s="18" t="s">
        <v>25</v>
      </c>
      <c r="E39" s="18">
        <v>81614</v>
      </c>
      <c r="F39" s="20">
        <v>43893</v>
      </c>
      <c r="G39" s="18">
        <v>0</v>
      </c>
      <c r="H39" s="18">
        <v>1</v>
      </c>
      <c r="I39" s="21">
        <v>2500000</v>
      </c>
      <c r="J39" s="21"/>
      <c r="K39" s="21">
        <f t="shared" si="0"/>
        <v>2500000</v>
      </c>
      <c r="L39" s="21">
        <v>40000000</v>
      </c>
      <c r="M39" s="22">
        <v>2500000</v>
      </c>
      <c r="N39" s="21" t="s">
        <v>4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s="23" customFormat="1" ht="12" x14ac:dyDescent="0.2">
      <c r="A40" s="18">
        <v>4</v>
      </c>
      <c r="B40" s="19">
        <v>43893</v>
      </c>
      <c r="C40" s="18" t="s">
        <v>16</v>
      </c>
      <c r="D40" s="18" t="s">
        <v>8</v>
      </c>
      <c r="E40" s="18">
        <v>81615</v>
      </c>
      <c r="F40" s="20">
        <v>43894</v>
      </c>
      <c r="G40" s="18">
        <v>0</v>
      </c>
      <c r="H40" s="18">
        <v>0</v>
      </c>
      <c r="I40" s="21">
        <v>121</v>
      </c>
      <c r="J40" s="21"/>
      <c r="K40" s="21">
        <f t="shared" si="0"/>
        <v>121</v>
      </c>
      <c r="L40" s="21"/>
      <c r="M40" s="22"/>
      <c r="N40" s="21">
        <v>121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s="23" customFormat="1" ht="12" x14ac:dyDescent="0.2">
      <c r="A41" s="18">
        <v>3</v>
      </c>
      <c r="B41" s="19" t="s">
        <v>6</v>
      </c>
      <c r="C41" s="18" t="s">
        <v>17</v>
      </c>
      <c r="D41" s="18" t="s">
        <v>25</v>
      </c>
      <c r="E41" s="18">
        <v>81616</v>
      </c>
      <c r="F41" s="20">
        <v>43895</v>
      </c>
      <c r="G41" s="18">
        <v>0</v>
      </c>
      <c r="H41" s="18">
        <v>0</v>
      </c>
      <c r="I41" s="21">
        <v>202.94</v>
      </c>
      <c r="J41" s="21"/>
      <c r="K41" s="21">
        <f t="shared" si="0"/>
        <v>202.94</v>
      </c>
      <c r="L41" s="21"/>
      <c r="M41" s="22"/>
      <c r="N41" s="21">
        <v>202.94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s="23" customFormat="1" ht="12" x14ac:dyDescent="0.2">
      <c r="A42" s="18">
        <v>3</v>
      </c>
      <c r="B42" s="19" t="s">
        <v>6</v>
      </c>
      <c r="C42" s="18" t="s">
        <v>17</v>
      </c>
      <c r="D42" s="18" t="s">
        <v>25</v>
      </c>
      <c r="E42" s="18">
        <v>81617</v>
      </c>
      <c r="F42" s="20">
        <v>43900</v>
      </c>
      <c r="G42" s="18">
        <v>0</v>
      </c>
      <c r="H42" s="18">
        <v>0</v>
      </c>
      <c r="I42" s="21">
        <v>13528.85</v>
      </c>
      <c r="J42" s="21"/>
      <c r="K42" s="21">
        <f t="shared" si="0"/>
        <v>13528.85</v>
      </c>
      <c r="L42" s="21">
        <v>500</v>
      </c>
      <c r="M42" s="22"/>
      <c r="N42" s="21">
        <v>13508.85</v>
      </c>
      <c r="O42" s="21"/>
      <c r="P42" s="21"/>
      <c r="Q42" s="21"/>
      <c r="R42" s="21"/>
      <c r="S42" s="21"/>
      <c r="T42" s="21"/>
      <c r="U42" s="21">
        <v>20</v>
      </c>
      <c r="V42" s="21"/>
      <c r="W42" s="21"/>
      <c r="X42" s="21"/>
      <c r="Y42" s="21"/>
    </row>
    <row r="43" spans="1:25" s="23" customFormat="1" ht="12" x14ac:dyDescent="0.2">
      <c r="A43" s="18"/>
      <c r="B43" s="19"/>
      <c r="C43" s="18"/>
      <c r="D43" s="18"/>
      <c r="E43" s="18">
        <v>81618</v>
      </c>
      <c r="F43" s="20"/>
      <c r="G43" s="18"/>
      <c r="H43" s="18"/>
      <c r="I43" s="21"/>
      <c r="J43" s="21"/>
      <c r="K43" s="21">
        <f t="shared" si="0"/>
        <v>0</v>
      </c>
      <c r="L43" s="21"/>
      <c r="M43" s="22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s="23" customFormat="1" ht="12" x14ac:dyDescent="0.2">
      <c r="A44" s="18">
        <v>4</v>
      </c>
      <c r="B44" s="19" t="s">
        <v>1</v>
      </c>
      <c r="C44" s="18" t="s">
        <v>18</v>
      </c>
      <c r="D44" s="18" t="s">
        <v>26</v>
      </c>
      <c r="E44" s="18">
        <v>81619</v>
      </c>
      <c r="F44" s="20">
        <v>43893</v>
      </c>
      <c r="G44" s="18">
        <v>0</v>
      </c>
      <c r="H44" s="18">
        <v>0</v>
      </c>
      <c r="I44" s="21">
        <v>0</v>
      </c>
      <c r="J44" s="21"/>
      <c r="K44" s="21">
        <f t="shared" si="0"/>
        <v>0</v>
      </c>
      <c r="L44" s="21"/>
      <c r="M44" s="22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s="23" customFormat="1" ht="12" x14ac:dyDescent="0.2">
      <c r="A45" s="18">
        <v>1</v>
      </c>
      <c r="B45" s="19" t="s">
        <v>6</v>
      </c>
      <c r="C45" s="18" t="s">
        <v>19</v>
      </c>
      <c r="D45" s="18" t="s">
        <v>24</v>
      </c>
      <c r="E45" s="18">
        <v>81620</v>
      </c>
      <c r="F45" s="20">
        <v>43894</v>
      </c>
      <c r="G45" s="18">
        <v>0</v>
      </c>
      <c r="H45" s="18">
        <v>0</v>
      </c>
      <c r="I45" s="21">
        <v>0</v>
      </c>
      <c r="J45" s="21"/>
      <c r="K45" s="21">
        <f t="shared" si="0"/>
        <v>0</v>
      </c>
      <c r="L45" s="21">
        <v>1660</v>
      </c>
      <c r="M45" s="22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s="23" customFormat="1" ht="12" x14ac:dyDescent="0.2">
      <c r="A46" s="18">
        <v>1</v>
      </c>
      <c r="B46" s="19" t="s">
        <v>6</v>
      </c>
      <c r="C46" s="18" t="s">
        <v>19</v>
      </c>
      <c r="D46" s="18" t="s">
        <v>24</v>
      </c>
      <c r="E46" s="18">
        <v>81621</v>
      </c>
      <c r="F46" s="20">
        <v>43894</v>
      </c>
      <c r="G46" s="18">
        <v>0</v>
      </c>
      <c r="H46" s="18">
        <v>0</v>
      </c>
      <c r="I46" s="21">
        <v>0</v>
      </c>
      <c r="J46" s="21"/>
      <c r="K46" s="21">
        <f t="shared" si="0"/>
        <v>0</v>
      </c>
      <c r="L46" s="21">
        <v>550</v>
      </c>
      <c r="M46" s="22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s="23" customFormat="1" ht="12" x14ac:dyDescent="0.2">
      <c r="A47" s="18">
        <v>1</v>
      </c>
      <c r="B47" s="19">
        <v>43894</v>
      </c>
      <c r="C47" s="18" t="s">
        <v>7</v>
      </c>
      <c r="D47" s="18" t="s">
        <v>21</v>
      </c>
      <c r="E47" s="18">
        <v>81622</v>
      </c>
      <c r="F47" s="20">
        <v>43895</v>
      </c>
      <c r="G47" s="18">
        <v>13</v>
      </c>
      <c r="H47" s="18">
        <v>0</v>
      </c>
      <c r="I47" s="21">
        <v>2280</v>
      </c>
      <c r="J47" s="21">
        <v>400</v>
      </c>
      <c r="K47" s="21">
        <f t="shared" si="0"/>
        <v>2680</v>
      </c>
      <c r="L47" s="21"/>
      <c r="M47" s="22"/>
      <c r="N47" s="21">
        <v>2280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s="23" customFormat="1" ht="12" x14ac:dyDescent="0.2">
      <c r="A48" s="18">
        <v>4</v>
      </c>
      <c r="B48" s="19">
        <v>43894</v>
      </c>
      <c r="C48" s="18" t="s">
        <v>15</v>
      </c>
      <c r="D48" s="18" t="s">
        <v>22</v>
      </c>
      <c r="E48" s="18">
        <v>81623</v>
      </c>
      <c r="F48" s="20">
        <v>43895</v>
      </c>
      <c r="G48" s="18">
        <v>14</v>
      </c>
      <c r="H48" s="18">
        <v>0</v>
      </c>
      <c r="I48" s="21">
        <v>1635</v>
      </c>
      <c r="J48" s="21"/>
      <c r="K48" s="21">
        <f t="shared" si="0"/>
        <v>1635</v>
      </c>
      <c r="L48" s="21"/>
      <c r="M48" s="22"/>
      <c r="N48" s="21">
        <v>1635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s="23" customFormat="1" ht="12" x14ac:dyDescent="0.2">
      <c r="A49" s="18">
        <v>1</v>
      </c>
      <c r="B49" s="19">
        <v>43894</v>
      </c>
      <c r="C49" s="18" t="s">
        <v>15</v>
      </c>
      <c r="D49" s="18" t="s">
        <v>22</v>
      </c>
      <c r="E49" s="18">
        <v>81624</v>
      </c>
      <c r="F49" s="20">
        <v>43896</v>
      </c>
      <c r="G49" s="18">
        <v>2</v>
      </c>
      <c r="H49" s="18">
        <v>2</v>
      </c>
      <c r="I49" s="21">
        <v>37500</v>
      </c>
      <c r="J49" s="21"/>
      <c r="K49" s="21">
        <f t="shared" si="0"/>
        <v>37500</v>
      </c>
      <c r="L49" s="21"/>
      <c r="M49" s="22">
        <v>25000</v>
      </c>
      <c r="N49" s="21">
        <v>12500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s="23" customFormat="1" ht="12" x14ac:dyDescent="0.2">
      <c r="A50" s="18">
        <v>1</v>
      </c>
      <c r="B50" s="19">
        <v>43894</v>
      </c>
      <c r="C50" s="18" t="s">
        <v>15</v>
      </c>
      <c r="D50" s="18" t="s">
        <v>22</v>
      </c>
      <c r="E50" s="18">
        <v>81625</v>
      </c>
      <c r="F50" s="20">
        <v>43895</v>
      </c>
      <c r="G50" s="18">
        <v>1</v>
      </c>
      <c r="H50" s="18">
        <v>0</v>
      </c>
      <c r="I50" s="21">
        <v>600</v>
      </c>
      <c r="J50" s="21">
        <v>650</v>
      </c>
      <c r="K50" s="21">
        <f t="shared" si="0"/>
        <v>1250</v>
      </c>
      <c r="L50" s="21"/>
      <c r="M50" s="22"/>
      <c r="N50" s="21">
        <v>600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s="23" customFormat="1" ht="12" x14ac:dyDescent="0.2">
      <c r="A51" s="18">
        <v>4</v>
      </c>
      <c r="B51" s="19">
        <v>43894</v>
      </c>
      <c r="C51" s="18" t="s">
        <v>15</v>
      </c>
      <c r="D51" s="18" t="s">
        <v>22</v>
      </c>
      <c r="E51" s="18">
        <v>81626</v>
      </c>
      <c r="F51" s="20">
        <v>43896</v>
      </c>
      <c r="G51" s="18">
        <v>8</v>
      </c>
      <c r="H51" s="18">
        <v>5</v>
      </c>
      <c r="I51" s="21">
        <v>15524.32</v>
      </c>
      <c r="J51" s="21"/>
      <c r="K51" s="21">
        <f t="shared" si="0"/>
        <v>15524.32</v>
      </c>
      <c r="L51" s="21"/>
      <c r="M51" s="22">
        <v>700</v>
      </c>
      <c r="N51" s="21">
        <v>14824.32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s="23" customFormat="1" ht="12" x14ac:dyDescent="0.2">
      <c r="A52" s="18">
        <v>4</v>
      </c>
      <c r="B52" s="19">
        <v>43893</v>
      </c>
      <c r="C52" s="18" t="s">
        <v>7</v>
      </c>
      <c r="D52" s="18" t="s">
        <v>21</v>
      </c>
      <c r="E52" s="18">
        <v>81627</v>
      </c>
      <c r="F52" s="20">
        <v>43894</v>
      </c>
      <c r="G52" s="18">
        <v>3</v>
      </c>
      <c r="H52" s="18">
        <v>0</v>
      </c>
      <c r="I52" s="21">
        <v>75</v>
      </c>
      <c r="J52" s="21"/>
      <c r="K52" s="21">
        <f t="shared" si="0"/>
        <v>75</v>
      </c>
      <c r="L52" s="21"/>
      <c r="M52" s="22"/>
      <c r="N52" s="21">
        <v>75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s="23" customFormat="1" ht="12" x14ac:dyDescent="0.2">
      <c r="A53" s="18">
        <v>3</v>
      </c>
      <c r="B53" s="19">
        <v>43893</v>
      </c>
      <c r="C53" s="18" t="s">
        <v>17</v>
      </c>
      <c r="D53" s="18" t="s">
        <v>25</v>
      </c>
      <c r="E53" s="18">
        <v>81628</v>
      </c>
      <c r="F53" s="20">
        <v>43894</v>
      </c>
      <c r="G53" s="18">
        <v>48</v>
      </c>
      <c r="H53" s="18">
        <v>0</v>
      </c>
      <c r="I53" s="21">
        <v>1300</v>
      </c>
      <c r="J53" s="21"/>
      <c r="K53" s="21">
        <f t="shared" si="0"/>
        <v>1300</v>
      </c>
      <c r="L53" s="21"/>
      <c r="M53" s="22"/>
      <c r="N53" s="21">
        <v>1300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s="23" customFormat="1" ht="12" x14ac:dyDescent="0.2">
      <c r="A54" s="18"/>
      <c r="B54" s="19"/>
      <c r="C54" s="18"/>
      <c r="D54" s="18"/>
      <c r="E54" s="18">
        <v>81629</v>
      </c>
      <c r="F54" s="20"/>
      <c r="G54" s="18"/>
      <c r="H54" s="18"/>
      <c r="I54" s="21"/>
      <c r="J54" s="21"/>
      <c r="K54" s="21">
        <f t="shared" si="0"/>
        <v>0</v>
      </c>
      <c r="L54" s="21"/>
      <c r="M54" s="22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s="23" customFormat="1" ht="12" x14ac:dyDescent="0.2">
      <c r="A55" s="18">
        <v>1</v>
      </c>
      <c r="B55" s="19">
        <v>43895</v>
      </c>
      <c r="C55" s="18" t="s">
        <v>7</v>
      </c>
      <c r="D55" s="18" t="s">
        <v>21</v>
      </c>
      <c r="E55" s="18">
        <v>81630</v>
      </c>
      <c r="F55" s="20">
        <v>43895</v>
      </c>
      <c r="G55" s="18">
        <v>2</v>
      </c>
      <c r="H55" s="18">
        <v>0</v>
      </c>
      <c r="I55" s="21">
        <v>200</v>
      </c>
      <c r="J55" s="21"/>
      <c r="K55" s="21">
        <f t="shared" si="0"/>
        <v>200</v>
      </c>
      <c r="L55" s="21">
        <v>635</v>
      </c>
      <c r="M55" s="22"/>
      <c r="N55" s="21">
        <v>200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s="23" customFormat="1" ht="12" x14ac:dyDescent="0.2">
      <c r="A56" s="18">
        <v>1</v>
      </c>
      <c r="B56" s="19" t="s">
        <v>6</v>
      </c>
      <c r="C56" s="18" t="s">
        <v>19</v>
      </c>
      <c r="D56" s="18" t="s">
        <v>24</v>
      </c>
      <c r="E56" s="18">
        <v>81631</v>
      </c>
      <c r="F56" s="20">
        <v>43895</v>
      </c>
      <c r="G56" s="18">
        <v>0</v>
      </c>
      <c r="H56" s="18">
        <v>0</v>
      </c>
      <c r="I56" s="21">
        <v>0</v>
      </c>
      <c r="J56" s="21"/>
      <c r="K56" s="21">
        <f t="shared" si="0"/>
        <v>0</v>
      </c>
      <c r="L56" s="21">
        <v>1045</v>
      </c>
      <c r="M56" s="22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s="23" customFormat="1" ht="12" x14ac:dyDescent="0.2">
      <c r="A57" s="18">
        <v>1</v>
      </c>
      <c r="B57" s="19">
        <v>43895</v>
      </c>
      <c r="C57" s="18" t="s">
        <v>7</v>
      </c>
      <c r="D57" s="18" t="s">
        <v>21</v>
      </c>
      <c r="E57" s="18">
        <v>81632</v>
      </c>
      <c r="F57" s="20">
        <v>43896</v>
      </c>
      <c r="G57" s="18">
        <v>9</v>
      </c>
      <c r="H57" s="18">
        <v>0</v>
      </c>
      <c r="I57" s="21">
        <v>585</v>
      </c>
      <c r="J57" s="21"/>
      <c r="K57" s="21">
        <f t="shared" si="0"/>
        <v>585</v>
      </c>
      <c r="L57" s="21"/>
      <c r="M57" s="22"/>
      <c r="N57" s="21">
        <v>585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s="23" customFormat="1" ht="12" x14ac:dyDescent="0.2">
      <c r="A58" s="18">
        <v>4</v>
      </c>
      <c r="B58" s="19" t="s">
        <v>6</v>
      </c>
      <c r="C58" s="18" t="s">
        <v>18</v>
      </c>
      <c r="D58" s="18" t="s">
        <v>26</v>
      </c>
      <c r="E58" s="18">
        <v>81633</v>
      </c>
      <c r="F58" s="20">
        <v>43895</v>
      </c>
      <c r="G58" s="18">
        <v>0</v>
      </c>
      <c r="H58" s="18">
        <v>0</v>
      </c>
      <c r="I58" s="21">
        <v>0</v>
      </c>
      <c r="J58" s="21"/>
      <c r="K58" s="21">
        <f t="shared" si="0"/>
        <v>0</v>
      </c>
      <c r="L58" s="21"/>
      <c r="M58" s="2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>
        <v>0</v>
      </c>
    </row>
    <row r="59" spans="1:25" s="23" customFormat="1" ht="12" x14ac:dyDescent="0.2">
      <c r="A59" s="18">
        <v>1</v>
      </c>
      <c r="B59" s="19">
        <v>43895</v>
      </c>
      <c r="C59" s="18" t="s">
        <v>7</v>
      </c>
      <c r="D59" s="18" t="s">
        <v>21</v>
      </c>
      <c r="E59" s="18">
        <v>81634</v>
      </c>
      <c r="F59" s="20">
        <v>43895</v>
      </c>
      <c r="G59" s="18">
        <v>2</v>
      </c>
      <c r="H59" s="18">
        <v>0</v>
      </c>
      <c r="I59" s="21">
        <v>110</v>
      </c>
      <c r="J59" s="21"/>
      <c r="K59" s="21">
        <f t="shared" si="0"/>
        <v>110</v>
      </c>
      <c r="L59" s="21"/>
      <c r="M59" s="22"/>
      <c r="N59" s="21">
        <v>110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s="23" customFormat="1" ht="12" x14ac:dyDescent="0.2">
      <c r="A60" s="18">
        <v>4</v>
      </c>
      <c r="B60" s="19" t="s">
        <v>6</v>
      </c>
      <c r="C60" s="18" t="s">
        <v>17</v>
      </c>
      <c r="D60" s="18" t="s">
        <v>25</v>
      </c>
      <c r="E60" s="18">
        <v>81635</v>
      </c>
      <c r="F60" s="20">
        <v>43895</v>
      </c>
      <c r="G60" s="18">
        <v>0</v>
      </c>
      <c r="H60" s="18">
        <v>0</v>
      </c>
      <c r="I60" s="21"/>
      <c r="J60" s="21"/>
      <c r="K60" s="21">
        <f t="shared" si="0"/>
        <v>0</v>
      </c>
      <c r="L60" s="21"/>
      <c r="M60" s="22"/>
      <c r="N60" s="21"/>
      <c r="O60" s="21"/>
      <c r="P60" s="21"/>
      <c r="Q60" s="21"/>
      <c r="R60" s="21"/>
      <c r="S60" s="21"/>
      <c r="T60" s="21"/>
      <c r="U60" s="21"/>
      <c r="V60" s="21"/>
      <c r="W60" s="21">
        <v>59958.559999999998</v>
      </c>
      <c r="X60" s="21">
        <v>3025</v>
      </c>
      <c r="Y60" s="21"/>
    </row>
    <row r="61" spans="1:25" s="23" customFormat="1" ht="12" x14ac:dyDescent="0.2">
      <c r="A61" s="18">
        <v>4</v>
      </c>
      <c r="B61" s="19" t="s">
        <v>6</v>
      </c>
      <c r="C61" s="18" t="s">
        <v>17</v>
      </c>
      <c r="D61" s="18" t="s">
        <v>25</v>
      </c>
      <c r="E61" s="18">
        <v>81636</v>
      </c>
      <c r="F61" s="20">
        <v>43895</v>
      </c>
      <c r="G61" s="18">
        <v>0</v>
      </c>
      <c r="H61" s="18">
        <v>0</v>
      </c>
      <c r="I61" s="21"/>
      <c r="J61" s="21"/>
      <c r="K61" s="21">
        <f t="shared" si="0"/>
        <v>0</v>
      </c>
      <c r="L61" s="21"/>
      <c r="M61" s="22"/>
      <c r="N61" s="21"/>
      <c r="O61" s="21"/>
      <c r="P61" s="21"/>
      <c r="Q61" s="21"/>
      <c r="R61" s="21"/>
      <c r="S61" s="21"/>
      <c r="T61" s="21"/>
      <c r="U61" s="21"/>
      <c r="V61" s="21">
        <v>2836</v>
      </c>
      <c r="W61" s="21">
        <v>5934.54</v>
      </c>
      <c r="X61" s="21">
        <v>4697.63</v>
      </c>
      <c r="Y61" s="21"/>
    </row>
    <row r="62" spans="1:25" s="23" customFormat="1" ht="12" x14ac:dyDescent="0.2">
      <c r="A62" s="18">
        <v>1</v>
      </c>
      <c r="B62" s="19">
        <v>43895</v>
      </c>
      <c r="C62" s="18" t="s">
        <v>15</v>
      </c>
      <c r="D62" s="18" t="s">
        <v>3</v>
      </c>
      <c r="E62" s="18">
        <v>81637</v>
      </c>
      <c r="F62" s="20">
        <v>43899</v>
      </c>
      <c r="G62" s="18">
        <v>13</v>
      </c>
      <c r="H62" s="18">
        <v>0</v>
      </c>
      <c r="I62" s="21">
        <v>9873</v>
      </c>
      <c r="J62" s="21"/>
      <c r="K62" s="21">
        <f t="shared" si="0"/>
        <v>9873</v>
      </c>
      <c r="L62" s="21"/>
      <c r="M62" s="22"/>
      <c r="N62" s="21">
        <v>9873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s="23" customFormat="1" ht="12" x14ac:dyDescent="0.2">
      <c r="A63" s="18">
        <v>4</v>
      </c>
      <c r="B63" s="19">
        <v>43895</v>
      </c>
      <c r="C63" s="18" t="s">
        <v>15</v>
      </c>
      <c r="D63" s="18" t="s">
        <v>5</v>
      </c>
      <c r="E63" s="18">
        <v>81638</v>
      </c>
      <c r="F63" s="20">
        <v>43896</v>
      </c>
      <c r="G63" s="18">
        <v>0</v>
      </c>
      <c r="H63" s="18">
        <v>1</v>
      </c>
      <c r="I63" s="21">
        <v>4000</v>
      </c>
      <c r="J63" s="21"/>
      <c r="K63" s="21">
        <f t="shared" si="0"/>
        <v>4000</v>
      </c>
      <c r="L63" s="21"/>
      <c r="M63" s="22"/>
      <c r="N63" s="21">
        <v>1250</v>
      </c>
      <c r="O63" s="21"/>
      <c r="P63" s="21"/>
      <c r="Q63" s="21"/>
      <c r="R63" s="21">
        <v>2750</v>
      </c>
      <c r="S63" s="21"/>
      <c r="T63" s="21"/>
      <c r="U63" s="21"/>
      <c r="V63" s="21"/>
      <c r="W63" s="21"/>
      <c r="X63" s="21"/>
      <c r="Y63" s="21"/>
    </row>
    <row r="64" spans="1:25" s="23" customFormat="1" ht="12" x14ac:dyDescent="0.2">
      <c r="A64" s="18">
        <v>1</v>
      </c>
      <c r="B64" s="19">
        <v>43895</v>
      </c>
      <c r="C64" s="18" t="s">
        <v>15</v>
      </c>
      <c r="D64" s="18" t="s">
        <v>3</v>
      </c>
      <c r="E64" s="18">
        <v>81639</v>
      </c>
      <c r="F64" s="20">
        <v>43896</v>
      </c>
      <c r="G64" s="18">
        <v>1</v>
      </c>
      <c r="H64" s="18">
        <v>0</v>
      </c>
      <c r="I64" s="21">
        <v>5000</v>
      </c>
      <c r="J64" s="21"/>
      <c r="K64" s="21">
        <f t="shared" si="0"/>
        <v>5000</v>
      </c>
      <c r="L64" s="21"/>
      <c r="M64" s="22"/>
      <c r="N64" s="21">
        <v>5000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s="23" customFormat="1" ht="12" x14ac:dyDescent="0.2">
      <c r="A65" s="18">
        <v>4</v>
      </c>
      <c r="B65" s="19">
        <v>43895</v>
      </c>
      <c r="C65" s="18" t="s">
        <v>15</v>
      </c>
      <c r="D65" s="18" t="s">
        <v>3</v>
      </c>
      <c r="E65" s="18">
        <v>81640</v>
      </c>
      <c r="F65" s="20">
        <v>43896</v>
      </c>
      <c r="G65" s="18">
        <v>0</v>
      </c>
      <c r="H65" s="18">
        <v>0</v>
      </c>
      <c r="I65" s="21">
        <v>40</v>
      </c>
      <c r="J65" s="21"/>
      <c r="K65" s="21">
        <f t="shared" si="0"/>
        <v>40</v>
      </c>
      <c r="L65" s="21"/>
      <c r="M65" s="22"/>
      <c r="N65" s="21">
        <v>40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s="23" customFormat="1" ht="12" x14ac:dyDescent="0.2">
      <c r="A66" s="18">
        <v>4</v>
      </c>
      <c r="B66" s="19">
        <v>43895</v>
      </c>
      <c r="C66" s="18" t="s">
        <v>17</v>
      </c>
      <c r="D66" s="18" t="s">
        <v>25</v>
      </c>
      <c r="E66" s="18">
        <v>81641</v>
      </c>
      <c r="F66" s="20">
        <v>43896</v>
      </c>
      <c r="G66" s="18">
        <v>1</v>
      </c>
      <c r="H66" s="18">
        <v>1</v>
      </c>
      <c r="I66" s="21">
        <v>10000</v>
      </c>
      <c r="J66" s="21"/>
      <c r="K66" s="21">
        <f t="shared" si="0"/>
        <v>10000</v>
      </c>
      <c r="L66" s="21"/>
      <c r="M66" s="22"/>
      <c r="N66" s="21">
        <v>10000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s="23" customFormat="1" ht="12" x14ac:dyDescent="0.2">
      <c r="A67" s="18">
        <v>1</v>
      </c>
      <c r="B67" s="19">
        <v>43896</v>
      </c>
      <c r="C67" s="18" t="s">
        <v>7</v>
      </c>
      <c r="D67" s="18" t="s">
        <v>21</v>
      </c>
      <c r="E67" s="18">
        <v>81642</v>
      </c>
      <c r="F67" s="20">
        <v>43896</v>
      </c>
      <c r="G67" s="18">
        <v>1</v>
      </c>
      <c r="H67" s="18"/>
      <c r="I67" s="21">
        <v>100</v>
      </c>
      <c r="J67" s="21"/>
      <c r="K67" s="21">
        <f t="shared" ref="K67:K130" si="1">SUM(I67:J67)</f>
        <v>100</v>
      </c>
      <c r="L67" s="21">
        <v>250</v>
      </c>
      <c r="M67" s="22"/>
      <c r="N67" s="21">
        <v>100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s="23" customFormat="1" ht="12" x14ac:dyDescent="0.2">
      <c r="A68" s="18">
        <v>1</v>
      </c>
      <c r="B68" s="19" t="s">
        <v>6</v>
      </c>
      <c r="C68" s="18" t="s">
        <v>19</v>
      </c>
      <c r="D68" s="18" t="s">
        <v>24</v>
      </c>
      <c r="E68" s="18">
        <v>81643</v>
      </c>
      <c r="F68" s="20">
        <v>43896</v>
      </c>
      <c r="G68" s="18">
        <v>0</v>
      </c>
      <c r="H68" s="18">
        <v>0</v>
      </c>
      <c r="I68" s="21">
        <v>0</v>
      </c>
      <c r="J68" s="21"/>
      <c r="K68" s="21">
        <f t="shared" si="1"/>
        <v>0</v>
      </c>
      <c r="L68" s="21">
        <v>1000</v>
      </c>
      <c r="M68" s="22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s="23" customFormat="1" ht="12" x14ac:dyDescent="0.2">
      <c r="A69" s="18">
        <v>4</v>
      </c>
      <c r="B69" s="19">
        <v>43896</v>
      </c>
      <c r="C69" s="18" t="s">
        <v>17</v>
      </c>
      <c r="D69" s="18" t="s">
        <v>25</v>
      </c>
      <c r="E69" s="18">
        <v>81644</v>
      </c>
      <c r="F69" s="20">
        <v>43896</v>
      </c>
      <c r="G69" s="18">
        <v>1</v>
      </c>
      <c r="H69" s="18">
        <v>0</v>
      </c>
      <c r="I69" s="21">
        <v>50</v>
      </c>
      <c r="J69" s="21"/>
      <c r="K69" s="21">
        <f t="shared" si="1"/>
        <v>50</v>
      </c>
      <c r="L69" s="21"/>
      <c r="M69" s="22"/>
      <c r="N69" s="21">
        <v>50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s="23" customFormat="1" ht="12" x14ac:dyDescent="0.2">
      <c r="A70" s="18">
        <v>4</v>
      </c>
      <c r="B70" s="19" t="s">
        <v>6</v>
      </c>
      <c r="C70" s="18" t="s">
        <v>18</v>
      </c>
      <c r="D70" s="18" t="s">
        <v>26</v>
      </c>
      <c r="E70" s="18">
        <v>81645</v>
      </c>
      <c r="F70" s="20">
        <v>43896</v>
      </c>
      <c r="G70" s="18">
        <v>1</v>
      </c>
      <c r="H70" s="18">
        <v>1</v>
      </c>
      <c r="I70" s="21">
        <v>0</v>
      </c>
      <c r="J70" s="21"/>
      <c r="K70" s="21">
        <f t="shared" si="1"/>
        <v>0</v>
      </c>
      <c r="L70" s="21"/>
      <c r="M70" s="22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s="23" customFormat="1" ht="12" x14ac:dyDescent="0.2">
      <c r="A71" s="18">
        <v>1</v>
      </c>
      <c r="B71" s="19">
        <v>43896</v>
      </c>
      <c r="C71" s="18" t="s">
        <v>7</v>
      </c>
      <c r="D71" s="18" t="s">
        <v>21</v>
      </c>
      <c r="E71" s="18">
        <v>81646</v>
      </c>
      <c r="F71" s="20">
        <v>43899</v>
      </c>
      <c r="G71" s="18">
        <v>4</v>
      </c>
      <c r="H71" s="18">
        <v>1</v>
      </c>
      <c r="I71" s="21">
        <v>6175</v>
      </c>
      <c r="J71" s="21"/>
      <c r="K71" s="21">
        <f t="shared" si="1"/>
        <v>6175</v>
      </c>
      <c r="L71" s="21">
        <v>25000</v>
      </c>
      <c r="M71" s="22">
        <v>5000</v>
      </c>
      <c r="N71" s="21">
        <v>1175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s="23" customFormat="1" ht="12" x14ac:dyDescent="0.2">
      <c r="A72" s="18">
        <v>1</v>
      </c>
      <c r="B72" s="19">
        <v>43896</v>
      </c>
      <c r="C72" s="18" t="s">
        <v>15</v>
      </c>
      <c r="D72" s="18" t="s">
        <v>3</v>
      </c>
      <c r="E72" s="18">
        <v>81647</v>
      </c>
      <c r="F72" s="20">
        <v>43899</v>
      </c>
      <c r="G72" s="18">
        <v>16</v>
      </c>
      <c r="H72" s="18">
        <v>0</v>
      </c>
      <c r="I72" s="21">
        <v>1305</v>
      </c>
      <c r="J72" s="21"/>
      <c r="K72" s="21">
        <f t="shared" si="1"/>
        <v>1305</v>
      </c>
      <c r="L72" s="21"/>
      <c r="M72" s="22"/>
      <c r="N72" s="21">
        <v>1305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s="23" customFormat="1" ht="12" x14ac:dyDescent="0.2">
      <c r="A73" s="18">
        <v>1</v>
      </c>
      <c r="B73" s="19">
        <v>43896</v>
      </c>
      <c r="C73" s="18" t="s">
        <v>15</v>
      </c>
      <c r="D73" s="18" t="s">
        <v>3</v>
      </c>
      <c r="E73" s="18">
        <v>81648</v>
      </c>
      <c r="F73" s="20">
        <v>43899</v>
      </c>
      <c r="G73" s="18">
        <v>12</v>
      </c>
      <c r="H73" s="18">
        <v>0</v>
      </c>
      <c r="I73" s="21">
        <v>280</v>
      </c>
      <c r="J73" s="21">
        <v>420</v>
      </c>
      <c r="K73" s="21">
        <f t="shared" si="1"/>
        <v>700</v>
      </c>
      <c r="L73" s="21"/>
      <c r="M73" s="22"/>
      <c r="N73" s="21">
        <v>280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s="23" customFormat="1" ht="12" x14ac:dyDescent="0.2">
      <c r="A74" s="18">
        <v>4</v>
      </c>
      <c r="B74" s="19">
        <v>43896</v>
      </c>
      <c r="C74" s="18" t="s">
        <v>15</v>
      </c>
      <c r="D74" s="18" t="s">
        <v>3</v>
      </c>
      <c r="E74" s="18">
        <v>81649</v>
      </c>
      <c r="F74" s="20">
        <v>43899</v>
      </c>
      <c r="G74" s="18">
        <v>10</v>
      </c>
      <c r="H74" s="18">
        <v>1</v>
      </c>
      <c r="I74" s="21">
        <v>2470</v>
      </c>
      <c r="J74" s="21"/>
      <c r="K74" s="21">
        <f t="shared" si="1"/>
        <v>2470</v>
      </c>
      <c r="L74" s="21"/>
      <c r="M74" s="22"/>
      <c r="N74" s="21">
        <v>2470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s="23" customFormat="1" ht="12" x14ac:dyDescent="0.2">
      <c r="A75" s="18">
        <v>2</v>
      </c>
      <c r="B75" s="19">
        <v>43899</v>
      </c>
      <c r="C75" s="18" t="s">
        <v>7</v>
      </c>
      <c r="D75" s="18" t="s">
        <v>21</v>
      </c>
      <c r="E75" s="18">
        <v>81650</v>
      </c>
      <c r="F75" s="20">
        <v>43899</v>
      </c>
      <c r="G75" s="18">
        <v>4</v>
      </c>
      <c r="H75" s="18">
        <v>0</v>
      </c>
      <c r="I75" s="21">
        <v>550</v>
      </c>
      <c r="J75" s="21"/>
      <c r="K75" s="21">
        <f t="shared" si="1"/>
        <v>550</v>
      </c>
      <c r="L75" s="21"/>
      <c r="M75" s="22"/>
      <c r="N75" s="21">
        <v>550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s="23" customFormat="1" ht="12" x14ac:dyDescent="0.2">
      <c r="A76" s="18">
        <v>2</v>
      </c>
      <c r="B76" s="19">
        <v>43899</v>
      </c>
      <c r="C76" s="18" t="s">
        <v>7</v>
      </c>
      <c r="D76" s="18" t="s">
        <v>21</v>
      </c>
      <c r="E76" s="18">
        <v>81651</v>
      </c>
      <c r="F76" s="20">
        <v>43899</v>
      </c>
      <c r="G76" s="18">
        <v>6</v>
      </c>
      <c r="H76" s="18">
        <v>0</v>
      </c>
      <c r="I76" s="21">
        <v>445</v>
      </c>
      <c r="J76" s="21"/>
      <c r="K76" s="21">
        <f t="shared" si="1"/>
        <v>445</v>
      </c>
      <c r="L76" s="21"/>
      <c r="M76" s="22"/>
      <c r="N76" s="21">
        <v>445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s="23" customFormat="1" ht="12" x14ac:dyDescent="0.2">
      <c r="A77" s="18">
        <v>4</v>
      </c>
      <c r="B77" s="19">
        <v>43896</v>
      </c>
      <c r="C77" s="18" t="s">
        <v>7</v>
      </c>
      <c r="D77" s="18" t="s">
        <v>21</v>
      </c>
      <c r="E77" s="18">
        <v>81652</v>
      </c>
      <c r="F77" s="20">
        <v>43899</v>
      </c>
      <c r="G77" s="18">
        <v>1</v>
      </c>
      <c r="H77" s="18">
        <v>0</v>
      </c>
      <c r="I77" s="21">
        <v>50</v>
      </c>
      <c r="J77" s="21"/>
      <c r="K77" s="21">
        <f t="shared" si="1"/>
        <v>50</v>
      </c>
      <c r="L77" s="21"/>
      <c r="M77" s="22"/>
      <c r="N77" s="21">
        <v>50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s="23" customFormat="1" ht="12" x14ac:dyDescent="0.2">
      <c r="A78" s="18">
        <v>2</v>
      </c>
      <c r="B78" s="19">
        <v>43899</v>
      </c>
      <c r="C78" s="18" t="s">
        <v>15</v>
      </c>
      <c r="D78" s="18" t="s">
        <v>3</v>
      </c>
      <c r="E78" s="18">
        <v>81653</v>
      </c>
      <c r="F78" s="20">
        <v>43900</v>
      </c>
      <c r="G78" s="18">
        <v>11</v>
      </c>
      <c r="H78" s="18">
        <v>0</v>
      </c>
      <c r="I78" s="21">
        <v>1025</v>
      </c>
      <c r="J78" s="21"/>
      <c r="K78" s="21">
        <f t="shared" si="1"/>
        <v>1025</v>
      </c>
      <c r="L78" s="21"/>
      <c r="M78" s="22"/>
      <c r="N78" s="21">
        <v>1025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s="23" customFormat="1" ht="12" x14ac:dyDescent="0.2">
      <c r="A79" s="18">
        <v>2</v>
      </c>
      <c r="B79" s="19">
        <v>43899</v>
      </c>
      <c r="C79" s="18" t="s">
        <v>15</v>
      </c>
      <c r="D79" s="18" t="s">
        <v>3</v>
      </c>
      <c r="E79" s="18">
        <v>81654</v>
      </c>
      <c r="F79" s="20">
        <v>43901</v>
      </c>
      <c r="G79" s="18">
        <v>2</v>
      </c>
      <c r="H79" s="18">
        <v>3</v>
      </c>
      <c r="I79" s="21">
        <v>1191</v>
      </c>
      <c r="J79" s="21"/>
      <c r="K79" s="21">
        <f t="shared" si="1"/>
        <v>1191</v>
      </c>
      <c r="L79" s="21"/>
      <c r="M79" s="22"/>
      <c r="N79" s="21">
        <v>1191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s="23" customFormat="1" ht="12" x14ac:dyDescent="0.2">
      <c r="A80" s="18">
        <v>3</v>
      </c>
      <c r="B80" s="19" t="s">
        <v>6</v>
      </c>
      <c r="C80" s="18" t="s">
        <v>19</v>
      </c>
      <c r="D80" s="18" t="s">
        <v>24</v>
      </c>
      <c r="E80" s="18">
        <v>81655</v>
      </c>
      <c r="F80" s="20">
        <v>43901</v>
      </c>
      <c r="G80" s="18">
        <v>0</v>
      </c>
      <c r="H80" s="18">
        <v>1</v>
      </c>
      <c r="I80" s="21">
        <v>0</v>
      </c>
      <c r="J80" s="21"/>
      <c r="K80" s="21">
        <f t="shared" si="1"/>
        <v>0</v>
      </c>
      <c r="L80" s="21">
        <v>25000</v>
      </c>
      <c r="M80" s="22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s="23" customFormat="1" ht="12" x14ac:dyDescent="0.2">
      <c r="A81" s="18">
        <v>1</v>
      </c>
      <c r="B81" s="19">
        <v>43899</v>
      </c>
      <c r="C81" s="18" t="s">
        <v>15</v>
      </c>
      <c r="D81" s="18" t="s">
        <v>3</v>
      </c>
      <c r="E81" s="18">
        <v>81656</v>
      </c>
      <c r="F81" s="20">
        <v>43900</v>
      </c>
      <c r="G81" s="18">
        <v>2</v>
      </c>
      <c r="H81" s="18">
        <v>0</v>
      </c>
      <c r="I81" s="21">
        <v>54</v>
      </c>
      <c r="J81" s="21"/>
      <c r="K81" s="21">
        <f t="shared" si="1"/>
        <v>54</v>
      </c>
      <c r="L81" s="21"/>
      <c r="M81" s="22"/>
      <c r="N81" s="21">
        <v>54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s="23" customFormat="1" ht="12" x14ac:dyDescent="0.2">
      <c r="A82" s="18"/>
      <c r="B82" s="19"/>
      <c r="C82" s="18"/>
      <c r="D82" s="18"/>
      <c r="E82" s="18">
        <v>81657</v>
      </c>
      <c r="F82" s="20"/>
      <c r="G82" s="18"/>
      <c r="H82" s="18"/>
      <c r="I82" s="21"/>
      <c r="J82" s="21"/>
      <c r="K82" s="21">
        <f t="shared" si="1"/>
        <v>0</v>
      </c>
      <c r="L82" s="21"/>
      <c r="M82" s="22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s="23" customFormat="1" ht="12" x14ac:dyDescent="0.2">
      <c r="A83" s="18">
        <v>1</v>
      </c>
      <c r="B83" s="19" t="s">
        <v>6</v>
      </c>
      <c r="C83" s="18" t="s">
        <v>19</v>
      </c>
      <c r="D83" s="18" t="s">
        <v>24</v>
      </c>
      <c r="E83" s="18">
        <v>81658</v>
      </c>
      <c r="F83" s="20">
        <v>43900</v>
      </c>
      <c r="G83" s="18">
        <v>0</v>
      </c>
      <c r="H83" s="18">
        <v>0</v>
      </c>
      <c r="I83" s="21">
        <v>0</v>
      </c>
      <c r="J83" s="21"/>
      <c r="K83" s="21">
        <f t="shared" si="1"/>
        <v>0</v>
      </c>
      <c r="L83" s="21">
        <v>250</v>
      </c>
      <c r="M83" s="22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s="23" customFormat="1" ht="12" x14ac:dyDescent="0.2">
      <c r="A84" s="18">
        <v>1</v>
      </c>
      <c r="B84" s="19">
        <v>43901</v>
      </c>
      <c r="C84" s="18" t="s">
        <v>7</v>
      </c>
      <c r="D84" s="18" t="s">
        <v>21</v>
      </c>
      <c r="E84" s="18">
        <v>81659</v>
      </c>
      <c r="F84" s="20">
        <v>43901</v>
      </c>
      <c r="G84" s="18">
        <v>1</v>
      </c>
      <c r="H84" s="18">
        <v>0</v>
      </c>
      <c r="I84" s="21">
        <v>200</v>
      </c>
      <c r="J84" s="21"/>
      <c r="K84" s="21">
        <f t="shared" si="1"/>
        <v>200</v>
      </c>
      <c r="L84" s="21">
        <v>200</v>
      </c>
      <c r="M84" s="22"/>
      <c r="N84" s="21">
        <v>200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s="23" customFormat="1" ht="12" x14ac:dyDescent="0.2">
      <c r="A85" s="18">
        <v>1</v>
      </c>
      <c r="B85" s="19" t="s">
        <v>6</v>
      </c>
      <c r="C85" s="18" t="s">
        <v>19</v>
      </c>
      <c r="D85" s="18" t="s">
        <v>24</v>
      </c>
      <c r="E85" s="18">
        <v>81660</v>
      </c>
      <c r="F85" s="20">
        <v>43900</v>
      </c>
      <c r="G85" s="18">
        <v>0</v>
      </c>
      <c r="H85" s="18">
        <v>0</v>
      </c>
      <c r="I85" s="21">
        <v>0</v>
      </c>
      <c r="J85" s="21"/>
      <c r="K85" s="21">
        <f t="shared" si="1"/>
        <v>0</v>
      </c>
      <c r="L85" s="21">
        <v>320</v>
      </c>
      <c r="M85" s="22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s="23" customFormat="1" ht="12" x14ac:dyDescent="0.2">
      <c r="A86" s="18">
        <v>4</v>
      </c>
      <c r="B86" s="19" t="s">
        <v>6</v>
      </c>
      <c r="C86" s="18" t="s">
        <v>18</v>
      </c>
      <c r="D86" s="18" t="s">
        <v>26</v>
      </c>
      <c r="E86" s="18">
        <v>81661</v>
      </c>
      <c r="F86" s="20">
        <v>43900</v>
      </c>
      <c r="G86" s="18">
        <v>0</v>
      </c>
      <c r="H86" s="18">
        <v>0</v>
      </c>
      <c r="I86" s="21">
        <v>0</v>
      </c>
      <c r="J86" s="21"/>
      <c r="K86" s="21">
        <f t="shared" si="1"/>
        <v>0</v>
      </c>
      <c r="L86" s="21"/>
      <c r="M86" s="22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s="23" customFormat="1" ht="12" x14ac:dyDescent="0.2">
      <c r="A87" s="18">
        <v>2</v>
      </c>
      <c r="B87" s="19">
        <v>43899</v>
      </c>
      <c r="C87" s="18" t="s">
        <v>7</v>
      </c>
      <c r="D87" s="18" t="s">
        <v>21</v>
      </c>
      <c r="E87" s="18">
        <v>81662</v>
      </c>
      <c r="F87" s="20">
        <v>43900</v>
      </c>
      <c r="G87" s="18">
        <v>6</v>
      </c>
      <c r="H87" s="18">
        <v>0</v>
      </c>
      <c r="I87" s="21">
        <v>625</v>
      </c>
      <c r="J87" s="21"/>
      <c r="K87" s="21">
        <f t="shared" si="1"/>
        <v>625</v>
      </c>
      <c r="L87" s="21"/>
      <c r="M87" s="22"/>
      <c r="N87" s="21">
        <v>625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s="23" customFormat="1" ht="12" x14ac:dyDescent="0.2">
      <c r="A88" s="18">
        <v>4</v>
      </c>
      <c r="B88" s="19">
        <v>43900</v>
      </c>
      <c r="C88" s="18" t="s">
        <v>7</v>
      </c>
      <c r="D88" s="18" t="s">
        <v>21</v>
      </c>
      <c r="E88" s="18">
        <v>81663</v>
      </c>
      <c r="F88" s="20">
        <v>43900</v>
      </c>
      <c r="G88" s="18">
        <v>2</v>
      </c>
      <c r="H88" s="18">
        <v>0</v>
      </c>
      <c r="I88" s="21">
        <v>125</v>
      </c>
      <c r="J88" s="21"/>
      <c r="K88" s="21">
        <f t="shared" si="1"/>
        <v>125</v>
      </c>
      <c r="L88" s="21"/>
      <c r="M88" s="22"/>
      <c r="N88" s="21">
        <v>125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s="23" customFormat="1" ht="12" x14ac:dyDescent="0.2">
      <c r="A89" s="18">
        <v>1</v>
      </c>
      <c r="B89" s="19" t="s">
        <v>6</v>
      </c>
      <c r="C89" s="18" t="s">
        <v>23</v>
      </c>
      <c r="D89" s="18" t="s">
        <v>32</v>
      </c>
      <c r="E89" s="18">
        <v>81664</v>
      </c>
      <c r="F89" s="20">
        <v>43901</v>
      </c>
      <c r="G89" s="18">
        <v>1</v>
      </c>
      <c r="H89" s="18">
        <v>1</v>
      </c>
      <c r="I89" s="21">
        <v>12400</v>
      </c>
      <c r="J89" s="21"/>
      <c r="K89" s="21">
        <f t="shared" si="1"/>
        <v>12400</v>
      </c>
      <c r="L89" s="21"/>
      <c r="M89" s="22"/>
      <c r="N89" s="21"/>
      <c r="O89" s="21"/>
      <c r="P89" s="21"/>
      <c r="Q89" s="21"/>
      <c r="R89" s="21"/>
      <c r="S89" s="21">
        <v>12400</v>
      </c>
      <c r="T89" s="21"/>
      <c r="U89" s="21"/>
      <c r="V89" s="21"/>
      <c r="W89" s="21"/>
      <c r="X89" s="21"/>
      <c r="Y89" s="21"/>
    </row>
    <row r="90" spans="1:25" s="23" customFormat="1" ht="12" x14ac:dyDescent="0.2">
      <c r="A90" s="18">
        <v>1</v>
      </c>
      <c r="B90" s="19">
        <v>43900</v>
      </c>
      <c r="C90" s="18" t="s">
        <v>15</v>
      </c>
      <c r="D90" s="18" t="s">
        <v>3</v>
      </c>
      <c r="E90" s="18">
        <v>81665</v>
      </c>
      <c r="F90" s="20">
        <v>43901</v>
      </c>
      <c r="G90" s="18">
        <v>1</v>
      </c>
      <c r="H90" s="18">
        <v>2</v>
      </c>
      <c r="I90" s="21">
        <v>2100</v>
      </c>
      <c r="J90" s="21"/>
      <c r="K90" s="21">
        <f t="shared" si="1"/>
        <v>2100</v>
      </c>
      <c r="L90" s="21"/>
      <c r="M90" s="22"/>
      <c r="N90" s="21">
        <v>2100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s="23" customFormat="1" ht="12" x14ac:dyDescent="0.2">
      <c r="A91" s="18">
        <v>2</v>
      </c>
      <c r="B91" s="19">
        <v>43900</v>
      </c>
      <c r="C91" s="18" t="s">
        <v>15</v>
      </c>
      <c r="D91" s="18" t="s">
        <v>3</v>
      </c>
      <c r="E91" s="18">
        <v>81666</v>
      </c>
      <c r="F91" s="20">
        <v>43901</v>
      </c>
      <c r="G91" s="18">
        <v>9</v>
      </c>
      <c r="H91" s="18">
        <v>5</v>
      </c>
      <c r="I91" s="21">
        <v>2660</v>
      </c>
      <c r="J91" s="21"/>
      <c r="K91" s="21">
        <f t="shared" si="1"/>
        <v>2660</v>
      </c>
      <c r="L91" s="21"/>
      <c r="M91" s="22"/>
      <c r="N91" s="21">
        <v>2660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s="23" customFormat="1" ht="12" x14ac:dyDescent="0.2">
      <c r="A92" s="18">
        <v>1</v>
      </c>
      <c r="B92" s="19">
        <v>43900</v>
      </c>
      <c r="C92" s="18" t="s">
        <v>15</v>
      </c>
      <c r="D92" s="18" t="s">
        <v>3</v>
      </c>
      <c r="E92" s="18">
        <v>81667</v>
      </c>
      <c r="F92" s="20">
        <v>43901</v>
      </c>
      <c r="G92" s="18">
        <v>0</v>
      </c>
      <c r="H92" s="18">
        <v>2</v>
      </c>
      <c r="I92" s="21">
        <v>150</v>
      </c>
      <c r="J92" s="21"/>
      <c r="K92" s="21">
        <f t="shared" si="1"/>
        <v>150</v>
      </c>
      <c r="L92" s="21"/>
      <c r="M92" s="22"/>
      <c r="N92" s="21">
        <v>150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s="23" customFormat="1" ht="12" x14ac:dyDescent="0.2">
      <c r="A93" s="18">
        <v>1</v>
      </c>
      <c r="B93" s="19">
        <v>43900</v>
      </c>
      <c r="C93" s="18" t="s">
        <v>15</v>
      </c>
      <c r="D93" s="18" t="s">
        <v>3</v>
      </c>
      <c r="E93" s="18">
        <v>81668</v>
      </c>
      <c r="F93" s="20">
        <v>43901</v>
      </c>
      <c r="G93" s="18">
        <v>1</v>
      </c>
      <c r="H93" s="18">
        <v>0</v>
      </c>
      <c r="I93" s="21">
        <v>850</v>
      </c>
      <c r="J93" s="21">
        <v>650</v>
      </c>
      <c r="K93" s="21">
        <f t="shared" si="1"/>
        <v>1500</v>
      </c>
      <c r="L93" s="21"/>
      <c r="M93" s="22"/>
      <c r="N93" s="21">
        <v>850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s="23" customFormat="1" ht="12" x14ac:dyDescent="0.2">
      <c r="A94" s="18">
        <v>3</v>
      </c>
      <c r="B94" s="19">
        <v>43900</v>
      </c>
      <c r="C94" s="18" t="s">
        <v>15</v>
      </c>
      <c r="D94" s="18" t="s">
        <v>2</v>
      </c>
      <c r="E94" s="18">
        <v>81669</v>
      </c>
      <c r="F94" s="20">
        <v>43902</v>
      </c>
      <c r="G94" s="18">
        <v>0</v>
      </c>
      <c r="H94" s="18">
        <v>0</v>
      </c>
      <c r="I94" s="21">
        <v>1687532.32</v>
      </c>
      <c r="J94" s="21"/>
      <c r="K94" s="21">
        <f t="shared" si="1"/>
        <v>1687532.32</v>
      </c>
      <c r="L94" s="21"/>
      <c r="M94" s="22">
        <v>1687532.32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s="23" customFormat="1" ht="12" x14ac:dyDescent="0.2">
      <c r="A95" s="18">
        <v>2</v>
      </c>
      <c r="B95" s="19">
        <v>43900</v>
      </c>
      <c r="C95" s="18" t="s">
        <v>7</v>
      </c>
      <c r="D95" s="18" t="s">
        <v>21</v>
      </c>
      <c r="E95" s="18">
        <v>81670</v>
      </c>
      <c r="F95" s="20">
        <v>43901</v>
      </c>
      <c r="G95" s="18">
        <v>4</v>
      </c>
      <c r="H95" s="18">
        <v>0</v>
      </c>
      <c r="I95" s="21">
        <v>1675</v>
      </c>
      <c r="J95" s="21"/>
      <c r="K95" s="21">
        <f t="shared" si="1"/>
        <v>1675</v>
      </c>
      <c r="L95" s="21"/>
      <c r="M95" s="22"/>
      <c r="N95" s="21">
        <v>1675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s="23" customFormat="1" ht="12" x14ac:dyDescent="0.2">
      <c r="A96" s="18">
        <v>4</v>
      </c>
      <c r="B96" s="19" t="s">
        <v>6</v>
      </c>
      <c r="C96" s="18" t="s">
        <v>18</v>
      </c>
      <c r="D96" s="18" t="s">
        <v>26</v>
      </c>
      <c r="E96" s="18">
        <v>81671</v>
      </c>
      <c r="F96" s="20">
        <v>43901</v>
      </c>
      <c r="G96" s="18">
        <v>0</v>
      </c>
      <c r="H96" s="18">
        <v>0</v>
      </c>
      <c r="I96" s="21">
        <v>0</v>
      </c>
      <c r="J96" s="21"/>
      <c r="K96" s="21">
        <f t="shared" si="1"/>
        <v>0</v>
      </c>
      <c r="L96" s="21"/>
      <c r="M96" s="22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>
        <v>0</v>
      </c>
    </row>
    <row r="97" spans="1:25" s="23" customFormat="1" ht="12" x14ac:dyDescent="0.2">
      <c r="A97" s="18">
        <v>2</v>
      </c>
      <c r="B97" s="19">
        <v>43901</v>
      </c>
      <c r="C97" s="18" t="s">
        <v>7</v>
      </c>
      <c r="D97" s="18" t="s">
        <v>21</v>
      </c>
      <c r="E97" s="18">
        <v>81672</v>
      </c>
      <c r="F97" s="20">
        <v>43901</v>
      </c>
      <c r="G97" s="18">
        <v>2</v>
      </c>
      <c r="H97" s="18">
        <v>0</v>
      </c>
      <c r="I97" s="21">
        <v>160</v>
      </c>
      <c r="J97" s="21"/>
      <c r="K97" s="21">
        <f t="shared" si="1"/>
        <v>160</v>
      </c>
      <c r="L97" s="21"/>
      <c r="M97" s="22"/>
      <c r="N97" s="21">
        <v>160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23" customFormat="1" ht="12" x14ac:dyDescent="0.2">
      <c r="A98" s="18">
        <v>1</v>
      </c>
      <c r="B98" s="19">
        <v>43901</v>
      </c>
      <c r="C98" s="18" t="s">
        <v>7</v>
      </c>
      <c r="D98" s="18" t="s">
        <v>21</v>
      </c>
      <c r="E98" s="18">
        <v>81673</v>
      </c>
      <c r="F98" s="20">
        <v>43901</v>
      </c>
      <c r="G98" s="18">
        <v>11</v>
      </c>
      <c r="H98" s="18">
        <v>0</v>
      </c>
      <c r="I98" s="21">
        <v>2485</v>
      </c>
      <c r="J98" s="21"/>
      <c r="K98" s="21">
        <f t="shared" si="1"/>
        <v>2485</v>
      </c>
      <c r="L98" s="21"/>
      <c r="M98" s="22"/>
      <c r="N98" s="21">
        <v>2485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s="23" customFormat="1" ht="12" x14ac:dyDescent="0.2">
      <c r="A99" s="18">
        <v>1</v>
      </c>
      <c r="B99" s="19">
        <v>43901</v>
      </c>
      <c r="C99" s="18" t="s">
        <v>15</v>
      </c>
      <c r="D99" s="18" t="s">
        <v>22</v>
      </c>
      <c r="E99" s="18">
        <v>81674</v>
      </c>
      <c r="F99" s="20">
        <v>43902</v>
      </c>
      <c r="G99" s="18">
        <v>7</v>
      </c>
      <c r="H99" s="18">
        <v>0</v>
      </c>
      <c r="I99" s="21">
        <v>5415</v>
      </c>
      <c r="J99" s="21"/>
      <c r="K99" s="21">
        <f t="shared" si="1"/>
        <v>5415</v>
      </c>
      <c r="L99" s="21"/>
      <c r="M99" s="22"/>
      <c r="N99" s="21">
        <v>5415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s="23" customFormat="1" ht="12" x14ac:dyDescent="0.2">
      <c r="A100" s="18">
        <v>1</v>
      </c>
      <c r="B100" s="19" t="s">
        <v>6</v>
      </c>
      <c r="C100" s="18" t="s">
        <v>17</v>
      </c>
      <c r="D100" s="18" t="s">
        <v>25</v>
      </c>
      <c r="E100" s="18">
        <v>81675</v>
      </c>
      <c r="F100" s="20">
        <v>43902</v>
      </c>
      <c r="G100" s="18">
        <v>0</v>
      </c>
      <c r="H100" s="18">
        <v>1</v>
      </c>
      <c r="I100" s="21">
        <v>0</v>
      </c>
      <c r="J100" s="21"/>
      <c r="K100" s="21">
        <f t="shared" si="1"/>
        <v>0</v>
      </c>
      <c r="L100" s="21">
        <v>650</v>
      </c>
      <c r="M100" s="22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s="23" customFormat="1" ht="12" x14ac:dyDescent="0.2">
      <c r="A101" s="18">
        <v>1</v>
      </c>
      <c r="B101" s="19">
        <v>43901</v>
      </c>
      <c r="C101" s="18" t="s">
        <v>15</v>
      </c>
      <c r="D101" s="18" t="s">
        <v>22</v>
      </c>
      <c r="E101" s="18">
        <v>81676</v>
      </c>
      <c r="F101" s="20">
        <v>43902</v>
      </c>
      <c r="G101" s="18">
        <v>0</v>
      </c>
      <c r="H101" s="18">
        <v>1</v>
      </c>
      <c r="I101" s="21">
        <v>100</v>
      </c>
      <c r="J101" s="21"/>
      <c r="K101" s="21">
        <f t="shared" si="1"/>
        <v>100</v>
      </c>
      <c r="L101" s="21"/>
      <c r="M101" s="22"/>
      <c r="N101" s="21">
        <v>100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s="23" customFormat="1" ht="12" x14ac:dyDescent="0.2">
      <c r="A102" s="18">
        <v>1</v>
      </c>
      <c r="B102" s="19">
        <v>43901</v>
      </c>
      <c r="C102" s="18" t="s">
        <v>15</v>
      </c>
      <c r="D102" s="18" t="s">
        <v>22</v>
      </c>
      <c r="E102" s="18">
        <v>81677</v>
      </c>
      <c r="F102" s="20">
        <v>43902</v>
      </c>
      <c r="G102" s="18">
        <v>16</v>
      </c>
      <c r="H102" s="18">
        <v>0</v>
      </c>
      <c r="I102" s="21">
        <v>1625</v>
      </c>
      <c r="J102" s="21"/>
      <c r="K102" s="21">
        <f t="shared" si="1"/>
        <v>1625</v>
      </c>
      <c r="L102" s="21"/>
      <c r="M102" s="22"/>
      <c r="N102" s="21">
        <v>1625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s="23" customFormat="1" ht="12" x14ac:dyDescent="0.2">
      <c r="A103" s="18">
        <v>3</v>
      </c>
      <c r="B103" s="19">
        <v>43901</v>
      </c>
      <c r="C103" s="18" t="s">
        <v>15</v>
      </c>
      <c r="D103" s="18" t="s">
        <v>22</v>
      </c>
      <c r="E103" s="18">
        <v>81678</v>
      </c>
      <c r="F103" s="20">
        <v>43902</v>
      </c>
      <c r="G103" s="18">
        <v>0</v>
      </c>
      <c r="H103" s="18">
        <v>0</v>
      </c>
      <c r="I103" s="21">
        <v>1000000</v>
      </c>
      <c r="J103" s="21"/>
      <c r="K103" s="21">
        <f t="shared" si="1"/>
        <v>1000000</v>
      </c>
      <c r="L103" s="21"/>
      <c r="M103" s="22">
        <v>1000000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s="23" customFormat="1" ht="12" x14ac:dyDescent="0.2">
      <c r="A104" s="18">
        <v>3</v>
      </c>
      <c r="B104" s="19" t="s">
        <v>6</v>
      </c>
      <c r="C104" s="18" t="s">
        <v>17</v>
      </c>
      <c r="D104" s="18" t="s">
        <v>25</v>
      </c>
      <c r="E104" s="18">
        <v>81679</v>
      </c>
      <c r="F104" s="20">
        <v>43902</v>
      </c>
      <c r="G104" s="18">
        <v>0</v>
      </c>
      <c r="H104" s="18">
        <v>0</v>
      </c>
      <c r="I104" s="21">
        <v>202.94</v>
      </c>
      <c r="J104" s="21"/>
      <c r="K104" s="21">
        <f t="shared" si="1"/>
        <v>202.94</v>
      </c>
      <c r="L104" s="21"/>
      <c r="M104" s="22"/>
      <c r="N104" s="21">
        <v>202.94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s="23" customFormat="1" ht="12" x14ac:dyDescent="0.2">
      <c r="A105" s="18">
        <v>2</v>
      </c>
      <c r="B105" s="19">
        <v>43902</v>
      </c>
      <c r="C105" s="18" t="s">
        <v>7</v>
      </c>
      <c r="D105" s="18" t="s">
        <v>21</v>
      </c>
      <c r="E105" s="18">
        <v>81680</v>
      </c>
      <c r="F105" s="20">
        <v>43902</v>
      </c>
      <c r="G105" s="18">
        <v>6</v>
      </c>
      <c r="H105" s="18">
        <v>0</v>
      </c>
      <c r="I105" s="21">
        <v>1250</v>
      </c>
      <c r="J105" s="21"/>
      <c r="K105" s="21">
        <f t="shared" si="1"/>
        <v>1250</v>
      </c>
      <c r="L105" s="21"/>
      <c r="M105" s="22"/>
      <c r="N105" s="21">
        <v>1250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s="23" customFormat="1" ht="12" x14ac:dyDescent="0.2">
      <c r="A106" s="18">
        <v>1</v>
      </c>
      <c r="B106" s="19">
        <v>43902</v>
      </c>
      <c r="C106" s="18" t="s">
        <v>7</v>
      </c>
      <c r="D106" s="18" t="s">
        <v>21</v>
      </c>
      <c r="E106" s="18">
        <v>81681</v>
      </c>
      <c r="F106" s="20">
        <v>43902</v>
      </c>
      <c r="G106" s="18">
        <v>14</v>
      </c>
      <c r="H106" s="18">
        <v>0</v>
      </c>
      <c r="I106" s="21">
        <v>970</v>
      </c>
      <c r="J106" s="21"/>
      <c r="K106" s="21">
        <f t="shared" si="1"/>
        <v>970</v>
      </c>
      <c r="L106" s="21"/>
      <c r="M106" s="22"/>
      <c r="N106" s="21">
        <v>970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s="23" customFormat="1" ht="12" x14ac:dyDescent="0.2">
      <c r="A107" s="18">
        <v>2</v>
      </c>
      <c r="B107" s="19" t="s">
        <v>11</v>
      </c>
      <c r="C107" s="18" t="s">
        <v>17</v>
      </c>
      <c r="D107" s="18" t="s">
        <v>25</v>
      </c>
      <c r="E107" s="18">
        <v>81682</v>
      </c>
      <c r="F107" s="20">
        <v>43903</v>
      </c>
      <c r="G107" s="18">
        <v>0</v>
      </c>
      <c r="H107" s="18">
        <v>0</v>
      </c>
      <c r="I107" s="21">
        <v>297817.53000000003</v>
      </c>
      <c r="J107" s="21"/>
      <c r="K107" s="21">
        <f t="shared" si="1"/>
        <v>297817.53000000003</v>
      </c>
      <c r="L107" s="21"/>
      <c r="M107" s="22"/>
      <c r="N107" s="21"/>
      <c r="O107" s="21"/>
      <c r="P107" s="21"/>
      <c r="Q107" s="21"/>
      <c r="R107" s="21"/>
      <c r="S107" s="21"/>
      <c r="T107" s="21"/>
      <c r="U107" s="21"/>
      <c r="V107" s="21"/>
      <c r="W107" s="21">
        <v>210846.28</v>
      </c>
      <c r="X107" s="21">
        <v>86971.25</v>
      </c>
      <c r="Y107" s="21"/>
    </row>
    <row r="108" spans="1:25" s="23" customFormat="1" ht="12" x14ac:dyDescent="0.2">
      <c r="A108" s="18">
        <v>4</v>
      </c>
      <c r="B108" s="19" t="s">
        <v>6</v>
      </c>
      <c r="C108" s="18" t="s">
        <v>18</v>
      </c>
      <c r="D108" s="18" t="s">
        <v>26</v>
      </c>
      <c r="E108" s="18">
        <v>81683</v>
      </c>
      <c r="F108" s="20">
        <v>43902</v>
      </c>
      <c r="G108" s="18">
        <v>0</v>
      </c>
      <c r="H108" s="18">
        <v>1</v>
      </c>
      <c r="I108" s="21">
        <v>0</v>
      </c>
      <c r="J108" s="21"/>
      <c r="K108" s="21">
        <f t="shared" si="1"/>
        <v>0</v>
      </c>
      <c r="L108" s="21"/>
      <c r="M108" s="22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>
        <v>-190</v>
      </c>
    </row>
    <row r="109" spans="1:25" s="23" customFormat="1" ht="12" x14ac:dyDescent="0.2">
      <c r="A109" s="18">
        <v>4</v>
      </c>
      <c r="B109" s="19">
        <v>43901</v>
      </c>
      <c r="C109" s="18" t="s">
        <v>17</v>
      </c>
      <c r="D109" s="18" t="s">
        <v>25</v>
      </c>
      <c r="E109" s="18">
        <v>81684</v>
      </c>
      <c r="F109" s="20">
        <v>43902</v>
      </c>
      <c r="G109" s="18">
        <v>3</v>
      </c>
      <c r="H109" s="18">
        <v>0</v>
      </c>
      <c r="I109" s="21">
        <v>1783.32</v>
      </c>
      <c r="J109" s="21"/>
      <c r="K109" s="21">
        <f t="shared" si="1"/>
        <v>1783.32</v>
      </c>
      <c r="L109" s="21"/>
      <c r="M109" s="22"/>
      <c r="N109" s="21">
        <v>1783.32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s="23" customFormat="1" ht="12" x14ac:dyDescent="0.2">
      <c r="A110" s="18">
        <v>2</v>
      </c>
      <c r="B110" s="19">
        <v>43902</v>
      </c>
      <c r="C110" s="18" t="s">
        <v>15</v>
      </c>
      <c r="D110" s="18" t="s">
        <v>22</v>
      </c>
      <c r="E110" s="18">
        <v>81685</v>
      </c>
      <c r="F110" s="20">
        <v>43903</v>
      </c>
      <c r="G110" s="18">
        <v>12</v>
      </c>
      <c r="H110" s="18">
        <v>0</v>
      </c>
      <c r="I110" s="21">
        <v>7130</v>
      </c>
      <c r="J110" s="21"/>
      <c r="K110" s="21">
        <f t="shared" si="1"/>
        <v>7130</v>
      </c>
      <c r="L110" s="21"/>
      <c r="M110" s="22"/>
      <c r="N110" s="21">
        <v>7130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s="23" customFormat="1" ht="12" x14ac:dyDescent="0.2">
      <c r="A111" s="18">
        <v>2</v>
      </c>
      <c r="B111" s="19">
        <v>43902</v>
      </c>
      <c r="C111" s="18" t="s">
        <v>15</v>
      </c>
      <c r="D111" s="18" t="s">
        <v>22</v>
      </c>
      <c r="E111" s="18">
        <v>81686</v>
      </c>
      <c r="F111" s="20">
        <v>43903</v>
      </c>
      <c r="G111" s="18">
        <v>0</v>
      </c>
      <c r="H111" s="18">
        <v>1</v>
      </c>
      <c r="I111" s="21">
        <v>100</v>
      </c>
      <c r="J111" s="21"/>
      <c r="K111" s="21">
        <f t="shared" si="1"/>
        <v>100</v>
      </c>
      <c r="L111" s="21"/>
      <c r="M111" s="22"/>
      <c r="N111" s="21">
        <v>100</v>
      </c>
      <c r="O111" s="21"/>
      <c r="P111" s="21"/>
      <c r="Q111" s="21"/>
      <c r="R111" s="21"/>
      <c r="S111" s="21" t="s">
        <v>4</v>
      </c>
      <c r="T111" s="21"/>
      <c r="U111" s="21"/>
      <c r="V111" s="21"/>
      <c r="W111" s="21"/>
      <c r="X111" s="21"/>
      <c r="Y111" s="21"/>
    </row>
    <row r="112" spans="1:25" s="23" customFormat="1" ht="12" x14ac:dyDescent="0.2">
      <c r="A112" s="18">
        <v>4</v>
      </c>
      <c r="B112" s="19">
        <v>43902</v>
      </c>
      <c r="C112" s="18" t="s">
        <v>15</v>
      </c>
      <c r="D112" s="18" t="s">
        <v>22</v>
      </c>
      <c r="E112" s="18">
        <v>81687</v>
      </c>
      <c r="F112" s="20">
        <v>43903</v>
      </c>
      <c r="G112" s="18">
        <v>1</v>
      </c>
      <c r="H112" s="18">
        <v>1</v>
      </c>
      <c r="I112" s="21">
        <v>10000</v>
      </c>
      <c r="J112" s="21"/>
      <c r="K112" s="21">
        <f t="shared" si="1"/>
        <v>10000</v>
      </c>
      <c r="L112" s="21"/>
      <c r="M112" s="22"/>
      <c r="N112" s="21">
        <v>10000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s="23" customFormat="1" ht="12" x14ac:dyDescent="0.2">
      <c r="A113" s="18">
        <v>5</v>
      </c>
      <c r="B113" s="19" t="s">
        <v>6</v>
      </c>
      <c r="C113" s="18" t="s">
        <v>19</v>
      </c>
      <c r="D113" s="18" t="s">
        <v>24</v>
      </c>
      <c r="E113" s="18">
        <v>81688</v>
      </c>
      <c r="F113" s="20">
        <v>43903</v>
      </c>
      <c r="G113" s="18">
        <v>0</v>
      </c>
      <c r="H113" s="18">
        <v>1</v>
      </c>
      <c r="I113" s="21">
        <v>0</v>
      </c>
      <c r="J113" s="21"/>
      <c r="K113" s="21">
        <f t="shared" si="1"/>
        <v>0</v>
      </c>
      <c r="L113" s="21">
        <v>460000</v>
      </c>
      <c r="M113" s="22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s="23" customFormat="1" ht="12" x14ac:dyDescent="0.2">
      <c r="A114" s="18">
        <v>4</v>
      </c>
      <c r="B114" s="19"/>
      <c r="C114" s="18" t="s">
        <v>17</v>
      </c>
      <c r="D114" s="18" t="s">
        <v>25</v>
      </c>
      <c r="E114" s="18">
        <v>81689</v>
      </c>
      <c r="F114" s="20">
        <v>43902</v>
      </c>
      <c r="G114" s="18">
        <v>0</v>
      </c>
      <c r="H114" s="18">
        <v>1</v>
      </c>
      <c r="I114" s="21">
        <v>4000</v>
      </c>
      <c r="J114" s="21"/>
      <c r="K114" s="21">
        <f t="shared" si="1"/>
        <v>4000</v>
      </c>
      <c r="L114" s="21"/>
      <c r="M114" s="22"/>
      <c r="N114" s="21">
        <v>4000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s="23" customFormat="1" ht="12" x14ac:dyDescent="0.2">
      <c r="A115" s="18">
        <v>1</v>
      </c>
      <c r="B115" s="19">
        <v>43903</v>
      </c>
      <c r="C115" s="18" t="s">
        <v>7</v>
      </c>
      <c r="D115" s="18" t="s">
        <v>21</v>
      </c>
      <c r="E115" s="18">
        <v>81695</v>
      </c>
      <c r="F115" s="20">
        <v>43906</v>
      </c>
      <c r="G115" s="18">
        <v>4</v>
      </c>
      <c r="H115" s="18">
        <v>0</v>
      </c>
      <c r="I115" s="21">
        <v>425</v>
      </c>
      <c r="J115" s="21"/>
      <c r="K115" s="21">
        <f t="shared" si="1"/>
        <v>425</v>
      </c>
      <c r="L115" s="21"/>
      <c r="M115" s="22"/>
      <c r="N115" s="21">
        <v>425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s="23" customFormat="1" ht="12" x14ac:dyDescent="0.2">
      <c r="A116" s="18">
        <v>2</v>
      </c>
      <c r="B116" s="19">
        <v>43903</v>
      </c>
      <c r="C116" s="18" t="s">
        <v>7</v>
      </c>
      <c r="D116" s="18" t="s">
        <v>21</v>
      </c>
      <c r="E116" s="18">
        <v>81696</v>
      </c>
      <c r="F116" s="20">
        <v>43903</v>
      </c>
      <c r="G116" s="18">
        <v>3</v>
      </c>
      <c r="H116" s="18">
        <v>0</v>
      </c>
      <c r="I116" s="21">
        <v>2740</v>
      </c>
      <c r="J116" s="21"/>
      <c r="K116" s="21">
        <f t="shared" si="1"/>
        <v>2740</v>
      </c>
      <c r="L116" s="21"/>
      <c r="M116" s="22"/>
      <c r="N116" s="21">
        <v>2740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s="23" customFormat="1" ht="12" x14ac:dyDescent="0.2">
      <c r="A117" s="18">
        <v>4</v>
      </c>
      <c r="B117" s="19" t="s">
        <v>6</v>
      </c>
      <c r="C117" s="18" t="s">
        <v>18</v>
      </c>
      <c r="D117" s="18" t="s">
        <v>26</v>
      </c>
      <c r="E117" s="18">
        <v>81697</v>
      </c>
      <c r="F117" s="20">
        <v>43903</v>
      </c>
      <c r="G117" s="18">
        <v>0</v>
      </c>
      <c r="H117" s="18">
        <v>0</v>
      </c>
      <c r="I117" s="21">
        <v>0</v>
      </c>
      <c r="J117" s="21"/>
      <c r="K117" s="21">
        <f t="shared" si="1"/>
        <v>0</v>
      </c>
      <c r="L117" s="21"/>
      <c r="M117" s="22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>
        <v>0</v>
      </c>
    </row>
    <row r="118" spans="1:25" s="23" customFormat="1" ht="12" x14ac:dyDescent="0.2">
      <c r="A118" s="18">
        <v>1</v>
      </c>
      <c r="B118" s="19">
        <v>43903</v>
      </c>
      <c r="C118" s="18" t="s">
        <v>15</v>
      </c>
      <c r="D118" s="18" t="s">
        <v>22</v>
      </c>
      <c r="E118" s="18">
        <v>81698</v>
      </c>
      <c r="F118" s="20">
        <v>43906</v>
      </c>
      <c r="G118" s="18">
        <v>0</v>
      </c>
      <c r="H118" s="18">
        <v>2</v>
      </c>
      <c r="I118" s="21">
        <v>14000</v>
      </c>
      <c r="J118" s="21"/>
      <c r="K118" s="21">
        <f t="shared" si="1"/>
        <v>14000</v>
      </c>
      <c r="L118" s="21"/>
      <c r="M118" s="22">
        <v>12500</v>
      </c>
      <c r="N118" s="21">
        <v>1500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s="23" customFormat="1" ht="12" x14ac:dyDescent="0.2">
      <c r="A119" s="18">
        <v>1</v>
      </c>
      <c r="B119" s="19">
        <v>43903</v>
      </c>
      <c r="C119" s="18" t="s">
        <v>15</v>
      </c>
      <c r="D119" s="18" t="s">
        <v>22</v>
      </c>
      <c r="E119" s="18">
        <v>81699</v>
      </c>
      <c r="F119" s="20">
        <v>43907</v>
      </c>
      <c r="G119" s="18">
        <v>10</v>
      </c>
      <c r="H119" s="18">
        <v>0</v>
      </c>
      <c r="I119" s="21">
        <v>2945</v>
      </c>
      <c r="J119" s="21"/>
      <c r="K119" s="21">
        <f t="shared" si="1"/>
        <v>2945</v>
      </c>
      <c r="L119" s="21"/>
      <c r="M119" s="22"/>
      <c r="N119" s="21">
        <v>2945</v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s="23" customFormat="1" ht="12" x14ac:dyDescent="0.2">
      <c r="A120" s="18">
        <v>3</v>
      </c>
      <c r="B120" s="19" t="s">
        <v>6</v>
      </c>
      <c r="C120" s="18" t="s">
        <v>19</v>
      </c>
      <c r="D120" s="18" t="s">
        <v>24</v>
      </c>
      <c r="E120" s="18">
        <v>81700</v>
      </c>
      <c r="F120" s="20">
        <v>43907</v>
      </c>
      <c r="G120" s="18">
        <v>0</v>
      </c>
      <c r="H120" s="18">
        <v>0</v>
      </c>
      <c r="I120" s="21"/>
      <c r="J120" s="21"/>
      <c r="K120" s="21">
        <f t="shared" si="1"/>
        <v>0</v>
      </c>
      <c r="L120" s="21">
        <v>10000</v>
      </c>
      <c r="M120" s="22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s="23" customFormat="1" ht="12" x14ac:dyDescent="0.2">
      <c r="A121" s="18">
        <v>1</v>
      </c>
      <c r="B121" s="19">
        <v>43903</v>
      </c>
      <c r="C121" s="18" t="s">
        <v>15</v>
      </c>
      <c r="D121" s="18" t="s">
        <v>22</v>
      </c>
      <c r="E121" s="18">
        <v>81701</v>
      </c>
      <c r="F121" s="20">
        <v>43907</v>
      </c>
      <c r="G121" s="18">
        <v>0</v>
      </c>
      <c r="H121" s="18">
        <v>2</v>
      </c>
      <c r="I121" s="21">
        <v>200</v>
      </c>
      <c r="J121" s="21"/>
      <c r="K121" s="21">
        <f t="shared" si="1"/>
        <v>200</v>
      </c>
      <c r="L121" s="21"/>
      <c r="M121" s="22"/>
      <c r="N121" s="21">
        <v>200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s="23" customFormat="1" ht="12" x14ac:dyDescent="0.2">
      <c r="A122" s="18">
        <v>5</v>
      </c>
      <c r="B122" s="19"/>
      <c r="C122" s="18"/>
      <c r="D122" s="18" t="s">
        <v>12</v>
      </c>
      <c r="E122" s="18">
        <v>81702</v>
      </c>
      <c r="F122" s="20"/>
      <c r="G122" s="18"/>
      <c r="H122" s="18"/>
      <c r="I122" s="21"/>
      <c r="J122" s="21"/>
      <c r="K122" s="21">
        <f t="shared" si="1"/>
        <v>0</v>
      </c>
      <c r="L122" s="21"/>
      <c r="M122" s="22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s="23" customFormat="1" ht="12" x14ac:dyDescent="0.2">
      <c r="A123" s="18">
        <v>2</v>
      </c>
      <c r="B123" s="19" t="s">
        <v>1</v>
      </c>
      <c r="C123" s="18" t="s">
        <v>17</v>
      </c>
      <c r="D123" s="18" t="s">
        <v>25</v>
      </c>
      <c r="E123" s="18">
        <v>81703</v>
      </c>
      <c r="F123" s="20">
        <v>43906</v>
      </c>
      <c r="G123" s="18">
        <v>0</v>
      </c>
      <c r="H123" s="18">
        <v>0</v>
      </c>
      <c r="I123" s="21">
        <v>184722.15</v>
      </c>
      <c r="J123" s="21"/>
      <c r="K123" s="21">
        <f t="shared" si="1"/>
        <v>184722.15</v>
      </c>
      <c r="L123" s="21"/>
      <c r="M123" s="22"/>
      <c r="N123" s="21"/>
      <c r="O123" s="21"/>
      <c r="P123" s="21"/>
      <c r="Q123" s="21"/>
      <c r="R123" s="21"/>
      <c r="S123" s="21"/>
      <c r="T123" s="21"/>
      <c r="U123" s="21"/>
      <c r="V123" s="21">
        <v>36061.519999999997</v>
      </c>
      <c r="W123" s="21">
        <v>76098.720000000001</v>
      </c>
      <c r="X123" s="21">
        <v>72561.91</v>
      </c>
      <c r="Y123" s="21"/>
    </row>
    <row r="124" spans="1:25" s="23" customFormat="1" ht="12" x14ac:dyDescent="0.2">
      <c r="A124" s="18">
        <v>3</v>
      </c>
      <c r="B124" s="19">
        <v>43903</v>
      </c>
      <c r="C124" s="18" t="s">
        <v>15</v>
      </c>
      <c r="D124" s="18" t="s">
        <v>22</v>
      </c>
      <c r="E124" s="18">
        <v>81704</v>
      </c>
      <c r="F124" s="20">
        <v>43906</v>
      </c>
      <c r="G124" s="18">
        <v>0</v>
      </c>
      <c r="H124" s="18">
        <v>1</v>
      </c>
      <c r="I124" s="21">
        <v>500</v>
      </c>
      <c r="J124" s="21"/>
      <c r="K124" s="21">
        <f t="shared" si="1"/>
        <v>500</v>
      </c>
      <c r="L124" s="21"/>
      <c r="M124" s="22"/>
      <c r="N124" s="21">
        <v>500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s="23" customFormat="1" ht="12" x14ac:dyDescent="0.2">
      <c r="A125" s="18">
        <v>3</v>
      </c>
      <c r="B125" s="19">
        <v>43903</v>
      </c>
      <c r="C125" s="18" t="s">
        <v>15</v>
      </c>
      <c r="D125" s="18" t="s">
        <v>22</v>
      </c>
      <c r="E125" s="18">
        <v>81705</v>
      </c>
      <c r="F125" s="20">
        <v>43906</v>
      </c>
      <c r="G125" s="18">
        <v>1</v>
      </c>
      <c r="H125" s="18">
        <v>0</v>
      </c>
      <c r="I125" s="21">
        <v>5000</v>
      </c>
      <c r="J125" s="21"/>
      <c r="K125" s="21">
        <f t="shared" si="1"/>
        <v>5000</v>
      </c>
      <c r="L125" s="21"/>
      <c r="M125" s="22"/>
      <c r="N125" s="21">
        <v>5000</v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s="23" customFormat="1" ht="12" x14ac:dyDescent="0.2">
      <c r="A126" s="18">
        <v>1</v>
      </c>
      <c r="B126" s="19">
        <v>43903</v>
      </c>
      <c r="C126" s="18" t="s">
        <v>15</v>
      </c>
      <c r="D126" s="18" t="s">
        <v>22</v>
      </c>
      <c r="E126" s="18">
        <v>81706</v>
      </c>
      <c r="F126" s="20">
        <v>43907</v>
      </c>
      <c r="G126" s="18">
        <v>3</v>
      </c>
      <c r="H126" s="18">
        <v>0</v>
      </c>
      <c r="I126" s="21">
        <v>200</v>
      </c>
      <c r="J126" s="21"/>
      <c r="K126" s="21">
        <f t="shared" si="1"/>
        <v>200</v>
      </c>
      <c r="L126" s="21"/>
      <c r="M126" s="22"/>
      <c r="N126" s="21">
        <v>200</v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s="23" customFormat="1" ht="12" x14ac:dyDescent="0.2">
      <c r="A127" s="18">
        <v>1</v>
      </c>
      <c r="B127" s="19">
        <v>43903</v>
      </c>
      <c r="C127" s="18" t="s">
        <v>15</v>
      </c>
      <c r="D127" s="18" t="s">
        <v>22</v>
      </c>
      <c r="E127" s="18">
        <v>81707</v>
      </c>
      <c r="F127" s="20">
        <v>43907</v>
      </c>
      <c r="G127" s="18">
        <v>1</v>
      </c>
      <c r="H127" s="18">
        <v>0</v>
      </c>
      <c r="I127" s="21">
        <v>400</v>
      </c>
      <c r="J127" s="21"/>
      <c r="K127" s="21">
        <f t="shared" si="1"/>
        <v>400</v>
      </c>
      <c r="L127" s="21"/>
      <c r="M127" s="22"/>
      <c r="N127" s="21">
        <v>400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s="23" customFormat="1" ht="12" x14ac:dyDescent="0.2">
      <c r="A128" s="18">
        <v>1</v>
      </c>
      <c r="B128" s="19">
        <v>43906</v>
      </c>
      <c r="C128" s="18" t="s">
        <v>7</v>
      </c>
      <c r="D128" s="18" t="s">
        <v>21</v>
      </c>
      <c r="E128" s="18">
        <v>81708</v>
      </c>
      <c r="F128" s="20">
        <v>43906</v>
      </c>
      <c r="G128" s="18">
        <v>1</v>
      </c>
      <c r="H128" s="18"/>
      <c r="I128" s="21">
        <v>25</v>
      </c>
      <c r="J128" s="21"/>
      <c r="K128" s="21">
        <f t="shared" si="1"/>
        <v>25</v>
      </c>
      <c r="L128" s="21"/>
      <c r="M128" s="22"/>
      <c r="N128" s="21">
        <v>25</v>
      </c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s="23" customFormat="1" ht="12" x14ac:dyDescent="0.2">
      <c r="A129" s="18">
        <v>1</v>
      </c>
      <c r="B129" s="19">
        <v>43906</v>
      </c>
      <c r="C129" s="18" t="s">
        <v>7</v>
      </c>
      <c r="D129" s="18" t="s">
        <v>21</v>
      </c>
      <c r="E129" s="18">
        <v>81709</v>
      </c>
      <c r="F129" s="20">
        <v>43906</v>
      </c>
      <c r="G129" s="18">
        <v>1</v>
      </c>
      <c r="H129" s="18">
        <v>0</v>
      </c>
      <c r="I129" s="21">
        <v>50</v>
      </c>
      <c r="J129" s="21"/>
      <c r="K129" s="21">
        <f t="shared" si="1"/>
        <v>50</v>
      </c>
      <c r="L129" s="21"/>
      <c r="M129" s="22"/>
      <c r="N129" s="21">
        <v>50</v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s="23" customFormat="1" ht="12" x14ac:dyDescent="0.2">
      <c r="A130" s="18">
        <v>2</v>
      </c>
      <c r="B130" s="19">
        <v>43906</v>
      </c>
      <c r="C130" s="18" t="s">
        <v>7</v>
      </c>
      <c r="D130" s="18" t="s">
        <v>21</v>
      </c>
      <c r="E130" s="18">
        <v>81710</v>
      </c>
      <c r="F130" s="20">
        <v>43906</v>
      </c>
      <c r="G130" s="18">
        <v>3</v>
      </c>
      <c r="H130" s="18">
        <v>1</v>
      </c>
      <c r="I130" s="21">
        <v>600</v>
      </c>
      <c r="J130" s="21"/>
      <c r="K130" s="21">
        <f t="shared" si="1"/>
        <v>600</v>
      </c>
      <c r="L130" s="21"/>
      <c r="M130" s="22"/>
      <c r="N130" s="21">
        <v>600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s="23" customFormat="1" ht="12" x14ac:dyDescent="0.2">
      <c r="A131" s="18">
        <v>3</v>
      </c>
      <c r="B131" s="19">
        <v>43906</v>
      </c>
      <c r="C131" s="18" t="s">
        <v>15</v>
      </c>
      <c r="D131" s="18" t="s">
        <v>22</v>
      </c>
      <c r="E131" s="18">
        <v>81711</v>
      </c>
      <c r="F131" s="20">
        <v>43907</v>
      </c>
      <c r="G131" s="18">
        <v>1</v>
      </c>
      <c r="H131" s="18">
        <v>1</v>
      </c>
      <c r="I131" s="21">
        <v>30000</v>
      </c>
      <c r="J131" s="21"/>
      <c r="K131" s="21">
        <f t="shared" ref="K131:K158" si="2">SUM(I131:J131)</f>
        <v>30000</v>
      </c>
      <c r="L131" s="21"/>
      <c r="M131" s="22">
        <v>30000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s="23" customFormat="1" ht="12" x14ac:dyDescent="0.2">
      <c r="A132" s="18">
        <v>1</v>
      </c>
      <c r="B132" s="19">
        <v>43906</v>
      </c>
      <c r="C132" s="18" t="s">
        <v>15</v>
      </c>
      <c r="D132" s="18" t="s">
        <v>22</v>
      </c>
      <c r="E132" s="18">
        <v>81712</v>
      </c>
      <c r="F132" s="20">
        <v>43907</v>
      </c>
      <c r="G132" s="18">
        <v>0</v>
      </c>
      <c r="H132" s="18">
        <v>1</v>
      </c>
      <c r="I132" s="21">
        <v>1700</v>
      </c>
      <c r="J132" s="21"/>
      <c r="K132" s="21">
        <f t="shared" si="2"/>
        <v>1700</v>
      </c>
      <c r="L132" s="21"/>
      <c r="M132" s="22" t="s">
        <v>4</v>
      </c>
      <c r="N132" s="21">
        <v>100</v>
      </c>
      <c r="O132" s="21"/>
      <c r="P132" s="21"/>
      <c r="Q132" s="21"/>
      <c r="R132" s="21">
        <v>1600</v>
      </c>
      <c r="S132" s="21"/>
      <c r="T132" s="21"/>
      <c r="U132" s="21"/>
      <c r="V132" s="21"/>
      <c r="W132" s="21"/>
      <c r="X132" s="21"/>
      <c r="Y132" s="21"/>
    </row>
    <row r="133" spans="1:25" s="23" customFormat="1" ht="12" x14ac:dyDescent="0.2">
      <c r="A133" s="18">
        <v>2</v>
      </c>
      <c r="B133" s="19">
        <v>43906</v>
      </c>
      <c r="C133" s="18" t="s">
        <v>15</v>
      </c>
      <c r="D133" s="18" t="s">
        <v>22</v>
      </c>
      <c r="E133" s="18">
        <v>81713</v>
      </c>
      <c r="F133" s="20">
        <v>43908</v>
      </c>
      <c r="G133" s="18">
        <v>2</v>
      </c>
      <c r="H133" s="18">
        <v>1</v>
      </c>
      <c r="I133" s="21">
        <v>425</v>
      </c>
      <c r="J133" s="21"/>
      <c r="K133" s="21">
        <f t="shared" si="2"/>
        <v>425</v>
      </c>
      <c r="L133" s="21"/>
      <c r="M133" s="22"/>
      <c r="N133" s="21">
        <v>425</v>
      </c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s="23" customFormat="1" ht="12" x14ac:dyDescent="0.2">
      <c r="A134" s="18">
        <v>3</v>
      </c>
      <c r="B134" s="19">
        <v>43906</v>
      </c>
      <c r="C134" s="18" t="s">
        <v>15</v>
      </c>
      <c r="D134" s="18" t="s">
        <v>22</v>
      </c>
      <c r="E134" s="18">
        <v>81714</v>
      </c>
      <c r="F134" s="20"/>
      <c r="G134" s="18">
        <v>1</v>
      </c>
      <c r="H134" s="18"/>
      <c r="I134" s="21">
        <v>15000</v>
      </c>
      <c r="J134" s="21"/>
      <c r="K134" s="21">
        <f t="shared" si="2"/>
        <v>15000</v>
      </c>
      <c r="L134" s="21"/>
      <c r="M134" s="22"/>
      <c r="N134" s="21">
        <v>15000</v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s="23" customFormat="1" ht="12" x14ac:dyDescent="0.2">
      <c r="A135" s="18">
        <v>2</v>
      </c>
      <c r="B135" s="19">
        <v>43906</v>
      </c>
      <c r="C135" s="18" t="s">
        <v>15</v>
      </c>
      <c r="D135" s="18" t="s">
        <v>22</v>
      </c>
      <c r="E135" s="18">
        <v>81715</v>
      </c>
      <c r="F135" s="20">
        <v>43908</v>
      </c>
      <c r="G135" s="18">
        <v>3</v>
      </c>
      <c r="H135" s="18">
        <v>0</v>
      </c>
      <c r="I135" s="21">
        <v>295</v>
      </c>
      <c r="J135" s="21">
        <v>120</v>
      </c>
      <c r="K135" s="21">
        <f t="shared" si="2"/>
        <v>415</v>
      </c>
      <c r="L135" s="21"/>
      <c r="M135" s="22"/>
      <c r="N135" s="21">
        <v>295</v>
      </c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s="23" customFormat="1" ht="12" x14ac:dyDescent="0.2">
      <c r="A136" s="18">
        <v>3</v>
      </c>
      <c r="B136" s="19">
        <v>43906</v>
      </c>
      <c r="C136" s="18" t="s">
        <v>15</v>
      </c>
      <c r="D136" s="18" t="s">
        <v>22</v>
      </c>
      <c r="E136" s="18">
        <v>81716</v>
      </c>
      <c r="F136" s="20">
        <v>43907</v>
      </c>
      <c r="G136" s="18">
        <v>0</v>
      </c>
      <c r="H136" s="18">
        <v>0</v>
      </c>
      <c r="I136" s="21">
        <v>600000</v>
      </c>
      <c r="J136" s="21"/>
      <c r="K136" s="21">
        <f t="shared" si="2"/>
        <v>600000</v>
      </c>
      <c r="L136" s="21"/>
      <c r="M136" s="22">
        <v>600000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s="23" customFormat="1" ht="12" x14ac:dyDescent="0.2">
      <c r="A137" s="18">
        <v>2</v>
      </c>
      <c r="B137" s="19">
        <v>43906</v>
      </c>
      <c r="C137" s="18" t="s">
        <v>7</v>
      </c>
      <c r="D137" s="18" t="s">
        <v>21</v>
      </c>
      <c r="E137" s="18">
        <v>81717</v>
      </c>
      <c r="F137" s="20">
        <v>43907</v>
      </c>
      <c r="G137" s="18">
        <v>28</v>
      </c>
      <c r="H137" s="18">
        <v>0</v>
      </c>
      <c r="I137" s="21">
        <v>3855.65</v>
      </c>
      <c r="J137" s="21"/>
      <c r="K137" s="21">
        <f t="shared" si="2"/>
        <v>3855.65</v>
      </c>
      <c r="L137" s="21"/>
      <c r="M137" s="22"/>
      <c r="N137" s="21">
        <v>3855.65</v>
      </c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s="23" customFormat="1" ht="12" x14ac:dyDescent="0.2">
      <c r="A138" s="18">
        <v>1</v>
      </c>
      <c r="B138" s="19">
        <v>43907</v>
      </c>
      <c r="C138" s="18" t="s">
        <v>7</v>
      </c>
      <c r="D138" s="18" t="s">
        <v>21</v>
      </c>
      <c r="E138" s="18">
        <v>81718</v>
      </c>
      <c r="F138" s="20">
        <v>43907</v>
      </c>
      <c r="G138" s="18">
        <v>2</v>
      </c>
      <c r="H138" s="18">
        <v>0</v>
      </c>
      <c r="I138" s="21">
        <v>150</v>
      </c>
      <c r="J138" s="21"/>
      <c r="K138" s="21">
        <f t="shared" si="2"/>
        <v>150</v>
      </c>
      <c r="L138" s="21"/>
      <c r="M138" s="22"/>
      <c r="N138" s="21">
        <v>150</v>
      </c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s="23" customFormat="1" ht="12" x14ac:dyDescent="0.2">
      <c r="A139" s="18">
        <v>1</v>
      </c>
      <c r="B139" s="19">
        <v>43907</v>
      </c>
      <c r="C139" s="18" t="s">
        <v>15</v>
      </c>
      <c r="D139" s="18" t="s">
        <v>22</v>
      </c>
      <c r="E139" s="18">
        <v>81719</v>
      </c>
      <c r="F139" s="20">
        <v>43908</v>
      </c>
      <c r="G139" s="18">
        <v>1</v>
      </c>
      <c r="H139" s="18">
        <v>2</v>
      </c>
      <c r="I139" s="21">
        <v>750</v>
      </c>
      <c r="J139" s="21"/>
      <c r="K139" s="21">
        <f t="shared" si="2"/>
        <v>750</v>
      </c>
      <c r="L139" s="21"/>
      <c r="M139" s="22"/>
      <c r="N139" s="21">
        <v>750</v>
      </c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s="23" customFormat="1" ht="12" x14ac:dyDescent="0.2">
      <c r="A140" s="18">
        <v>3</v>
      </c>
      <c r="B140" s="19">
        <v>43907</v>
      </c>
      <c r="C140" s="18" t="s">
        <v>15</v>
      </c>
      <c r="D140" s="18" t="s">
        <v>22</v>
      </c>
      <c r="E140" s="18">
        <v>81720</v>
      </c>
      <c r="F140" s="20">
        <v>43908</v>
      </c>
      <c r="G140" s="18">
        <v>1</v>
      </c>
      <c r="H140" s="18">
        <v>0</v>
      </c>
      <c r="I140" s="21">
        <v>27624</v>
      </c>
      <c r="J140" s="21"/>
      <c r="K140" s="21">
        <f t="shared" si="2"/>
        <v>27624</v>
      </c>
      <c r="L140" s="21"/>
      <c r="M140" s="22">
        <v>27624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s="23" customFormat="1" ht="12" x14ac:dyDescent="0.2">
      <c r="A141" s="18">
        <v>1</v>
      </c>
      <c r="B141" s="19">
        <v>43907</v>
      </c>
      <c r="C141" s="18" t="s">
        <v>15</v>
      </c>
      <c r="D141" s="18" t="s">
        <v>22</v>
      </c>
      <c r="E141" s="18">
        <v>81721</v>
      </c>
      <c r="F141" s="20">
        <v>43908</v>
      </c>
      <c r="G141" s="18">
        <v>12</v>
      </c>
      <c r="H141" s="18">
        <v>0</v>
      </c>
      <c r="I141" s="21">
        <v>3560</v>
      </c>
      <c r="J141" s="21"/>
      <c r="K141" s="21">
        <f t="shared" si="2"/>
        <v>3560</v>
      </c>
      <c r="L141" s="21"/>
      <c r="M141" s="22"/>
      <c r="N141" s="21">
        <v>3560</v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s="23" customFormat="1" ht="12" x14ac:dyDescent="0.2">
      <c r="A142" s="18">
        <v>2</v>
      </c>
      <c r="B142" s="19">
        <v>43907</v>
      </c>
      <c r="C142" s="18" t="s">
        <v>7</v>
      </c>
      <c r="D142" s="18" t="s">
        <v>21</v>
      </c>
      <c r="E142" s="18">
        <v>81722</v>
      </c>
      <c r="F142" s="20">
        <v>43908</v>
      </c>
      <c r="G142" s="18">
        <v>14</v>
      </c>
      <c r="H142" s="18">
        <v>10</v>
      </c>
      <c r="I142" s="21">
        <v>1655</v>
      </c>
      <c r="J142" s="21"/>
      <c r="K142" s="21">
        <f t="shared" si="2"/>
        <v>1655</v>
      </c>
      <c r="L142" s="21"/>
      <c r="M142" s="22"/>
      <c r="N142" s="21">
        <v>1655</v>
      </c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s="23" customFormat="1" ht="12" x14ac:dyDescent="0.2">
      <c r="A143" s="18">
        <v>1</v>
      </c>
      <c r="B143" s="19">
        <v>43908</v>
      </c>
      <c r="C143" s="18" t="s">
        <v>15</v>
      </c>
      <c r="D143" s="18" t="s">
        <v>22</v>
      </c>
      <c r="E143" s="18">
        <v>81723</v>
      </c>
      <c r="F143" s="20">
        <v>43909</v>
      </c>
      <c r="G143" s="18">
        <v>9</v>
      </c>
      <c r="H143" s="18">
        <v>0</v>
      </c>
      <c r="I143" s="21">
        <v>4850</v>
      </c>
      <c r="J143" s="21"/>
      <c r="K143" s="21">
        <f t="shared" si="2"/>
        <v>4850</v>
      </c>
      <c r="L143" s="21"/>
      <c r="M143" s="22"/>
      <c r="N143" s="21">
        <v>4850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s="23" customFormat="1" ht="12" customHeight="1" x14ac:dyDescent="0.2">
      <c r="A144" s="18">
        <v>2</v>
      </c>
      <c r="B144" s="19">
        <v>43907</v>
      </c>
      <c r="C144" s="18" t="s">
        <v>7</v>
      </c>
      <c r="D144" s="18" t="s">
        <v>21</v>
      </c>
      <c r="E144" s="18">
        <v>81724</v>
      </c>
      <c r="F144" s="20">
        <v>43909</v>
      </c>
      <c r="G144" s="18">
        <v>96</v>
      </c>
      <c r="H144" s="18">
        <v>3</v>
      </c>
      <c r="I144" s="21">
        <v>9465</v>
      </c>
      <c r="J144" s="21"/>
      <c r="K144" s="21">
        <f t="shared" si="2"/>
        <v>9465</v>
      </c>
      <c r="L144" s="21"/>
      <c r="M144" s="22"/>
      <c r="N144" s="21">
        <v>9465</v>
      </c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s="23" customFormat="1" ht="12" x14ac:dyDescent="0.2">
      <c r="A145" s="18">
        <v>1</v>
      </c>
      <c r="B145" s="19">
        <v>43908</v>
      </c>
      <c r="C145" s="18" t="s">
        <v>7</v>
      </c>
      <c r="D145" s="18" t="s">
        <v>21</v>
      </c>
      <c r="E145" s="18">
        <v>81725</v>
      </c>
      <c r="F145" s="20">
        <v>43909</v>
      </c>
      <c r="G145" s="18">
        <v>18</v>
      </c>
      <c r="H145" s="18">
        <v>1</v>
      </c>
      <c r="I145" s="21">
        <v>6240</v>
      </c>
      <c r="J145" s="21"/>
      <c r="K145" s="21">
        <f t="shared" si="2"/>
        <v>6240</v>
      </c>
      <c r="L145" s="21">
        <v>500</v>
      </c>
      <c r="M145" s="22"/>
      <c r="N145" s="21">
        <v>6240</v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s="23" customFormat="1" ht="12" x14ac:dyDescent="0.2">
      <c r="A146" s="18">
        <v>3</v>
      </c>
      <c r="B146" s="19" t="s">
        <v>1</v>
      </c>
      <c r="C146" s="18" t="s">
        <v>17</v>
      </c>
      <c r="D146" s="18" t="s">
        <v>25</v>
      </c>
      <c r="E146" s="18">
        <v>81726</v>
      </c>
      <c r="F146" s="20">
        <v>43909</v>
      </c>
      <c r="G146" s="18">
        <v>0</v>
      </c>
      <c r="H146" s="18">
        <v>0</v>
      </c>
      <c r="I146" s="21">
        <v>170870.6</v>
      </c>
      <c r="J146" s="21"/>
      <c r="K146" s="21">
        <f t="shared" si="2"/>
        <v>170870.6</v>
      </c>
      <c r="L146" s="21"/>
      <c r="M146" s="22"/>
      <c r="N146" s="21"/>
      <c r="O146" s="21"/>
      <c r="P146" s="21"/>
      <c r="Q146" s="21"/>
      <c r="R146" s="21"/>
      <c r="S146" s="21"/>
      <c r="T146" s="21"/>
      <c r="U146" s="21"/>
      <c r="V146" s="21"/>
      <c r="W146" s="21">
        <v>152585.42000000001</v>
      </c>
      <c r="X146" s="21">
        <v>18285.18</v>
      </c>
      <c r="Y146" s="21"/>
    </row>
    <row r="147" spans="1:25" s="23" customFormat="1" ht="12" x14ac:dyDescent="0.2">
      <c r="A147" s="18">
        <v>2</v>
      </c>
      <c r="B147" s="19" t="s">
        <v>6</v>
      </c>
      <c r="C147" s="18" t="s">
        <v>17</v>
      </c>
      <c r="D147" s="18" t="s">
        <v>25</v>
      </c>
      <c r="E147" s="18">
        <v>81728</v>
      </c>
      <c r="F147" s="20">
        <v>43909</v>
      </c>
      <c r="G147" s="18">
        <v>0</v>
      </c>
      <c r="H147" s="18">
        <v>0</v>
      </c>
      <c r="I147" s="21">
        <v>227.94</v>
      </c>
      <c r="J147" s="21"/>
      <c r="K147" s="21">
        <f t="shared" si="2"/>
        <v>227.94</v>
      </c>
      <c r="L147" s="21"/>
      <c r="M147" s="22"/>
      <c r="N147" s="21">
        <v>227.94</v>
      </c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s="23" customFormat="1" ht="12" x14ac:dyDescent="0.2">
      <c r="A148" s="18">
        <v>1</v>
      </c>
      <c r="B148" s="19">
        <v>43909</v>
      </c>
      <c r="C148" s="18" t="s">
        <v>7</v>
      </c>
      <c r="D148" s="18" t="s">
        <v>21</v>
      </c>
      <c r="E148" s="18">
        <v>81729</v>
      </c>
      <c r="F148" s="20">
        <v>43909</v>
      </c>
      <c r="G148" s="18">
        <v>20</v>
      </c>
      <c r="H148" s="18">
        <v>2</v>
      </c>
      <c r="I148" s="21">
        <v>4875</v>
      </c>
      <c r="J148" s="21"/>
      <c r="K148" s="21">
        <f t="shared" si="2"/>
        <v>4875</v>
      </c>
      <c r="L148" s="21">
        <v>2700</v>
      </c>
      <c r="M148" s="22"/>
      <c r="N148" s="21">
        <v>4875</v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s="23" customFormat="1" ht="12" x14ac:dyDescent="0.2">
      <c r="A149" s="18">
        <v>2</v>
      </c>
      <c r="B149" s="19">
        <v>43909</v>
      </c>
      <c r="C149" s="18" t="s">
        <v>15</v>
      </c>
      <c r="D149" s="18" t="s">
        <v>22</v>
      </c>
      <c r="E149" s="18">
        <v>81730</v>
      </c>
      <c r="F149" s="20">
        <v>43910</v>
      </c>
      <c r="G149" s="18">
        <v>5</v>
      </c>
      <c r="H149" s="18">
        <v>0</v>
      </c>
      <c r="I149" s="21">
        <v>1710</v>
      </c>
      <c r="J149" s="21"/>
      <c r="K149" s="21">
        <f t="shared" si="2"/>
        <v>1710</v>
      </c>
      <c r="L149" s="21"/>
      <c r="M149" s="22"/>
      <c r="N149" s="21">
        <v>1710</v>
      </c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s="23" customFormat="1" ht="12" x14ac:dyDescent="0.2">
      <c r="A150" s="18"/>
      <c r="B150" s="19"/>
      <c r="C150" s="18"/>
      <c r="D150" s="18"/>
      <c r="E150" s="18">
        <v>81731</v>
      </c>
      <c r="F150" s="20"/>
      <c r="G150" s="18"/>
      <c r="H150" s="18"/>
      <c r="I150" s="21"/>
      <c r="J150" s="21"/>
      <c r="K150" s="21">
        <f t="shared" si="2"/>
        <v>0</v>
      </c>
      <c r="L150" s="21"/>
      <c r="M150" s="22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s="23" customFormat="1" ht="12" x14ac:dyDescent="0.2">
      <c r="A151" s="18">
        <v>3</v>
      </c>
      <c r="B151" s="19" t="s">
        <v>6</v>
      </c>
      <c r="C151" s="18" t="s">
        <v>19</v>
      </c>
      <c r="D151" s="18" t="s">
        <v>24</v>
      </c>
      <c r="E151" s="18">
        <v>81732</v>
      </c>
      <c r="F151" s="20">
        <v>43910</v>
      </c>
      <c r="G151" s="18">
        <v>0</v>
      </c>
      <c r="H151" s="18">
        <v>0</v>
      </c>
      <c r="I151" s="21">
        <v>0</v>
      </c>
      <c r="J151" s="21">
        <v>0</v>
      </c>
      <c r="K151" s="21">
        <f t="shared" si="2"/>
        <v>0</v>
      </c>
      <c r="L151" s="21">
        <v>145000</v>
      </c>
      <c r="M151" s="22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s="23" customFormat="1" ht="12" x14ac:dyDescent="0.2">
      <c r="A152" s="18">
        <v>2</v>
      </c>
      <c r="B152" s="19" t="s">
        <v>1</v>
      </c>
      <c r="C152" s="18" t="s">
        <v>17</v>
      </c>
      <c r="D152" s="18" t="s">
        <v>25</v>
      </c>
      <c r="E152" s="18">
        <v>81733</v>
      </c>
      <c r="F152" s="20">
        <v>43910</v>
      </c>
      <c r="G152" s="18">
        <v>0</v>
      </c>
      <c r="H152" s="18">
        <v>0</v>
      </c>
      <c r="I152" s="21">
        <v>466025.78</v>
      </c>
      <c r="J152" s="21">
        <v>0</v>
      </c>
      <c r="K152" s="21">
        <f t="shared" si="2"/>
        <v>466025.78</v>
      </c>
      <c r="L152" s="21"/>
      <c r="M152" s="22"/>
      <c r="N152" s="21"/>
      <c r="O152" s="21"/>
      <c r="P152" s="21"/>
      <c r="Q152" s="21"/>
      <c r="R152" s="21"/>
      <c r="S152" s="21"/>
      <c r="T152" s="21"/>
      <c r="U152" s="21"/>
      <c r="V152" s="21">
        <v>28384</v>
      </c>
      <c r="W152" s="21">
        <v>12515</v>
      </c>
      <c r="X152" s="21">
        <v>425126.78</v>
      </c>
      <c r="Y152" s="21"/>
    </row>
    <row r="153" spans="1:25" s="23" customFormat="1" ht="12" x14ac:dyDescent="0.2">
      <c r="A153" s="18">
        <v>3</v>
      </c>
      <c r="B153" s="19" t="s">
        <v>6</v>
      </c>
      <c r="C153" s="18" t="s">
        <v>15</v>
      </c>
      <c r="D153" s="18" t="s">
        <v>22</v>
      </c>
      <c r="E153" s="18">
        <v>81734</v>
      </c>
      <c r="F153" s="20"/>
      <c r="G153" s="18">
        <v>0</v>
      </c>
      <c r="H153" s="18">
        <v>2</v>
      </c>
      <c r="I153" s="21">
        <v>8110.04</v>
      </c>
      <c r="J153" s="21">
        <v>0</v>
      </c>
      <c r="K153" s="21">
        <f t="shared" si="2"/>
        <v>8110.04</v>
      </c>
      <c r="L153" s="21"/>
      <c r="M153" s="22"/>
      <c r="N153" s="21"/>
      <c r="O153" s="21"/>
      <c r="P153" s="21"/>
      <c r="Q153" s="21"/>
      <c r="R153" s="21"/>
      <c r="S153" s="21"/>
      <c r="T153" s="21">
        <v>8110.04</v>
      </c>
      <c r="U153" s="21"/>
      <c r="V153" s="21"/>
      <c r="W153" s="21"/>
      <c r="X153" s="21"/>
      <c r="Y153" s="21"/>
    </row>
    <row r="154" spans="1:25" s="23" customFormat="1" ht="12" x14ac:dyDescent="0.2">
      <c r="A154" s="18"/>
      <c r="B154" s="19">
        <v>43910</v>
      </c>
      <c r="C154" s="18" t="s">
        <v>15</v>
      </c>
      <c r="D154" s="18" t="s">
        <v>22</v>
      </c>
      <c r="E154" s="18">
        <v>81735</v>
      </c>
      <c r="F154" s="20"/>
      <c r="G154" s="18">
        <v>14</v>
      </c>
      <c r="H154" s="18">
        <v>0</v>
      </c>
      <c r="I154" s="21">
        <v>2115</v>
      </c>
      <c r="J154" s="21">
        <v>0</v>
      </c>
      <c r="K154" s="21">
        <f t="shared" si="2"/>
        <v>2115</v>
      </c>
      <c r="L154" s="21"/>
      <c r="M154" s="22"/>
      <c r="N154" s="21">
        <v>2115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s="23" customFormat="1" ht="12" x14ac:dyDescent="0.2">
      <c r="A155" s="18">
        <v>2</v>
      </c>
      <c r="B155" s="19">
        <v>43910</v>
      </c>
      <c r="C155" s="18" t="s">
        <v>15</v>
      </c>
      <c r="D155" s="18" t="s">
        <v>22</v>
      </c>
      <c r="E155" s="18">
        <v>81736</v>
      </c>
      <c r="F155" s="20">
        <v>43910</v>
      </c>
      <c r="G155" s="18">
        <v>4</v>
      </c>
      <c r="H155" s="18">
        <v>0</v>
      </c>
      <c r="I155" s="21">
        <v>445</v>
      </c>
      <c r="J155" s="21">
        <v>0</v>
      </c>
      <c r="K155" s="21">
        <f t="shared" si="2"/>
        <v>445</v>
      </c>
      <c r="L155" s="21"/>
      <c r="M155" s="22"/>
      <c r="N155" s="21">
        <v>445</v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s="23" customFormat="1" ht="12" x14ac:dyDescent="0.2">
      <c r="A156" s="18">
        <v>2</v>
      </c>
      <c r="B156" s="19">
        <v>43910</v>
      </c>
      <c r="C156" s="18" t="s">
        <v>15</v>
      </c>
      <c r="D156" s="18" t="s">
        <v>22</v>
      </c>
      <c r="E156" s="18">
        <v>81737</v>
      </c>
      <c r="F156" s="20">
        <v>43913</v>
      </c>
      <c r="G156" s="18">
        <v>5</v>
      </c>
      <c r="H156" s="18">
        <v>5</v>
      </c>
      <c r="I156" s="21">
        <v>445</v>
      </c>
      <c r="J156" s="21">
        <v>0</v>
      </c>
      <c r="K156" s="21">
        <f t="shared" si="2"/>
        <v>445</v>
      </c>
      <c r="L156" s="21"/>
      <c r="M156" s="22"/>
      <c r="N156" s="21">
        <v>445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s="23" customFormat="1" ht="12" x14ac:dyDescent="0.2">
      <c r="A157" s="18"/>
      <c r="B157" s="19"/>
      <c r="C157" s="18"/>
      <c r="D157" s="18"/>
      <c r="E157" s="18">
        <v>81738</v>
      </c>
      <c r="F157" s="20"/>
      <c r="G157" s="18"/>
      <c r="H157" s="18"/>
      <c r="I157" s="21"/>
      <c r="J157" s="21" t="s">
        <v>4</v>
      </c>
      <c r="K157" s="21">
        <f t="shared" si="2"/>
        <v>0</v>
      </c>
      <c r="L157" s="21"/>
      <c r="M157" s="22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s="23" customFormat="1" ht="12" x14ac:dyDescent="0.2">
      <c r="A158" s="18">
        <v>1</v>
      </c>
      <c r="B158" s="19">
        <v>43910</v>
      </c>
      <c r="C158" s="18" t="s">
        <v>7</v>
      </c>
      <c r="D158" s="18" t="s">
        <v>21</v>
      </c>
      <c r="E158" s="18">
        <v>81739</v>
      </c>
      <c r="F158" s="20">
        <v>43913</v>
      </c>
      <c r="G158" s="18">
        <v>1</v>
      </c>
      <c r="H158" s="18">
        <v>0</v>
      </c>
      <c r="I158" s="21">
        <v>500</v>
      </c>
      <c r="J158" s="21">
        <v>0</v>
      </c>
      <c r="K158" s="21">
        <f t="shared" si="2"/>
        <v>500</v>
      </c>
      <c r="L158" s="21"/>
      <c r="M158" s="22"/>
      <c r="N158" s="21">
        <v>500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s="28" customFormat="1" ht="12.75" thickBot="1" x14ac:dyDescent="0.25">
      <c r="A159" s="24"/>
      <c r="B159" s="25"/>
      <c r="C159" s="25"/>
      <c r="D159" s="25"/>
      <c r="E159" s="26"/>
      <c r="F159" s="67">
        <f>$F$160</f>
        <v>43910</v>
      </c>
      <c r="G159" s="26"/>
      <c r="H159" s="26"/>
      <c r="I159" s="26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Y159" s="29"/>
    </row>
    <row r="160" spans="1:25" s="28" customFormat="1" ht="15" customHeight="1" thickBot="1" x14ac:dyDescent="0.3">
      <c r="A160" s="30"/>
      <c r="B160" s="30"/>
      <c r="C160" s="31"/>
      <c r="D160" s="32" t="s">
        <v>34</v>
      </c>
      <c r="E160" s="33" t="s">
        <v>4</v>
      </c>
      <c r="F160" s="34">
        <v>43910</v>
      </c>
      <c r="G160" s="35" t="s">
        <v>33</v>
      </c>
      <c r="H160" s="36" t="s">
        <v>10</v>
      </c>
      <c r="I160" s="37"/>
      <c r="J160" s="26"/>
      <c r="K160" s="38" t="s">
        <v>57</v>
      </c>
      <c r="L160" s="39">
        <v>145000</v>
      </c>
      <c r="M160" s="40">
        <f>SUMIF(F2:F158,$F$160, M2:M158)</f>
        <v>0</v>
      </c>
      <c r="N160" s="41">
        <f>SUMIF(F2:F158,$F$160, N2:N158)</f>
        <v>2155</v>
      </c>
      <c r="O160" s="41">
        <f>SUMIF(F2:F158, $F$160, O2:O158)</f>
        <v>0</v>
      </c>
      <c r="P160" s="41">
        <f>SUMIF(F2:F158,$F$160, P2:P158)</f>
        <v>0</v>
      </c>
      <c r="Q160" s="41">
        <f>SUMIF(F2:F158,$F$160, Q2:Q158)</f>
        <v>0</v>
      </c>
      <c r="R160" s="41">
        <f>SUMIF(F2:F158,$F$160, R2:R158)</f>
        <v>0</v>
      </c>
      <c r="S160" s="41">
        <f>SUMIF(F2:F158,$F$160, S2:S158)</f>
        <v>0</v>
      </c>
      <c r="T160" s="41">
        <f>SUMIF(F2:F158,$F$160, T2:T158)</f>
        <v>0</v>
      </c>
      <c r="U160" s="41">
        <f>SUMIF(F2:F158,$F$160, U2:U158)</f>
        <v>0</v>
      </c>
      <c r="V160" s="41">
        <f>SUMIF(F2:F158,$F$160, V2:V158)</f>
        <v>28384</v>
      </c>
      <c r="W160" s="41">
        <f>SUMIF(F2:F158,$F$160, W2:W158)</f>
        <v>12515</v>
      </c>
      <c r="X160" s="41">
        <f>SUMIF(F2:F158,$F$160, X2:X158)</f>
        <v>425126.78</v>
      </c>
      <c r="Y160" s="41">
        <f>SUMIF(F2:F158,$F$160, Y2:Y158)</f>
        <v>0</v>
      </c>
    </row>
    <row r="161" spans="1:35" s="28" customFormat="1" ht="15" customHeight="1" thickBot="1" x14ac:dyDescent="0.3">
      <c r="A161" s="30"/>
      <c r="B161" s="30"/>
      <c r="C161" s="31"/>
      <c r="D161" s="42"/>
      <c r="E161" s="43" t="s">
        <v>4</v>
      </c>
      <c r="F161" s="68">
        <f>$F$160</f>
        <v>43910</v>
      </c>
      <c r="G161" s="44">
        <f>SUMIF(F2:F158,$F$160,G2:G158)</f>
        <v>9</v>
      </c>
      <c r="H161" s="45">
        <f>SUMIF(F2:F158,$F$160,H2:H158)</f>
        <v>0</v>
      </c>
      <c r="I161" s="37"/>
      <c r="J161" s="26"/>
      <c r="K161" s="46" t="s">
        <v>58</v>
      </c>
      <c r="L161" s="47">
        <f>SUM(M160:X160)</f>
        <v>468180.78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35" s="28" customFormat="1" ht="15" customHeight="1" x14ac:dyDescent="0.25">
      <c r="A162" s="30"/>
      <c r="B162" s="30"/>
      <c r="C162" s="31"/>
      <c r="D162" s="48"/>
      <c r="E162" s="48"/>
      <c r="F162" s="67">
        <f>$F$160</f>
        <v>43910</v>
      </c>
      <c r="G162" s="69" t="s">
        <v>4</v>
      </c>
      <c r="H162" s="69"/>
      <c r="I162" s="37"/>
      <c r="J162" s="48"/>
      <c r="K162" s="46" t="s">
        <v>59</v>
      </c>
      <c r="L162" s="47">
        <f>SUM(M160:R160)</f>
        <v>2155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35" s="30" customFormat="1" thickBot="1" x14ac:dyDescent="0.3">
      <c r="C163" s="31"/>
      <c r="D163" s="31"/>
      <c r="E163" s="49"/>
      <c r="F163" s="67">
        <f>$F$160</f>
        <v>43910</v>
      </c>
      <c r="G163" s="48" t="s">
        <v>4</v>
      </c>
      <c r="H163" s="26"/>
      <c r="I163" s="26"/>
      <c r="J163" s="48"/>
      <c r="K163" s="50" t="s">
        <v>9</v>
      </c>
      <c r="L163" s="51">
        <f>SUM(M160:X160)</f>
        <v>468180.78</v>
      </c>
    </row>
    <row r="164" spans="1:35" s="56" customFormat="1" ht="16.5" thickBot="1" x14ac:dyDescent="0.3">
      <c r="A164" s="71" t="s">
        <v>4</v>
      </c>
      <c r="B164" s="72"/>
      <c r="C164" s="31"/>
      <c r="D164" s="31"/>
      <c r="E164" s="49"/>
      <c r="F164" s="67">
        <f t="shared" ref="F164:F174" si="3">$F$160</f>
        <v>43910</v>
      </c>
      <c r="G164" s="70"/>
      <c r="H164" s="70"/>
      <c r="I164" s="52"/>
      <c r="J164" s="48"/>
      <c r="K164" s="50" t="s">
        <v>60</v>
      </c>
      <c r="L164" s="51">
        <f>SUM(U160:X160)</f>
        <v>466025.78</v>
      </c>
      <c r="M164" s="27"/>
      <c r="N164" s="27"/>
      <c r="O164" s="27"/>
      <c r="P164" s="27"/>
      <c r="Q164" s="27"/>
      <c r="R164" s="27"/>
      <c r="S164" s="27"/>
      <c r="T164" s="53"/>
      <c r="U164" s="54"/>
      <c r="V164" s="54"/>
      <c r="W164" s="54"/>
      <c r="X164" s="54"/>
      <c r="Y164" s="55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spans="1:35" s="56" customFormat="1" ht="16.5" thickBot="1" x14ac:dyDescent="0.3">
      <c r="A165" s="30"/>
      <c r="B165" s="30"/>
      <c r="C165" s="31"/>
      <c r="D165" s="31"/>
      <c r="E165" s="49"/>
      <c r="F165" s="67">
        <f t="shared" si="3"/>
        <v>43910</v>
      </c>
      <c r="G165" s="70"/>
      <c r="H165" s="70"/>
      <c r="I165" s="52"/>
      <c r="J165" s="48"/>
      <c r="K165" s="26"/>
      <c r="L165" s="57"/>
      <c r="M165" s="27"/>
      <c r="N165" s="27"/>
      <c r="O165" s="27"/>
      <c r="P165" s="27"/>
      <c r="Q165" s="27"/>
      <c r="R165" s="27"/>
      <c r="S165" s="26"/>
      <c r="T165" s="53"/>
      <c r="U165" s="54"/>
      <c r="V165" s="54"/>
      <c r="W165" s="54"/>
      <c r="X165" s="54"/>
      <c r="Y165" s="58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5" s="56" customFormat="1" ht="16.5" thickBot="1" x14ac:dyDescent="0.3">
      <c r="A166" s="30"/>
      <c r="B166" s="30"/>
      <c r="C166" s="31"/>
      <c r="D166" s="31"/>
      <c r="E166" s="49"/>
      <c r="F166" s="67">
        <f t="shared" si="3"/>
        <v>43910</v>
      </c>
      <c r="G166" s="70"/>
      <c r="H166" s="70"/>
      <c r="I166" s="52"/>
      <c r="J166" s="48"/>
      <c r="K166" s="59" t="s">
        <v>46</v>
      </c>
      <c r="L166" s="60"/>
      <c r="M166" s="30"/>
      <c r="N166" s="27"/>
      <c r="O166" s="27"/>
      <c r="P166" s="27"/>
      <c r="Q166" s="27"/>
      <c r="R166" s="27"/>
      <c r="S166" s="27"/>
      <c r="T166" s="54"/>
      <c r="U166" s="54"/>
      <c r="V166" s="54"/>
      <c r="W166" s="54"/>
      <c r="X166" s="54"/>
      <c r="Y166" s="55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5" s="56" customFormat="1" x14ac:dyDescent="0.25">
      <c r="A167" s="30"/>
      <c r="B167" s="30"/>
      <c r="C167" s="31"/>
      <c r="D167" s="31"/>
      <c r="E167" s="49"/>
      <c r="F167" s="67">
        <f t="shared" si="3"/>
        <v>43910</v>
      </c>
      <c r="G167" s="70" t="s">
        <v>4</v>
      </c>
      <c r="H167" s="70"/>
      <c r="I167" s="52"/>
      <c r="J167" s="48"/>
      <c r="K167" s="61" t="s">
        <v>47</v>
      </c>
      <c r="L167" s="62">
        <f>SUM(S160+T160+M160+N160)</f>
        <v>2155</v>
      </c>
      <c r="M167" s="30"/>
      <c r="N167" s="27"/>
      <c r="O167" s="27"/>
      <c r="P167" s="27"/>
      <c r="Q167" s="27"/>
      <c r="R167" s="27"/>
      <c r="S167" s="27"/>
      <c r="T167" s="54"/>
      <c r="U167" s="54"/>
      <c r="V167" s="54"/>
      <c r="W167" s="54"/>
      <c r="X167" s="54"/>
      <c r="Y167" s="55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5" s="56" customFormat="1" ht="15.75" customHeight="1" x14ac:dyDescent="0.25">
      <c r="A168" s="30"/>
      <c r="B168" s="30"/>
      <c r="C168" s="31"/>
      <c r="D168" s="31"/>
      <c r="E168" s="49"/>
      <c r="F168" s="67">
        <f t="shared" si="3"/>
        <v>43910</v>
      </c>
      <c r="G168" s="70"/>
      <c r="H168" s="70"/>
      <c r="I168" s="52"/>
      <c r="J168" s="48"/>
      <c r="K168" s="61" t="s">
        <v>40</v>
      </c>
      <c r="L168" s="62">
        <f>SUM(T160+N160+O160)</f>
        <v>2155</v>
      </c>
      <c r="M168" s="30"/>
      <c r="N168" s="27"/>
      <c r="O168" s="27"/>
      <c r="P168" s="27"/>
      <c r="Q168" s="27"/>
      <c r="R168" s="27"/>
      <c r="S168" s="27"/>
      <c r="T168" s="54"/>
      <c r="U168" s="54"/>
      <c r="V168" s="54"/>
      <c r="W168" s="54"/>
      <c r="X168" s="54"/>
      <c r="Y168" s="55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spans="1:35" s="56" customFormat="1" ht="15.75" customHeight="1" x14ac:dyDescent="0.25">
      <c r="A169" s="24"/>
      <c r="B169" s="26"/>
      <c r="C169" s="26"/>
      <c r="D169" s="26"/>
      <c r="E169" s="63"/>
      <c r="F169" s="67">
        <f t="shared" si="3"/>
        <v>43910</v>
      </c>
      <c r="G169" s="70"/>
      <c r="H169" s="70"/>
      <c r="I169" s="52"/>
      <c r="J169" s="48"/>
      <c r="K169" s="61" t="s">
        <v>41</v>
      </c>
      <c r="L169" s="62">
        <f>SUM(W160+Q160)</f>
        <v>12515</v>
      </c>
      <c r="M169" s="30"/>
      <c r="N169" s="27"/>
      <c r="O169" s="27"/>
      <c r="P169" s="27"/>
      <c r="Q169" s="27"/>
      <c r="R169" s="27"/>
      <c r="S169" s="27"/>
      <c r="T169" s="54"/>
      <c r="U169" s="54"/>
      <c r="V169" s="54"/>
      <c r="W169" s="54"/>
      <c r="X169" s="54"/>
      <c r="Y169" s="55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5" s="56" customFormat="1" ht="15" customHeight="1" x14ac:dyDescent="0.25">
      <c r="A170" s="24"/>
      <c r="B170" s="26"/>
      <c r="C170" s="26"/>
      <c r="D170" s="26"/>
      <c r="E170" s="63"/>
      <c r="F170" s="67">
        <f t="shared" si="3"/>
        <v>43910</v>
      </c>
      <c r="G170" s="70"/>
      <c r="H170" s="70"/>
      <c r="I170" s="52"/>
      <c r="J170" s="48"/>
      <c r="K170" s="61" t="s">
        <v>42</v>
      </c>
      <c r="L170" s="62">
        <f>SUM(V160+P160)</f>
        <v>28384</v>
      </c>
      <c r="M170" s="30"/>
      <c r="N170" s="27"/>
      <c r="O170" s="27"/>
      <c r="P170" s="27"/>
      <c r="Q170" s="27"/>
      <c r="R170" s="27"/>
      <c r="S170" s="27"/>
      <c r="T170" s="54"/>
      <c r="U170" s="54"/>
      <c r="V170" s="54"/>
      <c r="W170" s="54"/>
      <c r="X170" s="54"/>
      <c r="Y170" s="55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5" s="56" customFormat="1" ht="15.75" customHeight="1" x14ac:dyDescent="0.25">
      <c r="A171" s="24"/>
      <c r="B171" s="26"/>
      <c r="C171" s="26"/>
      <c r="D171" s="26"/>
      <c r="E171" s="63"/>
      <c r="F171" s="67">
        <f t="shared" si="3"/>
        <v>43910</v>
      </c>
      <c r="G171" s="70"/>
      <c r="H171" s="70"/>
      <c r="I171" s="52"/>
      <c r="J171" s="48"/>
      <c r="K171" s="61" t="s">
        <v>48</v>
      </c>
      <c r="L171" s="62">
        <f>SUM(U160+X160+O160+R160)</f>
        <v>425126.78</v>
      </c>
      <c r="M171" s="30"/>
      <c r="N171" s="27"/>
      <c r="O171" s="27"/>
      <c r="P171" s="27"/>
      <c r="Q171" s="27"/>
      <c r="R171" s="27"/>
      <c r="S171" s="27"/>
      <c r="T171" s="54"/>
      <c r="U171" s="54"/>
      <c r="V171" s="54"/>
      <c r="W171" s="54"/>
      <c r="X171" s="54"/>
      <c r="Y171" s="55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spans="1:35" s="56" customFormat="1" x14ac:dyDescent="0.25">
      <c r="A172" s="24"/>
      <c r="B172" s="26"/>
      <c r="C172" s="26"/>
      <c r="D172" s="26"/>
      <c r="E172" s="63"/>
      <c r="F172" s="67">
        <f t="shared" si="3"/>
        <v>43910</v>
      </c>
      <c r="G172" s="70"/>
      <c r="H172" s="70"/>
      <c r="I172" s="52"/>
      <c r="J172" s="48"/>
      <c r="K172" s="61" t="s">
        <v>49</v>
      </c>
      <c r="L172" s="62">
        <f>SUM(Y160)</f>
        <v>0</v>
      </c>
      <c r="M172" s="30"/>
      <c r="N172" s="27"/>
      <c r="O172" s="27"/>
      <c r="P172" s="27"/>
      <c r="Q172" s="27"/>
      <c r="R172" s="27"/>
      <c r="S172" s="27"/>
      <c r="T172" s="54"/>
      <c r="U172" s="54"/>
      <c r="V172" s="54"/>
      <c r="W172" s="54"/>
      <c r="X172" s="54"/>
      <c r="Y172" s="55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5" s="56" customFormat="1" x14ac:dyDescent="0.25">
      <c r="A173" s="24"/>
      <c r="B173" s="26"/>
      <c r="C173" s="26"/>
      <c r="D173" s="26"/>
      <c r="E173" s="63"/>
      <c r="F173" s="67">
        <f t="shared" si="3"/>
        <v>43910</v>
      </c>
      <c r="G173" s="70"/>
      <c r="H173" s="70"/>
      <c r="I173" s="52"/>
      <c r="J173" s="48"/>
      <c r="K173" s="61" t="s">
        <v>44</v>
      </c>
      <c r="L173" s="62">
        <f>SUM(S160+M160+R160)</f>
        <v>0</v>
      </c>
      <c r="M173" s="30"/>
      <c r="N173" s="27"/>
      <c r="O173" s="27"/>
      <c r="P173" s="27"/>
      <c r="Q173" s="27"/>
      <c r="R173" s="27"/>
      <c r="S173" s="27"/>
      <c r="T173" s="54"/>
      <c r="U173" s="54"/>
      <c r="V173" s="54"/>
      <c r="W173" s="54"/>
      <c r="X173" s="54"/>
      <c r="Y173" s="55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5" s="56" customFormat="1" ht="16.5" thickBot="1" x14ac:dyDescent="0.3">
      <c r="A174" s="24"/>
      <c r="B174" s="26"/>
      <c r="C174" s="26"/>
      <c r="D174" s="26"/>
      <c r="E174" s="63"/>
      <c r="F174" s="67">
        <f t="shared" si="3"/>
        <v>43910</v>
      </c>
      <c r="G174" s="64"/>
      <c r="H174" s="64"/>
      <c r="I174" s="64"/>
      <c r="J174" s="48"/>
      <c r="K174" s="65" t="s">
        <v>50</v>
      </c>
      <c r="L174" s="66">
        <f>SUM(S160:X160)</f>
        <v>466025.78</v>
      </c>
      <c r="M174" s="30"/>
      <c r="N174" s="27"/>
      <c r="O174" s="27"/>
      <c r="P174" s="27"/>
      <c r="Q174" s="27"/>
      <c r="R174" s="27"/>
      <c r="S174" s="27"/>
      <c r="T174" s="54"/>
      <c r="U174" s="54"/>
      <c r="V174" s="54"/>
      <c r="W174" s="54"/>
      <c r="X174" s="54"/>
      <c r="Y174" s="55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5" s="7" customFormat="1" x14ac:dyDescent="0.25">
      <c r="A175" s="5"/>
      <c r="B175" s="5"/>
      <c r="C175" s="6"/>
      <c r="D175" s="5"/>
      <c r="E175" s="5"/>
      <c r="F175" s="10"/>
      <c r="G175" s="5"/>
      <c r="H175" s="5"/>
      <c r="I175" s="5"/>
      <c r="J175" s="5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4"/>
      <c r="V175" s="5"/>
      <c r="W175" s="5"/>
      <c r="X175" s="5"/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s="7" customFormat="1" ht="15.75" customHeight="1" x14ac:dyDescent="0.25">
      <c r="A176" s="6"/>
      <c r="B176" s="11"/>
      <c r="C176" s="12"/>
      <c r="D176" s="11"/>
      <c r="E176" s="11"/>
      <c r="F176" s="13"/>
      <c r="G176" s="5"/>
      <c r="H176" s="5"/>
      <c r="I176" s="5"/>
      <c r="J176" s="5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4"/>
      <c r="V176" s="5"/>
      <c r="W176" s="5"/>
      <c r="X176" s="5"/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s="7" customFormat="1" ht="15.75" customHeight="1" x14ac:dyDescent="0.25">
      <c r="A177" s="6"/>
      <c r="B177" s="11"/>
      <c r="C177" s="12"/>
      <c r="D177" s="11"/>
      <c r="E177" s="11"/>
      <c r="F177" s="13"/>
      <c r="G177" s="5"/>
      <c r="H177" s="5"/>
      <c r="I177" s="5"/>
      <c r="J177" s="5"/>
      <c r="K177" s="6"/>
      <c r="L177" s="5"/>
      <c r="M177" s="4"/>
      <c r="N177" s="4"/>
      <c r="O177" s="4"/>
      <c r="P177" s="4"/>
      <c r="Q177" s="4"/>
      <c r="R177" s="4"/>
      <c r="S177" s="5"/>
      <c r="T177" s="5"/>
      <c r="U177" s="4"/>
      <c r="V177" s="6"/>
      <c r="W177" s="4"/>
      <c r="X177" s="4"/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s="6" customFormat="1" ht="15.75" customHeight="1" x14ac:dyDescent="0.25">
      <c r="B178" s="11"/>
      <c r="C178" s="12"/>
      <c r="D178" s="11"/>
      <c r="E178" s="11"/>
      <c r="F178" s="13"/>
      <c r="G178" s="5"/>
      <c r="H178" s="5"/>
      <c r="I178" s="5"/>
      <c r="J178" s="5"/>
      <c r="L178" s="5"/>
      <c r="M178" s="4"/>
      <c r="N178" s="4"/>
      <c r="O178" s="4"/>
      <c r="P178" s="4"/>
      <c r="Q178" s="4"/>
      <c r="R178" s="4"/>
      <c r="S178" s="5"/>
      <c r="T178" s="5"/>
      <c r="U178" s="4"/>
      <c r="W178" s="4"/>
      <c r="X178" s="4"/>
    </row>
    <row r="179" spans="1:35" s="6" customFormat="1" ht="15.75" customHeight="1" x14ac:dyDescent="0.25">
      <c r="B179" s="11"/>
      <c r="C179" s="12"/>
      <c r="D179" s="11"/>
      <c r="E179" s="11"/>
      <c r="F179" s="13"/>
      <c r="L179" s="5"/>
      <c r="M179" s="4"/>
      <c r="N179" s="4"/>
      <c r="O179" s="4"/>
      <c r="P179" s="4"/>
      <c r="Q179" s="4"/>
      <c r="R179" s="4"/>
      <c r="S179" s="5"/>
      <c r="T179" s="5"/>
      <c r="U179" s="4"/>
      <c r="W179" s="4"/>
      <c r="X179" s="4"/>
    </row>
    <row r="180" spans="1:35" s="6" customFormat="1" ht="15.75" customHeight="1" x14ac:dyDescent="0.25">
      <c r="B180" s="11"/>
      <c r="C180" s="12"/>
      <c r="D180" s="11"/>
      <c r="E180" s="11"/>
      <c r="F180" s="13"/>
      <c r="L180" s="5"/>
      <c r="M180" s="4"/>
      <c r="N180" s="4"/>
      <c r="O180" s="4"/>
      <c r="P180" s="4"/>
      <c r="Q180" s="4"/>
      <c r="R180" s="4"/>
      <c r="S180" s="5"/>
      <c r="T180" s="5"/>
      <c r="U180" s="4"/>
      <c r="W180" s="4"/>
      <c r="X180" s="4"/>
    </row>
    <row r="181" spans="1:35" s="6" customFormat="1" ht="15.75" customHeight="1" x14ac:dyDescent="0.25">
      <c r="B181" s="11"/>
      <c r="C181" s="12"/>
      <c r="D181" s="11"/>
      <c r="E181" s="11"/>
      <c r="F181" s="13"/>
      <c r="L181" s="5"/>
      <c r="M181" s="4"/>
      <c r="N181" s="4"/>
      <c r="O181" s="4"/>
      <c r="P181" s="4"/>
      <c r="Q181" s="4"/>
      <c r="R181" s="4"/>
      <c r="S181" s="5"/>
      <c r="T181" s="5"/>
      <c r="U181" s="4"/>
      <c r="W181" s="4"/>
      <c r="X181" s="4"/>
    </row>
    <row r="182" spans="1:35" s="6" customFormat="1" ht="15.75" customHeight="1" x14ac:dyDescent="0.25">
      <c r="B182" s="11"/>
      <c r="C182" s="12"/>
      <c r="D182" s="11"/>
      <c r="E182" s="11"/>
      <c r="F182" s="13"/>
      <c r="L182" s="5"/>
      <c r="M182" s="4"/>
      <c r="N182" s="4"/>
      <c r="O182" s="4"/>
      <c r="P182" s="4"/>
      <c r="Q182" s="4"/>
      <c r="R182" s="4"/>
      <c r="S182" s="5"/>
      <c r="T182" s="5"/>
      <c r="U182" s="4"/>
      <c r="W182" s="4"/>
      <c r="X182" s="4"/>
    </row>
    <row r="183" spans="1:35" s="6" customFormat="1" ht="15.75" customHeight="1" x14ac:dyDescent="0.25">
      <c r="B183" s="11"/>
      <c r="C183" s="12"/>
      <c r="D183" s="11"/>
      <c r="E183" s="11"/>
      <c r="F183" s="13"/>
      <c r="L183" s="5"/>
      <c r="M183" s="4"/>
      <c r="N183" s="4"/>
      <c r="O183" s="4"/>
      <c r="P183" s="4"/>
      <c r="Q183" s="4"/>
      <c r="R183" s="4"/>
      <c r="S183" s="5"/>
      <c r="T183" s="5"/>
      <c r="U183" s="4"/>
      <c r="W183" s="4"/>
      <c r="X183" s="4"/>
    </row>
    <row r="184" spans="1:35" s="6" customFormat="1" ht="15.75" customHeight="1" x14ac:dyDescent="0.25">
      <c r="B184" s="11"/>
      <c r="C184" s="12"/>
      <c r="D184" s="11"/>
      <c r="E184" s="11"/>
      <c r="F184" s="13"/>
      <c r="L184" s="5"/>
      <c r="M184" s="4"/>
      <c r="N184" s="4"/>
      <c r="O184" s="4"/>
      <c r="P184" s="4"/>
      <c r="Q184" s="4"/>
      <c r="R184" s="4"/>
      <c r="S184" s="5"/>
      <c r="T184" s="5"/>
      <c r="U184" s="4"/>
      <c r="W184" s="4"/>
      <c r="X184" s="4"/>
    </row>
    <row r="185" spans="1:35" s="6" customFormat="1" ht="15.75" customHeight="1" x14ac:dyDescent="0.25">
      <c r="B185" s="11"/>
      <c r="C185" s="12"/>
      <c r="D185" s="11"/>
      <c r="E185" s="11"/>
      <c r="F185" s="13"/>
      <c r="L185" s="5"/>
      <c r="M185" s="4"/>
      <c r="N185" s="4"/>
      <c r="O185" s="4"/>
      <c r="P185" s="4"/>
      <c r="Q185" s="4"/>
      <c r="R185" s="4"/>
      <c r="S185" s="5"/>
      <c r="T185" s="5"/>
      <c r="U185" s="4"/>
      <c r="W185" s="4"/>
      <c r="X185" s="4"/>
    </row>
    <row r="186" spans="1:35" s="6" customFormat="1" ht="15.75" customHeight="1" x14ac:dyDescent="0.25">
      <c r="B186" s="11"/>
      <c r="C186" s="12"/>
      <c r="D186" s="11"/>
      <c r="E186" s="11"/>
      <c r="F186" s="13"/>
      <c r="L186" s="5"/>
      <c r="M186" s="4"/>
      <c r="N186" s="4"/>
      <c r="O186" s="4"/>
      <c r="P186" s="4"/>
      <c r="Q186" s="4"/>
      <c r="R186" s="4"/>
      <c r="S186" s="5"/>
      <c r="T186" s="5"/>
      <c r="U186" s="4"/>
      <c r="W186" s="4"/>
      <c r="X186" s="4"/>
    </row>
    <row r="187" spans="1:35" s="6" customFormat="1" x14ac:dyDescent="0.25">
      <c r="A187" s="8"/>
      <c r="B187" s="2"/>
      <c r="C187" s="2"/>
      <c r="D187" s="2"/>
      <c r="E187" s="9"/>
      <c r="F187" s="10"/>
      <c r="L187" s="5"/>
      <c r="M187" s="4"/>
      <c r="N187" s="4"/>
      <c r="O187" s="4"/>
      <c r="P187" s="4"/>
      <c r="Q187" s="4"/>
      <c r="R187" s="4"/>
      <c r="S187" s="5"/>
      <c r="T187" s="5"/>
      <c r="U187" s="4"/>
      <c r="W187" s="4"/>
      <c r="X187" s="4"/>
    </row>
  </sheetData>
  <autoFilter ref="A1:Y178" xr:uid="{00000000-0009-0000-0000-000009000000}"/>
  <mergeCells count="12">
    <mergeCell ref="G173:H173"/>
    <mergeCell ref="G168:H168"/>
    <mergeCell ref="G169:H169"/>
    <mergeCell ref="G170:H170"/>
    <mergeCell ref="G171:H171"/>
    <mergeCell ref="G172:H172"/>
    <mergeCell ref="G162:H162"/>
    <mergeCell ref="G165:H165"/>
    <mergeCell ref="G166:H166"/>
    <mergeCell ref="G167:H167"/>
    <mergeCell ref="A164:B164"/>
    <mergeCell ref="G164:H164"/>
  </mergeCells>
  <printOptions horizontalCentered="1" gridLines="1"/>
  <pageMargins left="0" right="0" top="0.75" bottom="0.75" header="0.3" footer="0.3"/>
  <pageSetup scale="7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s xmlns="665d2a2a-3cfa-45cf-86df-1198654f14e4" xsi:nil="true"/>
    <Self_Registration_Enabled xmlns="665d2a2a-3cfa-45cf-86df-1198654f14e4" xsi:nil="true"/>
    <Has_Leaders_Only_SectionGroup xmlns="665d2a2a-3cfa-45cf-86df-1198654f14e4" xsi:nil="true"/>
    <Is_Collaboration_Space_Locked xmlns="665d2a2a-3cfa-45cf-86df-1198654f14e4" xsi:nil="true"/>
    <Member_Groups xmlns="665d2a2a-3cfa-45cf-86df-1198654f14e4">
      <UserInfo>
        <DisplayName/>
        <AccountId xsi:nil="true"/>
        <AccountType/>
      </UserInfo>
    </Member_Groups>
    <CultureName xmlns="665d2a2a-3cfa-45cf-86df-1198654f14e4" xsi:nil="true"/>
    <DefaultSectionNames xmlns="665d2a2a-3cfa-45cf-86df-1198654f14e4" xsi:nil="true"/>
    <Invited_Members xmlns="665d2a2a-3cfa-45cf-86df-1198654f14e4" xsi:nil="true"/>
    <Members xmlns="665d2a2a-3cfa-45cf-86df-1198654f14e4">
      <UserInfo>
        <DisplayName/>
        <AccountId xsi:nil="true"/>
        <AccountType/>
      </UserInfo>
    </Members>
    <FolderType xmlns="665d2a2a-3cfa-45cf-86df-1198654f14e4" xsi:nil="true"/>
    <Distribution_Groups xmlns="665d2a2a-3cfa-45cf-86df-1198654f14e4" xsi:nil="true"/>
    <AppVersion xmlns="665d2a2a-3cfa-45cf-86df-1198654f14e4" xsi:nil="true"/>
    <LMS_Mappings xmlns="665d2a2a-3cfa-45cf-86df-1198654f14e4" xsi:nil="true"/>
    <Math_Settings xmlns="665d2a2a-3cfa-45cf-86df-1198654f14e4" xsi:nil="true"/>
    <Owner xmlns="665d2a2a-3cfa-45cf-86df-1198654f14e4">
      <UserInfo>
        <DisplayName/>
        <AccountId xsi:nil="true"/>
        <AccountType/>
      </UserInfo>
    </Owner>
    <Invited_Leaders xmlns="665d2a2a-3cfa-45cf-86df-1198654f14e4" xsi:nil="true"/>
    <IsNotebookLocked xmlns="665d2a2a-3cfa-45cf-86df-1198654f14e4" xsi:nil="true"/>
    <NotebookType xmlns="665d2a2a-3cfa-45cf-86df-1198654f14e4" xsi:nil="true"/>
    <Leaders xmlns="665d2a2a-3cfa-45cf-86df-1198654f14e4">
      <UserInfo>
        <DisplayName/>
        <AccountId xsi:nil="true"/>
        <AccountType/>
      </UserInfo>
    </Leaders>
    <TeamsChannelId xmlns="665d2a2a-3cfa-45cf-86df-1198654f14e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ED89D34111B49913BBC7FDE578531" ma:contentTypeVersion="22" ma:contentTypeDescription="Create a new document." ma:contentTypeScope="" ma:versionID="a506f0c38746fd7cfe988c19abb6dd83">
  <xsd:schema xmlns:xsd="http://www.w3.org/2001/XMLSchema" xmlns:xs="http://www.w3.org/2001/XMLSchema" xmlns:p="http://schemas.microsoft.com/office/2006/metadata/properties" xmlns:ns2="665d2a2a-3cfa-45cf-86df-1198654f14e4" targetNamespace="http://schemas.microsoft.com/office/2006/metadata/properties" ma:root="true" ma:fieldsID="608b8493204b4e817bcdea6cb384484a" ns2:_="">
    <xsd:import namespace="665d2a2a-3cfa-45cf-86df-1198654f14e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d2a2a-3cfa-45cf-86df-1198654f14e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E75A51-F7E8-4D0C-B4A3-87B85271C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CDD9D-29A7-491B-BE42-201A411A3D42}">
  <ds:schemaRefs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65d2a2a-3cfa-45cf-86df-1198654f14e4"/>
  </ds:schemaRefs>
</ds:datastoreItem>
</file>

<file path=customXml/itemProps3.xml><?xml version="1.0" encoding="utf-8"?>
<ds:datastoreItem xmlns:ds="http://schemas.openxmlformats.org/officeDocument/2006/customXml" ds:itemID="{9D759083-9B8C-451D-90DE-1D943E2E4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5d2a2a-3cfa-45cf-86df-1198654f1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9 - MAR 2020</vt:lpstr>
      <vt:lpstr>'9 - MAR 2020'!Print_Area</vt:lpstr>
    </vt:vector>
  </TitlesOfParts>
  <Manager/>
  <Company>University of Louisville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Sells,Brittiany S</dc:creator>
  <cp:keywords/>
  <dc:description/>
  <cp:lastModifiedBy>jmfon</cp:lastModifiedBy>
  <cp:revision/>
  <dcterms:created xsi:type="dcterms:W3CDTF">2016-07-05T15:47:47Z</dcterms:created>
  <dcterms:modified xsi:type="dcterms:W3CDTF">2020-03-25T16:19:00Z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0x01010085FED89D34111B49913BBC7FDE578531</vt:lpwstr>
  </property>
</Properties>
</file>