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2000" windowHeight="5025" firstSheet="1" activeTab="2"/>
  </bookViews>
  <sheets>
    <sheet name="Version Control" sheetId="8" r:id="rId1"/>
    <sheet name="Summary" sheetId="6" r:id="rId2"/>
    <sheet name="FINAL FRICE LIST_FS assignment" sheetId="10" r:id="rId3"/>
    <sheet name="Sheet1" sheetId="11" r:id="rId4"/>
  </sheets>
  <definedNames>
    <definedName name="_xlnm._FilterDatabase" localSheetId="2" hidden="1">'FINAL FRICE LIST_FS assignment'!$A$10:$Z$13</definedName>
    <definedName name="OLE_LINK1" localSheetId="2">'FINAL FRICE LIST_FS assignment'!#REF!</definedName>
  </definedNames>
  <calcPr calcId="144525"/>
  <pivotCaches>
    <pivotCache cacheId="0" r:id="rId5"/>
  </pivotCaches>
</workbook>
</file>

<file path=xl/calcChain.xml><?xml version="1.0" encoding="utf-8"?>
<calcChain xmlns="http://schemas.openxmlformats.org/spreadsheetml/2006/main">
  <c r="Y29" i="10" l="1"/>
  <c r="U29" i="10"/>
  <c r="Z29" i="10" s="1"/>
  <c r="Y27" i="10"/>
  <c r="U27" i="10"/>
  <c r="Z27" i="10" s="1"/>
  <c r="Z28" i="10"/>
  <c r="Y28" i="10"/>
  <c r="U28" i="10"/>
  <c r="Y26" i="10" l="1"/>
  <c r="U26" i="10"/>
  <c r="Z26" i="10" s="1"/>
  <c r="Y25" i="10"/>
  <c r="U25" i="10"/>
  <c r="Z25" i="10" s="1"/>
  <c r="Y24" i="10"/>
  <c r="U24" i="10"/>
  <c r="Z24" i="10" s="1"/>
  <c r="Y23" i="10"/>
  <c r="U23" i="10"/>
  <c r="Y22" i="10"/>
  <c r="U22" i="10"/>
  <c r="Z22" i="10" s="1"/>
  <c r="Y21" i="10"/>
  <c r="U21" i="10"/>
  <c r="Z21" i="10" s="1"/>
  <c r="Z20" i="10"/>
  <c r="Y20" i="10"/>
  <c r="U20" i="10"/>
  <c r="Y19" i="10"/>
  <c r="U19" i="10"/>
  <c r="Z19" i="10" s="1"/>
  <c r="Y18" i="10"/>
  <c r="U18" i="10"/>
  <c r="Y17" i="10"/>
  <c r="U17" i="10"/>
  <c r="Z17" i="10" s="1"/>
  <c r="Y16" i="10"/>
  <c r="U16" i="10"/>
  <c r="Z16" i="10" s="1"/>
  <c r="Y15" i="10"/>
  <c r="U15" i="10"/>
  <c r="Z15" i="10" s="1"/>
  <c r="Y14" i="10"/>
  <c r="U14" i="10"/>
  <c r="Z14" i="10" s="1"/>
  <c r="Z23" i="10" l="1"/>
  <c r="Z18" i="10"/>
  <c r="I18" i="6"/>
  <c r="F14" i="6" l="1"/>
  <c r="E14" i="6"/>
  <c r="G14" i="6" s="1"/>
  <c r="C14" i="6"/>
  <c r="B14" i="6"/>
  <c r="D14" i="6" s="1"/>
  <c r="Y13" i="10"/>
  <c r="Y12" i="10"/>
  <c r="Y11" i="10"/>
  <c r="U13" i="10" l="1"/>
  <c r="U12" i="10"/>
  <c r="Z12" i="10" s="1"/>
  <c r="U11" i="10"/>
  <c r="Z11" i="10" s="1"/>
  <c r="I11" i="10"/>
  <c r="Z13" i="10" l="1"/>
  <c r="B15" i="6"/>
  <c r="D15" i="6" s="1"/>
  <c r="E15" i="6"/>
  <c r="G15" i="6" s="1"/>
  <c r="F16" i="6" l="1"/>
  <c r="G16" i="6" s="1"/>
  <c r="J16" i="6" s="1"/>
  <c r="C16" i="6"/>
  <c r="D16" i="6" s="1"/>
  <c r="E17" i="6" l="1"/>
  <c r="B17" i="6"/>
  <c r="C17" i="6" l="1"/>
  <c r="D17" i="6" s="1"/>
  <c r="F17" i="6"/>
  <c r="G17" i="6" s="1"/>
  <c r="J17" i="6" s="1"/>
  <c r="J18" i="6" l="1"/>
  <c r="G18" i="6"/>
</calcChain>
</file>

<file path=xl/sharedStrings.xml><?xml version="1.0" encoding="utf-8"?>
<sst xmlns="http://schemas.openxmlformats.org/spreadsheetml/2006/main" count="330" uniqueCount="175">
  <si>
    <t>Priority</t>
  </si>
  <si>
    <t>Module</t>
  </si>
  <si>
    <t>MM</t>
  </si>
  <si>
    <t>FI</t>
  </si>
  <si>
    <t>PS</t>
  </si>
  <si>
    <t>Type</t>
  </si>
  <si>
    <t>Frequency of Use</t>
  </si>
  <si>
    <t>New | Existing</t>
  </si>
  <si>
    <t>FRICE ID NO.</t>
  </si>
  <si>
    <t>Interface</t>
  </si>
  <si>
    <t>FRICE Name</t>
  </si>
  <si>
    <t>FRICE LIST SUMMARY</t>
  </si>
  <si>
    <t>ID</t>
  </si>
  <si>
    <t>Module Description</t>
  </si>
  <si>
    <t>Financials</t>
  </si>
  <si>
    <t>Project Systems</t>
  </si>
  <si>
    <t>CO</t>
  </si>
  <si>
    <t>Controlling</t>
  </si>
  <si>
    <t>Materials Management</t>
  </si>
  <si>
    <t>Must be developed before UAT</t>
  </si>
  <si>
    <t>Must be developed before Data Migration</t>
  </si>
  <si>
    <t>Must be developed before Go Live</t>
  </si>
  <si>
    <t>Must be developed before first month end</t>
  </si>
  <si>
    <t>Can be developed after first month end</t>
  </si>
  <si>
    <t>JUSTIFICATION</t>
  </si>
  <si>
    <t>Legend</t>
  </si>
  <si>
    <t>Complexity</t>
  </si>
  <si>
    <t>Remarks</t>
  </si>
  <si>
    <t>ABAP Mandays</t>
  </si>
  <si>
    <t>FS Creation mandays</t>
  </si>
  <si>
    <t>Functional Testing Mandays</t>
  </si>
  <si>
    <t>Devt Estimate</t>
  </si>
  <si>
    <t>Description</t>
  </si>
  <si>
    <t>TOTAL</t>
  </si>
  <si>
    <t>FS Presentation &amp; Sign-off</t>
  </si>
  <si>
    <t>Unit Testing (ABAP)</t>
  </si>
  <si>
    <t>Unit Testing Support (Func)</t>
  </si>
  <si>
    <t>UAT Support (Funct)</t>
  </si>
  <si>
    <t>UAT Support (ABAP)</t>
  </si>
  <si>
    <t>Devt Support (Funct)</t>
  </si>
  <si>
    <t>SD</t>
  </si>
  <si>
    <t>PP</t>
  </si>
  <si>
    <t xml:space="preserve">Conversion  </t>
  </si>
  <si>
    <t xml:space="preserve">Enhancement </t>
  </si>
  <si>
    <t>Process Name</t>
  </si>
  <si>
    <t>Assigned to (FPI or Araneta)</t>
  </si>
  <si>
    <t>RTM</t>
  </si>
  <si>
    <t>OTC</t>
  </si>
  <si>
    <t xml:space="preserve">New </t>
  </si>
  <si>
    <t>max 10 tables</t>
  </si>
  <si>
    <t>No.</t>
  </si>
  <si>
    <t>Row Labels</t>
  </si>
  <si>
    <t>(blank)</t>
  </si>
  <si>
    <t>Grand Total</t>
  </si>
  <si>
    <t>Count of Type</t>
  </si>
  <si>
    <t>Column Labels</t>
  </si>
  <si>
    <t>R</t>
  </si>
  <si>
    <t>Sales &amp; Distribution</t>
  </si>
  <si>
    <t>Production Planning</t>
  </si>
  <si>
    <t>Araneta SAP P2 ECC6 Implementation</t>
  </si>
  <si>
    <t>Author</t>
  </si>
  <si>
    <t>Michelle Dabuet</t>
  </si>
  <si>
    <t>Title</t>
  </si>
  <si>
    <t>Status</t>
  </si>
  <si>
    <t>Version Major</t>
  </si>
  <si>
    <t>Version Minor</t>
  </si>
  <si>
    <t>Version and Change Control</t>
  </si>
  <si>
    <t>Version</t>
  </si>
  <si>
    <t>Date</t>
  </si>
  <si>
    <t>F1.0</t>
  </si>
  <si>
    <t>9/29/2014</t>
  </si>
  <si>
    <t>Template Version</t>
  </si>
  <si>
    <t>FRICE LIST &amp; ESTIMATION SHEET</t>
  </si>
  <si>
    <t>P323 Araneta Phase 2 FRICE List Summary and Estimation Sheet</t>
  </si>
  <si>
    <t>D - Draft</t>
  </si>
  <si>
    <t>Lily Gilbero</t>
  </si>
  <si>
    <t>D4.0</t>
  </si>
  <si>
    <t>D3.0</t>
  </si>
  <si>
    <t>10/11/2014</t>
  </si>
  <si>
    <t>Mich Dabuet</t>
  </si>
  <si>
    <t>Initial Version</t>
  </si>
  <si>
    <t>10/13/2014</t>
  </si>
  <si>
    <t>Completed Version for Discussion</t>
  </si>
  <si>
    <t>Last Update:</t>
  </si>
  <si>
    <t>Araneta Group - Phase 2 Project</t>
  </si>
  <si>
    <t>New</t>
  </si>
  <si>
    <t>L</t>
  </si>
  <si>
    <t>Total - Funct</t>
  </si>
  <si>
    <t>Total - ABAP</t>
  </si>
  <si>
    <t>Discount</t>
  </si>
  <si>
    <t>Cost</t>
  </si>
  <si>
    <t>Total</t>
  </si>
  <si>
    <t>ABAP</t>
  </si>
  <si>
    <t>Functional</t>
  </si>
  <si>
    <t>Mandays</t>
  </si>
  <si>
    <t>Details</t>
  </si>
  <si>
    <t>Araneta Dev't - ABAP</t>
  </si>
  <si>
    <t>FPI FS Creation &amp; Testing</t>
  </si>
  <si>
    <t>FPI Development - P2CR009</t>
  </si>
  <si>
    <t>d5.0</t>
  </si>
  <si>
    <t>10/15/14</t>
  </si>
  <si>
    <t>Updated with Object Assignment and Costs</t>
  </si>
  <si>
    <t>FPI Cost</t>
  </si>
  <si>
    <t xml:space="preserve">FPI In Scope </t>
  </si>
  <si>
    <t>Simple</t>
  </si>
  <si>
    <t>Medium</t>
  </si>
  <si>
    <t>Complex</t>
  </si>
  <si>
    <t>Very Complex</t>
  </si>
  <si>
    <t>No. 11 and 12 conso; show standard report</t>
  </si>
  <si>
    <t>P2-060</t>
  </si>
  <si>
    <t>P2-061</t>
  </si>
  <si>
    <t>P2-062</t>
  </si>
  <si>
    <t>P2-063</t>
  </si>
  <si>
    <t>P2-064</t>
  </si>
  <si>
    <t>P2-065</t>
  </si>
  <si>
    <t>P2-066</t>
  </si>
  <si>
    <t>P2-067</t>
  </si>
  <si>
    <t>P2-068</t>
  </si>
  <si>
    <t>Mapping table via SUS for FENIX</t>
  </si>
  <si>
    <t>Mapping table via SUS for CHASE POS</t>
  </si>
  <si>
    <t>Creation of ARJ File Chase POS</t>
  </si>
  <si>
    <t>MD</t>
  </si>
  <si>
    <t>Food POS upgrade for Master File monitoring</t>
  </si>
  <si>
    <t>Food POS upgrade for Master File report update compliance</t>
  </si>
  <si>
    <t>Transaction Processor Chase</t>
  </si>
  <si>
    <t>Transaction Processor FNX</t>
  </si>
  <si>
    <t>Report Generation of Succesfully generated ARJ/SO</t>
  </si>
  <si>
    <t>P2-069</t>
  </si>
  <si>
    <t>P2-070</t>
  </si>
  <si>
    <t>Web GUI for forecasting</t>
  </si>
  <si>
    <t>Creation of forecasting download File</t>
  </si>
  <si>
    <t>Store Maintenance Web link SUS</t>
  </si>
  <si>
    <t>User Maintenance Web via SUS</t>
  </si>
  <si>
    <t>Read excel files of master data from SAP and save to SUS database using Uploading Items Master File Utility</t>
  </si>
  <si>
    <t>Read textfile from FENIX and map the items of SUS using Fenix Mapping Module</t>
  </si>
  <si>
    <t>Encode SAP Code for existing items in SUS</t>
  </si>
  <si>
    <t>Create ARJ file of Items using Downloading Utility to distribute per store</t>
  </si>
  <si>
    <t>Create Notification File and send to FTP then process in SUS</t>
  </si>
  <si>
    <t>Process the Notification File in  SUS and log the reports of stores who updates their Master File</t>
  </si>
  <si>
    <t>Read and Extract ARJ File downloaded from stores and save to SUS Database, Log the successful and unsuccessful files, Total no. of records processed and unprocessed, Files with Error (Background Process)</t>
  </si>
  <si>
    <t>Extract sales transaction of SUS and save to staging database for SAP uploading</t>
  </si>
  <si>
    <t>Process the generated reports from uploaded arj files</t>
  </si>
  <si>
    <t>using of webservice it will send daily transactions into web database</t>
  </si>
  <si>
    <t xml:space="preserve">In Build to Amount Template it'll display date-range, total FG Sold, total Gross. In Forecasting Template(Store in Metro Manila) it'll display Forecasted Gross Entry(Weekly or Daily Basis) and In Forecasting Template(Satelite Store) it'll display Forecasted Gross Entry(Monthly Basis) </t>
  </si>
  <si>
    <t>After the Forecast the user was need to click the button to save the said transaction and export it into excel file</t>
  </si>
  <si>
    <t>The system has utility for importing the data of User from SUS</t>
  </si>
  <si>
    <t>The system has utility for importing the data of Store from SUS</t>
  </si>
  <si>
    <t>Master Data upload from excel(SAP) update SUS (PH, DQ, &amp; TB)</t>
  </si>
  <si>
    <t>JO</t>
  </si>
  <si>
    <t>INID</t>
  </si>
  <si>
    <t>SUS SO table population for upload to SAP (CHASE and FNX)</t>
  </si>
  <si>
    <t>Sales consolidator for Forecasting to Web</t>
  </si>
  <si>
    <t>Network Monitoring System</t>
  </si>
  <si>
    <t>Cloud FTP</t>
  </si>
  <si>
    <t>P2-071</t>
  </si>
  <si>
    <t>P2-072</t>
  </si>
  <si>
    <t>P2-073</t>
  </si>
  <si>
    <t>P2-074</t>
  </si>
  <si>
    <t>P2-075</t>
  </si>
  <si>
    <t>P2-076</t>
  </si>
  <si>
    <t>P2-077</t>
  </si>
  <si>
    <t>GC/Coupon/Sodexho/Palm Card Monitoring System (Web Based)</t>
  </si>
  <si>
    <t>Approval code generation, Serial No. maintenance, validity period</t>
  </si>
  <si>
    <t>JC</t>
  </si>
  <si>
    <t>P2-078</t>
  </si>
  <si>
    <t>GC Redemption</t>
  </si>
  <si>
    <t>File Naming Convention</t>
  </si>
  <si>
    <t>Automatic Fetch of Masterfile in Foodpos Server</t>
  </si>
  <si>
    <t>Ongoing</t>
  </si>
  <si>
    <t>For Testing</t>
  </si>
  <si>
    <t>Tested Chase Part</t>
  </si>
  <si>
    <t>Programmed</t>
  </si>
  <si>
    <t>ready for integration testing</t>
  </si>
  <si>
    <t>Item - 80, Location - 80, category - 80, unit - 80, department - 80, division - 80,  country - 80, region - 80, district - 80, zone - 80, store - 80,  Discount - , Bank - 50, Reason - 50</t>
  </si>
  <si>
    <t>storecodeyyyymmdd.arj</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</si>
</sst>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 @"/>
    <numFmt numFmtId="165" formatCode="\ 0"/>
    <numFmt numFmtId="166" formatCode="dd\ [$-409]mmmm\ yyyy"/>
  </numFmts>
  <fonts count="17" x14ac:knownFonts="1">
    <font>
      <sz val="11"/>
      <color theme="1"/>
      <name val="Calibri"/>
      <family val="2"/>
      <scheme val="minor"/>
    </font>
    <font>
      <sz val="11"/>
      <color theme="1"/>
      <name val="Calibri"/>
      <family val="2"/>
      <scheme val="minor"/>
    </font>
    <font>
      <b/>
      <sz val="10"/>
      <color theme="1"/>
      <name val="Arial"/>
      <family val="2"/>
    </font>
    <font>
      <sz val="10"/>
      <color theme="1"/>
      <name val="Calibri"/>
      <family val="2"/>
      <scheme val="minor"/>
    </font>
    <font>
      <b/>
      <sz val="10"/>
      <color theme="1"/>
      <name val="Calibri"/>
      <family val="2"/>
    </font>
    <font>
      <sz val="10"/>
      <color theme="1"/>
      <name val="Calibri"/>
      <family val="2"/>
    </font>
    <font>
      <b/>
      <sz val="9"/>
      <color theme="1"/>
      <name val="Calibri"/>
      <family val="2"/>
    </font>
    <font>
      <sz val="9"/>
      <color theme="1"/>
      <name val="Calibri"/>
      <family val="2"/>
    </font>
    <font>
      <b/>
      <sz val="10"/>
      <color theme="1"/>
      <name val="Calibri"/>
      <family val="2"/>
      <scheme val="minor"/>
    </font>
    <font>
      <sz val="11"/>
      <name val="Calibri"/>
      <family val="2"/>
      <scheme val="minor"/>
    </font>
    <font>
      <sz val="11"/>
      <color rgb="FF000000"/>
      <name val="Calibri"/>
      <family val="2"/>
    </font>
    <font>
      <sz val="10"/>
      <name val="Arial"/>
      <family val="2"/>
    </font>
    <font>
      <b/>
      <sz val="12"/>
      <name val="Arial"/>
      <family val="2"/>
    </font>
    <font>
      <sz val="10"/>
      <name val="Arial"/>
      <family val="2"/>
    </font>
    <font>
      <b/>
      <sz val="10"/>
      <color indexed="9"/>
      <name val="Arial"/>
      <family val="2"/>
    </font>
    <font>
      <sz val="8"/>
      <name val="Garamond"/>
      <family val="1"/>
    </font>
    <font>
      <sz val="14"/>
      <name val="Arial"/>
      <family val="2"/>
    </font>
  </fonts>
  <fills count="10">
    <fill>
      <patternFill patternType="none"/>
    </fill>
    <fill>
      <patternFill patternType="gray125"/>
    </fill>
    <fill>
      <patternFill patternType="solid">
        <fgColor theme="0" tint="-0.249977111117893"/>
        <bgColor indexed="64"/>
      </patternFill>
    </fill>
    <fill>
      <patternFill patternType="solid">
        <fgColor rgb="FFBFBFBF"/>
        <bgColor indexed="64"/>
      </patternFill>
    </fill>
    <fill>
      <patternFill patternType="solid">
        <fgColor rgb="FFFFFF00"/>
        <bgColor indexed="64"/>
      </patternFill>
    </fill>
    <fill>
      <patternFill patternType="solid">
        <fgColor rgb="FF92D050"/>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theme="9" tint="0.59999389629810485"/>
        <bgColor indexed="64"/>
      </patternFill>
    </fill>
  </fills>
  <borders count="9">
    <border>
      <left/>
      <right/>
      <top/>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s>
  <cellStyleXfs count="3">
    <xf numFmtId="0" fontId="0" fillId="0" borderId="0"/>
    <xf numFmtId="43" fontId="1" fillId="0" borderId="0" applyFont="0" applyFill="0" applyBorder="0" applyAlignment="0" applyProtection="0"/>
    <xf numFmtId="0" fontId="11" fillId="0" borderId="0"/>
  </cellStyleXfs>
  <cellXfs count="95">
    <xf numFmtId="0" fontId="0" fillId="0" borderId="0" xfId="0"/>
    <xf numFmtId="0" fontId="3" fillId="0" borderId="0" xfId="0" applyFont="1" applyAlignment="1">
      <alignment vertical="center"/>
    </xf>
    <xf numFmtId="0" fontId="5" fillId="0" borderId="2" xfId="0" applyFont="1" applyBorder="1" applyAlignment="1">
      <alignment vertical="top" wrapText="1"/>
    </xf>
    <xf numFmtId="0" fontId="5" fillId="0" borderId="2" xfId="0" applyFont="1" applyFill="1" applyBorder="1" applyAlignment="1">
      <alignment vertical="top" wrapText="1"/>
    </xf>
    <xf numFmtId="0" fontId="5" fillId="0" borderId="2" xfId="0" applyFont="1" applyBorder="1" applyAlignment="1">
      <alignment horizontal="center" vertical="top" wrapText="1"/>
    </xf>
    <xf numFmtId="0" fontId="3" fillId="0" borderId="0" xfId="0" applyFont="1"/>
    <xf numFmtId="1" fontId="4" fillId="0" borderId="1" xfId="1" applyNumberFormat="1" applyFont="1" applyFill="1" applyBorder="1" applyAlignment="1">
      <alignment horizontal="left" vertical="top" wrapText="1" indent="2"/>
    </xf>
    <xf numFmtId="1" fontId="3" fillId="0" borderId="0" xfId="0" applyNumberFormat="1" applyFont="1" applyBorder="1"/>
    <xf numFmtId="0" fontId="3" fillId="0" borderId="0" xfId="0" applyFont="1" applyBorder="1"/>
    <xf numFmtId="0" fontId="3" fillId="0" borderId="0" xfId="0" applyFont="1" applyFill="1" applyBorder="1" applyAlignment="1">
      <alignment wrapText="1"/>
    </xf>
    <xf numFmtId="0" fontId="3" fillId="0" borderId="0" xfId="0" applyFont="1" applyBorder="1" applyAlignment="1">
      <alignment wrapText="1"/>
    </xf>
    <xf numFmtId="0" fontId="0" fillId="0" borderId="0" xfId="0" applyAlignment="1">
      <alignment horizontal="left"/>
    </xf>
    <xf numFmtId="0" fontId="6" fillId="3" borderId="3" xfId="0" applyFont="1" applyFill="1" applyBorder="1" applyAlignment="1">
      <alignment horizontal="justify" vertical="top" wrapText="1"/>
    </xf>
    <xf numFmtId="0" fontId="6" fillId="3" borderId="4" xfId="0" applyFont="1" applyFill="1" applyBorder="1" applyAlignment="1">
      <alignment horizontal="justify" vertical="top" wrapText="1"/>
    </xf>
    <xf numFmtId="0" fontId="6" fillId="0" borderId="1" xfId="0" applyFont="1" applyBorder="1" applyAlignment="1">
      <alignment horizontal="justify" vertical="top" wrapText="1"/>
    </xf>
    <xf numFmtId="0" fontId="7" fillId="0" borderId="2" xfId="0" applyFont="1" applyBorder="1" applyAlignment="1">
      <alignment horizontal="justify" vertical="top" wrapText="1"/>
    </xf>
    <xf numFmtId="1" fontId="2" fillId="2" borderId="5" xfId="1" applyNumberFormat="1" applyFont="1" applyFill="1" applyBorder="1" applyAlignment="1">
      <alignment horizontal="lef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8" fillId="0" borderId="0" xfId="0" applyFont="1" applyBorder="1"/>
    <xf numFmtId="1" fontId="8" fillId="0" borderId="0" xfId="0" applyNumberFormat="1" applyFont="1" applyBorder="1"/>
    <xf numFmtId="0" fontId="3" fillId="0" borderId="0" xfId="0" applyFont="1" applyFill="1"/>
    <xf numFmtId="0" fontId="3" fillId="0" borderId="0" xfId="0" applyFont="1" applyBorder="1" applyAlignment="1">
      <alignment horizontal="center" vertical="center"/>
    </xf>
    <xf numFmtId="0" fontId="6" fillId="3"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left" vertical="top" wrapText="1"/>
    </xf>
    <xf numFmtId="0" fontId="2" fillId="4" borderId="5" xfId="0" applyFont="1" applyFill="1" applyBorder="1" applyAlignment="1">
      <alignment horizontal="center" vertical="center" wrapText="1"/>
    </xf>
    <xf numFmtId="0" fontId="3" fillId="0" borderId="0" xfId="0" applyFont="1" applyFill="1" applyBorder="1"/>
    <xf numFmtId="0" fontId="2" fillId="0" borderId="0" xfId="0" applyFont="1" applyFill="1" applyBorder="1" applyAlignment="1">
      <alignment horizontal="center" vertical="center" wrapText="1"/>
    </xf>
    <xf numFmtId="0" fontId="10" fillId="0" borderId="5" xfId="0" applyFont="1" applyFill="1" applyBorder="1" applyAlignment="1">
      <alignment vertical="top" wrapText="1"/>
    </xf>
    <xf numFmtId="0" fontId="0" fillId="0" borderId="5" xfId="0" applyFont="1" applyFill="1" applyBorder="1"/>
    <xf numFmtId="0" fontId="5" fillId="0" borderId="2" xfId="0" applyFont="1" applyBorder="1" applyAlignment="1">
      <alignment horizontal="center" vertical="center" wrapText="1"/>
    </xf>
    <xf numFmtId="0" fontId="5" fillId="5" borderId="2" xfId="0" applyFont="1" applyFill="1" applyBorder="1" applyAlignment="1">
      <alignment horizontal="center" vertical="top" wrapText="1"/>
    </xf>
    <xf numFmtId="0" fontId="0" fillId="0" borderId="0" xfId="0" pivotButton="1"/>
    <xf numFmtId="0" fontId="0" fillId="0" borderId="0" xfId="0" applyNumberFormat="1"/>
    <xf numFmtId="0" fontId="0" fillId="0" borderId="5" xfId="0" applyBorder="1" applyAlignment="1">
      <alignment horizontal="left"/>
    </xf>
    <xf numFmtId="0" fontId="0" fillId="0" borderId="5" xfId="0" applyNumberFormat="1" applyBorder="1"/>
    <xf numFmtId="0" fontId="0" fillId="0" borderId="0" xfId="0" applyAlignment="1">
      <alignment horizontal="center"/>
    </xf>
    <xf numFmtId="0" fontId="5" fillId="4" borderId="2" xfId="0" applyFont="1" applyFill="1" applyBorder="1" applyAlignment="1">
      <alignment horizontal="center" vertical="top" wrapText="1"/>
    </xf>
    <xf numFmtId="0" fontId="10" fillId="4" borderId="5" xfId="0" applyFont="1" applyFill="1" applyBorder="1" applyAlignment="1">
      <alignment horizontal="center" vertical="center" wrapText="1"/>
    </xf>
    <xf numFmtId="0" fontId="11" fillId="0" borderId="0" xfId="2"/>
    <xf numFmtId="0" fontId="12" fillId="0" borderId="0" xfId="2" applyFont="1"/>
    <xf numFmtId="0" fontId="13" fillId="0" borderId="0" xfId="2" applyFont="1"/>
    <xf numFmtId="0" fontId="14" fillId="6" borderId="0" xfId="2" applyFont="1" applyFill="1" applyBorder="1"/>
    <xf numFmtId="164" fontId="13" fillId="0" borderId="0" xfId="2" applyNumberFormat="1" applyFont="1" applyFill="1" applyBorder="1" applyAlignment="1">
      <alignment horizontal="left"/>
    </xf>
    <xf numFmtId="0" fontId="11" fillId="0" borderId="0" xfId="2" applyAlignment="1">
      <alignment wrapText="1"/>
    </xf>
    <xf numFmtId="0" fontId="15" fillId="0" borderId="0" xfId="2" applyFont="1"/>
    <xf numFmtId="164" fontId="11" fillId="0" borderId="0" xfId="2" applyNumberFormat="1" applyFill="1" applyBorder="1" applyAlignment="1">
      <alignment horizontal="left"/>
    </xf>
    <xf numFmtId="165" fontId="11" fillId="0" borderId="0" xfId="2" applyNumberFormat="1" applyFill="1" applyBorder="1" applyAlignment="1">
      <alignment horizontal="left"/>
    </xf>
    <xf numFmtId="0" fontId="11" fillId="0" borderId="0" xfId="2" applyAlignment="1">
      <alignment horizontal="left"/>
    </xf>
    <xf numFmtId="0" fontId="16" fillId="0" borderId="0" xfId="2" applyFont="1"/>
    <xf numFmtId="166" fontId="11" fillId="0" borderId="0" xfId="2" applyNumberFormat="1" applyAlignment="1">
      <alignment horizontal="left"/>
    </xf>
    <xf numFmtId="0" fontId="11" fillId="0" borderId="0" xfId="2" applyBorder="1"/>
    <xf numFmtId="166" fontId="11" fillId="0" borderId="0" xfId="2" applyNumberFormat="1" applyBorder="1" applyAlignment="1">
      <alignment horizontal="left"/>
    </xf>
    <xf numFmtId="0" fontId="11" fillId="0" borderId="0" xfId="2" applyBorder="1" applyAlignment="1">
      <alignment wrapText="1"/>
    </xf>
    <xf numFmtId="166" fontId="14" fillId="6" borderId="0" xfId="2" applyNumberFormat="1" applyFont="1" applyFill="1" applyBorder="1" applyAlignment="1">
      <alignment horizontal="left"/>
    </xf>
    <xf numFmtId="0" fontId="14" fillId="6" borderId="0" xfId="2" applyFont="1" applyFill="1" applyBorder="1" applyAlignment="1">
      <alignment wrapText="1"/>
    </xf>
    <xf numFmtId="49" fontId="11" fillId="0" borderId="0" xfId="2" applyNumberFormat="1" applyFill="1" applyBorder="1"/>
    <xf numFmtId="49" fontId="13" fillId="0" borderId="0" xfId="2" applyNumberFormat="1" applyFont="1" applyFill="1" applyBorder="1" applyAlignment="1">
      <alignment horizontal="left"/>
    </xf>
    <xf numFmtId="49" fontId="13" fillId="0" borderId="0" xfId="2" applyNumberFormat="1" applyFont="1" applyFill="1" applyBorder="1" applyAlignment="1">
      <alignment wrapText="1"/>
    </xf>
    <xf numFmtId="49" fontId="13" fillId="7" borderId="0" xfId="2" applyNumberFormat="1" applyFont="1" applyFill="1" applyBorder="1"/>
    <xf numFmtId="49" fontId="13" fillId="7" borderId="0" xfId="2" applyNumberFormat="1" applyFont="1" applyFill="1" applyBorder="1" applyAlignment="1">
      <alignment horizontal="left"/>
    </xf>
    <xf numFmtId="49" fontId="13" fillId="7" borderId="0" xfId="2" applyNumberFormat="1" applyFont="1" applyFill="1" applyBorder="1" applyAlignment="1">
      <alignment wrapText="1"/>
    </xf>
    <xf numFmtId="49" fontId="11" fillId="8" borderId="0" xfId="2" applyNumberFormat="1" applyFill="1" applyBorder="1"/>
    <xf numFmtId="49" fontId="11" fillId="8" borderId="0" xfId="2" applyNumberFormat="1" applyFill="1" applyBorder="1" applyAlignment="1">
      <alignment horizontal="left"/>
    </xf>
    <xf numFmtId="49" fontId="11" fillId="8" borderId="0" xfId="2" applyNumberFormat="1" applyFill="1" applyBorder="1" applyAlignment="1">
      <alignment wrapText="1"/>
    </xf>
    <xf numFmtId="49" fontId="11" fillId="7" borderId="0" xfId="2" applyNumberFormat="1" applyFill="1" applyBorder="1"/>
    <xf numFmtId="49" fontId="11" fillId="7" borderId="0" xfId="2" applyNumberFormat="1" applyFill="1" applyBorder="1" applyAlignment="1">
      <alignment horizontal="left"/>
    </xf>
    <xf numFmtId="49" fontId="11" fillId="7" borderId="0" xfId="2" applyNumberFormat="1" applyFill="1" applyBorder="1" applyAlignment="1">
      <alignment wrapText="1"/>
    </xf>
    <xf numFmtId="49" fontId="11" fillId="0" borderId="0" xfId="2" applyNumberFormat="1" applyFill="1" applyBorder="1" applyAlignment="1">
      <alignment wrapText="1"/>
    </xf>
    <xf numFmtId="49" fontId="13" fillId="0" borderId="0" xfId="2" applyNumberFormat="1" applyFont="1" applyFill="1" applyBorder="1"/>
    <xf numFmtId="49" fontId="11" fillId="0" borderId="0" xfId="2" applyNumberFormat="1" applyFill="1" applyBorder="1" applyAlignment="1">
      <alignment horizontal="left"/>
    </xf>
    <xf numFmtId="49" fontId="11" fillId="0" borderId="0" xfId="2" applyNumberFormat="1" applyFont="1" applyFill="1" applyBorder="1" applyAlignment="1">
      <alignment wrapText="1"/>
    </xf>
    <xf numFmtId="0" fontId="15" fillId="0" borderId="0" xfId="2" applyFont="1" applyBorder="1"/>
    <xf numFmtId="0" fontId="11" fillId="0" borderId="0" xfId="2" applyFill="1" applyBorder="1"/>
    <xf numFmtId="0" fontId="11" fillId="7" borderId="0" xfId="2" applyFill="1" applyBorder="1"/>
    <xf numFmtId="166" fontId="13" fillId="7" borderId="0" xfId="2" applyNumberFormat="1" applyFont="1" applyFill="1" applyBorder="1" applyAlignment="1">
      <alignment horizontal="left"/>
    </xf>
    <xf numFmtId="0" fontId="13" fillId="7" borderId="0" xfId="2" applyFont="1" applyFill="1"/>
    <xf numFmtId="166" fontId="13" fillId="0" borderId="0" xfId="2" applyNumberFormat="1" applyFont="1" applyFill="1" applyBorder="1" applyAlignment="1">
      <alignment horizontal="left"/>
    </xf>
    <xf numFmtId="0" fontId="2" fillId="9" borderId="5" xfId="0" applyFont="1" applyFill="1" applyBorder="1" applyAlignment="1">
      <alignment horizontal="center" vertical="center" wrapText="1"/>
    </xf>
    <xf numFmtId="0" fontId="5" fillId="9" borderId="2" xfId="0" applyFont="1" applyFill="1" applyBorder="1" applyAlignment="1">
      <alignment horizontal="center" vertical="top" wrapText="1"/>
    </xf>
    <xf numFmtId="0" fontId="6" fillId="0" borderId="1" xfId="0" applyFont="1" applyBorder="1" applyAlignment="1">
      <alignment horizontal="center" vertical="center" wrapText="1"/>
    </xf>
    <xf numFmtId="0" fontId="0" fillId="0" borderId="6" xfId="0" applyBorder="1"/>
    <xf numFmtId="0" fontId="0" fillId="0" borderId="6" xfId="0" applyBorder="1" applyAlignment="1">
      <alignment horizontal="center"/>
    </xf>
    <xf numFmtId="43" fontId="0" fillId="0" borderId="6" xfId="0" applyNumberFormat="1" applyBorder="1" applyAlignment="1">
      <alignment horizontal="center"/>
    </xf>
    <xf numFmtId="43" fontId="0" fillId="0" borderId="8" xfId="0" applyNumberFormat="1" applyBorder="1" applyAlignment="1">
      <alignment horizontal="center"/>
    </xf>
    <xf numFmtId="43" fontId="0" fillId="0" borderId="7" xfId="0" applyNumberFormat="1" applyBorder="1"/>
    <xf numFmtId="0" fontId="0" fillId="0" borderId="8" xfId="0" applyBorder="1"/>
    <xf numFmtId="0" fontId="0" fillId="0" borderId="7" xfId="0" applyFill="1" applyBorder="1"/>
    <xf numFmtId="0" fontId="0" fillId="0" borderId="6" xfId="0" applyBorder="1" applyAlignment="1">
      <alignment horizontal="center" vertical="center"/>
    </xf>
    <xf numFmtId="0" fontId="0" fillId="0" borderId="0" xfId="0" applyAlignment="1">
      <alignment horizontal="center" vertical="center"/>
    </xf>
    <xf numFmtId="0" fontId="9" fillId="0" borderId="5" xfId="0" applyFont="1" applyFill="1" applyBorder="1" applyAlignment="1">
      <alignment horizontal="left" wrapText="1"/>
    </xf>
    <xf numFmtId="9" fontId="5" fillId="0" borderId="2" xfId="0" applyNumberFormat="1" applyFont="1" applyBorder="1" applyAlignment="1">
      <alignment vertical="top" wrapText="1"/>
    </xf>
    <xf numFmtId="0" fontId="0" fillId="0" borderId="6" xfId="0" applyBorder="1" applyAlignment="1">
      <alignment horizontal="center" vertical="center"/>
    </xf>
    <xf numFmtId="0" fontId="0" fillId="0" borderId="6" xfId="0" applyBorder="1" applyAlignment="1">
      <alignment horizontal="center" wrapText="1"/>
    </xf>
  </cellXfs>
  <cellStyles count="3">
    <cellStyle name="Comma" xfId="1" builtinId="3"/>
    <cellStyle name="Normal" xfId="0" builtinId="0"/>
    <cellStyle name="Normal 2" xfId="2"/>
  </cellStyles>
  <dxfs count="4">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LTRABOOK/Downloads/P323%20Araneta%20Phase%202%20FRICE_BPO_D7.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ujitsu" refreshedDate="41927.73416550926" createdVersion="3" refreshedVersion="4" minRefreshableVersion="3" recordCount="15">
  <cacheSource type="worksheet">
    <worksheetSource ref="A10:I25" sheet="FPI - ABAP Factory" r:id="rId2"/>
  </cacheSource>
  <cacheFields count="9">
    <cacheField name="Count" numFmtId="1">
      <sharedItems containsString="0" containsBlank="1" containsNumber="1" containsInteger="1" minValue="1" maxValue="14"/>
    </cacheField>
    <cacheField name="FRICE ID NO." numFmtId="0">
      <sharedItems containsBlank="1"/>
    </cacheField>
    <cacheField name="FRICE ID" numFmtId="0">
      <sharedItems containsBlank="1"/>
    </cacheField>
    <cacheField name="FRICE Name" numFmtId="0">
      <sharedItems containsBlank="1"/>
    </cacheField>
    <cacheField name="Description" numFmtId="0">
      <sharedItems containsNonDate="0" containsString="0" containsBlank="1"/>
    </cacheField>
    <cacheField name="JUSTIFICATION" numFmtId="0">
      <sharedItems containsNonDate="0" containsString="0" containsBlank="1"/>
    </cacheField>
    <cacheField name="Process Name" numFmtId="0">
      <sharedItems containsBlank="1"/>
    </cacheField>
    <cacheField name="Module" numFmtId="0">
      <sharedItems containsBlank="1" count="7">
        <s v="SD"/>
        <s v="MM"/>
        <s v="PP"/>
        <s v="PS"/>
        <s v="FI"/>
        <m/>
        <s v="CO" u="1"/>
      </sharedItems>
    </cacheField>
    <cacheField name="Type" numFmtId="0">
      <sharedItems containsBlank="1" count="6">
        <s v="Interface"/>
        <s v="Enhancement "/>
        <s v="Conversion  "/>
        <m/>
        <s v="Form" u="1"/>
        <s v="Repor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s v="P2-014"/>
    <s v="OTCP2-014I"/>
    <s v="Upload Program for Sales  Order "/>
    <m/>
    <m/>
    <s v="OTC"/>
    <x v="0"/>
    <x v="0"/>
  </r>
  <r>
    <n v="2"/>
    <s v="P2-015"/>
    <s v="OTCP2-015E"/>
    <s v="SD routines* "/>
    <m/>
    <m/>
    <s v="OTC"/>
    <x v="0"/>
    <x v="1"/>
  </r>
  <r>
    <n v="3"/>
    <s v="P2-016"/>
    <s v="OTCP2-016E"/>
    <s v="Routine - Billing Split  and User Exit"/>
    <m/>
    <m/>
    <s v="OTC"/>
    <x v="0"/>
    <x v="1"/>
  </r>
  <r>
    <n v="4"/>
    <s v="P2-017"/>
    <s v="OTCP2-017E"/>
    <s v="Auto Creation of Delivery and Post Goods Issue"/>
    <m/>
    <m/>
    <s v="OTC"/>
    <x v="0"/>
    <x v="1"/>
  </r>
  <r>
    <n v="5"/>
    <s v="P2-018"/>
    <s v="OTCP2-018E"/>
    <s v="Auto Creation of Billing"/>
    <m/>
    <m/>
    <s v="OTC"/>
    <x v="0"/>
    <x v="1"/>
  </r>
  <r>
    <n v="6"/>
    <s v="P2-022"/>
    <s v="PTPP2-022C"/>
    <s v="Material Master Upload"/>
    <m/>
    <m/>
    <s v="PTP"/>
    <x v="1"/>
    <x v="2"/>
  </r>
  <r>
    <n v="7"/>
    <s v="P2-023"/>
    <s v="PTPP2-023C"/>
    <s v="Source List Upload"/>
    <m/>
    <m/>
    <s v="PTP"/>
    <x v="1"/>
    <x v="2"/>
  </r>
  <r>
    <n v="8"/>
    <s v="P2-024"/>
    <s v="PTPP2-024C"/>
    <s v="Purchase Info Record Upload"/>
    <m/>
    <m/>
    <s v="PTP"/>
    <x v="1"/>
    <x v="2"/>
  </r>
  <r>
    <n v="9"/>
    <s v="P2-025"/>
    <s v="OTPP2-025C"/>
    <s v="BOM UPLOAD "/>
    <m/>
    <m/>
    <s v="OTP"/>
    <x v="2"/>
    <x v="2"/>
  </r>
  <r>
    <n v="10"/>
    <s v="P2-026"/>
    <s v="OTPP2-026C"/>
    <s v="Sales Forecast Upload"/>
    <m/>
    <m/>
    <s v="OTP"/>
    <x v="2"/>
    <x v="2"/>
  </r>
  <r>
    <n v="11"/>
    <s v="P2-027"/>
    <s v="PTCP2-027C"/>
    <s v="Service Entry Upload Program"/>
    <m/>
    <m/>
    <s v="PTC"/>
    <x v="3"/>
    <x v="2"/>
  </r>
  <r>
    <n v="12"/>
    <s v="P2-035"/>
    <s v="PTPP2-035C"/>
    <s v="PO Upload"/>
    <m/>
    <m/>
    <s v="PTP"/>
    <x v="1"/>
    <x v="2"/>
  </r>
  <r>
    <n v="13"/>
    <s v="P2-036"/>
    <s v="RTMP2-036E"/>
    <s v="F-28 Automation (Collection)"/>
    <m/>
    <m/>
    <s v="RTM"/>
    <x v="4"/>
    <x v="1"/>
  </r>
  <r>
    <n v="14"/>
    <s v="P2-038"/>
    <s v="PTPP2-038E"/>
    <s v="STR to STO Mass Conversion"/>
    <m/>
    <m/>
    <s v="PTP"/>
    <x v="1"/>
    <x v="1"/>
  </r>
  <r>
    <m/>
    <m/>
    <m/>
    <m/>
    <m/>
    <m/>
    <m/>
    <x v="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location ref="A3:H9" firstHeaderRow="1" firstDataRow="2" firstDataCol="1"/>
  <pivotFields count="9">
    <pivotField showAll="0" defaultSubtotal="0"/>
    <pivotField showAll="0"/>
    <pivotField showAll="0"/>
    <pivotField showAll="0"/>
    <pivotField showAll="0"/>
    <pivotField showAll="0"/>
    <pivotField showAll="0"/>
    <pivotField axis="axisCol" showAll="0">
      <items count="8">
        <item m="1" x="6"/>
        <item x="4"/>
        <item x="1"/>
        <item x="2"/>
        <item x="3"/>
        <item x="0"/>
        <item x="5"/>
        <item t="default"/>
      </items>
    </pivotField>
    <pivotField axis="axisRow" dataField="1" showAll="0">
      <items count="7">
        <item x="2"/>
        <item x="1"/>
        <item m="1" x="4"/>
        <item x="0"/>
        <item m="1" x="5"/>
        <item x="3"/>
        <item t="default"/>
      </items>
    </pivotField>
  </pivotFields>
  <rowFields count="1">
    <field x="8"/>
  </rowFields>
  <rowItems count="5">
    <i>
      <x/>
    </i>
    <i>
      <x v="1"/>
    </i>
    <i>
      <x v="3"/>
    </i>
    <i>
      <x v="5"/>
    </i>
    <i t="grand">
      <x/>
    </i>
  </rowItems>
  <colFields count="1">
    <field x="7"/>
  </colFields>
  <colItems count="7">
    <i>
      <x v="1"/>
    </i>
    <i>
      <x v="2"/>
    </i>
    <i>
      <x v="3"/>
    </i>
    <i>
      <x v="4"/>
    </i>
    <i>
      <x v="5"/>
    </i>
    <i>
      <x v="6"/>
    </i>
    <i t="grand">
      <x/>
    </i>
  </colItems>
  <dataFields count="1">
    <dataField name="Count of Type" fld="8" subtotal="count" baseField="0" baseItem="0"/>
  </dataFields>
  <formats count="4">
    <format dxfId="3">
      <pivotArea collapsedLevelsAreSubtotals="1" fieldPosition="0">
        <references count="1">
          <reference field="8" count="0"/>
        </references>
      </pivotArea>
    </format>
    <format dxfId="2">
      <pivotArea dataOnly="0" labelOnly="1" fieldPosition="0">
        <references count="1">
          <reference field="8" count="0"/>
        </references>
      </pivotArea>
    </format>
    <format dxfId="1">
      <pivotArea dataOnly="0" labelOnly="1" fieldPosition="0">
        <references count="1">
          <reference field="7" count="0"/>
        </references>
      </pivotArea>
    </format>
    <format dxfId="0">
      <pivotArea dataOnly="0" labelOnly="1" grandCol="1"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19" sqref="D19"/>
    </sheetView>
  </sheetViews>
  <sheetFormatPr defaultColWidth="11.42578125" defaultRowHeight="12.75" x14ac:dyDescent="0.2"/>
  <cols>
    <col min="1" max="1" width="18.7109375" style="40" customWidth="1"/>
    <col min="2" max="2" width="31.28515625" style="40" customWidth="1"/>
    <col min="3" max="3" width="39.7109375" style="40" customWidth="1"/>
    <col min="4" max="4" width="55.7109375" style="40" customWidth="1"/>
    <col min="5" max="16384" width="11.42578125" style="40"/>
  </cols>
  <sheetData>
    <row r="1" spans="1:4" ht="15.75" x14ac:dyDescent="0.25">
      <c r="A1" s="40" t="s">
        <v>72</v>
      </c>
      <c r="B1" s="41"/>
    </row>
    <row r="2" spans="1:4" x14ac:dyDescent="0.2">
      <c r="A2" s="42" t="s">
        <v>59</v>
      </c>
    </row>
    <row r="3" spans="1:4" ht="23.25" customHeight="1" x14ac:dyDescent="0.2"/>
    <row r="4" spans="1:4" s="46" customFormat="1" x14ac:dyDescent="0.2">
      <c r="A4" s="43" t="s">
        <v>60</v>
      </c>
      <c r="B4" s="44" t="s">
        <v>61</v>
      </c>
      <c r="C4" s="40"/>
      <c r="D4" s="45"/>
    </row>
    <row r="5" spans="1:4" s="46" customFormat="1" x14ac:dyDescent="0.2">
      <c r="A5" s="43" t="s">
        <v>62</v>
      </c>
      <c r="B5" s="47" t="s">
        <v>73</v>
      </c>
      <c r="C5" s="40"/>
      <c r="D5" s="45"/>
    </row>
    <row r="6" spans="1:4" s="46" customFormat="1" x14ac:dyDescent="0.2">
      <c r="A6" s="43" t="s">
        <v>63</v>
      </c>
      <c r="B6" s="44" t="s">
        <v>74</v>
      </c>
      <c r="C6" s="40"/>
      <c r="D6" s="45"/>
    </row>
    <row r="7" spans="1:4" s="46" customFormat="1" x14ac:dyDescent="0.2">
      <c r="A7" s="43" t="s">
        <v>64</v>
      </c>
      <c r="B7" s="48">
        <v>4</v>
      </c>
      <c r="C7" s="40"/>
      <c r="D7" s="45"/>
    </row>
    <row r="8" spans="1:4" s="46" customFormat="1" x14ac:dyDescent="0.2">
      <c r="A8" s="43" t="s">
        <v>65</v>
      </c>
      <c r="B8" s="48">
        <v>0</v>
      </c>
      <c r="C8" s="40"/>
      <c r="D8" s="45"/>
    </row>
    <row r="9" spans="1:4" s="46" customFormat="1" x14ac:dyDescent="0.2">
      <c r="A9" s="40"/>
      <c r="B9" s="49"/>
      <c r="C9" s="40"/>
      <c r="D9" s="45"/>
    </row>
    <row r="10" spans="1:4" s="46" customFormat="1" ht="18" x14ac:dyDescent="0.25">
      <c r="A10" s="50" t="s">
        <v>66</v>
      </c>
      <c r="B10" s="51"/>
      <c r="C10" s="40"/>
      <c r="D10" s="45"/>
    </row>
    <row r="11" spans="1:4" s="46" customFormat="1" x14ac:dyDescent="0.2">
      <c r="A11" s="52"/>
      <c r="B11" s="53"/>
      <c r="C11" s="52"/>
      <c r="D11" s="54"/>
    </row>
    <row r="12" spans="1:4" s="46" customFormat="1" x14ac:dyDescent="0.2">
      <c r="A12" s="43" t="s">
        <v>67</v>
      </c>
      <c r="B12" s="55" t="s">
        <v>68</v>
      </c>
      <c r="C12" s="43" t="s">
        <v>60</v>
      </c>
      <c r="D12" s="56" t="s">
        <v>32</v>
      </c>
    </row>
    <row r="13" spans="1:4" s="46" customFormat="1" x14ac:dyDescent="0.2">
      <c r="A13" s="57" t="s">
        <v>69</v>
      </c>
      <c r="B13" s="58" t="s">
        <v>70</v>
      </c>
      <c r="C13" s="59" t="s">
        <v>75</v>
      </c>
      <c r="D13" s="59" t="s">
        <v>71</v>
      </c>
    </row>
    <row r="14" spans="1:4" s="46" customFormat="1" x14ac:dyDescent="0.2">
      <c r="A14" s="60" t="s">
        <v>77</v>
      </c>
      <c r="B14" s="61" t="s">
        <v>78</v>
      </c>
      <c r="C14" s="62" t="s">
        <v>79</v>
      </c>
      <c r="D14" s="62" t="s">
        <v>80</v>
      </c>
    </row>
    <row r="15" spans="1:4" s="46" customFormat="1" x14ac:dyDescent="0.2">
      <c r="A15" s="63" t="s">
        <v>76</v>
      </c>
      <c r="B15" s="64" t="s">
        <v>81</v>
      </c>
      <c r="C15" s="65" t="s">
        <v>75</v>
      </c>
      <c r="D15" s="65" t="s">
        <v>82</v>
      </c>
    </row>
    <row r="16" spans="1:4" s="46" customFormat="1" x14ac:dyDescent="0.2">
      <c r="A16" s="66" t="s">
        <v>99</v>
      </c>
      <c r="B16" s="67" t="s">
        <v>100</v>
      </c>
      <c r="C16" s="68" t="s">
        <v>75</v>
      </c>
      <c r="D16" s="68" t="s">
        <v>101</v>
      </c>
    </row>
    <row r="17" spans="1:4" s="46" customFormat="1" x14ac:dyDescent="0.2">
      <c r="A17" s="57"/>
      <c r="B17" s="64"/>
      <c r="C17" s="69"/>
      <c r="D17" s="69"/>
    </row>
    <row r="18" spans="1:4" s="46" customFormat="1" x14ac:dyDescent="0.2">
      <c r="A18" s="66"/>
      <c r="B18" s="67"/>
      <c r="C18" s="68"/>
      <c r="D18" s="68"/>
    </row>
    <row r="19" spans="1:4" s="46" customFormat="1" x14ac:dyDescent="0.2">
      <c r="A19" s="70"/>
      <c r="B19" s="58"/>
      <c r="C19" s="59"/>
      <c r="D19" s="59"/>
    </row>
    <row r="20" spans="1:4" s="46" customFormat="1" x14ac:dyDescent="0.2">
      <c r="A20" s="66"/>
      <c r="B20" s="67"/>
      <c r="C20" s="68"/>
      <c r="D20" s="68"/>
    </row>
    <row r="21" spans="1:4" s="46" customFormat="1" x14ac:dyDescent="0.2">
      <c r="A21" s="70"/>
      <c r="B21" s="58"/>
      <c r="C21" s="59"/>
      <c r="D21" s="59"/>
    </row>
    <row r="22" spans="1:4" s="46" customFormat="1" x14ac:dyDescent="0.2">
      <c r="A22" s="60"/>
      <c r="B22" s="61"/>
      <c r="C22" s="62"/>
      <c r="D22" s="62"/>
    </row>
    <row r="23" spans="1:4" s="46" customFormat="1" x14ac:dyDescent="0.2">
      <c r="A23" s="70"/>
      <c r="B23" s="58"/>
      <c r="C23" s="59"/>
      <c r="D23" s="59"/>
    </row>
    <row r="24" spans="1:4" s="46" customFormat="1" x14ac:dyDescent="0.2">
      <c r="A24" s="60"/>
      <c r="B24" s="61"/>
      <c r="C24" s="62"/>
      <c r="D24" s="62"/>
    </row>
    <row r="25" spans="1:4" s="46" customFormat="1" x14ac:dyDescent="0.2">
      <c r="A25" s="70"/>
      <c r="B25" s="58"/>
      <c r="C25" s="59"/>
      <c r="D25" s="59"/>
    </row>
    <row r="26" spans="1:4" s="46" customFormat="1" x14ac:dyDescent="0.2">
      <c r="A26" s="60"/>
      <c r="B26" s="61"/>
      <c r="C26" s="62"/>
      <c r="D26" s="62"/>
    </row>
    <row r="27" spans="1:4" s="46" customFormat="1" x14ac:dyDescent="0.2">
      <c r="A27" s="57"/>
      <c r="B27" s="71"/>
      <c r="C27" s="69"/>
      <c r="D27" s="69"/>
    </row>
    <row r="28" spans="1:4" s="46" customFormat="1" x14ac:dyDescent="0.2">
      <c r="A28" s="66"/>
      <c r="B28" s="67"/>
      <c r="C28" s="68"/>
      <c r="D28" s="68"/>
    </row>
    <row r="29" spans="1:4" s="46" customFormat="1" x14ac:dyDescent="0.2">
      <c r="A29" s="57"/>
      <c r="B29" s="71"/>
      <c r="C29" s="69"/>
      <c r="D29" s="69"/>
    </row>
    <row r="30" spans="1:4" s="46" customFormat="1" x14ac:dyDescent="0.2">
      <c r="A30" s="60"/>
      <c r="B30" s="61"/>
      <c r="C30" s="62"/>
      <c r="D30" s="62"/>
    </row>
    <row r="31" spans="1:4" s="73" customFormat="1" x14ac:dyDescent="0.2">
      <c r="A31" s="52"/>
      <c r="B31" s="53"/>
      <c r="C31" s="72"/>
      <c r="D31" s="54"/>
    </row>
    <row r="32" spans="1:4" s="73" customFormat="1" x14ac:dyDescent="0.2">
      <c r="A32" s="60"/>
      <c r="B32" s="60"/>
      <c r="C32" s="62"/>
      <c r="D32" s="62"/>
    </row>
    <row r="33" spans="1:4" x14ac:dyDescent="0.2">
      <c r="A33" s="52"/>
      <c r="B33" s="53"/>
      <c r="C33" s="72"/>
      <c r="D33" s="42"/>
    </row>
    <row r="34" spans="1:4" x14ac:dyDescent="0.2">
      <c r="A34" s="60"/>
      <c r="B34" s="60"/>
      <c r="C34" s="60"/>
      <c r="D34" s="60"/>
    </row>
    <row r="35" spans="1:4" x14ac:dyDescent="0.2">
      <c r="A35" s="74"/>
      <c r="B35" s="53"/>
    </row>
    <row r="36" spans="1:4" x14ac:dyDescent="0.2">
      <c r="A36" s="75"/>
      <c r="B36" s="76"/>
      <c r="C36" s="77"/>
      <c r="D36" s="77"/>
    </row>
    <row r="37" spans="1:4" x14ac:dyDescent="0.2">
      <c r="A37" s="74"/>
      <c r="B37" s="78"/>
      <c r="D37" s="42"/>
    </row>
    <row r="38" spans="1:4" x14ac:dyDescent="0.2">
      <c r="A38" s="60"/>
      <c r="B38" s="60"/>
      <c r="C38" s="62"/>
      <c r="D38" s="62"/>
    </row>
    <row r="39" spans="1:4" x14ac:dyDescent="0.2">
      <c r="A39" s="74"/>
      <c r="B39" s="78"/>
      <c r="D39" s="42"/>
    </row>
    <row r="40" spans="1:4" x14ac:dyDescent="0.2">
      <c r="A40" s="60"/>
      <c r="B40" s="60"/>
      <c r="C40" s="60"/>
      <c r="D40" s="60"/>
    </row>
    <row r="41" spans="1:4" x14ac:dyDescent="0.2">
      <c r="A41" s="74"/>
      <c r="B41" s="78"/>
      <c r="D41" s="42"/>
    </row>
    <row r="42" spans="1:4" x14ac:dyDescent="0.2">
      <c r="A42" s="60"/>
      <c r="B42" s="60"/>
      <c r="C42" s="60"/>
      <c r="D42" s="60"/>
    </row>
    <row r="44" spans="1:4" x14ac:dyDescent="0.2">
      <c r="A44" s="60"/>
      <c r="B44" s="60"/>
      <c r="C44" s="60"/>
      <c r="D44" s="60"/>
    </row>
    <row r="46" spans="1:4" x14ac:dyDescent="0.2">
      <c r="A46" s="60"/>
      <c r="B46" s="60"/>
      <c r="C46" s="60"/>
      <c r="D46" s="60"/>
    </row>
    <row r="48" spans="1:4" x14ac:dyDescent="0.2">
      <c r="A48" s="60"/>
      <c r="B48" s="60"/>
      <c r="C48" s="60"/>
      <c r="D48" s="60"/>
    </row>
    <row r="50" spans="1:4" x14ac:dyDescent="0.2">
      <c r="A50" s="60"/>
      <c r="B50" s="60"/>
      <c r="C50" s="60"/>
      <c r="D50" s="60"/>
    </row>
    <row r="52" spans="1:4" x14ac:dyDescent="0.2">
      <c r="A52" s="60"/>
      <c r="B52" s="60"/>
      <c r="C52" s="60"/>
      <c r="D52" s="60"/>
    </row>
  </sheetData>
  <dataValidations count="2">
    <dataValidation type="list" allowBlank="1" showInputMessage="1" showErrorMessage="1" sqref="B6">
      <formula1>"T - Template, D - Draft, C - C4, F - Final"</formula1>
    </dataValidation>
    <dataValidation type="whole" operator="greaterThanOrEqual" allowBlank="1" showInputMessage="1" showErrorMessage="1" sqref="B7:B8">
      <formula1>0</formula1>
    </dataValidation>
  </dataValidation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8"/>
  <sheetViews>
    <sheetView workbookViewId="0">
      <selection activeCell="E11" sqref="E11"/>
    </sheetView>
  </sheetViews>
  <sheetFormatPr defaultRowHeight="15" outlineLevelCol="1" x14ac:dyDescent="0.25"/>
  <cols>
    <col min="1" max="1" width="25.140625" customWidth="1"/>
    <col min="2" max="2" width="16.28515625" customWidth="1"/>
    <col min="3" max="3" width="11.42578125" customWidth="1"/>
    <col min="4" max="4" width="13.5703125" customWidth="1"/>
    <col min="5" max="5" width="14.42578125" customWidth="1"/>
    <col min="6" max="6" width="13.28515625" bestFit="1" customWidth="1"/>
    <col min="7" max="7" width="17.42578125" customWidth="1"/>
    <col min="8" max="8" width="7.28515625" hidden="1" customWidth="1"/>
    <col min="9" max="9" width="14.28515625" hidden="1" customWidth="1" outlineLevel="1"/>
    <col min="10" max="10" width="14.28515625" bestFit="1" customWidth="1" collapsed="1"/>
  </cols>
  <sheetData>
    <row r="3" spans="1:10" x14ac:dyDescent="0.25">
      <c r="A3" s="33" t="s">
        <v>54</v>
      </c>
      <c r="B3" s="33" t="s">
        <v>55</v>
      </c>
    </row>
    <row r="4" spans="1:10" x14ac:dyDescent="0.25">
      <c r="A4" s="33" t="s">
        <v>51</v>
      </c>
      <c r="B4" s="37" t="s">
        <v>3</v>
      </c>
      <c r="C4" s="37" t="s">
        <v>2</v>
      </c>
      <c r="D4" s="37" t="s">
        <v>41</v>
      </c>
      <c r="E4" s="37" t="s">
        <v>4</v>
      </c>
      <c r="F4" s="37" t="s">
        <v>40</v>
      </c>
      <c r="G4" s="37" t="s">
        <v>52</v>
      </c>
      <c r="H4" s="37" t="s">
        <v>53</v>
      </c>
    </row>
    <row r="5" spans="1:10" x14ac:dyDescent="0.25">
      <c r="A5" s="35" t="s">
        <v>42</v>
      </c>
      <c r="B5" s="36"/>
      <c r="C5" s="36">
        <v>4</v>
      </c>
      <c r="D5" s="36">
        <v>2</v>
      </c>
      <c r="E5" s="36">
        <v>1</v>
      </c>
      <c r="F5" s="36"/>
      <c r="G5" s="36"/>
      <c r="H5" s="36">
        <v>7</v>
      </c>
    </row>
    <row r="6" spans="1:10" x14ac:dyDescent="0.25">
      <c r="A6" s="35" t="s">
        <v>43</v>
      </c>
      <c r="B6" s="36">
        <v>1</v>
      </c>
      <c r="C6" s="36">
        <v>1</v>
      </c>
      <c r="D6" s="36"/>
      <c r="E6" s="36"/>
      <c r="F6" s="36">
        <v>4</v>
      </c>
      <c r="G6" s="36"/>
      <c r="H6" s="36">
        <v>6</v>
      </c>
    </row>
    <row r="7" spans="1:10" x14ac:dyDescent="0.25">
      <c r="A7" s="35" t="s">
        <v>9</v>
      </c>
      <c r="B7" s="36"/>
      <c r="C7" s="36"/>
      <c r="D7" s="36"/>
      <c r="E7" s="36"/>
      <c r="F7" s="36">
        <v>1</v>
      </c>
      <c r="G7" s="36"/>
      <c r="H7" s="36">
        <v>1</v>
      </c>
    </row>
    <row r="8" spans="1:10" x14ac:dyDescent="0.25">
      <c r="A8" s="35" t="s">
        <v>52</v>
      </c>
      <c r="B8" s="36"/>
      <c r="C8" s="36"/>
      <c r="D8" s="36"/>
      <c r="E8" s="36"/>
      <c r="F8" s="36"/>
      <c r="G8" s="36"/>
      <c r="H8" s="36"/>
    </row>
    <row r="9" spans="1:10" x14ac:dyDescent="0.25">
      <c r="A9" s="11" t="s">
        <v>53</v>
      </c>
      <c r="B9" s="34">
        <v>1</v>
      </c>
      <c r="C9" s="34">
        <v>5</v>
      </c>
      <c r="D9" s="34">
        <v>2</v>
      </c>
      <c r="E9" s="34">
        <v>1</v>
      </c>
      <c r="F9" s="34">
        <v>5</v>
      </c>
      <c r="G9" s="34"/>
      <c r="H9" s="34">
        <v>14</v>
      </c>
    </row>
    <row r="11" spans="1:10" ht="15.75" thickBot="1" x14ac:dyDescent="0.3"/>
    <row r="12" spans="1:10" ht="16.5" thickTop="1" thickBot="1" x14ac:dyDescent="0.3">
      <c r="A12" s="94" t="s">
        <v>95</v>
      </c>
      <c r="B12" s="93" t="s">
        <v>94</v>
      </c>
      <c r="C12" s="93"/>
      <c r="D12" s="89" t="s">
        <v>91</v>
      </c>
      <c r="E12" s="93" t="s">
        <v>90</v>
      </c>
      <c r="F12" s="93"/>
      <c r="G12" s="89" t="s">
        <v>91</v>
      </c>
      <c r="H12" s="90"/>
      <c r="I12" s="89" t="s">
        <v>89</v>
      </c>
      <c r="J12" s="89" t="s">
        <v>102</v>
      </c>
    </row>
    <row r="13" spans="1:10" ht="16.5" thickTop="1" thickBot="1" x14ac:dyDescent="0.3">
      <c r="A13" s="94"/>
      <c r="B13" s="82" t="s">
        <v>92</v>
      </c>
      <c r="C13" s="83" t="s">
        <v>93</v>
      </c>
      <c r="D13" s="82"/>
      <c r="E13" s="82" t="s">
        <v>92</v>
      </c>
      <c r="F13" s="83" t="s">
        <v>93</v>
      </c>
      <c r="G13" s="82"/>
      <c r="I13" s="82"/>
      <c r="J13" s="82"/>
    </row>
    <row r="14" spans="1:10" ht="16.5" thickTop="1" thickBot="1" x14ac:dyDescent="0.3">
      <c r="A14" s="82" t="s">
        <v>103</v>
      </c>
      <c r="B14" s="83" t="e">
        <f>#REF!</f>
        <v>#REF!</v>
      </c>
      <c r="C14" s="83" t="e">
        <f>#REF!</f>
        <v>#REF!</v>
      </c>
      <c r="D14" s="83" t="e">
        <f>SUM(B14:C14)</f>
        <v>#REF!</v>
      </c>
      <c r="E14" s="84" t="e">
        <f>#REF!</f>
        <v>#REF!</v>
      </c>
      <c r="F14" s="84" t="e">
        <f>#REF!</f>
        <v>#REF!</v>
      </c>
      <c r="G14" s="84" t="e">
        <f>SUM(E14:F14)</f>
        <v>#REF!</v>
      </c>
      <c r="I14" s="84"/>
      <c r="J14" s="84"/>
    </row>
    <row r="15" spans="1:10" ht="16.5" thickTop="1" thickBot="1" x14ac:dyDescent="0.3">
      <c r="A15" s="82" t="s">
        <v>96</v>
      </c>
      <c r="B15" s="83" t="e">
        <f>#REF!</f>
        <v>#REF!</v>
      </c>
      <c r="C15" s="83"/>
      <c r="D15" s="83" t="e">
        <f t="shared" ref="D15:D17" si="0">SUM(B15:C15)</f>
        <v>#REF!</v>
      </c>
      <c r="E15" s="84" t="e">
        <f>#REF!</f>
        <v>#REF!</v>
      </c>
      <c r="F15" s="83"/>
      <c r="G15" s="84" t="e">
        <f t="shared" ref="G15:G17" si="1">SUM(E15:F15)</f>
        <v>#REF!</v>
      </c>
      <c r="I15" s="84"/>
      <c r="J15" s="84"/>
    </row>
    <row r="16" spans="1:10" ht="16.5" thickTop="1" thickBot="1" x14ac:dyDescent="0.3">
      <c r="A16" s="82" t="s">
        <v>97</v>
      </c>
      <c r="B16" s="83"/>
      <c r="C16" s="83" t="e">
        <f>#REF!</f>
        <v>#REF!</v>
      </c>
      <c r="D16" s="83" t="e">
        <f t="shared" si="0"/>
        <v>#REF!</v>
      </c>
      <c r="E16" s="83"/>
      <c r="F16" s="84" t="e">
        <f>#REF!</f>
        <v>#REF!</v>
      </c>
      <c r="G16" s="84" t="e">
        <f t="shared" si="1"/>
        <v>#REF!</v>
      </c>
      <c r="I16" s="84"/>
      <c r="J16" s="84" t="e">
        <f>G16-I16</f>
        <v>#REF!</v>
      </c>
    </row>
    <row r="17" spans="1:10" ht="16.5" thickTop="1" thickBot="1" x14ac:dyDescent="0.3">
      <c r="A17" s="87" t="s">
        <v>98</v>
      </c>
      <c r="B17" s="83" t="e">
        <f>#REF!</f>
        <v>#REF!</v>
      </c>
      <c r="C17" s="83" t="e">
        <f>#REF!</f>
        <v>#REF!</v>
      </c>
      <c r="D17" s="83" t="e">
        <f t="shared" si="0"/>
        <v>#REF!</v>
      </c>
      <c r="E17" s="84" t="e">
        <f>#REF!</f>
        <v>#REF!</v>
      </c>
      <c r="F17" s="84" t="e">
        <f>#REF!</f>
        <v>#REF!</v>
      </c>
      <c r="G17" s="85" t="e">
        <f t="shared" si="1"/>
        <v>#REF!</v>
      </c>
      <c r="I17" s="85"/>
      <c r="J17" s="85" t="e">
        <f>G17-I17</f>
        <v>#REF!</v>
      </c>
    </row>
    <row r="18" spans="1:10" ht="16.5" thickTop="1" thickBot="1" x14ac:dyDescent="0.3">
      <c r="A18" s="88" t="s">
        <v>33</v>
      </c>
      <c r="G18" s="86" t="e">
        <f>SUM(G14:G17)</f>
        <v>#REF!</v>
      </c>
      <c r="I18" s="86">
        <f>SUM(I14:I17)</f>
        <v>0</v>
      </c>
      <c r="J18" s="86" t="e">
        <f>SUM(J14:J17)</f>
        <v>#REF!</v>
      </c>
    </row>
  </sheetData>
  <mergeCells count="3">
    <mergeCell ref="B12:C12"/>
    <mergeCell ref="E12:F12"/>
    <mergeCell ref="A12:A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tabSelected="1" zoomScale="71" zoomScaleNormal="71" workbookViewId="0">
      <pane xSplit="5" ySplit="10" topLeftCell="F22" activePane="bottomRight" state="frozen"/>
      <selection pane="topRight" activeCell="G1" sqref="G1"/>
      <selection pane="bottomLeft" activeCell="A11" sqref="A11"/>
      <selection pane="bottomRight" activeCell="E26" sqref="E26"/>
    </sheetView>
  </sheetViews>
  <sheetFormatPr defaultColWidth="9.140625" defaultRowHeight="12.75" outlineLevelRow="1" x14ac:dyDescent="0.2"/>
  <cols>
    <col min="1" max="1" width="8.85546875" style="7" customWidth="1"/>
    <col min="2" max="2" width="8" style="8" customWidth="1"/>
    <col min="3" max="3" width="39.5703125" style="9" customWidth="1"/>
    <col min="4" max="4" width="54.5703125" style="9" bestFit="1" customWidth="1"/>
    <col min="5" max="5" width="30.28515625" style="10" customWidth="1"/>
    <col min="6" max="6" width="15.42578125" style="10" customWidth="1" collapsed="1"/>
    <col min="7" max="7" width="8.5703125" style="8" customWidth="1"/>
    <col min="8" max="8" width="11.42578125" style="8" customWidth="1"/>
    <col min="9" max="9" width="5" style="8" customWidth="1"/>
    <col min="10" max="10" width="10.42578125" style="22" customWidth="1"/>
    <col min="11" max="11" width="9.5703125" style="8" customWidth="1"/>
    <col min="12" max="13" width="10.42578125" style="8" customWidth="1"/>
    <col min="14" max="14" width="19.85546875" style="22" customWidth="1"/>
    <col min="15" max="15" width="23.7109375" style="8" bestFit="1" customWidth="1"/>
    <col min="16" max="16" width="12.42578125" style="8" customWidth="1"/>
    <col min="17" max="17" width="11" style="8" customWidth="1"/>
    <col min="18" max="19" width="12.42578125" style="8" customWidth="1"/>
    <col min="20" max="21" width="11" style="8" customWidth="1"/>
    <col min="22" max="24" width="12.42578125" style="8" customWidth="1"/>
    <col min="25" max="25" width="6.7109375" style="8" customWidth="1"/>
    <col min="26" max="26" width="10.42578125" style="8" customWidth="1"/>
    <col min="27" max="16384" width="9.140625" style="8"/>
  </cols>
  <sheetData>
    <row r="1" spans="1:26" ht="13.5" hidden="1" outlineLevel="1" thickBot="1" x14ac:dyDescent="0.25">
      <c r="G1" s="19" t="s">
        <v>25</v>
      </c>
    </row>
    <row r="2" spans="1:26" ht="24.75" hidden="1" outlineLevel="1" thickBot="1" x14ac:dyDescent="0.25">
      <c r="A2" s="20" t="s">
        <v>84</v>
      </c>
      <c r="G2" s="12" t="s">
        <v>12</v>
      </c>
      <c r="H2" s="13" t="s">
        <v>13</v>
      </c>
      <c r="J2" s="23" t="s">
        <v>0</v>
      </c>
      <c r="K2" s="13" t="s">
        <v>13</v>
      </c>
      <c r="N2" s="23" t="s">
        <v>26</v>
      </c>
      <c r="O2" s="23" t="s">
        <v>31</v>
      </c>
    </row>
    <row r="3" spans="1:26" ht="36.75" hidden="1" outlineLevel="1" thickBot="1" x14ac:dyDescent="0.25">
      <c r="A3" s="7" t="s">
        <v>11</v>
      </c>
      <c r="G3" s="14" t="s">
        <v>3</v>
      </c>
      <c r="H3" s="15" t="s">
        <v>14</v>
      </c>
      <c r="J3" s="81">
        <v>1</v>
      </c>
      <c r="K3" s="25" t="s">
        <v>19</v>
      </c>
      <c r="N3" s="24" t="s">
        <v>104</v>
      </c>
      <c r="O3" s="24">
        <v>3</v>
      </c>
    </row>
    <row r="4" spans="1:26" ht="60.75" hidden="1" outlineLevel="1" thickBot="1" x14ac:dyDescent="0.25">
      <c r="A4" s="7" t="s">
        <v>83</v>
      </c>
      <c r="G4" s="14" t="s">
        <v>40</v>
      </c>
      <c r="H4" s="25" t="s">
        <v>57</v>
      </c>
      <c r="J4" s="81">
        <v>2</v>
      </c>
      <c r="K4" s="25" t="s">
        <v>20</v>
      </c>
      <c r="N4" s="24" t="s">
        <v>105</v>
      </c>
      <c r="O4" s="24">
        <v>7</v>
      </c>
    </row>
    <row r="5" spans="1:26" ht="48.75" hidden="1" outlineLevel="1" thickBot="1" x14ac:dyDescent="0.25">
      <c r="G5" s="14" t="s">
        <v>4</v>
      </c>
      <c r="H5" s="15" t="s">
        <v>15</v>
      </c>
      <c r="J5" s="81">
        <v>3</v>
      </c>
      <c r="K5" s="25" t="s">
        <v>21</v>
      </c>
      <c r="N5" s="24" t="s">
        <v>106</v>
      </c>
      <c r="O5" s="24">
        <v>13</v>
      </c>
    </row>
    <row r="6" spans="1:26" ht="60.75" hidden="1" outlineLevel="1" thickBot="1" x14ac:dyDescent="0.25">
      <c r="G6" s="14" t="s">
        <v>16</v>
      </c>
      <c r="H6" s="15" t="s">
        <v>17</v>
      </c>
      <c r="J6" s="81">
        <v>4</v>
      </c>
      <c r="K6" s="25" t="s">
        <v>22</v>
      </c>
      <c r="N6" s="24" t="s">
        <v>107</v>
      </c>
      <c r="O6" s="24">
        <v>20</v>
      </c>
      <c r="Q6" s="27"/>
      <c r="R6" s="27"/>
      <c r="S6" s="27"/>
      <c r="T6" s="27"/>
      <c r="U6" s="27"/>
      <c r="V6" s="27"/>
      <c r="W6" s="27"/>
      <c r="X6" s="27"/>
      <c r="Y6" s="27"/>
      <c r="Z6" s="27"/>
    </row>
    <row r="7" spans="1:26" ht="48.75" hidden="1" outlineLevel="1" thickBot="1" x14ac:dyDescent="0.25">
      <c r="G7" s="14" t="s">
        <v>2</v>
      </c>
      <c r="H7" s="15" t="s">
        <v>18</v>
      </c>
      <c r="J7" s="81">
        <v>5</v>
      </c>
      <c r="K7" s="25" t="s">
        <v>23</v>
      </c>
      <c r="N7" s="24"/>
      <c r="Q7" s="28"/>
      <c r="R7" s="28"/>
      <c r="S7" s="28"/>
      <c r="T7" s="28"/>
      <c r="U7" s="28"/>
      <c r="V7" s="28"/>
      <c r="W7" s="28"/>
      <c r="X7" s="28"/>
      <c r="Y7" s="28"/>
      <c r="Z7" s="28"/>
    </row>
    <row r="8" spans="1:26" ht="24.75" hidden="1" outlineLevel="1" thickBot="1" x14ac:dyDescent="0.25">
      <c r="G8" s="14" t="s">
        <v>41</v>
      </c>
      <c r="H8" s="15" t="s">
        <v>58</v>
      </c>
      <c r="Q8" s="27"/>
      <c r="R8" s="27"/>
      <c r="S8" s="27"/>
      <c r="T8" s="27"/>
      <c r="U8" s="27"/>
      <c r="V8" s="27"/>
      <c r="W8" s="27"/>
      <c r="X8" s="27"/>
      <c r="Y8" s="27"/>
      <c r="Z8" s="27"/>
    </row>
    <row r="9" spans="1:26" collapsed="1" x14ac:dyDescent="0.2">
      <c r="R9" s="8" t="s">
        <v>86</v>
      </c>
    </row>
    <row r="10" spans="1:26" s="1" customFormat="1" ht="38.25" customHeight="1" x14ac:dyDescent="0.25">
      <c r="A10" s="16" t="s">
        <v>50</v>
      </c>
      <c r="B10" s="17" t="s">
        <v>8</v>
      </c>
      <c r="C10" s="17" t="s">
        <v>10</v>
      </c>
      <c r="D10" s="18" t="s">
        <v>32</v>
      </c>
      <c r="E10" s="18" t="s">
        <v>24</v>
      </c>
      <c r="F10" s="18" t="s">
        <v>44</v>
      </c>
      <c r="G10" s="17" t="s">
        <v>1</v>
      </c>
      <c r="H10" s="17" t="s">
        <v>5</v>
      </c>
      <c r="I10" s="17"/>
      <c r="J10" s="26" t="s">
        <v>0</v>
      </c>
      <c r="K10" s="17" t="s">
        <v>6</v>
      </c>
      <c r="L10" s="17" t="s">
        <v>7</v>
      </c>
      <c r="M10" s="26" t="s">
        <v>45</v>
      </c>
      <c r="N10" s="26" t="s">
        <v>26</v>
      </c>
      <c r="O10" s="18" t="s">
        <v>27</v>
      </c>
      <c r="P10" s="18" t="s">
        <v>29</v>
      </c>
      <c r="Q10" s="18" t="s">
        <v>34</v>
      </c>
      <c r="R10" s="18" t="s">
        <v>28</v>
      </c>
      <c r="S10" s="79" t="s">
        <v>39</v>
      </c>
      <c r="T10" s="79" t="s">
        <v>35</v>
      </c>
      <c r="U10" s="79" t="s">
        <v>36</v>
      </c>
      <c r="V10" s="18" t="s">
        <v>30</v>
      </c>
      <c r="W10" s="79" t="s">
        <v>37</v>
      </c>
      <c r="X10" s="79" t="s">
        <v>38</v>
      </c>
      <c r="Y10" s="18" t="s">
        <v>88</v>
      </c>
      <c r="Z10" s="18" t="s">
        <v>87</v>
      </c>
    </row>
    <row r="11" spans="1:26" s="5" customFormat="1" ht="77.25" thickBot="1" x14ac:dyDescent="0.3">
      <c r="A11" s="6">
        <v>1</v>
      </c>
      <c r="B11" s="2" t="s">
        <v>109</v>
      </c>
      <c r="C11" s="91" t="s">
        <v>147</v>
      </c>
      <c r="D11" s="3" t="s">
        <v>133</v>
      </c>
      <c r="E11" s="2" t="s">
        <v>173</v>
      </c>
      <c r="F11" s="2" t="s">
        <v>47</v>
      </c>
      <c r="G11" s="29" t="s">
        <v>3</v>
      </c>
      <c r="H11" s="29" t="s">
        <v>121</v>
      </c>
      <c r="I11" s="2" t="str">
        <f>LEFT(H11,1)</f>
        <v>M</v>
      </c>
      <c r="J11" s="39">
        <v>1</v>
      </c>
      <c r="K11" s="30"/>
      <c r="L11" s="2" t="s">
        <v>48</v>
      </c>
      <c r="M11" s="38" t="s">
        <v>149</v>
      </c>
      <c r="N11" s="31" t="s">
        <v>106</v>
      </c>
      <c r="O11" s="4" t="s">
        <v>108</v>
      </c>
      <c r="P11" s="4">
        <v>3</v>
      </c>
      <c r="Q11" s="4">
        <v>1</v>
      </c>
      <c r="R11" s="4">
        <v>13</v>
      </c>
      <c r="S11" s="80">
        <v>3</v>
      </c>
      <c r="T11" s="80">
        <v>1</v>
      </c>
      <c r="U11" s="80">
        <f>T11</f>
        <v>1</v>
      </c>
      <c r="V11" s="4">
        <v>5</v>
      </c>
      <c r="W11" s="80">
        <v>5</v>
      </c>
      <c r="X11" s="80">
        <v>5</v>
      </c>
      <c r="Y11" s="4">
        <f>R11+T11+X11</f>
        <v>19</v>
      </c>
      <c r="Z11" s="4">
        <f>P11+Q11+S11+U11+V11+W11</f>
        <v>18</v>
      </c>
    </row>
    <row r="12" spans="1:26" s="5" customFormat="1" ht="27.75" customHeight="1" thickBot="1" x14ac:dyDescent="0.3">
      <c r="A12" s="6">
        <v>2</v>
      </c>
      <c r="B12" s="2" t="s">
        <v>110</v>
      </c>
      <c r="C12" s="91" t="s">
        <v>118</v>
      </c>
      <c r="D12" s="3" t="s">
        <v>134</v>
      </c>
      <c r="E12" s="92">
        <v>0.75</v>
      </c>
      <c r="F12" s="2" t="s">
        <v>46</v>
      </c>
      <c r="G12" s="29" t="s">
        <v>3</v>
      </c>
      <c r="H12" s="29" t="s">
        <v>121</v>
      </c>
      <c r="I12" s="2" t="s">
        <v>56</v>
      </c>
      <c r="J12" s="39">
        <v>1</v>
      </c>
      <c r="K12" s="30"/>
      <c r="L12" s="2" t="s">
        <v>85</v>
      </c>
      <c r="M12" s="38" t="s">
        <v>148</v>
      </c>
      <c r="N12" s="31" t="s">
        <v>106</v>
      </c>
      <c r="O12" s="4" t="s">
        <v>108</v>
      </c>
      <c r="P12" s="4">
        <v>3</v>
      </c>
      <c r="Q12" s="4">
        <v>1</v>
      </c>
      <c r="R12" s="4">
        <v>13</v>
      </c>
      <c r="S12" s="80">
        <v>3</v>
      </c>
      <c r="T12" s="80">
        <v>1</v>
      </c>
      <c r="U12" s="80">
        <f t="shared" ref="U12:U13" si="0">T12</f>
        <v>1</v>
      </c>
      <c r="V12" s="4">
        <v>5</v>
      </c>
      <c r="W12" s="80">
        <v>3</v>
      </c>
      <c r="X12" s="80">
        <v>3</v>
      </c>
      <c r="Y12" s="4">
        <f t="shared" ref="Y12:Y13" si="1">R12+T12+X12</f>
        <v>17</v>
      </c>
      <c r="Z12" s="4">
        <f t="shared" ref="Z12:Z13" si="2">P12+Q12+S12+U12+V12+W12</f>
        <v>16</v>
      </c>
    </row>
    <row r="13" spans="1:26" s="5" customFormat="1" ht="15.75" thickBot="1" x14ac:dyDescent="0.3">
      <c r="A13" s="6">
        <v>3</v>
      </c>
      <c r="B13" s="2" t="s">
        <v>111</v>
      </c>
      <c r="C13" s="91" t="s">
        <v>119</v>
      </c>
      <c r="D13" s="3" t="s">
        <v>135</v>
      </c>
      <c r="E13" s="92">
        <v>0.5</v>
      </c>
      <c r="F13" s="2" t="s">
        <v>46</v>
      </c>
      <c r="G13" s="29" t="s">
        <v>3</v>
      </c>
      <c r="H13" s="29" t="s">
        <v>121</v>
      </c>
      <c r="I13" s="2" t="s">
        <v>56</v>
      </c>
      <c r="J13" s="39">
        <v>1</v>
      </c>
      <c r="K13" s="30"/>
      <c r="L13" s="2" t="s">
        <v>85</v>
      </c>
      <c r="M13" s="38" t="s">
        <v>148</v>
      </c>
      <c r="N13" s="31" t="s">
        <v>106</v>
      </c>
      <c r="O13" s="32" t="s">
        <v>49</v>
      </c>
      <c r="P13" s="4">
        <v>3</v>
      </c>
      <c r="Q13" s="4">
        <v>1</v>
      </c>
      <c r="R13" s="4">
        <v>13</v>
      </c>
      <c r="S13" s="80">
        <v>3</v>
      </c>
      <c r="T13" s="80">
        <v>1</v>
      </c>
      <c r="U13" s="80">
        <f t="shared" si="0"/>
        <v>1</v>
      </c>
      <c r="V13" s="4">
        <v>3</v>
      </c>
      <c r="W13" s="80">
        <v>3</v>
      </c>
      <c r="X13" s="80">
        <v>3</v>
      </c>
      <c r="Y13" s="4">
        <f t="shared" si="1"/>
        <v>17</v>
      </c>
      <c r="Z13" s="4">
        <f t="shared" si="2"/>
        <v>14</v>
      </c>
    </row>
    <row r="14" spans="1:26" s="5" customFormat="1" ht="26.25" thickBot="1" x14ac:dyDescent="0.3">
      <c r="A14" s="6">
        <v>4</v>
      </c>
      <c r="B14" s="2" t="s">
        <v>112</v>
      </c>
      <c r="C14" s="91" t="s">
        <v>120</v>
      </c>
      <c r="D14" s="3" t="s">
        <v>136</v>
      </c>
      <c r="E14" s="92">
        <v>0.8</v>
      </c>
      <c r="F14" s="2" t="s">
        <v>46</v>
      </c>
      <c r="G14" s="29" t="s">
        <v>3</v>
      </c>
      <c r="H14" s="29" t="s">
        <v>121</v>
      </c>
      <c r="I14" s="2" t="s">
        <v>56</v>
      </c>
      <c r="J14" s="39">
        <v>1</v>
      </c>
      <c r="K14" s="30"/>
      <c r="L14" s="2" t="s">
        <v>85</v>
      </c>
      <c r="M14" s="38"/>
      <c r="N14" s="31" t="s">
        <v>106</v>
      </c>
      <c r="O14" s="32" t="s">
        <v>49</v>
      </c>
      <c r="P14" s="4">
        <v>3</v>
      </c>
      <c r="Q14" s="4">
        <v>1</v>
      </c>
      <c r="R14" s="4">
        <v>13</v>
      </c>
      <c r="S14" s="80">
        <v>3</v>
      </c>
      <c r="T14" s="80">
        <v>1</v>
      </c>
      <c r="U14" s="80">
        <f t="shared" ref="U14" si="3">T14</f>
        <v>1</v>
      </c>
      <c r="V14" s="4">
        <v>3</v>
      </c>
      <c r="W14" s="80">
        <v>3</v>
      </c>
      <c r="X14" s="80">
        <v>3</v>
      </c>
      <c r="Y14" s="4">
        <f t="shared" ref="Y14" si="4">R14+T14+X14</f>
        <v>17</v>
      </c>
      <c r="Z14" s="4">
        <f t="shared" ref="Z14" si="5">P14+Q14+S14+U14+V14+W14</f>
        <v>14</v>
      </c>
    </row>
    <row r="15" spans="1:26" s="5" customFormat="1" ht="30.75" thickBot="1" x14ac:dyDescent="0.3">
      <c r="A15" s="6">
        <v>5</v>
      </c>
      <c r="B15" s="2" t="s">
        <v>113</v>
      </c>
      <c r="C15" s="91" t="s">
        <v>122</v>
      </c>
      <c r="D15" s="3" t="s">
        <v>137</v>
      </c>
      <c r="E15" s="92">
        <v>0</v>
      </c>
      <c r="F15" s="2" t="s">
        <v>46</v>
      </c>
      <c r="G15" s="29" t="s">
        <v>3</v>
      </c>
      <c r="H15" s="29" t="s">
        <v>121</v>
      </c>
      <c r="I15" s="2" t="s">
        <v>56</v>
      </c>
      <c r="J15" s="39">
        <v>2</v>
      </c>
      <c r="K15" s="30"/>
      <c r="L15" s="2" t="s">
        <v>85</v>
      </c>
      <c r="M15" s="38" t="s">
        <v>148</v>
      </c>
      <c r="N15" s="31" t="s">
        <v>106</v>
      </c>
      <c r="O15" s="32" t="s">
        <v>49</v>
      </c>
      <c r="P15" s="4">
        <v>3</v>
      </c>
      <c r="Q15" s="4">
        <v>1</v>
      </c>
      <c r="R15" s="4">
        <v>13</v>
      </c>
      <c r="S15" s="80">
        <v>3</v>
      </c>
      <c r="T15" s="80">
        <v>1</v>
      </c>
      <c r="U15" s="80">
        <f t="shared" ref="U15" si="6">T15</f>
        <v>1</v>
      </c>
      <c r="V15" s="4">
        <v>3</v>
      </c>
      <c r="W15" s="80">
        <v>3</v>
      </c>
      <c r="X15" s="80">
        <v>3</v>
      </c>
      <c r="Y15" s="4">
        <f t="shared" ref="Y15" si="7">R15+T15+X15</f>
        <v>17</v>
      </c>
      <c r="Z15" s="4">
        <f t="shared" ref="Z15" si="8">P15+Q15+S15+U15+V15+W15</f>
        <v>14</v>
      </c>
    </row>
    <row r="16" spans="1:26" s="5" customFormat="1" ht="30.75" thickBot="1" x14ac:dyDescent="0.3">
      <c r="A16" s="6">
        <v>6</v>
      </c>
      <c r="B16" s="2" t="s">
        <v>114</v>
      </c>
      <c r="C16" s="91" t="s">
        <v>123</v>
      </c>
      <c r="D16" s="3" t="s">
        <v>138</v>
      </c>
      <c r="E16" s="92">
        <v>0.5</v>
      </c>
      <c r="F16" s="2" t="s">
        <v>46</v>
      </c>
      <c r="G16" s="29" t="s">
        <v>3</v>
      </c>
      <c r="H16" s="29" t="s">
        <v>121</v>
      </c>
      <c r="I16" s="2" t="s">
        <v>56</v>
      </c>
      <c r="J16" s="39">
        <v>2</v>
      </c>
      <c r="K16" s="30"/>
      <c r="L16" s="2" t="s">
        <v>85</v>
      </c>
      <c r="M16" s="38" t="s">
        <v>149</v>
      </c>
      <c r="N16" s="31" t="s">
        <v>106</v>
      </c>
      <c r="O16" s="32" t="s">
        <v>49</v>
      </c>
      <c r="P16" s="4">
        <v>3</v>
      </c>
      <c r="Q16" s="4">
        <v>1</v>
      </c>
      <c r="R16" s="4">
        <v>13</v>
      </c>
      <c r="S16" s="80">
        <v>3</v>
      </c>
      <c r="T16" s="80">
        <v>1</v>
      </c>
      <c r="U16" s="80">
        <f t="shared" ref="U16:U21" si="9">T16</f>
        <v>1</v>
      </c>
      <c r="V16" s="4">
        <v>3</v>
      </c>
      <c r="W16" s="80">
        <v>3</v>
      </c>
      <c r="X16" s="80">
        <v>3</v>
      </c>
      <c r="Y16" s="4">
        <f t="shared" ref="Y16:Y21" si="10">R16+T16+X16</f>
        <v>17</v>
      </c>
      <c r="Z16" s="4">
        <f t="shared" ref="Z16:Z21" si="11">P16+Q16+S16+U16+V16+W16</f>
        <v>14</v>
      </c>
    </row>
    <row r="17" spans="1:26" s="5" customFormat="1" ht="51.75" thickBot="1" x14ac:dyDescent="0.3">
      <c r="A17" s="6">
        <v>7</v>
      </c>
      <c r="B17" s="2" t="s">
        <v>115</v>
      </c>
      <c r="C17" s="91" t="s">
        <v>124</v>
      </c>
      <c r="D17" s="3" t="s">
        <v>139</v>
      </c>
      <c r="E17" s="92">
        <v>0.8</v>
      </c>
      <c r="F17" s="2" t="s">
        <v>46</v>
      </c>
      <c r="G17" s="29" t="s">
        <v>3</v>
      </c>
      <c r="H17" s="29" t="s">
        <v>121</v>
      </c>
      <c r="I17" s="2" t="s">
        <v>56</v>
      </c>
      <c r="J17" s="39">
        <v>1</v>
      </c>
      <c r="K17" s="30"/>
      <c r="L17" s="2" t="s">
        <v>85</v>
      </c>
      <c r="M17" s="38" t="s">
        <v>149</v>
      </c>
      <c r="N17" s="31" t="s">
        <v>106</v>
      </c>
      <c r="O17" s="32" t="s">
        <v>49</v>
      </c>
      <c r="P17" s="4">
        <v>3</v>
      </c>
      <c r="Q17" s="4">
        <v>1</v>
      </c>
      <c r="R17" s="4">
        <v>13</v>
      </c>
      <c r="S17" s="80">
        <v>3</v>
      </c>
      <c r="T17" s="80">
        <v>1</v>
      </c>
      <c r="U17" s="80">
        <f t="shared" si="9"/>
        <v>1</v>
      </c>
      <c r="V17" s="4">
        <v>3</v>
      </c>
      <c r="W17" s="80">
        <v>3</v>
      </c>
      <c r="X17" s="80">
        <v>3</v>
      </c>
      <c r="Y17" s="4">
        <f t="shared" si="10"/>
        <v>17</v>
      </c>
      <c r="Z17" s="4">
        <f t="shared" si="11"/>
        <v>14</v>
      </c>
    </row>
    <row r="18" spans="1:26" s="5" customFormat="1" ht="51.75" thickBot="1" x14ac:dyDescent="0.3">
      <c r="A18" s="6">
        <v>8</v>
      </c>
      <c r="B18" s="2" t="s">
        <v>116</v>
      </c>
      <c r="C18" s="91" t="s">
        <v>125</v>
      </c>
      <c r="D18" s="3" t="s">
        <v>139</v>
      </c>
      <c r="E18" s="92">
        <v>0.75</v>
      </c>
      <c r="F18" s="2" t="s">
        <v>46</v>
      </c>
      <c r="G18" s="29" t="s">
        <v>3</v>
      </c>
      <c r="H18" s="29" t="s">
        <v>121</v>
      </c>
      <c r="I18" s="2" t="s">
        <v>56</v>
      </c>
      <c r="J18" s="39">
        <v>1</v>
      </c>
      <c r="K18" s="30"/>
      <c r="L18" s="2" t="s">
        <v>85</v>
      </c>
      <c r="M18" s="38" t="s">
        <v>148</v>
      </c>
      <c r="N18" s="31" t="s">
        <v>106</v>
      </c>
      <c r="O18" s="32" t="s">
        <v>49</v>
      </c>
      <c r="P18" s="4">
        <v>3</v>
      </c>
      <c r="Q18" s="4">
        <v>1</v>
      </c>
      <c r="R18" s="4">
        <v>13</v>
      </c>
      <c r="S18" s="80">
        <v>3</v>
      </c>
      <c r="T18" s="80">
        <v>1</v>
      </c>
      <c r="U18" s="80">
        <f t="shared" si="9"/>
        <v>1</v>
      </c>
      <c r="V18" s="4">
        <v>3</v>
      </c>
      <c r="W18" s="80">
        <v>3</v>
      </c>
      <c r="X18" s="80">
        <v>3</v>
      </c>
      <c r="Y18" s="4">
        <f t="shared" si="10"/>
        <v>17</v>
      </c>
      <c r="Z18" s="4">
        <f t="shared" si="11"/>
        <v>14</v>
      </c>
    </row>
    <row r="19" spans="1:26" s="5" customFormat="1" ht="30.75" thickBot="1" x14ac:dyDescent="0.3">
      <c r="A19" s="6">
        <v>9</v>
      </c>
      <c r="B19" s="2" t="s">
        <v>117</v>
      </c>
      <c r="C19" s="91" t="s">
        <v>150</v>
      </c>
      <c r="D19" s="3" t="s">
        <v>140</v>
      </c>
      <c r="E19" s="92">
        <v>0.5</v>
      </c>
      <c r="F19" s="2" t="s">
        <v>46</v>
      </c>
      <c r="G19" s="29" t="s">
        <v>3</v>
      </c>
      <c r="H19" s="29" t="s">
        <v>121</v>
      </c>
      <c r="I19" s="2" t="s">
        <v>56</v>
      </c>
      <c r="J19" s="39">
        <v>1</v>
      </c>
      <c r="K19" s="30"/>
      <c r="L19" s="2" t="s">
        <v>85</v>
      </c>
      <c r="M19" s="38" t="s">
        <v>149</v>
      </c>
      <c r="N19" s="31" t="s">
        <v>106</v>
      </c>
      <c r="O19" s="32" t="s">
        <v>49</v>
      </c>
      <c r="P19" s="4">
        <v>3</v>
      </c>
      <c r="Q19" s="4">
        <v>1</v>
      </c>
      <c r="R19" s="4">
        <v>13</v>
      </c>
      <c r="S19" s="80">
        <v>3</v>
      </c>
      <c r="T19" s="80">
        <v>1</v>
      </c>
      <c r="U19" s="80">
        <f t="shared" si="9"/>
        <v>1</v>
      </c>
      <c r="V19" s="4">
        <v>3</v>
      </c>
      <c r="W19" s="80">
        <v>3</v>
      </c>
      <c r="X19" s="80">
        <v>3</v>
      </c>
      <c r="Y19" s="4">
        <f t="shared" si="10"/>
        <v>17</v>
      </c>
      <c r="Z19" s="4">
        <f t="shared" si="11"/>
        <v>14</v>
      </c>
    </row>
    <row r="20" spans="1:26" s="5" customFormat="1" ht="30.75" thickBot="1" x14ac:dyDescent="0.3">
      <c r="A20" s="6">
        <v>10</v>
      </c>
      <c r="B20" s="2" t="s">
        <v>127</v>
      </c>
      <c r="C20" s="91" t="s">
        <v>126</v>
      </c>
      <c r="D20" s="3" t="s">
        <v>141</v>
      </c>
      <c r="E20" s="92">
        <v>0.75</v>
      </c>
      <c r="F20" s="2" t="s">
        <v>46</v>
      </c>
      <c r="G20" s="29" t="s">
        <v>3</v>
      </c>
      <c r="H20" s="29" t="s">
        <v>121</v>
      </c>
      <c r="I20" s="2" t="s">
        <v>56</v>
      </c>
      <c r="J20" s="39">
        <v>2</v>
      </c>
      <c r="K20" s="30"/>
      <c r="L20" s="2" t="s">
        <v>85</v>
      </c>
      <c r="M20" s="38"/>
      <c r="N20" s="31" t="s">
        <v>106</v>
      </c>
      <c r="O20" s="32" t="s">
        <v>49</v>
      </c>
      <c r="P20" s="4">
        <v>3</v>
      </c>
      <c r="Q20" s="4">
        <v>1</v>
      </c>
      <c r="R20" s="4">
        <v>13</v>
      </c>
      <c r="S20" s="80">
        <v>3</v>
      </c>
      <c r="T20" s="80">
        <v>1</v>
      </c>
      <c r="U20" s="80">
        <f t="shared" si="9"/>
        <v>1</v>
      </c>
      <c r="V20" s="4">
        <v>3</v>
      </c>
      <c r="W20" s="80">
        <v>3</v>
      </c>
      <c r="X20" s="80">
        <v>3</v>
      </c>
      <c r="Y20" s="4">
        <f t="shared" si="10"/>
        <v>17</v>
      </c>
      <c r="Z20" s="4">
        <f t="shared" si="11"/>
        <v>14</v>
      </c>
    </row>
    <row r="21" spans="1:26" s="5" customFormat="1" ht="26.25" thickBot="1" x14ac:dyDescent="0.3">
      <c r="A21" s="6">
        <v>11</v>
      </c>
      <c r="B21" s="2" t="s">
        <v>128</v>
      </c>
      <c r="C21" s="91" t="s">
        <v>151</v>
      </c>
      <c r="D21" s="3" t="s">
        <v>142</v>
      </c>
      <c r="E21" s="92">
        <v>0.3</v>
      </c>
      <c r="F21" s="2" t="s">
        <v>46</v>
      </c>
      <c r="G21" s="29" t="s">
        <v>3</v>
      </c>
      <c r="H21" s="29" t="s">
        <v>121</v>
      </c>
      <c r="I21" s="2" t="s">
        <v>56</v>
      </c>
      <c r="J21" s="39">
        <v>1</v>
      </c>
      <c r="K21" s="30"/>
      <c r="L21" s="2" t="s">
        <v>85</v>
      </c>
      <c r="M21" s="38" t="s">
        <v>163</v>
      </c>
      <c r="N21" s="31" t="s">
        <v>106</v>
      </c>
      <c r="O21" s="32" t="s">
        <v>49</v>
      </c>
      <c r="P21" s="4">
        <v>3</v>
      </c>
      <c r="Q21" s="4">
        <v>1</v>
      </c>
      <c r="R21" s="4">
        <v>13</v>
      </c>
      <c r="S21" s="80">
        <v>3</v>
      </c>
      <c r="T21" s="80">
        <v>1</v>
      </c>
      <c r="U21" s="80">
        <f t="shared" si="9"/>
        <v>1</v>
      </c>
      <c r="V21" s="4">
        <v>3</v>
      </c>
      <c r="W21" s="80">
        <v>3</v>
      </c>
      <c r="X21" s="80">
        <v>3</v>
      </c>
      <c r="Y21" s="4">
        <f t="shared" si="10"/>
        <v>17</v>
      </c>
      <c r="Z21" s="4">
        <f t="shared" si="11"/>
        <v>14</v>
      </c>
    </row>
    <row r="22" spans="1:26" s="5" customFormat="1" ht="64.5" thickBot="1" x14ac:dyDescent="0.3">
      <c r="A22" s="6">
        <v>12</v>
      </c>
      <c r="B22" s="2" t="s">
        <v>154</v>
      </c>
      <c r="C22" s="91" t="s">
        <v>129</v>
      </c>
      <c r="D22" s="3" t="s">
        <v>143</v>
      </c>
      <c r="E22" s="92">
        <v>0.3</v>
      </c>
      <c r="F22" s="2" t="s">
        <v>46</v>
      </c>
      <c r="G22" s="29" t="s">
        <v>3</v>
      </c>
      <c r="H22" s="29" t="s">
        <v>121</v>
      </c>
      <c r="I22" s="2" t="s">
        <v>56</v>
      </c>
      <c r="J22" s="39">
        <v>1</v>
      </c>
      <c r="K22" s="30"/>
      <c r="L22" s="2" t="s">
        <v>85</v>
      </c>
      <c r="M22" s="38" t="s">
        <v>163</v>
      </c>
      <c r="N22" s="31" t="s">
        <v>106</v>
      </c>
      <c r="O22" s="32" t="s">
        <v>49</v>
      </c>
      <c r="P22" s="4">
        <v>3</v>
      </c>
      <c r="Q22" s="4">
        <v>1</v>
      </c>
      <c r="R22" s="4">
        <v>13</v>
      </c>
      <c r="S22" s="80">
        <v>3</v>
      </c>
      <c r="T22" s="80">
        <v>1</v>
      </c>
      <c r="U22" s="80">
        <f t="shared" ref="U22:U26" si="12">T22</f>
        <v>1</v>
      </c>
      <c r="V22" s="4">
        <v>3</v>
      </c>
      <c r="W22" s="80">
        <v>3</v>
      </c>
      <c r="X22" s="80">
        <v>3</v>
      </c>
      <c r="Y22" s="4">
        <f t="shared" ref="Y22:Y26" si="13">R22+T22+X22</f>
        <v>17</v>
      </c>
      <c r="Z22" s="4">
        <f t="shared" ref="Z22:Z26" si="14">P22+Q22+S22+U22+V22+W22</f>
        <v>14</v>
      </c>
    </row>
    <row r="23" spans="1:26" s="5" customFormat="1" ht="26.25" thickBot="1" x14ac:dyDescent="0.3">
      <c r="A23" s="6">
        <v>13</v>
      </c>
      <c r="B23" s="2" t="s">
        <v>155</v>
      </c>
      <c r="C23" s="91" t="s">
        <v>130</v>
      </c>
      <c r="D23" s="3" t="s">
        <v>144</v>
      </c>
      <c r="E23" s="92">
        <v>0.3</v>
      </c>
      <c r="F23" s="2" t="s">
        <v>46</v>
      </c>
      <c r="G23" s="29" t="s">
        <v>3</v>
      </c>
      <c r="H23" s="29" t="s">
        <v>121</v>
      </c>
      <c r="I23" s="2" t="s">
        <v>56</v>
      </c>
      <c r="J23" s="39">
        <v>1</v>
      </c>
      <c r="K23" s="30"/>
      <c r="L23" s="2" t="s">
        <v>85</v>
      </c>
      <c r="M23" s="38" t="s">
        <v>163</v>
      </c>
      <c r="N23" s="31" t="s">
        <v>106</v>
      </c>
      <c r="O23" s="32" t="s">
        <v>49</v>
      </c>
      <c r="P23" s="4">
        <v>3</v>
      </c>
      <c r="Q23" s="4">
        <v>1</v>
      </c>
      <c r="R23" s="4">
        <v>13</v>
      </c>
      <c r="S23" s="80">
        <v>3</v>
      </c>
      <c r="T23" s="80">
        <v>1</v>
      </c>
      <c r="U23" s="80">
        <f t="shared" si="12"/>
        <v>1</v>
      </c>
      <c r="V23" s="4">
        <v>3</v>
      </c>
      <c r="W23" s="80">
        <v>3</v>
      </c>
      <c r="X23" s="80">
        <v>3</v>
      </c>
      <c r="Y23" s="4">
        <f t="shared" si="13"/>
        <v>17</v>
      </c>
      <c r="Z23" s="4">
        <f t="shared" si="14"/>
        <v>14</v>
      </c>
    </row>
    <row r="24" spans="1:26" s="5" customFormat="1" ht="15.75" thickBot="1" x14ac:dyDescent="0.3">
      <c r="A24" s="6">
        <v>14</v>
      </c>
      <c r="B24" s="2" t="s">
        <v>156</v>
      </c>
      <c r="C24" s="91" t="s">
        <v>132</v>
      </c>
      <c r="D24" s="3" t="s">
        <v>145</v>
      </c>
      <c r="E24" s="92">
        <v>0.5</v>
      </c>
      <c r="F24" s="2" t="s">
        <v>46</v>
      </c>
      <c r="G24" s="29" t="s">
        <v>3</v>
      </c>
      <c r="H24" s="29" t="s">
        <v>121</v>
      </c>
      <c r="I24" s="2" t="s">
        <v>56</v>
      </c>
      <c r="J24" s="39">
        <v>1</v>
      </c>
      <c r="K24" s="30"/>
      <c r="L24" s="2" t="s">
        <v>85</v>
      </c>
      <c r="M24" s="38" t="s">
        <v>163</v>
      </c>
      <c r="N24" s="31" t="s">
        <v>106</v>
      </c>
      <c r="O24" s="32" t="s">
        <v>49</v>
      </c>
      <c r="P24" s="4">
        <v>3</v>
      </c>
      <c r="Q24" s="4">
        <v>1</v>
      </c>
      <c r="R24" s="4">
        <v>13</v>
      </c>
      <c r="S24" s="80">
        <v>3</v>
      </c>
      <c r="T24" s="80">
        <v>1</v>
      </c>
      <c r="U24" s="80">
        <f t="shared" si="12"/>
        <v>1</v>
      </c>
      <c r="V24" s="4">
        <v>3</v>
      </c>
      <c r="W24" s="80">
        <v>3</v>
      </c>
      <c r="X24" s="80">
        <v>3</v>
      </c>
      <c r="Y24" s="4">
        <f t="shared" si="13"/>
        <v>17</v>
      </c>
      <c r="Z24" s="4">
        <f t="shared" si="14"/>
        <v>14</v>
      </c>
    </row>
    <row r="25" spans="1:26" s="5" customFormat="1" ht="15.75" thickBot="1" x14ac:dyDescent="0.3">
      <c r="A25" s="6">
        <v>15</v>
      </c>
      <c r="B25" s="2" t="s">
        <v>157</v>
      </c>
      <c r="C25" s="91" t="s">
        <v>131</v>
      </c>
      <c r="D25" s="3" t="s">
        <v>146</v>
      </c>
      <c r="E25" s="92">
        <v>0.3</v>
      </c>
      <c r="F25" s="2" t="s">
        <v>46</v>
      </c>
      <c r="G25" s="29" t="s">
        <v>3</v>
      </c>
      <c r="H25" s="29" t="s">
        <v>121</v>
      </c>
      <c r="I25" s="2" t="s">
        <v>56</v>
      </c>
      <c r="J25" s="39">
        <v>1</v>
      </c>
      <c r="K25" s="30"/>
      <c r="L25" s="2" t="s">
        <v>85</v>
      </c>
      <c r="M25" s="38" t="s">
        <v>163</v>
      </c>
      <c r="N25" s="31" t="s">
        <v>106</v>
      </c>
      <c r="O25" s="32" t="s">
        <v>49</v>
      </c>
      <c r="P25" s="4">
        <v>3</v>
      </c>
      <c r="Q25" s="4">
        <v>1</v>
      </c>
      <c r="R25" s="4">
        <v>13</v>
      </c>
      <c r="S25" s="80">
        <v>3</v>
      </c>
      <c r="T25" s="80">
        <v>1</v>
      </c>
      <c r="U25" s="80">
        <f t="shared" si="12"/>
        <v>1</v>
      </c>
      <c r="V25" s="4">
        <v>3</v>
      </c>
      <c r="W25" s="80">
        <v>3</v>
      </c>
      <c r="X25" s="80">
        <v>3</v>
      </c>
      <c r="Y25" s="4">
        <f t="shared" si="13"/>
        <v>17</v>
      </c>
      <c r="Z25" s="4">
        <f t="shared" si="14"/>
        <v>14</v>
      </c>
    </row>
    <row r="26" spans="1:26" s="5" customFormat="1" ht="15.75" thickBot="1" x14ac:dyDescent="0.3">
      <c r="A26" s="6">
        <v>16</v>
      </c>
      <c r="B26" s="2" t="s">
        <v>158</v>
      </c>
      <c r="C26" s="91" t="s">
        <v>152</v>
      </c>
      <c r="D26" s="3"/>
      <c r="E26" s="2"/>
      <c r="F26" s="2" t="s">
        <v>46</v>
      </c>
      <c r="G26" s="29" t="s">
        <v>3</v>
      </c>
      <c r="H26" s="29" t="s">
        <v>121</v>
      </c>
      <c r="I26" s="2" t="s">
        <v>56</v>
      </c>
      <c r="J26" s="39">
        <v>1</v>
      </c>
      <c r="K26" s="30"/>
      <c r="L26" s="2" t="s">
        <v>85</v>
      </c>
      <c r="M26" s="38" t="s">
        <v>148</v>
      </c>
      <c r="N26" s="31" t="s">
        <v>106</v>
      </c>
      <c r="O26" s="32" t="s">
        <v>49</v>
      </c>
      <c r="P26" s="4">
        <v>3</v>
      </c>
      <c r="Q26" s="4">
        <v>1</v>
      </c>
      <c r="R26" s="4">
        <v>13</v>
      </c>
      <c r="S26" s="80">
        <v>3</v>
      </c>
      <c r="T26" s="80">
        <v>1</v>
      </c>
      <c r="U26" s="80">
        <f t="shared" si="12"/>
        <v>1</v>
      </c>
      <c r="V26" s="4">
        <v>3</v>
      </c>
      <c r="W26" s="80">
        <v>3</v>
      </c>
      <c r="X26" s="80">
        <v>3</v>
      </c>
      <c r="Y26" s="4">
        <f t="shared" si="13"/>
        <v>17</v>
      </c>
      <c r="Z26" s="4">
        <f t="shared" si="14"/>
        <v>14</v>
      </c>
    </row>
    <row r="27" spans="1:26" s="5" customFormat="1" ht="15.75" thickBot="1" x14ac:dyDescent="0.3">
      <c r="A27" s="6">
        <v>17</v>
      </c>
      <c r="B27" s="2" t="s">
        <v>159</v>
      </c>
      <c r="C27" s="91" t="s">
        <v>153</v>
      </c>
      <c r="D27" s="3"/>
      <c r="E27" s="2"/>
      <c r="F27" s="2" t="s">
        <v>46</v>
      </c>
      <c r="G27" s="29" t="s">
        <v>3</v>
      </c>
      <c r="H27" s="29" t="s">
        <v>121</v>
      </c>
      <c r="I27" s="2" t="s">
        <v>56</v>
      </c>
      <c r="J27" s="39">
        <v>1</v>
      </c>
      <c r="K27" s="30"/>
      <c r="L27" s="2" t="s">
        <v>85</v>
      </c>
      <c r="M27" s="38"/>
      <c r="N27" s="31" t="s">
        <v>106</v>
      </c>
      <c r="O27" s="32" t="s">
        <v>49</v>
      </c>
      <c r="P27" s="4">
        <v>3</v>
      </c>
      <c r="Q27" s="4">
        <v>1</v>
      </c>
      <c r="R27" s="4">
        <v>13</v>
      </c>
      <c r="S27" s="80">
        <v>3</v>
      </c>
      <c r="T27" s="80">
        <v>1</v>
      </c>
      <c r="U27" s="80">
        <f t="shared" ref="U27" si="15">T27</f>
        <v>1</v>
      </c>
      <c r="V27" s="4">
        <v>3</v>
      </c>
      <c r="W27" s="80">
        <v>3</v>
      </c>
      <c r="X27" s="80">
        <v>3</v>
      </c>
      <c r="Y27" s="4">
        <f t="shared" ref="Y27" si="16">R27+T27+X27</f>
        <v>17</v>
      </c>
      <c r="Z27" s="4">
        <f t="shared" ref="Z27" si="17">P27+Q27+S27+U27+V27+W27</f>
        <v>14</v>
      </c>
    </row>
    <row r="28" spans="1:26" s="5" customFormat="1" ht="30.75" thickBot="1" x14ac:dyDescent="0.3">
      <c r="A28" s="6">
        <v>18</v>
      </c>
      <c r="B28" s="2" t="s">
        <v>160</v>
      </c>
      <c r="C28" s="91" t="s">
        <v>161</v>
      </c>
      <c r="D28" s="3" t="s">
        <v>162</v>
      </c>
      <c r="E28" s="92">
        <v>0.3</v>
      </c>
      <c r="F28" s="2" t="s">
        <v>46</v>
      </c>
      <c r="G28" s="29" t="s">
        <v>3</v>
      </c>
      <c r="H28" s="29" t="s">
        <v>121</v>
      </c>
      <c r="I28" s="2" t="s">
        <v>56</v>
      </c>
      <c r="J28" s="39">
        <v>1</v>
      </c>
      <c r="K28" s="30"/>
      <c r="L28" s="2" t="s">
        <v>85</v>
      </c>
      <c r="M28" s="38" t="s">
        <v>163</v>
      </c>
      <c r="N28" s="31" t="s">
        <v>106</v>
      </c>
      <c r="O28" s="32" t="s">
        <v>49</v>
      </c>
      <c r="P28" s="4">
        <v>3</v>
      </c>
      <c r="Q28" s="4">
        <v>1</v>
      </c>
      <c r="R28" s="4">
        <v>13</v>
      </c>
      <c r="S28" s="80">
        <v>3</v>
      </c>
      <c r="T28" s="80">
        <v>1</v>
      </c>
      <c r="U28" s="80">
        <f t="shared" ref="U28" si="18">T28</f>
        <v>1</v>
      </c>
      <c r="V28" s="4">
        <v>3</v>
      </c>
      <c r="W28" s="80">
        <v>3</v>
      </c>
      <c r="X28" s="80">
        <v>3</v>
      </c>
      <c r="Y28" s="4">
        <f t="shared" ref="Y28" si="19">R28+T28+X28</f>
        <v>17</v>
      </c>
      <c r="Z28" s="4">
        <f t="shared" ref="Z28" si="20">P28+Q28+S28+U28+V28+W28</f>
        <v>14</v>
      </c>
    </row>
    <row r="29" spans="1:26" s="5" customFormat="1" ht="15.75" thickBot="1" x14ac:dyDescent="0.3">
      <c r="A29" s="6">
        <v>19</v>
      </c>
      <c r="B29" s="2" t="s">
        <v>164</v>
      </c>
      <c r="C29" s="91" t="s">
        <v>165</v>
      </c>
      <c r="D29" s="3"/>
      <c r="E29" s="92">
        <v>0.3</v>
      </c>
      <c r="F29" s="2" t="s">
        <v>46</v>
      </c>
      <c r="G29" s="29" t="s">
        <v>3</v>
      </c>
      <c r="H29" s="29" t="s">
        <v>121</v>
      </c>
      <c r="I29" s="2" t="s">
        <v>56</v>
      </c>
      <c r="J29" s="39">
        <v>1</v>
      </c>
      <c r="K29" s="30"/>
      <c r="L29" s="2" t="s">
        <v>85</v>
      </c>
      <c r="M29" s="38" t="s">
        <v>163</v>
      </c>
      <c r="N29" s="31" t="s">
        <v>106</v>
      </c>
      <c r="O29" s="32" t="s">
        <v>49</v>
      </c>
      <c r="P29" s="4">
        <v>3</v>
      </c>
      <c r="Q29" s="4">
        <v>1</v>
      </c>
      <c r="R29" s="4">
        <v>13</v>
      </c>
      <c r="S29" s="80">
        <v>3</v>
      </c>
      <c r="T29" s="80">
        <v>1</v>
      </c>
      <c r="U29" s="80">
        <f t="shared" ref="U29" si="21">T29</f>
        <v>1</v>
      </c>
      <c r="V29" s="4">
        <v>3</v>
      </c>
      <c r="W29" s="80">
        <v>3</v>
      </c>
      <c r="X29" s="80">
        <v>3</v>
      </c>
      <c r="Y29" s="4">
        <f t="shared" ref="Y29" si="22">R29+T29+X29</f>
        <v>17</v>
      </c>
      <c r="Z29" s="4">
        <f t="shared" ref="Z29" si="23">P29+Q29+S29+U29+V29+W29</f>
        <v>14</v>
      </c>
    </row>
    <row r="30" spans="1:26" s="5" customFormat="1" x14ac:dyDescent="0.2">
      <c r="A30" s="7"/>
      <c r="B30" s="8"/>
      <c r="C30" s="9"/>
      <c r="D30" s="9"/>
      <c r="E30" s="10"/>
      <c r="F30" s="10"/>
      <c r="G30" s="8"/>
      <c r="H30" s="8"/>
      <c r="I30" s="8"/>
      <c r="J30" s="22"/>
      <c r="K30" s="8"/>
      <c r="L30" s="8"/>
      <c r="M30" s="8"/>
      <c r="N30" s="22"/>
      <c r="O30" s="8"/>
      <c r="P30" s="8"/>
      <c r="Q30" s="8"/>
      <c r="R30" s="8"/>
      <c r="S30" s="8"/>
      <c r="T30" s="8"/>
      <c r="U30" s="8"/>
      <c r="V30" s="8"/>
      <c r="W30" s="8"/>
      <c r="X30" s="8"/>
      <c r="Y30" s="8"/>
      <c r="Z30" s="8"/>
    </row>
    <row r="31" spans="1:26" s="5" customFormat="1" ht="30.75" customHeight="1" x14ac:dyDescent="0.2">
      <c r="A31" s="7"/>
      <c r="B31" s="8"/>
      <c r="C31" s="9"/>
      <c r="D31" s="9"/>
      <c r="E31" s="10"/>
      <c r="F31" s="10"/>
      <c r="G31" s="8"/>
      <c r="H31" s="8"/>
      <c r="I31" s="8"/>
      <c r="J31" s="22"/>
      <c r="K31" s="8"/>
      <c r="L31" s="8"/>
      <c r="M31" s="8"/>
      <c r="N31" s="22"/>
      <c r="O31" s="8"/>
      <c r="P31" s="8"/>
      <c r="Q31" s="8"/>
      <c r="R31" s="8"/>
      <c r="S31" s="8"/>
      <c r="T31" s="8"/>
      <c r="U31" s="8"/>
      <c r="V31" s="8"/>
      <c r="W31" s="8"/>
      <c r="X31" s="8"/>
      <c r="Y31" s="8"/>
      <c r="Z31" s="8"/>
    </row>
    <row r="32" spans="1:26" s="5" customFormat="1" x14ac:dyDescent="0.2">
      <c r="A32" s="7"/>
      <c r="B32" s="8"/>
      <c r="C32" s="9" t="s">
        <v>166</v>
      </c>
      <c r="D32" s="9" t="s">
        <v>174</v>
      </c>
      <c r="E32" s="10"/>
      <c r="F32" s="10"/>
      <c r="G32" s="8"/>
      <c r="H32" s="8"/>
      <c r="I32" s="8"/>
      <c r="J32" s="22"/>
      <c r="K32" s="8"/>
      <c r="L32" s="8"/>
      <c r="M32" s="8"/>
      <c r="N32" s="22"/>
      <c r="O32" s="8"/>
      <c r="P32" s="8"/>
      <c r="Q32" s="8"/>
      <c r="R32" s="8"/>
      <c r="S32" s="8"/>
      <c r="T32" s="8"/>
      <c r="U32" s="8"/>
      <c r="V32" s="8"/>
      <c r="W32" s="8"/>
      <c r="X32" s="8"/>
      <c r="Y32" s="8"/>
      <c r="Z32" s="8"/>
    </row>
    <row r="33" spans="1:26" s="5" customFormat="1" ht="25.5" x14ac:dyDescent="0.2">
      <c r="A33" s="7"/>
      <c r="B33" s="8"/>
      <c r="C33" s="9" t="s">
        <v>167</v>
      </c>
      <c r="D33" s="9"/>
      <c r="E33" s="10"/>
      <c r="F33" s="10"/>
      <c r="G33" s="8"/>
      <c r="H33" s="8"/>
      <c r="I33" s="8"/>
      <c r="J33" s="22"/>
      <c r="K33" s="8"/>
      <c r="L33" s="8"/>
      <c r="M33" s="8"/>
      <c r="N33" s="22"/>
      <c r="O33" s="8"/>
      <c r="P33" s="8"/>
      <c r="Q33" s="8"/>
      <c r="R33" s="8"/>
      <c r="S33" s="8"/>
      <c r="T33" s="8"/>
      <c r="U33" s="8"/>
      <c r="V33" s="8"/>
      <c r="W33" s="8"/>
      <c r="X33" s="8"/>
      <c r="Y33" s="8"/>
      <c r="Z33" s="8"/>
    </row>
    <row r="34" spans="1:26" s="5" customFormat="1" x14ac:dyDescent="0.2">
      <c r="A34" s="7"/>
      <c r="B34" s="8"/>
      <c r="C34" s="9"/>
      <c r="D34" s="9"/>
      <c r="E34" s="10"/>
      <c r="F34" s="10"/>
      <c r="G34" s="8"/>
      <c r="H34" s="8"/>
      <c r="I34" s="8"/>
      <c r="J34" s="22"/>
      <c r="K34" s="8"/>
      <c r="L34" s="8"/>
      <c r="M34" s="8"/>
      <c r="N34" s="22"/>
      <c r="O34" s="8"/>
      <c r="P34" s="8"/>
      <c r="Q34" s="8"/>
      <c r="R34" s="8"/>
      <c r="S34" s="8"/>
      <c r="T34" s="8"/>
      <c r="U34" s="8"/>
      <c r="V34" s="8"/>
      <c r="W34" s="8"/>
      <c r="X34" s="8"/>
      <c r="Y34" s="8"/>
      <c r="Z34" s="8"/>
    </row>
    <row r="35" spans="1:26" s="5" customFormat="1" x14ac:dyDescent="0.2">
      <c r="A35" s="7"/>
      <c r="B35" s="8"/>
      <c r="C35" s="9"/>
      <c r="D35" s="9"/>
      <c r="E35" s="10"/>
      <c r="F35" s="10"/>
      <c r="G35" s="8"/>
      <c r="H35" s="8"/>
      <c r="I35" s="8"/>
      <c r="J35" s="22"/>
      <c r="K35" s="8"/>
      <c r="L35" s="8"/>
      <c r="M35" s="8"/>
      <c r="N35" s="22"/>
      <c r="O35" s="8"/>
      <c r="P35" s="8"/>
      <c r="Q35" s="8"/>
      <c r="R35" s="8"/>
      <c r="S35" s="8"/>
      <c r="T35" s="8"/>
      <c r="U35" s="8"/>
      <c r="V35" s="8"/>
      <c r="W35" s="8"/>
      <c r="X35" s="8"/>
      <c r="Y35" s="8"/>
      <c r="Z35" s="8"/>
    </row>
    <row r="36" spans="1:26" s="5" customFormat="1" x14ac:dyDescent="0.2">
      <c r="A36" s="7"/>
      <c r="B36" s="8"/>
      <c r="C36" s="9"/>
      <c r="D36" s="9"/>
      <c r="E36" s="10"/>
      <c r="F36" s="10"/>
      <c r="G36" s="8"/>
      <c r="H36" s="8"/>
      <c r="I36" s="8"/>
      <c r="J36" s="22"/>
      <c r="K36" s="8"/>
      <c r="L36" s="8"/>
      <c r="M36" s="8"/>
      <c r="N36" s="22"/>
      <c r="O36" s="8"/>
      <c r="P36" s="8"/>
      <c r="Q36" s="8"/>
      <c r="R36" s="8"/>
      <c r="S36" s="8"/>
      <c r="T36" s="8"/>
      <c r="U36" s="8"/>
      <c r="V36" s="8"/>
      <c r="W36" s="8"/>
      <c r="X36" s="8"/>
      <c r="Y36" s="8"/>
      <c r="Z36" s="8"/>
    </row>
    <row r="37" spans="1:26" s="5" customFormat="1" x14ac:dyDescent="0.2">
      <c r="A37" s="7"/>
      <c r="B37" s="8"/>
      <c r="C37" s="9"/>
      <c r="D37" s="9"/>
      <c r="E37" s="10"/>
      <c r="F37" s="10"/>
      <c r="G37" s="8"/>
      <c r="H37" s="8"/>
      <c r="I37" s="8"/>
      <c r="J37" s="22"/>
      <c r="K37" s="8"/>
      <c r="L37" s="8"/>
      <c r="M37" s="8"/>
      <c r="N37" s="22"/>
      <c r="O37" s="8"/>
      <c r="P37" s="8"/>
      <c r="Q37" s="8"/>
      <c r="R37" s="8"/>
      <c r="S37" s="8"/>
      <c r="T37" s="8"/>
      <c r="U37" s="8"/>
      <c r="V37" s="8"/>
      <c r="W37" s="8"/>
      <c r="X37" s="8"/>
      <c r="Y37" s="8"/>
      <c r="Z37" s="8"/>
    </row>
    <row r="38" spans="1:26" s="5" customFormat="1" x14ac:dyDescent="0.2">
      <c r="A38" s="7"/>
      <c r="B38" s="8"/>
      <c r="C38" s="9"/>
      <c r="D38" s="9"/>
      <c r="E38" s="10"/>
      <c r="F38" s="10"/>
      <c r="G38" s="8"/>
      <c r="H38" s="8"/>
      <c r="I38" s="8"/>
      <c r="J38" s="22"/>
      <c r="K38" s="8"/>
      <c r="L38" s="8"/>
      <c r="M38" s="8"/>
      <c r="N38" s="22"/>
      <c r="O38" s="8"/>
      <c r="P38" s="8"/>
      <c r="Q38" s="8"/>
      <c r="R38" s="8"/>
      <c r="S38" s="8"/>
      <c r="T38" s="8"/>
      <c r="U38" s="8"/>
      <c r="V38" s="8"/>
      <c r="W38" s="8"/>
      <c r="X38" s="8"/>
      <c r="Y38" s="8"/>
      <c r="Z38" s="8"/>
    </row>
    <row r="39" spans="1:26" s="5" customFormat="1" ht="31.5" customHeight="1" x14ac:dyDescent="0.2">
      <c r="A39" s="7"/>
      <c r="B39" s="8"/>
      <c r="C39" s="9"/>
      <c r="D39" s="9"/>
      <c r="E39" s="10"/>
      <c r="F39" s="10"/>
      <c r="G39" s="8"/>
      <c r="H39" s="8"/>
      <c r="I39" s="8"/>
      <c r="J39" s="22"/>
      <c r="K39" s="8"/>
      <c r="L39" s="8"/>
      <c r="M39" s="8"/>
      <c r="N39" s="22"/>
      <c r="O39" s="8"/>
      <c r="P39" s="8"/>
      <c r="Q39" s="8"/>
      <c r="R39" s="8"/>
      <c r="S39" s="8"/>
      <c r="T39" s="8"/>
      <c r="U39" s="8"/>
      <c r="V39" s="8"/>
      <c r="W39" s="8"/>
      <c r="X39" s="8"/>
      <c r="Y39" s="8"/>
      <c r="Z39" s="8"/>
    </row>
    <row r="40" spans="1:26" s="5" customFormat="1" x14ac:dyDescent="0.2">
      <c r="A40" s="7"/>
      <c r="B40" s="8"/>
      <c r="C40" s="9"/>
      <c r="D40" s="9"/>
      <c r="E40" s="10"/>
      <c r="F40" s="10"/>
      <c r="G40" s="8"/>
      <c r="H40" s="8"/>
      <c r="I40" s="8"/>
      <c r="J40" s="22"/>
      <c r="K40" s="8"/>
      <c r="L40" s="8"/>
      <c r="M40" s="8"/>
      <c r="N40" s="22"/>
      <c r="O40" s="8"/>
      <c r="P40" s="8"/>
      <c r="Q40" s="8"/>
      <c r="R40" s="8"/>
      <c r="S40" s="8"/>
      <c r="T40" s="8"/>
      <c r="U40" s="8"/>
      <c r="V40" s="8"/>
      <c r="W40" s="8"/>
      <c r="X40" s="8"/>
      <c r="Y40" s="8"/>
      <c r="Z40" s="8"/>
    </row>
    <row r="41" spans="1:26" s="5" customFormat="1" x14ac:dyDescent="0.2">
      <c r="A41" s="7"/>
      <c r="B41" s="8"/>
      <c r="C41" s="9"/>
      <c r="D41" s="9"/>
      <c r="E41" s="10"/>
      <c r="F41" s="10"/>
      <c r="G41" s="8"/>
      <c r="H41" s="8"/>
      <c r="I41" s="8"/>
      <c r="J41" s="22"/>
      <c r="K41" s="8"/>
      <c r="L41" s="8"/>
      <c r="M41" s="8"/>
      <c r="N41" s="22"/>
      <c r="O41" s="8"/>
      <c r="P41" s="8"/>
      <c r="Q41" s="8"/>
      <c r="R41" s="8"/>
      <c r="S41" s="8"/>
      <c r="T41" s="8"/>
      <c r="U41" s="8"/>
      <c r="V41" s="8"/>
      <c r="W41" s="8"/>
      <c r="X41" s="8"/>
      <c r="Y41" s="8"/>
      <c r="Z41" s="8"/>
    </row>
    <row r="42" spans="1:26" s="5" customFormat="1" x14ac:dyDescent="0.2">
      <c r="A42" s="7"/>
      <c r="B42" s="8"/>
      <c r="C42" s="9"/>
      <c r="D42" s="9"/>
      <c r="E42" s="10"/>
      <c r="F42" s="10"/>
      <c r="G42" s="8"/>
      <c r="H42" s="8"/>
      <c r="I42" s="8"/>
      <c r="J42" s="22"/>
      <c r="K42" s="8"/>
      <c r="L42" s="8"/>
      <c r="M42" s="8"/>
      <c r="N42" s="22"/>
      <c r="O42" s="8"/>
      <c r="P42" s="8"/>
      <c r="Q42" s="8"/>
      <c r="R42" s="8"/>
      <c r="S42" s="8"/>
      <c r="T42" s="8"/>
      <c r="U42" s="8"/>
      <c r="V42" s="8"/>
      <c r="W42" s="8"/>
      <c r="X42" s="8"/>
      <c r="Y42" s="8"/>
      <c r="Z42" s="8"/>
    </row>
    <row r="43" spans="1:26" s="5" customFormat="1" x14ac:dyDescent="0.2">
      <c r="A43" s="7"/>
      <c r="B43" s="8"/>
      <c r="C43" s="9"/>
      <c r="D43" s="9"/>
      <c r="E43" s="10"/>
      <c r="F43" s="10"/>
      <c r="G43" s="8"/>
      <c r="H43" s="8"/>
      <c r="I43" s="8"/>
      <c r="J43" s="22"/>
      <c r="K43" s="8"/>
      <c r="L43" s="8"/>
      <c r="M43" s="8"/>
      <c r="N43" s="22"/>
      <c r="O43" s="8"/>
      <c r="P43" s="8"/>
      <c r="Q43" s="8"/>
      <c r="R43" s="8"/>
      <c r="S43" s="8"/>
      <c r="T43" s="8"/>
      <c r="U43" s="8"/>
      <c r="V43" s="8"/>
      <c r="W43" s="8"/>
      <c r="X43" s="8"/>
      <c r="Y43" s="8"/>
      <c r="Z43" s="8"/>
    </row>
    <row r="44" spans="1:26" s="5" customFormat="1" x14ac:dyDescent="0.2">
      <c r="A44" s="7"/>
      <c r="B44" s="8"/>
      <c r="C44" s="9"/>
      <c r="D44" s="9"/>
      <c r="E44" s="10"/>
      <c r="F44" s="10"/>
      <c r="G44" s="8"/>
      <c r="H44" s="8"/>
      <c r="I44" s="8"/>
      <c r="J44" s="22"/>
      <c r="K44" s="8"/>
      <c r="L44" s="8"/>
      <c r="M44" s="8"/>
      <c r="N44" s="22"/>
      <c r="O44" s="8"/>
      <c r="P44" s="8"/>
      <c r="Q44" s="8"/>
      <c r="R44" s="8"/>
      <c r="S44" s="8"/>
      <c r="T44" s="8"/>
      <c r="U44" s="8"/>
      <c r="V44" s="8"/>
      <c r="W44" s="8"/>
      <c r="X44" s="8"/>
      <c r="Y44" s="8"/>
      <c r="Z44" s="8"/>
    </row>
    <row r="45" spans="1:26" s="21" customFormat="1" x14ac:dyDescent="0.2">
      <c r="A45" s="7"/>
      <c r="B45" s="8"/>
      <c r="C45" s="9"/>
      <c r="D45" s="9"/>
      <c r="E45" s="10"/>
      <c r="F45" s="10"/>
      <c r="G45" s="8"/>
      <c r="H45" s="8"/>
      <c r="I45" s="8"/>
      <c r="J45" s="22"/>
      <c r="K45" s="8"/>
      <c r="L45" s="8"/>
      <c r="M45" s="8"/>
      <c r="N45" s="22"/>
      <c r="O45" s="8"/>
      <c r="P45" s="8"/>
      <c r="Q45" s="8"/>
      <c r="R45" s="8"/>
      <c r="S45" s="8"/>
      <c r="T45" s="8"/>
      <c r="U45" s="8"/>
      <c r="V45" s="8"/>
      <c r="W45" s="8"/>
      <c r="X45" s="8"/>
      <c r="Y45" s="8"/>
      <c r="Z45" s="8"/>
    </row>
    <row r="47" spans="1:26" ht="33" customHeight="1" x14ac:dyDescent="0.2"/>
    <row r="48" spans="1:26" ht="33" customHeight="1" x14ac:dyDescent="0.2"/>
    <row r="56" ht="33" customHeight="1" x14ac:dyDescent="0.2"/>
  </sheetData>
  <autoFilter ref="A10:Z13"/>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0" sqref="B10"/>
    </sheetView>
  </sheetViews>
  <sheetFormatPr defaultRowHeight="15" x14ac:dyDescent="0.25"/>
  <cols>
    <col min="2" max="2" width="26.42578125" bestFit="1" customWidth="1"/>
  </cols>
  <sheetData>
    <row r="1" spans="1:2" x14ac:dyDescent="0.25">
      <c r="A1">
        <v>30</v>
      </c>
      <c r="B1" t="s">
        <v>168</v>
      </c>
    </row>
    <row r="2" spans="1:2" x14ac:dyDescent="0.25">
      <c r="A2">
        <v>75</v>
      </c>
      <c r="B2" t="s">
        <v>169</v>
      </c>
    </row>
    <row r="3" spans="1:2" x14ac:dyDescent="0.25">
      <c r="A3">
        <v>80</v>
      </c>
      <c r="B3" t="s">
        <v>170</v>
      </c>
    </row>
    <row r="4" spans="1:2" x14ac:dyDescent="0.25">
      <c r="A4">
        <v>50</v>
      </c>
      <c r="B4" t="s">
        <v>171</v>
      </c>
    </row>
    <row r="5" spans="1:2" x14ac:dyDescent="0.25">
      <c r="A5">
        <v>90</v>
      </c>
      <c r="B5"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Control</vt:lpstr>
      <vt:lpstr>Summary</vt:lpstr>
      <vt:lpstr>FINAL FRICE LIST_FS assignment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LILY GILBERO</dc:creator>
  <cp:keywords>FRICE List</cp:keywords>
  <cp:lastModifiedBy>INID-PC</cp:lastModifiedBy>
  <cp:lastPrinted>2013-06-18T05:51:14Z</cp:lastPrinted>
  <dcterms:created xsi:type="dcterms:W3CDTF">2013-06-13T02:26:54Z</dcterms:created>
  <dcterms:modified xsi:type="dcterms:W3CDTF">2014-11-06T13:06:53Z</dcterms:modified>
</cp:coreProperties>
</file>